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Kk\CHECK\INTERNSHIP\"/>
    </mc:Choice>
  </mc:AlternateContent>
  <xr:revisionPtr revIDLastSave="0" documentId="13_ncr:1_{73C9ADD6-FDA3-4B8E-98D9-8A9A21C5CC5B}" xr6:coauthVersionLast="44" xr6:coauthVersionMax="44" xr10:uidLastSave="{00000000-0000-0000-0000-000000000000}"/>
  <bookViews>
    <workbookView xWindow="-120" yWindow="-120" windowWidth="20730" windowHeight="11310" tabRatio="861" firstSheet="3" activeTab="9" xr2:uid="{00000000-000D-0000-FFFF-FFFF00000000}"/>
  </bookViews>
  <sheets>
    <sheet name="cp vlookup" sheetId="1" r:id="rId1"/>
    <sheet name="cor_mat" sheetId="2" r:id="rId2"/>
    <sheet name="1 -food" sheetId="4" r:id="rId3"/>
    <sheet name="2- bank" sheetId="5" r:id="rId4"/>
    <sheet name="3- software" sheetId="6" r:id="rId5"/>
    <sheet name="4- Bikes" sheetId="7" r:id="rId6"/>
    <sheet name="5- paint" sheetId="8" r:id="rId7"/>
    <sheet name="6- agri" sheetId="9" r:id="rId8"/>
    <sheet name="7- engineering" sheetId="10" r:id="rId9"/>
    <sheet name="8- pharma" sheetId="11" r:id="rId10"/>
    <sheet name="ind_profit_report" sheetId="12" r:id="rId11"/>
    <sheet name="benchmark" sheetId="13" r:id="rId12"/>
    <sheet name="maximum drawdown" sheetId="14" r:id="rId13"/>
    <sheet name="Magical pick" sheetId="15" r:id="rId14"/>
    <sheet name="return values" sheetId="16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1" i="7" l="1"/>
  <c r="E332" i="11"/>
  <c r="E333" i="11"/>
  <c r="E334" i="11"/>
  <c r="E335" i="11"/>
  <c r="E336" i="11"/>
  <c r="E331" i="11"/>
  <c r="E332" i="10"/>
  <c r="E333" i="10"/>
  <c r="E334" i="10"/>
  <c r="E335" i="10"/>
  <c r="E336" i="10"/>
  <c r="E331" i="10"/>
  <c r="E332" i="9"/>
  <c r="E333" i="9"/>
  <c r="E334" i="9"/>
  <c r="E335" i="9"/>
  <c r="E336" i="9"/>
  <c r="E331" i="9"/>
  <c r="E331" i="8"/>
  <c r="E332" i="8"/>
  <c r="E333" i="8"/>
  <c r="E334" i="8"/>
  <c r="E335" i="8"/>
  <c r="E336" i="8"/>
  <c r="E332" i="7"/>
  <c r="E333" i="7"/>
  <c r="E334" i="7"/>
  <c r="E335" i="7"/>
  <c r="E336" i="7"/>
  <c r="E331" i="7"/>
  <c r="I15" i="6"/>
  <c r="I14" i="6"/>
  <c r="E332" i="6"/>
  <c r="E333" i="6"/>
  <c r="E334" i="6"/>
  <c r="E335" i="6"/>
  <c r="E336" i="6"/>
  <c r="E331" i="6"/>
  <c r="W17" i="5"/>
  <c r="V17" i="5"/>
  <c r="I21" i="5"/>
  <c r="I20" i="5"/>
  <c r="E332" i="5"/>
  <c r="E333" i="5"/>
  <c r="E334" i="5"/>
  <c r="E335" i="5"/>
  <c r="E336" i="5"/>
  <c r="E331" i="5"/>
  <c r="H15" i="4"/>
  <c r="H14" i="4"/>
  <c r="E331" i="4"/>
  <c r="E332" i="4"/>
  <c r="E333" i="4"/>
  <c r="E334" i="4"/>
  <c r="E335" i="4"/>
  <c r="E336" i="4"/>
  <c r="I22" i="5" l="1"/>
  <c r="G10" i="16" l="1"/>
  <c r="H10" i="16" s="1"/>
  <c r="E10" i="16"/>
  <c r="G9" i="16"/>
  <c r="H9" i="16" s="1"/>
  <c r="E9" i="16"/>
  <c r="H8" i="16"/>
  <c r="G8" i="16"/>
  <c r="E8" i="16"/>
  <c r="G7" i="16"/>
  <c r="H7" i="16" s="1"/>
  <c r="E7" i="16"/>
  <c r="G6" i="16"/>
  <c r="H6" i="16" s="1"/>
  <c r="E6" i="16"/>
  <c r="H5" i="16"/>
  <c r="G5" i="16"/>
  <c r="E5" i="16"/>
  <c r="H4" i="16"/>
  <c r="G4" i="16"/>
  <c r="E4" i="16"/>
  <c r="G3" i="16"/>
  <c r="H3" i="16" s="1"/>
  <c r="E3" i="16"/>
  <c r="G114" i="15"/>
  <c r="F114" i="15"/>
  <c r="E114" i="15"/>
  <c r="D114" i="15"/>
  <c r="H114" i="15" s="1"/>
  <c r="G99" i="15"/>
  <c r="F99" i="15"/>
  <c r="E99" i="15"/>
  <c r="D99" i="15"/>
  <c r="H99" i="15" s="1"/>
  <c r="G91" i="15"/>
  <c r="F91" i="15"/>
  <c r="E91" i="15"/>
  <c r="I91" i="15" s="1"/>
  <c r="D91" i="15"/>
  <c r="H91" i="15" s="1"/>
  <c r="G73" i="15"/>
  <c r="F73" i="15"/>
  <c r="E73" i="15"/>
  <c r="I73" i="15" s="1"/>
  <c r="D73" i="15"/>
  <c r="G48" i="15"/>
  <c r="F48" i="15"/>
  <c r="E48" i="15"/>
  <c r="I48" i="15" s="1"/>
  <c r="D48" i="15"/>
  <c r="G35" i="15"/>
  <c r="F35" i="15"/>
  <c r="E35" i="15"/>
  <c r="I35" i="15" s="1"/>
  <c r="D35" i="15"/>
  <c r="I15" i="15"/>
  <c r="G15" i="15"/>
  <c r="F15" i="15"/>
  <c r="E15" i="15"/>
  <c r="D15" i="15"/>
  <c r="H15" i="15" s="1"/>
  <c r="G4" i="15"/>
  <c r="F4" i="15"/>
  <c r="E4" i="15"/>
  <c r="I4" i="15" s="1"/>
  <c r="D4" i="15"/>
  <c r="H4" i="15" s="1"/>
  <c r="O134" i="14"/>
  <c r="D134" i="14"/>
  <c r="D133" i="14"/>
  <c r="D132" i="14"/>
  <c r="D131" i="14"/>
  <c r="D130" i="14"/>
  <c r="D129" i="14"/>
  <c r="D128" i="14"/>
  <c r="D121" i="14"/>
  <c r="D120" i="14"/>
  <c r="D119" i="14"/>
  <c r="D118" i="14"/>
  <c r="D117" i="14"/>
  <c r="D116" i="14"/>
  <c r="D106" i="14"/>
  <c r="D105" i="14"/>
  <c r="D104" i="14"/>
  <c r="D103" i="14"/>
  <c r="O101" i="14"/>
  <c r="D94" i="14"/>
  <c r="D93" i="14"/>
  <c r="D92" i="14"/>
  <c r="D91" i="14"/>
  <c r="D90" i="14"/>
  <c r="D89" i="14"/>
  <c r="D88" i="14"/>
  <c r="D87" i="14"/>
  <c r="O86" i="14"/>
  <c r="D86" i="14"/>
  <c r="D85" i="14"/>
  <c r="D84" i="14"/>
  <c r="D83" i="14"/>
  <c r="D82" i="14"/>
  <c r="D81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O65" i="14"/>
  <c r="D65" i="14"/>
  <c r="D64" i="14"/>
  <c r="D63" i="14"/>
  <c r="D62" i="14"/>
  <c r="D61" i="14"/>
  <c r="D60" i="14"/>
  <c r="D59" i="14"/>
  <c r="D58" i="14"/>
  <c r="D57" i="14"/>
  <c r="D51" i="14"/>
  <c r="D50" i="14"/>
  <c r="D49" i="14"/>
  <c r="D48" i="14"/>
  <c r="D47" i="14"/>
  <c r="D46" i="14"/>
  <c r="D45" i="14"/>
  <c r="O44" i="14"/>
  <c r="D44" i="14"/>
  <c r="D43" i="14"/>
  <c r="D35" i="14"/>
  <c r="D34" i="14"/>
  <c r="D33" i="14"/>
  <c r="D32" i="14"/>
  <c r="D31" i="14"/>
  <c r="D30" i="14"/>
  <c r="D29" i="14"/>
  <c r="D28" i="14"/>
  <c r="D27" i="14"/>
  <c r="D26" i="14"/>
  <c r="O25" i="14"/>
  <c r="D25" i="14"/>
  <c r="D24" i="14"/>
  <c r="D23" i="14"/>
  <c r="D22" i="14"/>
  <c r="D21" i="14"/>
  <c r="D20" i="14"/>
  <c r="D19" i="14"/>
  <c r="D9" i="14"/>
  <c r="D8" i="14"/>
  <c r="D7" i="14"/>
  <c r="D6" i="14"/>
  <c r="O5" i="14"/>
  <c r="D5" i="14"/>
  <c r="D4" i="14"/>
  <c r="D3" i="14"/>
  <c r="D2" i="14"/>
  <c r="K114" i="13"/>
  <c r="L114" i="13" s="1"/>
  <c r="L108" i="13"/>
  <c r="J108" i="13"/>
  <c r="P103" i="13"/>
  <c r="O103" i="13"/>
  <c r="K103" i="13"/>
  <c r="L103" i="13" s="1"/>
  <c r="P102" i="13"/>
  <c r="N102" i="13" s="1"/>
  <c r="O102" i="13"/>
  <c r="M102" i="13"/>
  <c r="P101" i="13"/>
  <c r="N101" i="13" s="1"/>
  <c r="O101" i="13"/>
  <c r="M101" i="13"/>
  <c r="P100" i="13"/>
  <c r="N100" i="13" s="1"/>
  <c r="O100" i="13"/>
  <c r="M100" i="13"/>
  <c r="P99" i="13"/>
  <c r="N99" i="13" s="1"/>
  <c r="O99" i="13"/>
  <c r="M99" i="13"/>
  <c r="L98" i="13"/>
  <c r="J98" i="13"/>
  <c r="P93" i="13"/>
  <c r="O93" i="13"/>
  <c r="K93" i="13"/>
  <c r="L93" i="13" s="1"/>
  <c r="P92" i="13"/>
  <c r="O92" i="13"/>
  <c r="N92" i="13"/>
  <c r="M92" i="13"/>
  <c r="P91" i="13"/>
  <c r="O91" i="13"/>
  <c r="N91" i="13"/>
  <c r="M91" i="13"/>
  <c r="J90" i="13"/>
  <c r="L90" i="13" s="1"/>
  <c r="P85" i="13"/>
  <c r="O85" i="13"/>
  <c r="K85" i="13"/>
  <c r="L85" i="13" s="1"/>
  <c r="P84" i="13"/>
  <c r="O84" i="13"/>
  <c r="P83" i="13"/>
  <c r="O83" i="13"/>
  <c r="P82" i="13"/>
  <c r="O82" i="13"/>
  <c r="P81" i="13"/>
  <c r="O81" i="13"/>
  <c r="P80" i="13"/>
  <c r="O80" i="13"/>
  <c r="P79" i="13"/>
  <c r="O79" i="13"/>
  <c r="P78" i="13"/>
  <c r="O78" i="13"/>
  <c r="P77" i="13"/>
  <c r="O77" i="13"/>
  <c r="P76" i="13"/>
  <c r="O76" i="13"/>
  <c r="P75" i="13"/>
  <c r="O75" i="13"/>
  <c r="P74" i="13"/>
  <c r="O74" i="13"/>
  <c r="P73" i="13"/>
  <c r="O73" i="13"/>
  <c r="J72" i="13"/>
  <c r="P67" i="13"/>
  <c r="M67" i="13" s="1"/>
  <c r="O67" i="13"/>
  <c r="K67" i="13"/>
  <c r="L67" i="13" s="1"/>
  <c r="P66" i="13"/>
  <c r="O66" i="13"/>
  <c r="P65" i="13"/>
  <c r="O65" i="13"/>
  <c r="M65" i="13" s="1"/>
  <c r="P64" i="13"/>
  <c r="O64" i="13"/>
  <c r="M64" i="13" s="1"/>
  <c r="N64" i="13"/>
  <c r="P63" i="13"/>
  <c r="O63" i="13"/>
  <c r="M63" i="13" s="1"/>
  <c r="N63" i="13"/>
  <c r="P62" i="13"/>
  <c r="O62" i="13"/>
  <c r="P61" i="13"/>
  <c r="O61" i="13"/>
  <c r="M61" i="13" s="1"/>
  <c r="N61" i="13"/>
  <c r="P60" i="13"/>
  <c r="O60" i="13"/>
  <c r="M60" i="13" s="1"/>
  <c r="N60" i="13"/>
  <c r="P59" i="13"/>
  <c r="N59" i="13" s="1"/>
  <c r="O59" i="13"/>
  <c r="P58" i="13"/>
  <c r="O58" i="13"/>
  <c r="P57" i="13"/>
  <c r="O57" i="13"/>
  <c r="M57" i="13" s="1"/>
  <c r="N57" i="13"/>
  <c r="P56" i="13"/>
  <c r="N56" i="13" s="1"/>
  <c r="O56" i="13"/>
  <c r="P55" i="13"/>
  <c r="O55" i="13"/>
  <c r="M55" i="13" s="1"/>
  <c r="P54" i="13"/>
  <c r="O54" i="13"/>
  <c r="P53" i="13"/>
  <c r="N53" i="13" s="1"/>
  <c r="O53" i="13"/>
  <c r="P52" i="13"/>
  <c r="O52" i="13"/>
  <c r="M52" i="13" s="1"/>
  <c r="P51" i="13"/>
  <c r="O51" i="13"/>
  <c r="M51" i="13" s="1"/>
  <c r="N51" i="13"/>
  <c r="P50" i="13"/>
  <c r="O50" i="13"/>
  <c r="P49" i="13"/>
  <c r="O49" i="13"/>
  <c r="M49" i="13" s="1"/>
  <c r="P48" i="13"/>
  <c r="O48" i="13"/>
  <c r="M48" i="13" s="1"/>
  <c r="N48" i="13"/>
  <c r="J47" i="13"/>
  <c r="L47" i="13" s="1"/>
  <c r="P42" i="13"/>
  <c r="O42" i="13"/>
  <c r="N42" i="13" s="1"/>
  <c r="M42" i="13"/>
  <c r="K42" i="13"/>
  <c r="L42" i="13" s="1"/>
  <c r="P41" i="13"/>
  <c r="O41" i="13"/>
  <c r="M41" i="13" s="1"/>
  <c r="P40" i="13"/>
  <c r="O40" i="13"/>
  <c r="M40" i="13" s="1"/>
  <c r="N40" i="13"/>
  <c r="P39" i="13"/>
  <c r="O39" i="13"/>
  <c r="M39" i="13" s="1"/>
  <c r="N39" i="13"/>
  <c r="P38" i="13"/>
  <c r="O38" i="13"/>
  <c r="P37" i="13"/>
  <c r="O37" i="13"/>
  <c r="M37" i="13" s="1"/>
  <c r="N37" i="13"/>
  <c r="P36" i="13"/>
  <c r="O36" i="13"/>
  <c r="M36" i="13" s="1"/>
  <c r="N36" i="13"/>
  <c r="P35" i="13"/>
  <c r="N35" i="13" s="1"/>
  <c r="O35" i="13"/>
  <c r="J34" i="13"/>
  <c r="L34" i="13" s="1"/>
  <c r="P30" i="13"/>
  <c r="O30" i="13"/>
  <c r="K30" i="13"/>
  <c r="L30" i="13" s="1"/>
  <c r="P29" i="13"/>
  <c r="O29" i="13"/>
  <c r="P28" i="13"/>
  <c r="O28" i="13"/>
  <c r="P27" i="13"/>
  <c r="O27" i="13"/>
  <c r="P26" i="13"/>
  <c r="O26" i="13"/>
  <c r="P25" i="13"/>
  <c r="O25" i="13"/>
  <c r="P24" i="13"/>
  <c r="O24" i="13"/>
  <c r="P23" i="13"/>
  <c r="O23" i="13"/>
  <c r="P22" i="13"/>
  <c r="O22" i="13"/>
  <c r="P21" i="13"/>
  <c r="O21" i="13"/>
  <c r="P20" i="13"/>
  <c r="O20" i="13"/>
  <c r="P19" i="13"/>
  <c r="O19" i="13"/>
  <c r="P18" i="13"/>
  <c r="O18" i="13"/>
  <c r="P17" i="13"/>
  <c r="O17" i="13"/>
  <c r="P16" i="13"/>
  <c r="O16" i="13"/>
  <c r="P15" i="13"/>
  <c r="O15" i="13"/>
  <c r="J14" i="13"/>
  <c r="L14" i="13" s="1"/>
  <c r="P10" i="13"/>
  <c r="O10" i="13"/>
  <c r="K10" i="13"/>
  <c r="L10" i="13" s="1"/>
  <c r="P9" i="13"/>
  <c r="O9" i="13"/>
  <c r="P8" i="13"/>
  <c r="O8" i="13"/>
  <c r="P7" i="13"/>
  <c r="O7" i="13"/>
  <c r="P6" i="13"/>
  <c r="O6" i="13"/>
  <c r="P5" i="13"/>
  <c r="O5" i="13"/>
  <c r="P4" i="13"/>
  <c r="O4" i="13"/>
  <c r="J3" i="13"/>
  <c r="L3" i="13" s="1"/>
  <c r="K126" i="12"/>
  <c r="J126" i="12"/>
  <c r="K125" i="12"/>
  <c r="J125" i="12"/>
  <c r="L125" i="12" s="1"/>
  <c r="K124" i="12"/>
  <c r="L124" i="12" s="1"/>
  <c r="J124" i="12"/>
  <c r="K123" i="12"/>
  <c r="J123" i="12"/>
  <c r="K122" i="12"/>
  <c r="J122" i="12"/>
  <c r="K121" i="12"/>
  <c r="J121" i="12"/>
  <c r="L121" i="12" s="1"/>
  <c r="L120" i="12"/>
  <c r="K120" i="12"/>
  <c r="J120" i="12"/>
  <c r="K119" i="12"/>
  <c r="L119" i="12" s="1"/>
  <c r="K118" i="12"/>
  <c r="J118" i="12"/>
  <c r="L118" i="12" s="1"/>
  <c r="K117" i="12"/>
  <c r="L117" i="12" s="1"/>
  <c r="J117" i="12"/>
  <c r="K116" i="12"/>
  <c r="J116" i="12"/>
  <c r="K115" i="12"/>
  <c r="J115" i="12"/>
  <c r="K114" i="12"/>
  <c r="J114" i="12"/>
  <c r="L114" i="12" s="1"/>
  <c r="L113" i="12"/>
  <c r="J113" i="12"/>
  <c r="P108" i="12"/>
  <c r="O108" i="12"/>
  <c r="M108" i="12" s="1"/>
  <c r="N108" i="12"/>
  <c r="P107" i="12"/>
  <c r="O107" i="12"/>
  <c r="N107" i="12" s="1"/>
  <c r="P106" i="12"/>
  <c r="K106" i="12" s="1"/>
  <c r="O106" i="12"/>
  <c r="P105" i="12"/>
  <c r="O105" i="12"/>
  <c r="P104" i="12"/>
  <c r="O104" i="12"/>
  <c r="M104" i="12" s="1"/>
  <c r="N104" i="12"/>
  <c r="P103" i="12"/>
  <c r="N103" i="12" s="1"/>
  <c r="O103" i="12"/>
  <c r="L103" i="12"/>
  <c r="K103" i="12"/>
  <c r="P102" i="12"/>
  <c r="O102" i="12"/>
  <c r="K102" i="12"/>
  <c r="P101" i="12"/>
  <c r="O101" i="12"/>
  <c r="M101" i="12" s="1"/>
  <c r="N101" i="12"/>
  <c r="K101" i="12"/>
  <c r="P100" i="12"/>
  <c r="O100" i="12"/>
  <c r="J100" i="12" s="1"/>
  <c r="N100" i="12"/>
  <c r="M100" i="12"/>
  <c r="P99" i="12"/>
  <c r="O99" i="12"/>
  <c r="N99" i="12" s="1"/>
  <c r="J98" i="12"/>
  <c r="L98" i="12" s="1"/>
  <c r="P93" i="12"/>
  <c r="O93" i="12"/>
  <c r="N93" i="12"/>
  <c r="M93" i="12"/>
  <c r="K93" i="12"/>
  <c r="L93" i="12" s="1"/>
  <c r="P92" i="12"/>
  <c r="O92" i="12"/>
  <c r="P91" i="12"/>
  <c r="O91" i="12"/>
  <c r="J90" i="12"/>
  <c r="L90" i="12" s="1"/>
  <c r="P85" i="12"/>
  <c r="O85" i="12"/>
  <c r="K85" i="12"/>
  <c r="L85" i="12" s="1"/>
  <c r="P84" i="12"/>
  <c r="O84" i="12"/>
  <c r="K84" i="12"/>
  <c r="J84" i="12"/>
  <c r="L84" i="12" s="1"/>
  <c r="P83" i="12"/>
  <c r="O83" i="12"/>
  <c r="K83" i="12"/>
  <c r="J83" i="12"/>
  <c r="P82" i="12"/>
  <c r="O82" i="12"/>
  <c r="K82" i="12"/>
  <c r="L82" i="12" s="1"/>
  <c r="J82" i="12"/>
  <c r="P81" i="12"/>
  <c r="O81" i="12"/>
  <c r="L81" i="12"/>
  <c r="K81" i="12"/>
  <c r="J81" i="12"/>
  <c r="P80" i="12"/>
  <c r="O80" i="12"/>
  <c r="K80" i="12"/>
  <c r="J80" i="12"/>
  <c r="L80" i="12" s="1"/>
  <c r="P79" i="12"/>
  <c r="O79" i="12"/>
  <c r="K79" i="12"/>
  <c r="J79" i="12"/>
  <c r="P78" i="12"/>
  <c r="O78" i="12"/>
  <c r="K78" i="12"/>
  <c r="J78" i="12"/>
  <c r="P77" i="12"/>
  <c r="O77" i="12"/>
  <c r="K77" i="12"/>
  <c r="L77" i="12" s="1"/>
  <c r="J77" i="12"/>
  <c r="P76" i="12"/>
  <c r="O76" i="12"/>
  <c r="K76" i="12"/>
  <c r="J76" i="12"/>
  <c r="L76" i="12" s="1"/>
  <c r="P75" i="12"/>
  <c r="O75" i="12"/>
  <c r="K75" i="12"/>
  <c r="J75" i="12"/>
  <c r="P74" i="12"/>
  <c r="O74" i="12"/>
  <c r="K74" i="12"/>
  <c r="L74" i="12" s="1"/>
  <c r="J74" i="12"/>
  <c r="P73" i="12"/>
  <c r="O73" i="12"/>
  <c r="K73" i="12"/>
  <c r="L73" i="12" s="1"/>
  <c r="J73" i="12"/>
  <c r="J72" i="12"/>
  <c r="P67" i="12"/>
  <c r="O67" i="12"/>
  <c r="N67" i="12" s="1"/>
  <c r="K67" i="12"/>
  <c r="L67" i="12" s="1"/>
  <c r="P66" i="12"/>
  <c r="N66" i="12" s="1"/>
  <c r="O66" i="12"/>
  <c r="P65" i="12"/>
  <c r="O65" i="12"/>
  <c r="N65" i="12" s="1"/>
  <c r="P64" i="12"/>
  <c r="O64" i="12"/>
  <c r="P63" i="12"/>
  <c r="O63" i="12"/>
  <c r="P62" i="12"/>
  <c r="N62" i="12" s="1"/>
  <c r="O62" i="12"/>
  <c r="J62" i="12"/>
  <c r="P61" i="12"/>
  <c r="O61" i="12"/>
  <c r="J61" i="12" s="1"/>
  <c r="N61" i="12"/>
  <c r="M61" i="12"/>
  <c r="P60" i="12"/>
  <c r="O60" i="12"/>
  <c r="N60" i="12" s="1"/>
  <c r="M60" i="12"/>
  <c r="P59" i="12"/>
  <c r="O59" i="12"/>
  <c r="P58" i="12"/>
  <c r="O58" i="12"/>
  <c r="M58" i="12" s="1"/>
  <c r="P57" i="12"/>
  <c r="O57" i="12"/>
  <c r="M57" i="12" s="1"/>
  <c r="N57" i="12"/>
  <c r="P56" i="12"/>
  <c r="O56" i="12"/>
  <c r="P55" i="12"/>
  <c r="O55" i="12"/>
  <c r="P54" i="12"/>
  <c r="O54" i="12"/>
  <c r="M54" i="12" s="1"/>
  <c r="P53" i="12"/>
  <c r="K53" i="12" s="1"/>
  <c r="O53" i="12"/>
  <c r="J53" i="12"/>
  <c r="P52" i="12"/>
  <c r="O52" i="12"/>
  <c r="N52" i="12" s="1"/>
  <c r="M52" i="12"/>
  <c r="P51" i="12"/>
  <c r="O51" i="12"/>
  <c r="P50" i="12"/>
  <c r="O50" i="12"/>
  <c r="M50" i="12" s="1"/>
  <c r="N50" i="12"/>
  <c r="P49" i="12"/>
  <c r="O49" i="12"/>
  <c r="J49" i="12" s="1"/>
  <c r="N49" i="12"/>
  <c r="M49" i="12"/>
  <c r="P48" i="12"/>
  <c r="O48" i="12"/>
  <c r="L47" i="12"/>
  <c r="J47" i="12"/>
  <c r="P42" i="12"/>
  <c r="O42" i="12"/>
  <c r="M42" i="12" s="1"/>
  <c r="N42" i="12"/>
  <c r="K42" i="12"/>
  <c r="L42" i="12" s="1"/>
  <c r="P41" i="12"/>
  <c r="K41" i="12" s="1"/>
  <c r="O41" i="12"/>
  <c r="P40" i="12"/>
  <c r="O40" i="12"/>
  <c r="M40" i="12" s="1"/>
  <c r="N40" i="12"/>
  <c r="P39" i="12"/>
  <c r="O39" i="12"/>
  <c r="N39" i="12" s="1"/>
  <c r="P38" i="12"/>
  <c r="K38" i="12" s="1"/>
  <c r="O38" i="12"/>
  <c r="P37" i="12"/>
  <c r="O37" i="12"/>
  <c r="M37" i="12" s="1"/>
  <c r="P36" i="12"/>
  <c r="O36" i="12"/>
  <c r="N36" i="12" s="1"/>
  <c r="J36" i="12"/>
  <c r="P35" i="12"/>
  <c r="O35" i="12"/>
  <c r="N35" i="12"/>
  <c r="J35" i="12"/>
  <c r="J34" i="12"/>
  <c r="L34" i="12" s="1"/>
  <c r="P30" i="12"/>
  <c r="O30" i="12"/>
  <c r="K30" i="12"/>
  <c r="L30" i="12" s="1"/>
  <c r="P29" i="12"/>
  <c r="O29" i="12"/>
  <c r="K29" i="12"/>
  <c r="L29" i="12" s="1"/>
  <c r="J29" i="12"/>
  <c r="P28" i="12"/>
  <c r="O28" i="12"/>
  <c r="K28" i="12"/>
  <c r="J28" i="12"/>
  <c r="L28" i="12" s="1"/>
  <c r="P27" i="12"/>
  <c r="O27" i="12"/>
  <c r="K27" i="12"/>
  <c r="J27" i="12"/>
  <c r="P26" i="12"/>
  <c r="O26" i="12"/>
  <c r="K26" i="12"/>
  <c r="J26" i="12"/>
  <c r="P25" i="12"/>
  <c r="O25" i="12"/>
  <c r="K25" i="12"/>
  <c r="J25" i="12"/>
  <c r="P24" i="12"/>
  <c r="O24" i="12"/>
  <c r="K24" i="12"/>
  <c r="L24" i="12" s="1"/>
  <c r="J24" i="12"/>
  <c r="E24" i="12"/>
  <c r="P23" i="12"/>
  <c r="O23" i="12"/>
  <c r="K23" i="12"/>
  <c r="J23" i="12"/>
  <c r="P22" i="12"/>
  <c r="O22" i="12"/>
  <c r="K22" i="12"/>
  <c r="L22" i="12" s="1"/>
  <c r="J22" i="12"/>
  <c r="P21" i="12"/>
  <c r="O21" i="12"/>
  <c r="L21" i="12"/>
  <c r="K21" i="12"/>
  <c r="J21" i="12"/>
  <c r="P20" i="12"/>
  <c r="O20" i="12"/>
  <c r="K20" i="12"/>
  <c r="J20" i="12"/>
  <c r="P19" i="12"/>
  <c r="O19" i="12"/>
  <c r="K19" i="12"/>
  <c r="J19" i="12"/>
  <c r="P18" i="12"/>
  <c r="O18" i="12"/>
  <c r="K18" i="12"/>
  <c r="L18" i="12" s="1"/>
  <c r="J18" i="12"/>
  <c r="P17" i="12"/>
  <c r="O17" i="12"/>
  <c r="L17" i="12"/>
  <c r="K17" i="12"/>
  <c r="J17" i="12"/>
  <c r="P16" i="12"/>
  <c r="O16" i="12"/>
  <c r="K16" i="12"/>
  <c r="J16" i="12"/>
  <c r="P15" i="12"/>
  <c r="O15" i="12"/>
  <c r="K15" i="12"/>
  <c r="L15" i="12" s="1"/>
  <c r="J15" i="12"/>
  <c r="J14" i="12"/>
  <c r="L14" i="12" s="1"/>
  <c r="P10" i="12"/>
  <c r="O10" i="12"/>
  <c r="K10" i="12"/>
  <c r="L10" i="12" s="1"/>
  <c r="P9" i="12"/>
  <c r="O9" i="12"/>
  <c r="K9" i="12"/>
  <c r="J9" i="12"/>
  <c r="P8" i="12"/>
  <c r="O8" i="12"/>
  <c r="K8" i="12"/>
  <c r="J8" i="12"/>
  <c r="P7" i="12"/>
  <c r="O7" i="12"/>
  <c r="K7" i="12"/>
  <c r="J7" i="12"/>
  <c r="P6" i="12"/>
  <c r="O6" i="12"/>
  <c r="K6" i="12"/>
  <c r="L6" i="12" s="1"/>
  <c r="J6" i="12"/>
  <c r="P5" i="12"/>
  <c r="O5" i="12"/>
  <c r="K5" i="12"/>
  <c r="L5" i="12" s="1"/>
  <c r="J5" i="12"/>
  <c r="P4" i="12"/>
  <c r="O4" i="12"/>
  <c r="L4" i="12"/>
  <c r="K4" i="12"/>
  <c r="J4" i="12"/>
  <c r="J3" i="12"/>
  <c r="L3" i="12" s="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I19" i="11"/>
  <c r="E19" i="11"/>
  <c r="I18" i="11"/>
  <c r="E18" i="11"/>
  <c r="E17" i="11"/>
  <c r="H16" i="11"/>
  <c r="E16" i="11"/>
  <c r="R15" i="11"/>
  <c r="Q15" i="11"/>
  <c r="E15" i="11"/>
  <c r="R14" i="11"/>
  <c r="Q14" i="11"/>
  <c r="E14" i="11"/>
  <c r="R13" i="11"/>
  <c r="Q13" i="11"/>
  <c r="E13" i="11"/>
  <c r="R12" i="11"/>
  <c r="Q12" i="11"/>
  <c r="E12" i="11"/>
  <c r="R11" i="11"/>
  <c r="Q11" i="11"/>
  <c r="E11" i="11"/>
  <c r="R10" i="11"/>
  <c r="Q10" i="11"/>
  <c r="E10" i="11"/>
  <c r="R9" i="11"/>
  <c r="Q9" i="11"/>
  <c r="E9" i="11"/>
  <c r="R8" i="11"/>
  <c r="S8" i="11" s="1"/>
  <c r="E8" i="11"/>
  <c r="R7" i="11"/>
  <c r="S7" i="11" s="1"/>
  <c r="Q7" i="11"/>
  <c r="E7" i="11"/>
  <c r="R6" i="11"/>
  <c r="S6" i="11" s="1"/>
  <c r="Q6" i="11"/>
  <c r="E6" i="11"/>
  <c r="R5" i="11"/>
  <c r="S5" i="11" s="1"/>
  <c r="Q5" i="11"/>
  <c r="E5" i="11"/>
  <c r="R4" i="11"/>
  <c r="S4" i="11" s="1"/>
  <c r="Q4" i="11"/>
  <c r="E4" i="11"/>
  <c r="R3" i="11"/>
  <c r="S3" i="11" s="1"/>
  <c r="Q3" i="11"/>
  <c r="Q18" i="11" s="1"/>
  <c r="E3" i="11"/>
  <c r="Q2" i="11"/>
  <c r="S2" i="11" s="1"/>
  <c r="E2" i="11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I17" i="10"/>
  <c r="E17" i="10"/>
  <c r="I16" i="10"/>
  <c r="E16" i="10"/>
  <c r="E15" i="10"/>
  <c r="E14" i="10"/>
  <c r="H13" i="10"/>
  <c r="E13" i="10"/>
  <c r="W12" i="10"/>
  <c r="V12" i="10"/>
  <c r="E12" i="10"/>
  <c r="W11" i="10"/>
  <c r="V11" i="10"/>
  <c r="E11" i="10"/>
  <c r="W10" i="10"/>
  <c r="R10" i="10" s="1"/>
  <c r="V10" i="10"/>
  <c r="E10" i="10"/>
  <c r="W9" i="10"/>
  <c r="V9" i="10"/>
  <c r="R9" i="10" s="1"/>
  <c r="E9" i="10"/>
  <c r="W8" i="10"/>
  <c r="V8" i="10"/>
  <c r="E8" i="10"/>
  <c r="W7" i="10"/>
  <c r="V7" i="10"/>
  <c r="R7" i="10"/>
  <c r="S7" i="10" s="1"/>
  <c r="E7" i="10"/>
  <c r="W6" i="10"/>
  <c r="V6" i="10"/>
  <c r="T6" i="10" s="1"/>
  <c r="U6" i="10"/>
  <c r="R6" i="10"/>
  <c r="E6" i="10"/>
  <c r="W5" i="10"/>
  <c r="V5" i="10"/>
  <c r="U5" i="10" s="1"/>
  <c r="E5" i="10"/>
  <c r="W4" i="10"/>
  <c r="V4" i="10"/>
  <c r="U4" i="10" s="1"/>
  <c r="Q4" i="10"/>
  <c r="E4" i="10"/>
  <c r="W3" i="10"/>
  <c r="V3" i="10"/>
  <c r="T3" i="10" s="1"/>
  <c r="U3" i="10"/>
  <c r="E3" i="10"/>
  <c r="Q2" i="10"/>
  <c r="E2" i="10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H11" i="9"/>
  <c r="E11" i="9"/>
  <c r="H10" i="9"/>
  <c r="H12" i="9" s="1"/>
  <c r="E10" i="9"/>
  <c r="E9" i="9"/>
  <c r="E8" i="9"/>
  <c r="E7" i="9"/>
  <c r="H6" i="9"/>
  <c r="E6" i="9"/>
  <c r="W5" i="9"/>
  <c r="V5" i="9"/>
  <c r="T5" i="9" s="1"/>
  <c r="R5" i="9"/>
  <c r="S5" i="9" s="1"/>
  <c r="E5" i="9"/>
  <c r="W4" i="9"/>
  <c r="V4" i="9"/>
  <c r="E4" i="9"/>
  <c r="W3" i="9"/>
  <c r="R3" i="9" s="1"/>
  <c r="V3" i="9"/>
  <c r="E3" i="9"/>
  <c r="Q2" i="9"/>
  <c r="S2" i="9" s="1"/>
  <c r="E2" i="9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H19" i="8"/>
  <c r="E19" i="8"/>
  <c r="H18" i="8"/>
  <c r="E18" i="8"/>
  <c r="E17" i="8"/>
  <c r="G16" i="8"/>
  <c r="E16" i="8"/>
  <c r="V15" i="8"/>
  <c r="U15" i="8"/>
  <c r="Q15" i="8"/>
  <c r="R15" i="8" s="1"/>
  <c r="E15" i="8"/>
  <c r="V14" i="8"/>
  <c r="U14" i="8"/>
  <c r="Q14" i="8"/>
  <c r="P14" i="8"/>
  <c r="E14" i="8"/>
  <c r="V13" i="8"/>
  <c r="U13" i="8"/>
  <c r="R13" i="8"/>
  <c r="Q13" i="8"/>
  <c r="P13" i="8"/>
  <c r="E13" i="8"/>
  <c r="V12" i="8"/>
  <c r="U12" i="8"/>
  <c r="Q12" i="8"/>
  <c r="P12" i="8"/>
  <c r="E12" i="8"/>
  <c r="V11" i="8"/>
  <c r="U11" i="8"/>
  <c r="Q11" i="8"/>
  <c r="R11" i="8" s="1"/>
  <c r="P11" i="8"/>
  <c r="E11" i="8"/>
  <c r="V10" i="8"/>
  <c r="U10" i="8"/>
  <c r="Q10" i="8"/>
  <c r="P10" i="8"/>
  <c r="E10" i="8"/>
  <c r="V9" i="8"/>
  <c r="U9" i="8"/>
  <c r="Q9" i="8"/>
  <c r="R9" i="8" s="1"/>
  <c r="P9" i="8"/>
  <c r="E9" i="8"/>
  <c r="V8" i="8"/>
  <c r="U8" i="8"/>
  <c r="Q8" i="8"/>
  <c r="P8" i="8"/>
  <c r="E8" i="8"/>
  <c r="V7" i="8"/>
  <c r="U7" i="8"/>
  <c r="R7" i="8"/>
  <c r="Q7" i="8"/>
  <c r="P7" i="8"/>
  <c r="E7" i="8"/>
  <c r="V6" i="8"/>
  <c r="U6" i="8"/>
  <c r="Q6" i="8"/>
  <c r="P6" i="8"/>
  <c r="E6" i="8"/>
  <c r="V5" i="8"/>
  <c r="U5" i="8"/>
  <c r="R5" i="8"/>
  <c r="Q5" i="8"/>
  <c r="P5" i="8"/>
  <c r="E5" i="8"/>
  <c r="V4" i="8"/>
  <c r="U4" i="8"/>
  <c r="Q4" i="8"/>
  <c r="P4" i="8"/>
  <c r="E4" i="8"/>
  <c r="V3" i="8"/>
  <c r="U3" i="8"/>
  <c r="Q3" i="8"/>
  <c r="R3" i="8" s="1"/>
  <c r="P3" i="8"/>
  <c r="E3" i="8"/>
  <c r="P2" i="8"/>
  <c r="E2" i="8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I25" i="7"/>
  <c r="E26" i="7"/>
  <c r="I24" i="7"/>
  <c r="I26" i="7" s="1"/>
  <c r="E25" i="7"/>
  <c r="E24" i="7"/>
  <c r="H22" i="7"/>
  <c r="E23" i="7"/>
  <c r="E22" i="7"/>
  <c r="W21" i="7"/>
  <c r="V21" i="7"/>
  <c r="E21" i="7"/>
  <c r="W20" i="7"/>
  <c r="R20" i="7" s="1"/>
  <c r="V20" i="7"/>
  <c r="E20" i="7"/>
  <c r="W19" i="7"/>
  <c r="V19" i="7"/>
  <c r="R19" i="7" s="1"/>
  <c r="E19" i="7"/>
  <c r="W18" i="7"/>
  <c r="V18" i="7"/>
  <c r="E18" i="7"/>
  <c r="W17" i="7"/>
  <c r="V17" i="7"/>
  <c r="E17" i="7"/>
  <c r="W16" i="7"/>
  <c r="V16" i="7"/>
  <c r="E16" i="7"/>
  <c r="W15" i="7"/>
  <c r="V15" i="7"/>
  <c r="U15" i="7" s="1"/>
  <c r="E15" i="7"/>
  <c r="W14" i="7"/>
  <c r="V14" i="7"/>
  <c r="R14" i="7"/>
  <c r="E14" i="7"/>
  <c r="W13" i="7"/>
  <c r="V13" i="7"/>
  <c r="Q13" i="7"/>
  <c r="E13" i="7"/>
  <c r="W12" i="7"/>
  <c r="V12" i="7"/>
  <c r="Q12" i="7" s="1"/>
  <c r="U12" i="7"/>
  <c r="E12" i="7"/>
  <c r="W11" i="7"/>
  <c r="V11" i="7"/>
  <c r="T11" i="7" s="1"/>
  <c r="E11" i="7"/>
  <c r="W10" i="7"/>
  <c r="V10" i="7"/>
  <c r="R10" i="7" s="1"/>
  <c r="E10" i="7"/>
  <c r="W9" i="7"/>
  <c r="V9" i="7"/>
  <c r="T9" i="7" s="1"/>
  <c r="E9" i="7"/>
  <c r="W8" i="7"/>
  <c r="V8" i="7"/>
  <c r="E8" i="7"/>
  <c r="W7" i="7"/>
  <c r="Q7" i="7" s="1"/>
  <c r="V7" i="7"/>
  <c r="E7" i="7"/>
  <c r="W6" i="7"/>
  <c r="V6" i="7"/>
  <c r="R6" i="7" s="1"/>
  <c r="E6" i="7"/>
  <c r="W5" i="7"/>
  <c r="V5" i="7"/>
  <c r="Q5" i="7" s="1"/>
  <c r="E5" i="7"/>
  <c r="W4" i="7"/>
  <c r="V4" i="7"/>
  <c r="U4" i="7" s="1"/>
  <c r="E4" i="7"/>
  <c r="W3" i="7"/>
  <c r="V3" i="7"/>
  <c r="U3" i="7" s="1"/>
  <c r="E3" i="7"/>
  <c r="Q2" i="7"/>
  <c r="S2" i="7" s="1"/>
  <c r="E2" i="7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O20" i="6"/>
  <c r="P20" i="6" s="1"/>
  <c r="Q20" i="6" s="1"/>
  <c r="R20" i="6" s="1"/>
  <c r="E20" i="6"/>
  <c r="E19" i="6"/>
  <c r="E18" i="6"/>
  <c r="E17" i="6"/>
  <c r="E16" i="6"/>
  <c r="E15" i="6"/>
  <c r="I16" i="6"/>
  <c r="E14" i="6"/>
  <c r="E13" i="6"/>
  <c r="E12" i="6"/>
  <c r="H11" i="6"/>
  <c r="E11" i="6"/>
  <c r="W10" i="6"/>
  <c r="V10" i="6"/>
  <c r="U10" i="6"/>
  <c r="T10" i="6"/>
  <c r="R10" i="6"/>
  <c r="S10" i="6" s="1"/>
  <c r="E10" i="6"/>
  <c r="W9" i="6"/>
  <c r="V9" i="6"/>
  <c r="E9" i="6"/>
  <c r="W8" i="6"/>
  <c r="V8" i="6"/>
  <c r="E8" i="6"/>
  <c r="W7" i="6"/>
  <c r="R7" i="6" s="1"/>
  <c r="V7" i="6"/>
  <c r="E7" i="6"/>
  <c r="W6" i="6"/>
  <c r="R6" i="6" s="1"/>
  <c r="V6" i="6"/>
  <c r="E6" i="6"/>
  <c r="W5" i="6"/>
  <c r="V5" i="6"/>
  <c r="E5" i="6"/>
  <c r="W4" i="6"/>
  <c r="V4" i="6"/>
  <c r="E4" i="6"/>
  <c r="W3" i="6"/>
  <c r="R3" i="6" s="1"/>
  <c r="V3" i="6"/>
  <c r="E3" i="6"/>
  <c r="S2" i="6"/>
  <c r="Q2" i="6"/>
  <c r="E2" i="6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H18" i="5"/>
  <c r="E19" i="5"/>
  <c r="R17" i="5"/>
  <c r="S17" i="5" s="1"/>
  <c r="E18" i="5"/>
  <c r="E17" i="5"/>
  <c r="W16" i="5"/>
  <c r="V16" i="5"/>
  <c r="R16" i="5"/>
  <c r="Q16" i="5"/>
  <c r="E16" i="5"/>
  <c r="W15" i="5"/>
  <c r="V15" i="5"/>
  <c r="R15" i="5"/>
  <c r="Q15" i="5"/>
  <c r="E15" i="5"/>
  <c r="W14" i="5"/>
  <c r="V14" i="5"/>
  <c r="R14" i="5"/>
  <c r="Q14" i="5"/>
  <c r="E14" i="5"/>
  <c r="W13" i="5"/>
  <c r="V13" i="5"/>
  <c r="R13" i="5"/>
  <c r="S13" i="5" s="1"/>
  <c r="Q13" i="5"/>
  <c r="E13" i="5"/>
  <c r="W12" i="5"/>
  <c r="V12" i="5"/>
  <c r="R12" i="5"/>
  <c r="Q12" i="5"/>
  <c r="E12" i="5"/>
  <c r="W11" i="5"/>
  <c r="V11" i="5"/>
  <c r="R11" i="5"/>
  <c r="Q11" i="5"/>
  <c r="S11" i="5" s="1"/>
  <c r="E11" i="5"/>
  <c r="W10" i="5"/>
  <c r="V10" i="5"/>
  <c r="R10" i="5"/>
  <c r="Q10" i="5"/>
  <c r="E10" i="5"/>
  <c r="W9" i="5"/>
  <c r="V9" i="5"/>
  <c r="R9" i="5"/>
  <c r="Q9" i="5"/>
  <c r="E9" i="5"/>
  <c r="W8" i="5"/>
  <c r="V8" i="5"/>
  <c r="R8" i="5"/>
  <c r="Q8" i="5"/>
  <c r="E8" i="5"/>
  <c r="W7" i="5"/>
  <c r="V7" i="5"/>
  <c r="R7" i="5"/>
  <c r="Q7" i="5"/>
  <c r="S7" i="5" s="1"/>
  <c r="E7" i="5"/>
  <c r="W6" i="5"/>
  <c r="V6" i="5"/>
  <c r="R6" i="5"/>
  <c r="Q6" i="5"/>
  <c r="E6" i="5"/>
  <c r="W5" i="5"/>
  <c r="V5" i="5"/>
  <c r="R5" i="5"/>
  <c r="Q5" i="5"/>
  <c r="E5" i="5"/>
  <c r="W4" i="5"/>
  <c r="V4" i="5"/>
  <c r="R4" i="5"/>
  <c r="Q4" i="5"/>
  <c r="E4" i="5"/>
  <c r="W3" i="5"/>
  <c r="V3" i="5"/>
  <c r="R3" i="5"/>
  <c r="Q3" i="5"/>
  <c r="E3" i="5"/>
  <c r="Q2" i="5"/>
  <c r="S2" i="5" s="1"/>
  <c r="E2" i="5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H16" i="4"/>
  <c r="E14" i="4"/>
  <c r="E13" i="4"/>
  <c r="E12" i="4"/>
  <c r="H11" i="4"/>
  <c r="E11" i="4"/>
  <c r="E10" i="4"/>
  <c r="W9" i="4"/>
  <c r="V9" i="4"/>
  <c r="S9" i="4"/>
  <c r="R9" i="4"/>
  <c r="E9" i="4"/>
  <c r="W8" i="4"/>
  <c r="V8" i="4"/>
  <c r="R8" i="4"/>
  <c r="S8" i="4" s="1"/>
  <c r="Q8" i="4"/>
  <c r="E8" i="4"/>
  <c r="W7" i="4"/>
  <c r="V7" i="4"/>
  <c r="R7" i="4"/>
  <c r="Q7" i="4"/>
  <c r="E7" i="4"/>
  <c r="W6" i="4"/>
  <c r="V6" i="4"/>
  <c r="R6" i="4"/>
  <c r="Q6" i="4"/>
  <c r="E6" i="4"/>
  <c r="W5" i="4"/>
  <c r="V5" i="4"/>
  <c r="R5" i="4"/>
  <c r="S5" i="4" s="1"/>
  <c r="Q5" i="4"/>
  <c r="E5" i="4"/>
  <c r="W4" i="4"/>
  <c r="V4" i="4"/>
  <c r="R4" i="4"/>
  <c r="S4" i="4" s="1"/>
  <c r="Q4" i="4"/>
  <c r="E4" i="4"/>
  <c r="W3" i="4"/>
  <c r="V3" i="4"/>
  <c r="R3" i="4"/>
  <c r="Q3" i="4"/>
  <c r="E3" i="4"/>
  <c r="Q2" i="4"/>
  <c r="S2" i="4" s="1"/>
  <c r="E2" i="4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C200" i="1"/>
  <c r="AB200" i="1"/>
  <c r="AA200" i="1"/>
  <c r="Z200" i="1"/>
  <c r="Y200" i="1"/>
  <c r="X200" i="1"/>
  <c r="W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C179" i="1"/>
  <c r="AB179" i="1"/>
  <c r="AA179" i="1"/>
  <c r="Z179" i="1"/>
  <c r="Y179" i="1"/>
  <c r="X179" i="1"/>
  <c r="W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C109" i="1"/>
  <c r="AB109" i="1"/>
  <c r="AA109" i="1"/>
  <c r="Z109" i="1"/>
  <c r="Y109" i="1"/>
  <c r="X109" i="1"/>
  <c r="W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C71" i="1"/>
  <c r="AB71" i="1"/>
  <c r="AA71" i="1"/>
  <c r="Z71" i="1"/>
  <c r="Y71" i="1"/>
  <c r="X71" i="1"/>
  <c r="W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S6" i="4" l="1"/>
  <c r="R5" i="6"/>
  <c r="R9" i="6"/>
  <c r="Q6" i="7"/>
  <c r="Q15" i="7"/>
  <c r="P19" i="8"/>
  <c r="R6" i="8"/>
  <c r="R14" i="8"/>
  <c r="H20" i="8"/>
  <c r="H13" i="9"/>
  <c r="R4" i="10"/>
  <c r="S11" i="11"/>
  <c r="S15" i="11"/>
  <c r="L7" i="12"/>
  <c r="K36" i="12"/>
  <c r="L36" i="12" s="1"/>
  <c r="J39" i="12"/>
  <c r="K39" i="12"/>
  <c r="M53" i="12"/>
  <c r="J54" i="12"/>
  <c r="K62" i="12"/>
  <c r="J65" i="12"/>
  <c r="K65" i="12"/>
  <c r="L83" i="12"/>
  <c r="M103" i="12"/>
  <c r="J107" i="12"/>
  <c r="K107" i="12"/>
  <c r="V71" i="1"/>
  <c r="H18" i="4"/>
  <c r="H17" i="4"/>
  <c r="R13" i="4"/>
  <c r="S7" i="4"/>
  <c r="I17" i="6"/>
  <c r="I18" i="6"/>
  <c r="R4" i="6"/>
  <c r="R8" i="6"/>
  <c r="Q4" i="7"/>
  <c r="T8" i="7"/>
  <c r="Q14" i="7"/>
  <c r="T17" i="7"/>
  <c r="H21" i="8"/>
  <c r="Q6" i="10"/>
  <c r="I20" i="11"/>
  <c r="L16" i="12"/>
  <c r="L25" i="12"/>
  <c r="M36" i="12"/>
  <c r="J37" i="12"/>
  <c r="M38" i="12"/>
  <c r="M39" i="12"/>
  <c r="J40" i="12"/>
  <c r="N53" i="12"/>
  <c r="K54" i="12"/>
  <c r="J57" i="12"/>
  <c r="K57" i="12"/>
  <c r="K60" i="12"/>
  <c r="K63" i="12"/>
  <c r="M65" i="12"/>
  <c r="L75" i="12"/>
  <c r="K99" i="12"/>
  <c r="M106" i="12"/>
  <c r="M107" i="12"/>
  <c r="J108" i="12"/>
  <c r="L116" i="12"/>
  <c r="L123" i="12"/>
  <c r="H35" i="15"/>
  <c r="I99" i="15"/>
  <c r="J99" i="15" s="1"/>
  <c r="K99" i="15" s="1"/>
  <c r="I114" i="15"/>
  <c r="J114" i="15" s="1"/>
  <c r="K114" i="15" s="1"/>
  <c r="T3" i="7"/>
  <c r="U7" i="7"/>
  <c r="U11" i="7"/>
  <c r="T16" i="7"/>
  <c r="U5" i="9"/>
  <c r="T4" i="10"/>
  <c r="T5" i="10"/>
  <c r="I22" i="11"/>
  <c r="K35" i="12"/>
  <c r="N37" i="12"/>
  <c r="N38" i="12"/>
  <c r="K40" i="12"/>
  <c r="K49" i="12"/>
  <c r="K52" i="12"/>
  <c r="N54" i="12"/>
  <c r="K55" i="12"/>
  <c r="N58" i="12"/>
  <c r="K61" i="12"/>
  <c r="M62" i="12"/>
  <c r="M66" i="12"/>
  <c r="M67" i="12"/>
  <c r="L78" i="12"/>
  <c r="K100" i="12"/>
  <c r="N106" i="12"/>
  <c r="K108" i="12"/>
  <c r="M35" i="13"/>
  <c r="N41" i="13"/>
  <c r="N49" i="13"/>
  <c r="N52" i="13"/>
  <c r="M53" i="13"/>
  <c r="N55" i="13"/>
  <c r="M56" i="13"/>
  <c r="M59" i="13"/>
  <c r="N65" i="13"/>
  <c r="N67" i="13"/>
  <c r="H48" i="15"/>
  <c r="H73" i="15"/>
  <c r="L35" i="12"/>
  <c r="J48" i="15"/>
  <c r="K48" i="15" s="1"/>
  <c r="Q10" i="7"/>
  <c r="I28" i="7"/>
  <c r="T4" i="7"/>
  <c r="T5" i="7"/>
  <c r="Q8" i="7"/>
  <c r="T12" i="7"/>
  <c r="T13" i="7"/>
  <c r="Q16" i="7"/>
  <c r="Q3" i="7"/>
  <c r="T7" i="7"/>
  <c r="U8" i="7"/>
  <c r="Q9" i="7"/>
  <c r="Q11" i="7"/>
  <c r="T15" i="7"/>
  <c r="U16" i="7"/>
  <c r="Q17" i="7"/>
  <c r="S3" i="5"/>
  <c r="S6" i="5"/>
  <c r="S10" i="5"/>
  <c r="Q20" i="5"/>
  <c r="S20" i="5" s="1"/>
  <c r="T20" i="5" s="1"/>
  <c r="S14" i="5"/>
  <c r="S15" i="5"/>
  <c r="S5" i="5"/>
  <c r="S9" i="5"/>
  <c r="R20" i="5"/>
  <c r="S12" i="5"/>
  <c r="I24" i="5"/>
  <c r="I23" i="5"/>
  <c r="S8" i="5"/>
  <c r="S16" i="5"/>
  <c r="V109" i="1"/>
  <c r="V200" i="1"/>
  <c r="V179" i="1"/>
  <c r="S6" i="7"/>
  <c r="S14" i="7"/>
  <c r="R14" i="6"/>
  <c r="S10" i="7"/>
  <c r="Q13" i="4"/>
  <c r="S13" i="4" s="1"/>
  <c r="T13" i="4" s="1"/>
  <c r="U21" i="7"/>
  <c r="T21" i="7"/>
  <c r="U4" i="9"/>
  <c r="Q4" i="9"/>
  <c r="T4" i="9"/>
  <c r="S2" i="10"/>
  <c r="U7" i="10"/>
  <c r="T7" i="10"/>
  <c r="U11" i="10"/>
  <c r="Q11" i="10"/>
  <c r="T11" i="10"/>
  <c r="M91" i="12"/>
  <c r="N91" i="12"/>
  <c r="K91" i="12"/>
  <c r="L91" i="12" s="1"/>
  <c r="J91" i="12"/>
  <c r="M54" i="13"/>
  <c r="N54" i="13"/>
  <c r="M93" i="13"/>
  <c r="N93" i="13"/>
  <c r="S3" i="4"/>
  <c r="T3" i="6"/>
  <c r="T4" i="6"/>
  <c r="T5" i="6"/>
  <c r="T6" i="6"/>
  <c r="T7" i="6"/>
  <c r="T8" i="6"/>
  <c r="T9" i="6"/>
  <c r="R5" i="7"/>
  <c r="S5" i="7" s="1"/>
  <c r="R9" i="7"/>
  <c r="S9" i="7" s="1"/>
  <c r="R13" i="7"/>
  <c r="S13" i="7" s="1"/>
  <c r="R17" i="7"/>
  <c r="U18" i="7"/>
  <c r="Q18" i="7"/>
  <c r="T18" i="7"/>
  <c r="R4" i="8"/>
  <c r="R12" i="8"/>
  <c r="H14" i="9"/>
  <c r="S4" i="10"/>
  <c r="S6" i="10"/>
  <c r="U8" i="10"/>
  <c r="Q8" i="10"/>
  <c r="T8" i="10"/>
  <c r="U12" i="10"/>
  <c r="Q12" i="10"/>
  <c r="T12" i="10"/>
  <c r="S10" i="11"/>
  <c r="S14" i="11"/>
  <c r="L19" i="12"/>
  <c r="M50" i="13"/>
  <c r="N50" i="13"/>
  <c r="M66" i="13"/>
  <c r="N66" i="13"/>
  <c r="S4" i="5"/>
  <c r="Q3" i="6"/>
  <c r="U3" i="6"/>
  <c r="Q4" i="6"/>
  <c r="S4" i="6" s="1"/>
  <c r="U4" i="6"/>
  <c r="Q5" i="6"/>
  <c r="S5" i="6" s="1"/>
  <c r="U5" i="6"/>
  <c r="Q6" i="6"/>
  <c r="S6" i="6" s="1"/>
  <c r="U6" i="6"/>
  <c r="Q7" i="6"/>
  <c r="S7" i="6" s="1"/>
  <c r="U7" i="6"/>
  <c r="Q8" i="6"/>
  <c r="S8" i="6" s="1"/>
  <c r="U8" i="6"/>
  <c r="Q9" i="6"/>
  <c r="S9" i="6" s="1"/>
  <c r="U9" i="6"/>
  <c r="I27" i="7"/>
  <c r="R4" i="7"/>
  <c r="S4" i="7" s="1"/>
  <c r="U6" i="7"/>
  <c r="R8" i="7"/>
  <c r="S8" i="7" s="1"/>
  <c r="U10" i="7"/>
  <c r="R12" i="7"/>
  <c r="S12" i="7" s="1"/>
  <c r="U14" i="7"/>
  <c r="R16" i="7"/>
  <c r="U19" i="7"/>
  <c r="Q19" i="7"/>
  <c r="S19" i="7" s="1"/>
  <c r="T19" i="7"/>
  <c r="R10" i="8"/>
  <c r="R4" i="9"/>
  <c r="S4" i="9" s="1"/>
  <c r="Q3" i="10"/>
  <c r="Q15" i="10" s="1"/>
  <c r="Q5" i="10"/>
  <c r="U9" i="10"/>
  <c r="Q9" i="10"/>
  <c r="S9" i="10" s="1"/>
  <c r="T9" i="10"/>
  <c r="R11" i="10"/>
  <c r="S11" i="10" s="1"/>
  <c r="I18" i="10"/>
  <c r="S9" i="11"/>
  <c r="S13" i="11"/>
  <c r="L26" i="12"/>
  <c r="K48" i="12"/>
  <c r="M48" i="12"/>
  <c r="K56" i="12"/>
  <c r="M56" i="12"/>
  <c r="K64" i="12"/>
  <c r="M64" i="12"/>
  <c r="M92" i="12"/>
  <c r="N92" i="12"/>
  <c r="J92" i="12"/>
  <c r="K92" i="12"/>
  <c r="L92" i="12" s="1"/>
  <c r="M38" i="13"/>
  <c r="N38" i="13"/>
  <c r="M62" i="13"/>
  <c r="N62" i="13"/>
  <c r="J73" i="15"/>
  <c r="K73" i="15" s="1"/>
  <c r="R3" i="7"/>
  <c r="U5" i="7"/>
  <c r="T6" i="7"/>
  <c r="R7" i="7"/>
  <c r="S7" i="7" s="1"/>
  <c r="U9" i="7"/>
  <c r="T10" i="7"/>
  <c r="R11" i="7"/>
  <c r="S11" i="7" s="1"/>
  <c r="U13" i="7"/>
  <c r="T14" i="7"/>
  <c r="R15" i="7"/>
  <c r="S15" i="7" s="1"/>
  <c r="U17" i="7"/>
  <c r="R18" i="7"/>
  <c r="U20" i="7"/>
  <c r="Q20" i="7"/>
  <c r="S20" i="7" s="1"/>
  <c r="T20" i="7"/>
  <c r="H22" i="8"/>
  <c r="Q19" i="8"/>
  <c r="R19" i="8" s="1"/>
  <c r="S19" i="8" s="1"/>
  <c r="R8" i="8"/>
  <c r="U3" i="9"/>
  <c r="Q3" i="9"/>
  <c r="Q8" i="9" s="1"/>
  <c r="T3" i="9"/>
  <c r="I20" i="10"/>
  <c r="R3" i="10"/>
  <c r="R5" i="10"/>
  <c r="S5" i="10" s="1"/>
  <c r="R8" i="10"/>
  <c r="U10" i="10"/>
  <c r="Q10" i="10"/>
  <c r="S10" i="10" s="1"/>
  <c r="T10" i="10"/>
  <c r="R12" i="10"/>
  <c r="S12" i="10" s="1"/>
  <c r="I19" i="10"/>
  <c r="I21" i="11"/>
  <c r="S12" i="11"/>
  <c r="L8" i="12"/>
  <c r="L23" i="12"/>
  <c r="M58" i="13"/>
  <c r="N58" i="13"/>
  <c r="J4" i="15"/>
  <c r="K4" i="15" s="1"/>
  <c r="L40" i="12"/>
  <c r="L49" i="12"/>
  <c r="M51" i="12"/>
  <c r="N51" i="12"/>
  <c r="J51" i="12"/>
  <c r="L54" i="12"/>
  <c r="L57" i="12"/>
  <c r="M59" i="12"/>
  <c r="N59" i="12"/>
  <c r="J59" i="12"/>
  <c r="L62" i="12"/>
  <c r="L65" i="12"/>
  <c r="M105" i="12"/>
  <c r="N105" i="12"/>
  <c r="J105" i="12"/>
  <c r="L108" i="12"/>
  <c r="L126" i="12"/>
  <c r="J15" i="15"/>
  <c r="K15" i="15" s="1"/>
  <c r="J91" i="15"/>
  <c r="K91" i="15" s="1"/>
  <c r="R18" i="11"/>
  <c r="S18" i="11" s="1"/>
  <c r="T18" i="11" s="1"/>
  <c r="L27" i="12"/>
  <c r="K37" i="12"/>
  <c r="L37" i="12" s="1"/>
  <c r="J50" i="12"/>
  <c r="J58" i="12"/>
  <c r="J66" i="12"/>
  <c r="L79" i="12"/>
  <c r="L100" i="12"/>
  <c r="M102" i="12"/>
  <c r="N102" i="12"/>
  <c r="J102" i="12"/>
  <c r="L102" i="12" s="1"/>
  <c r="J104" i="12"/>
  <c r="L115" i="12"/>
  <c r="M103" i="13"/>
  <c r="N103" i="13"/>
  <c r="J35" i="15"/>
  <c r="K35" i="15" s="1"/>
  <c r="L9" i="12"/>
  <c r="L20" i="12"/>
  <c r="M35" i="12"/>
  <c r="L39" i="12"/>
  <c r="M41" i="12"/>
  <c r="N41" i="12"/>
  <c r="J41" i="12"/>
  <c r="L41" i="12" s="1"/>
  <c r="N48" i="12"/>
  <c r="K50" i="12"/>
  <c r="K51" i="12"/>
  <c r="L51" i="12" s="1"/>
  <c r="L53" i="12"/>
  <c r="M55" i="12"/>
  <c r="N55" i="12"/>
  <c r="J55" i="12"/>
  <c r="L55" i="12" s="1"/>
  <c r="N56" i="12"/>
  <c r="K58" i="12"/>
  <c r="K59" i="12"/>
  <c r="L61" i="12"/>
  <c r="M63" i="12"/>
  <c r="N63" i="12"/>
  <c r="J63" i="12"/>
  <c r="L63" i="12" s="1"/>
  <c r="N64" i="12"/>
  <c r="K66" i="12"/>
  <c r="L66" i="12" s="1"/>
  <c r="M99" i="12"/>
  <c r="J101" i="12"/>
  <c r="L101" i="12" s="1"/>
  <c r="K104" i="12"/>
  <c r="K105" i="12"/>
  <c r="L107" i="12"/>
  <c r="L122" i="12"/>
  <c r="J38" i="12"/>
  <c r="L38" i="12" s="1"/>
  <c r="J48" i="12"/>
  <c r="J52" i="12"/>
  <c r="L52" i="12" s="1"/>
  <c r="J56" i="12"/>
  <c r="J60" i="12"/>
  <c r="L60" i="12" s="1"/>
  <c r="J64" i="12"/>
  <c r="J99" i="12"/>
  <c r="L99" i="12" s="1"/>
  <c r="J106" i="12"/>
  <c r="L106" i="12" s="1"/>
  <c r="L105" i="12" l="1"/>
  <c r="L104" i="12"/>
  <c r="L50" i="12"/>
  <c r="Q24" i="7"/>
  <c r="S18" i="7"/>
  <c r="S21" i="7"/>
  <c r="S16" i="7"/>
  <c r="S17" i="7"/>
  <c r="L59" i="12"/>
  <c r="L58" i="12"/>
  <c r="S8" i="10"/>
  <c r="R24" i="7"/>
  <c r="S24" i="7" s="1"/>
  <c r="T24" i="7" s="1"/>
  <c r="S3" i="7"/>
  <c r="L56" i="12"/>
  <c r="Q14" i="6"/>
  <c r="S14" i="6" s="1"/>
  <c r="T14" i="6" s="1"/>
  <c r="S3" i="9"/>
  <c r="R8" i="9"/>
  <c r="S8" i="9" s="1"/>
  <c r="T8" i="9" s="1"/>
  <c r="S3" i="6"/>
  <c r="R15" i="10"/>
  <c r="S15" i="10" s="1"/>
  <c r="T15" i="10" s="1"/>
  <c r="S3" i="10"/>
  <c r="L64" i="12"/>
  <c r="L48" i="12"/>
</calcChain>
</file>

<file path=xl/sharedStrings.xml><?xml version="1.0" encoding="utf-8"?>
<sst xmlns="http://schemas.openxmlformats.org/spreadsheetml/2006/main" count="2052" uniqueCount="237">
  <si>
    <t>DATE</t>
  </si>
  <si>
    <t>ITC</t>
  </si>
  <si>
    <t>HUL</t>
  </si>
  <si>
    <t>COLGATE</t>
  </si>
  <si>
    <t>NESTLE</t>
  </si>
  <si>
    <t>BRITANNIA</t>
  </si>
  <si>
    <t>HDFC</t>
  </si>
  <si>
    <t>ICICI</t>
  </si>
  <si>
    <t>AXIS</t>
  </si>
  <si>
    <t>INFOSYS</t>
  </si>
  <si>
    <t>TCS</t>
  </si>
  <si>
    <t>WIPRO</t>
  </si>
  <si>
    <t>TVS</t>
  </si>
  <si>
    <t>BAJAJ</t>
  </si>
  <si>
    <t>HERO</t>
  </si>
  <si>
    <t>ASIAN</t>
  </si>
  <si>
    <t>NEROLAC</t>
  </si>
  <si>
    <t>AKZO</t>
  </si>
  <si>
    <t>BERGER</t>
  </si>
  <si>
    <t>MONSANTO</t>
  </si>
  <si>
    <t>BAYER</t>
  </si>
  <si>
    <t>EXCELCROP</t>
  </si>
  <si>
    <t>SIEMENS</t>
  </si>
  <si>
    <t>ABB</t>
  </si>
  <si>
    <t>LNT</t>
  </si>
  <si>
    <t>GLAXO</t>
  </si>
  <si>
    <t>PFIZER</t>
  </si>
  <si>
    <t>ABBOTT</t>
  </si>
  <si>
    <t>SANOFI</t>
  </si>
  <si>
    <t>CONSIDER</t>
  </si>
  <si>
    <t>RATIO</t>
  </si>
  <si>
    <t>Action</t>
  </si>
  <si>
    <t>Bought</t>
  </si>
  <si>
    <t>B_qty</t>
  </si>
  <si>
    <t>Sold</t>
  </si>
  <si>
    <t>S_qty</t>
  </si>
  <si>
    <t>Bought₹</t>
  </si>
  <si>
    <t>Sold₹</t>
  </si>
  <si>
    <t>Cumu₹</t>
  </si>
  <si>
    <t>UA</t>
  </si>
  <si>
    <t>OA</t>
  </si>
  <si>
    <t>DIFF</t>
  </si>
  <si>
    <t>BRITANNIA_rem</t>
  </si>
  <si>
    <t>HUL_rem</t>
  </si>
  <si>
    <t>TRADE</t>
  </si>
  <si>
    <t>B+H</t>
  </si>
  <si>
    <t>25+90</t>
  </si>
  <si>
    <t>18 [108]</t>
  </si>
  <si>
    <t>5 [20]</t>
  </si>
  <si>
    <t>18 [126]</t>
  </si>
  <si>
    <t>5 [15]</t>
  </si>
  <si>
    <t>18 [154]</t>
  </si>
  <si>
    <t>5 [10]</t>
  </si>
  <si>
    <t>5 [25]</t>
  </si>
  <si>
    <t>18 [90]</t>
  </si>
  <si>
    <t>5 [30]</t>
  </si>
  <si>
    <t>18 [72]</t>
  </si>
  <si>
    <t>TOTAL BUY ₹</t>
  </si>
  <si>
    <t>TOTAL SELL ₹</t>
  </si>
  <si>
    <t>PROFIT ₹</t>
  </si>
  <si>
    <t>%</t>
  </si>
  <si>
    <t>5B+18H</t>
  </si>
  <si>
    <t>B_avg</t>
  </si>
  <si>
    <t>H_avg</t>
  </si>
  <si>
    <t>B_avg/H_avg</t>
  </si>
  <si>
    <t>Ratio_avg</t>
  </si>
  <si>
    <t>SD of ratio</t>
  </si>
  <si>
    <t>FINAL RATIO</t>
  </si>
  <si>
    <t>5(1:3.6)=5:18</t>
  </si>
  <si>
    <t>RANGE</t>
  </si>
  <si>
    <t>&gt;= 3.76 &amp; &lt;= 3.44</t>
  </si>
  <si>
    <t>DATE:</t>
  </si>
  <si>
    <t>ABBOT_rem</t>
  </si>
  <si>
    <t>PFIZER_rem</t>
  </si>
  <si>
    <t>25+45</t>
  </si>
  <si>
    <t>9 [54]</t>
  </si>
  <si>
    <t>9 [45]</t>
  </si>
  <si>
    <t>9 [36]</t>
  </si>
  <si>
    <t>5 [35]</t>
  </si>
  <si>
    <t>9 [27]</t>
  </si>
  <si>
    <t>9 [63]</t>
  </si>
  <si>
    <t>9 [72]</t>
  </si>
  <si>
    <t>5A+9I</t>
  </si>
  <si>
    <t>A_avg</t>
  </si>
  <si>
    <t>I_avg</t>
  </si>
  <si>
    <t>A_avg/I_avg</t>
  </si>
  <si>
    <t>5(1:1.8)=5:9</t>
  </si>
  <si>
    <t>&gt;= 1.82 &amp; &lt;= 1.67</t>
  </si>
  <si>
    <t>TCS_rem</t>
  </si>
  <si>
    <t>ABBOTT_rem</t>
  </si>
  <si>
    <t>T+I</t>
  </si>
  <si>
    <t>25+65</t>
  </si>
  <si>
    <t>13 [52]</t>
  </si>
  <si>
    <t>13 [39]</t>
  </si>
  <si>
    <t>13 [65]</t>
  </si>
  <si>
    <t>13 [78]</t>
  </si>
  <si>
    <t>5 [ 20]</t>
  </si>
  <si>
    <t>13 [91]</t>
  </si>
  <si>
    <t>5T : 13I</t>
  </si>
  <si>
    <t>T_avg</t>
  </si>
  <si>
    <t>T_avg/I_avg</t>
  </si>
  <si>
    <t>5(1:2.6)=5:13</t>
  </si>
  <si>
    <t>&gt;= 2.74 &amp; &lt;= 2.46</t>
  </si>
  <si>
    <t>BAJAJ_rem</t>
  </si>
  <si>
    <t>TVS_rem</t>
  </si>
  <si>
    <t>BAJAJ+TVS</t>
  </si>
  <si>
    <t>10+100</t>
  </si>
  <si>
    <t>10 [110]</t>
  </si>
  <si>
    <t>1 [9]</t>
  </si>
  <si>
    <t>10 [120]</t>
  </si>
  <si>
    <t>1 [8]</t>
  </si>
  <si>
    <t>10 [130]</t>
  </si>
  <si>
    <t>1 [7]</t>
  </si>
  <si>
    <t>10 [140]</t>
  </si>
  <si>
    <t>1 [6]</t>
  </si>
  <si>
    <t>1 [5]</t>
  </si>
  <si>
    <t>10 [100]</t>
  </si>
  <si>
    <t>1 [4]</t>
  </si>
  <si>
    <t>10 [90]</t>
  </si>
  <si>
    <t>1 [3]</t>
  </si>
  <si>
    <t>10 [80]</t>
  </si>
  <si>
    <t>1 [2]</t>
  </si>
  <si>
    <t>1B:10T</t>
  </si>
  <si>
    <t>B_avg/T_avg</t>
  </si>
  <si>
    <t>(1:10)</t>
  </si>
  <si>
    <t>&gt;= 13.8 &amp; &lt;= 6.2</t>
  </si>
  <si>
    <t>Ratio</t>
  </si>
  <si>
    <t>ASIAN_rem</t>
  </si>
  <si>
    <t>BERGER_rem</t>
  </si>
  <si>
    <t>A+B</t>
  </si>
  <si>
    <t>10+45</t>
  </si>
  <si>
    <t>A</t>
  </si>
  <si>
    <t>B</t>
  </si>
  <si>
    <t>2  [12]</t>
  </si>
  <si>
    <t>2 [10]</t>
  </si>
  <si>
    <t>2 [12]</t>
  </si>
  <si>
    <t>2 [8]</t>
  </si>
  <si>
    <t>2 [6]</t>
  </si>
  <si>
    <t>2 [4]</t>
  </si>
  <si>
    <t>2A+9B</t>
  </si>
  <si>
    <t>A_avg/B_avg</t>
  </si>
  <si>
    <t>2(1:4.5)=2:9</t>
  </si>
  <si>
    <t>&gt;= 4.64 &amp; &lt;= 4.38</t>
  </si>
  <si>
    <t>ABB_rem</t>
  </si>
  <si>
    <t>SIEMENS_rem</t>
  </si>
  <si>
    <t>BAYER+MONSANTO</t>
  </si>
  <si>
    <t>25+40</t>
  </si>
  <si>
    <t>8 [48]</t>
  </si>
  <si>
    <t>8 [40]</t>
  </si>
  <si>
    <t>5B:8M</t>
  </si>
  <si>
    <t>M_avg</t>
  </si>
  <si>
    <t>B_avg/M_avg</t>
  </si>
  <si>
    <t>5(1:1.6)=5:8</t>
  </si>
  <si>
    <t xml:space="preserve">&gt;= 1.7 &amp; &lt;= 1.5 </t>
  </si>
  <si>
    <t>ABB+SIEMENS</t>
  </si>
  <si>
    <t>50+55</t>
  </si>
  <si>
    <t>11 [66]</t>
  </si>
  <si>
    <t>10 [40]</t>
  </si>
  <si>
    <t>11 [77]</t>
  </si>
  <si>
    <t>10 [30]</t>
  </si>
  <si>
    <t>11 [88]</t>
  </si>
  <si>
    <t>10 [20]</t>
  </si>
  <si>
    <t>11 [99]</t>
  </si>
  <si>
    <t>10 [10]</t>
  </si>
  <si>
    <t>11 [110]</t>
  </si>
  <si>
    <t>10 [0]</t>
  </si>
  <si>
    <t>11 [121]</t>
  </si>
  <si>
    <t>11 [132]</t>
  </si>
  <si>
    <t>11 [143]</t>
  </si>
  <si>
    <t>10A :11S</t>
  </si>
  <si>
    <t>S_avg</t>
  </si>
  <si>
    <t>A_avg/S_avg</t>
  </si>
  <si>
    <t>10(1:1.1)=10:11</t>
  </si>
  <si>
    <t xml:space="preserve">&gt;= 1.19 &amp; &lt;= 1.01 </t>
  </si>
  <si>
    <t>Trade</t>
  </si>
  <si>
    <t>A+P</t>
  </si>
  <si>
    <t>10+25</t>
  </si>
  <si>
    <t>2 [14]</t>
  </si>
  <si>
    <t>2 [16]</t>
  </si>
  <si>
    <t>2 [18]</t>
  </si>
  <si>
    <t>5 [5]</t>
  </si>
  <si>
    <t>2 [20]</t>
  </si>
  <si>
    <t>5 [0]</t>
  </si>
  <si>
    <t>2 [22]</t>
  </si>
  <si>
    <t>2A : 5P</t>
  </si>
  <si>
    <t>2(1:2.5)=2:5</t>
  </si>
  <si>
    <t>&gt;= 2.6 &amp; &lt;= 2.4</t>
  </si>
  <si>
    <t>FOOD</t>
  </si>
  <si>
    <t>BANK</t>
  </si>
  <si>
    <t>SOFTWARE</t>
  </si>
  <si>
    <t>BIKE</t>
  </si>
  <si>
    <t>PAINT</t>
  </si>
  <si>
    <t>AGRICULTURE</t>
  </si>
  <si>
    <t>ENGINEERING</t>
  </si>
  <si>
    <t>PHARMA</t>
  </si>
  <si>
    <t>(5:18)</t>
  </si>
  <si>
    <t>MAXIMUM POSSIBLE DRAWDOWN</t>
  </si>
  <si>
    <t>(5:9)</t>
  </si>
  <si>
    <t>(5:13)</t>
  </si>
  <si>
    <t>(2:9)</t>
  </si>
  <si>
    <t>(5:8)</t>
  </si>
  <si>
    <t>(10:11)</t>
  </si>
  <si>
    <t>(2:5)</t>
  </si>
  <si>
    <t>FOOD 5:18</t>
  </si>
  <si>
    <t>BEST POSSIBLE RETURN</t>
  </si>
  <si>
    <t>H</t>
  </si>
  <si>
    <t>min</t>
  </si>
  <si>
    <t>max</t>
  </si>
  <si>
    <t>TOTAL BUY</t>
  </si>
  <si>
    <t>TOTAL SELL</t>
  </si>
  <si>
    <t>BANK 5:9</t>
  </si>
  <si>
    <t>I</t>
  </si>
  <si>
    <t>SOFTWARE 5:13</t>
  </si>
  <si>
    <t>T</t>
  </si>
  <si>
    <t>BIKE 1:10</t>
  </si>
  <si>
    <t>PAINT 2:9</t>
  </si>
  <si>
    <t>AGRICULTURE 5:8</t>
  </si>
  <si>
    <t>M</t>
  </si>
  <si>
    <t>ENGINEERING 10:11</t>
  </si>
  <si>
    <t>S</t>
  </si>
  <si>
    <t>PHARMA 2:5</t>
  </si>
  <si>
    <t>P</t>
  </si>
  <si>
    <r>
      <t xml:space="preserve">FORMULA -&gt; AR= [[ </t>
    </r>
    <r>
      <rPr>
        <b/>
        <sz val="11"/>
        <color rgb="FF7030A0"/>
        <rFont val="Calibri"/>
        <family val="2"/>
        <scheme val="minor"/>
      </rPr>
      <t xml:space="preserve">( 1+R ) </t>
    </r>
    <r>
      <rPr>
        <b/>
        <vertAlign val="superscript"/>
        <sz val="11"/>
        <color rgb="FF7030A0"/>
        <rFont val="Calibri"/>
        <family val="2"/>
        <scheme val="minor"/>
      </rPr>
      <t>365/(days)</t>
    </r>
    <r>
      <rPr>
        <b/>
        <vertAlign val="superscript"/>
        <sz val="11"/>
        <color rgb="FFFF0000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] -1]*100</t>
    </r>
  </si>
  <si>
    <t>FORMULA -&gt; B&amp;H = ((fv-iv)/iv)*100</t>
  </si>
  <si>
    <t>INDUSTRY</t>
  </si>
  <si>
    <t>No. of days</t>
  </si>
  <si>
    <t xml:space="preserve">Initial value [iv] </t>
  </si>
  <si>
    <t>Final value [fv]</t>
  </si>
  <si>
    <t>ANNUALISED RETURN [AR]</t>
  </si>
  <si>
    <t>Holding Period Return [HPR]</t>
  </si>
  <si>
    <t>BUY AND HOLD [BAH]</t>
  </si>
  <si>
    <t>HPR-BAH</t>
  </si>
  <si>
    <t>Best Possible return</t>
  </si>
  <si>
    <t>Max_Drawdown</t>
  </si>
  <si>
    <t>BIKES</t>
  </si>
  <si>
    <t>not_applicable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</si>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</sst>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"/>
    <numFmt numFmtId="165" formatCode="_ [$₹-4009]\ * #,##0.00_ ;_ [$₹-4009]\ * \-#,##0.00_ ;_ [$₹-4009]\ * &quot;-&quot;??_ ;_ @_ 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trike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vertAlign val="superscript"/>
      <sz val="11"/>
      <color rgb="FF7030A0"/>
      <name val="Calibri"/>
      <family val="2"/>
      <scheme val="minor"/>
    </font>
    <font>
      <b/>
      <vertAlign val="superscript"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CC33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0000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n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0" borderId="0" xfId="0" applyFill="1" applyBorder="1"/>
    <xf numFmtId="15" fontId="0" fillId="0" borderId="0" xfId="0" applyNumberFormat="1" applyAlignment="1">
      <alignment horizontal="center"/>
    </xf>
    <xf numFmtId="0" fontId="0" fillId="4" borderId="0" xfId="0" applyFill="1"/>
    <xf numFmtId="15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1" fillId="2" borderId="0" xfId="0" applyFont="1" applyFill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7" fillId="0" borderId="0" xfId="0" applyFont="1" applyFill="1" applyBorder="1"/>
    <xf numFmtId="0" fontId="0" fillId="10" borderId="0" xfId="0" applyFill="1"/>
    <xf numFmtId="0" fontId="0" fillId="0" borderId="0" xfId="0" applyAlignment="1">
      <alignment horizontal="center"/>
    </xf>
    <xf numFmtId="0" fontId="0" fillId="11" borderId="0" xfId="0" applyFill="1"/>
    <xf numFmtId="0" fontId="3" fillId="12" borderId="3" xfId="0" applyFont="1" applyFill="1" applyBorder="1" applyAlignment="1">
      <alignment horizontal="center"/>
    </xf>
    <xf numFmtId="0" fontId="3" fillId="13" borderId="3" xfId="0" applyFont="1" applyFill="1" applyBorder="1"/>
    <xf numFmtId="0" fontId="0" fillId="14" borderId="3" xfId="0" applyFont="1" applyFill="1" applyBorder="1" applyAlignment="1">
      <alignment horizontal="center"/>
    </xf>
    <xf numFmtId="0" fontId="2" fillId="0" borderId="3" xfId="0" applyFont="1" applyBorder="1" applyAlignment="1"/>
    <xf numFmtId="0" fontId="1" fillId="2" borderId="3" xfId="0" applyFont="1" applyFill="1" applyBorder="1" applyAlignment="1">
      <alignment horizontal="center" vertical="center"/>
    </xf>
    <xf numFmtId="0" fontId="1" fillId="15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0" fontId="1" fillId="15" borderId="4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0" fillId="5" borderId="0" xfId="0" applyFill="1"/>
    <xf numFmtId="0" fontId="0" fillId="16" borderId="0" xfId="0" applyFill="1"/>
    <xf numFmtId="0" fontId="0" fillId="17" borderId="3" xfId="0" applyFont="1" applyFill="1" applyBorder="1"/>
    <xf numFmtId="0" fontId="0" fillId="18" borderId="3" xfId="0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3" fillId="19" borderId="1" xfId="0" applyFont="1" applyFill="1" applyBorder="1" applyAlignment="1">
      <alignment horizontal="center" vertical="center"/>
    </xf>
    <xf numFmtId="0" fontId="0" fillId="0" borderId="0" xfId="0" applyFont="1" applyFill="1"/>
    <xf numFmtId="0" fontId="0" fillId="20" borderId="0" xfId="0" applyFill="1"/>
    <xf numFmtId="0" fontId="0" fillId="21" borderId="0" xfId="0" applyFill="1"/>
    <xf numFmtId="0" fontId="0" fillId="0" borderId="0" xfId="0" applyFill="1" applyBorder="1" applyAlignment="1">
      <alignment horizontal="center"/>
    </xf>
    <xf numFmtId="0" fontId="3" fillId="22" borderId="3" xfId="0" applyFont="1" applyFill="1" applyBorder="1"/>
    <xf numFmtId="0" fontId="0" fillId="0" borderId="0" xfId="0" applyFill="1"/>
    <xf numFmtId="0" fontId="0" fillId="6" borderId="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24" borderId="0" xfId="0" applyFill="1"/>
    <xf numFmtId="0" fontId="0" fillId="25" borderId="0" xfId="0" applyFill="1"/>
    <xf numFmtId="0" fontId="0" fillId="26" borderId="3" xfId="0" applyFont="1" applyFill="1" applyBorder="1"/>
    <xf numFmtId="164" fontId="0" fillId="26" borderId="3" xfId="0" applyNumberFormat="1" applyFont="1" applyFill="1" applyBorder="1"/>
    <xf numFmtId="0" fontId="3" fillId="7" borderId="3" xfId="0" applyNumberFormat="1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1" fillId="27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/>
    </xf>
    <xf numFmtId="15" fontId="0" fillId="0" borderId="0" xfId="0" applyNumberFormat="1" applyFont="1" applyAlignment="1">
      <alignment horizontal="center"/>
    </xf>
    <xf numFmtId="0" fontId="0" fillId="6" borderId="0" xfId="0" applyFill="1"/>
    <xf numFmtId="0" fontId="0" fillId="0" borderId="0" xfId="0" applyFont="1" applyFill="1" applyAlignment="1">
      <alignment horizontal="center"/>
    </xf>
    <xf numFmtId="0" fontId="0" fillId="28" borderId="0" xfId="0" applyFill="1"/>
    <xf numFmtId="0" fontId="0" fillId="0" borderId="0" xfId="0" applyBorder="1"/>
    <xf numFmtId="0" fontId="3" fillId="8" borderId="3" xfId="0" applyFont="1" applyFill="1" applyBorder="1"/>
    <xf numFmtId="0" fontId="0" fillId="0" borderId="0" xfId="0" applyBorder="1" applyAlignment="1"/>
    <xf numFmtId="0" fontId="0" fillId="17" borderId="3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vertical="center"/>
    </xf>
    <xf numFmtId="0" fontId="0" fillId="30" borderId="0" xfId="0" applyFill="1"/>
    <xf numFmtId="0" fontId="0" fillId="17" borderId="0" xfId="0" applyFill="1"/>
    <xf numFmtId="0" fontId="3" fillId="31" borderId="3" xfId="0" applyFont="1" applyFill="1" applyBorder="1"/>
    <xf numFmtId="164" fontId="3" fillId="31" borderId="3" xfId="0" applyNumberFormat="1" applyFont="1" applyFill="1" applyBorder="1"/>
    <xf numFmtId="0" fontId="0" fillId="21" borderId="3" xfId="0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0" fontId="8" fillId="0" borderId="0" xfId="0" applyFont="1"/>
    <xf numFmtId="15" fontId="8" fillId="0" borderId="0" xfId="0" applyNumberFormat="1" applyFont="1" applyAlignment="1">
      <alignment horizontal="center"/>
    </xf>
    <xf numFmtId="0" fontId="8" fillId="6" borderId="0" xfId="0" applyFont="1" applyFill="1"/>
    <xf numFmtId="0" fontId="8" fillId="0" borderId="0" xfId="0" applyFont="1" applyAlignment="1">
      <alignment horizontal="center"/>
    </xf>
    <xf numFmtId="0" fontId="3" fillId="18" borderId="3" xfId="0" applyFont="1" applyFill="1" applyBorder="1"/>
    <xf numFmtId="164" fontId="3" fillId="18" borderId="3" xfId="0" applyNumberFormat="1" applyFont="1" applyFill="1" applyBorder="1"/>
    <xf numFmtId="0" fontId="0" fillId="32" borderId="3" xfId="0" applyFill="1" applyBorder="1" applyAlignment="1">
      <alignment horizontal="center"/>
    </xf>
    <xf numFmtId="0" fontId="2" fillId="17" borderId="1" xfId="0" applyFont="1" applyFill="1" applyBorder="1" applyAlignment="1">
      <alignment horizontal="center" vertical="center"/>
    </xf>
    <xf numFmtId="15" fontId="0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3" borderId="0" xfId="0" applyFill="1"/>
    <xf numFmtId="0" fontId="8" fillId="28" borderId="0" xfId="0" applyFont="1" applyFill="1"/>
    <xf numFmtId="0" fontId="3" fillId="34" borderId="3" xfId="0" applyFont="1" applyFill="1" applyBorder="1"/>
    <xf numFmtId="0" fontId="0" fillId="18" borderId="3" xfId="0" applyFill="1" applyBorder="1" applyAlignment="1">
      <alignment horizontal="center"/>
    </xf>
    <xf numFmtId="0" fontId="6" fillId="9" borderId="12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15" borderId="12" xfId="0" applyFont="1" applyFill="1" applyBorder="1" applyAlignment="1">
      <alignment horizontal="center" vertical="center"/>
    </xf>
    <xf numFmtId="0" fontId="1" fillId="15" borderId="14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1" fillId="19" borderId="13" xfId="0" applyFont="1" applyFill="1" applyBorder="1" applyAlignment="1">
      <alignment horizontal="center" vertical="center"/>
    </xf>
    <xf numFmtId="0" fontId="3" fillId="19" borderId="13" xfId="0" applyFont="1" applyFill="1" applyBorder="1" applyAlignment="1">
      <alignment horizontal="center" vertical="center"/>
    </xf>
    <xf numFmtId="0" fontId="1" fillId="23" borderId="13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7" borderId="13" xfId="0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1" fillId="29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2" fillId="32" borderId="13" xfId="0" applyFont="1" applyFill="1" applyBorder="1" applyAlignment="1">
      <alignment horizontal="center" vertical="center"/>
    </xf>
    <xf numFmtId="0" fontId="2" fillId="17" borderId="13" xfId="0" applyFont="1" applyFill="1" applyBorder="1" applyAlignment="1">
      <alignment horizontal="center" vertical="center"/>
    </xf>
    <xf numFmtId="15" fontId="11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0" fontId="2" fillId="11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35" borderId="1" xfId="0" applyFont="1" applyFill="1" applyBorder="1" applyAlignment="1">
      <alignment horizontal="center"/>
    </xf>
    <xf numFmtId="0" fontId="1" fillId="15" borderId="26" xfId="0" applyFont="1" applyFill="1" applyBorder="1" applyAlignment="1">
      <alignment horizontal="center" vertical="center"/>
    </xf>
    <xf numFmtId="0" fontId="1" fillId="15" borderId="12" xfId="0" applyFont="1" applyFill="1" applyBorder="1"/>
    <xf numFmtId="0" fontId="0" fillId="35" borderId="1" xfId="0" applyFill="1" applyBorder="1" applyAlignment="1">
      <alignment horizontal="center"/>
    </xf>
    <xf numFmtId="0" fontId="2" fillId="0" borderId="0" xfId="0" applyFont="1"/>
    <xf numFmtId="0" fontId="0" fillId="25" borderId="1" xfId="0" applyFill="1" applyBorder="1" applyAlignment="1">
      <alignment horizontal="center"/>
    </xf>
    <xf numFmtId="165" fontId="0" fillId="0" borderId="0" xfId="0" applyNumberFormat="1"/>
    <xf numFmtId="0" fontId="0" fillId="30" borderId="0" xfId="0" applyFill="1" applyBorder="1" applyAlignment="1"/>
    <xf numFmtId="0" fontId="0" fillId="30" borderId="2" xfId="0" applyFill="1" applyBorder="1" applyAlignment="1"/>
    <xf numFmtId="0" fontId="5" fillId="0" borderId="28" xfId="0" applyFont="1" applyFill="1" applyBorder="1" applyAlignment="1">
      <alignment horizontal="center"/>
    </xf>
    <xf numFmtId="0" fontId="1" fillId="15" borderId="3" xfId="0" applyFont="1" applyFill="1" applyBorder="1" applyAlignment="1"/>
    <xf numFmtId="0" fontId="1" fillId="15" borderId="3" xfId="0" applyFont="1" applyFill="1" applyBorder="1" applyAlignment="1">
      <alignment horizontal="center"/>
    </xf>
    <xf numFmtId="0" fontId="1" fillId="15" borderId="5" xfId="0" applyFont="1" applyFill="1" applyBorder="1" applyAlignment="1"/>
    <xf numFmtId="0" fontId="1" fillId="15" borderId="30" xfId="0" applyFont="1" applyFill="1" applyBorder="1" applyAlignment="1">
      <alignment horizontal="center"/>
    </xf>
    <xf numFmtId="0" fontId="0" fillId="0" borderId="31" xfId="0" applyFill="1" applyBorder="1" applyAlignment="1"/>
    <xf numFmtId="0" fontId="0" fillId="0" borderId="32" xfId="0" applyFill="1" applyBorder="1" applyAlignment="1"/>
    <xf numFmtId="0" fontId="0" fillId="0" borderId="33" xfId="0" applyFill="1" applyBorder="1" applyAlignment="1"/>
    <xf numFmtId="0" fontId="0" fillId="30" borderId="34" xfId="0" applyFill="1" applyBorder="1" applyAlignment="1"/>
    <xf numFmtId="0" fontId="0" fillId="0" borderId="35" xfId="0" applyFill="1" applyBorder="1" applyAlignment="1"/>
    <xf numFmtId="0" fontId="0" fillId="0" borderId="34" xfId="0" applyFill="1" applyBorder="1" applyAlignment="1"/>
    <xf numFmtId="0" fontId="0" fillId="30" borderId="36" xfId="0" applyFill="1" applyBorder="1" applyAlignment="1"/>
    <xf numFmtId="0" fontId="0" fillId="0" borderId="37" xfId="0" applyFill="1" applyBorder="1" applyAlignment="1"/>
    <xf numFmtId="0" fontId="0" fillId="0" borderId="38" xfId="0" applyFill="1" applyBorder="1" applyAlignment="1"/>
    <xf numFmtId="0" fontId="3" fillId="36" borderId="37" xfId="0" applyFont="1" applyFill="1" applyBorder="1" applyAlignment="1"/>
    <xf numFmtId="0" fontId="0" fillId="0" borderId="36" xfId="0" applyFill="1" applyBorder="1" applyAlignment="1"/>
    <xf numFmtId="0" fontId="0" fillId="30" borderId="37" xfId="0" applyFill="1" applyBorder="1" applyAlignment="1"/>
    <xf numFmtId="0" fontId="3" fillId="36" borderId="34" xfId="0" applyFont="1" applyFill="1" applyBorder="1" applyAlignment="1"/>
    <xf numFmtId="0" fontId="3" fillId="36" borderId="36" xfId="0" applyFont="1" applyFill="1" applyBorder="1" applyAlignment="1"/>
    <xf numFmtId="0" fontId="3" fillId="36" borderId="0" xfId="0" applyFont="1" applyFill="1" applyBorder="1" applyAlignment="1"/>
    <xf numFmtId="0" fontId="0" fillId="0" borderId="36" xfId="0" applyFont="1" applyFill="1" applyBorder="1" applyAlignment="1"/>
    <xf numFmtId="0" fontId="2" fillId="6" borderId="1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center" vertical="center"/>
    </xf>
    <xf numFmtId="0" fontId="1" fillId="15" borderId="1" xfId="0" applyFont="1" applyFill="1" applyBorder="1" applyAlignment="1">
      <alignment horizontal="center" vertical="center"/>
    </xf>
    <xf numFmtId="0" fontId="2" fillId="17" borderId="5" xfId="0" applyFont="1" applyFill="1" applyBorder="1" applyAlignment="1">
      <alignment horizontal="center" vertical="center"/>
    </xf>
    <xf numFmtId="0" fontId="2" fillId="17" borderId="6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22" borderId="3" xfId="0" applyFont="1" applyFill="1" applyBorder="1" applyAlignment="1">
      <alignment horizontal="center" vertical="center"/>
    </xf>
    <xf numFmtId="0" fontId="1" fillId="23" borderId="7" xfId="0" applyFont="1" applyFill="1" applyBorder="1" applyAlignment="1">
      <alignment horizontal="center" vertical="center"/>
    </xf>
    <xf numFmtId="0" fontId="1" fillId="23" borderId="4" xfId="0" applyFont="1" applyFill="1" applyBorder="1" applyAlignment="1">
      <alignment horizontal="center" vertical="center"/>
    </xf>
    <xf numFmtId="0" fontId="2" fillId="26" borderId="3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" fillId="27" borderId="3" xfId="0" applyFont="1" applyFill="1" applyBorder="1" applyAlignment="1">
      <alignment horizontal="center" vertical="center"/>
    </xf>
    <xf numFmtId="0" fontId="1" fillId="29" borderId="1" xfId="0" applyFont="1" applyFill="1" applyBorder="1" applyAlignment="1">
      <alignment horizontal="center" vertical="center"/>
    </xf>
    <xf numFmtId="0" fontId="1" fillId="31" borderId="3" xfId="0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1" fillId="34" borderId="3" xfId="0" applyFont="1" applyFill="1" applyBorder="1" applyAlignment="1">
      <alignment horizontal="center" vertical="center"/>
    </xf>
    <xf numFmtId="0" fontId="9" fillId="35" borderId="9" xfId="0" applyFont="1" applyFill="1" applyBorder="1" applyAlignment="1">
      <alignment horizontal="center" vertical="center"/>
    </xf>
    <xf numFmtId="0" fontId="9" fillId="35" borderId="10" xfId="0" applyFont="1" applyFill="1" applyBorder="1" applyAlignment="1">
      <alignment horizontal="center" vertical="center"/>
    </xf>
    <xf numFmtId="0" fontId="9" fillId="35" borderId="11" xfId="0" applyFont="1" applyFill="1" applyBorder="1" applyAlignment="1">
      <alignment horizontal="center" vertical="center"/>
    </xf>
    <xf numFmtId="0" fontId="2" fillId="32" borderId="13" xfId="0" applyFont="1" applyFill="1" applyBorder="1" applyAlignment="1">
      <alignment horizontal="center" vertical="center"/>
    </xf>
    <xf numFmtId="0" fontId="9" fillId="35" borderId="15" xfId="0" applyFont="1" applyFill="1" applyBorder="1" applyAlignment="1">
      <alignment horizontal="center"/>
    </xf>
    <xf numFmtId="0" fontId="9" fillId="35" borderId="16" xfId="0" applyFont="1" applyFill="1" applyBorder="1" applyAlignment="1">
      <alignment horizontal="center"/>
    </xf>
    <xf numFmtId="0" fontId="9" fillId="35" borderId="17" xfId="0" applyFont="1" applyFill="1" applyBorder="1" applyAlignment="1">
      <alignment horizontal="center"/>
    </xf>
    <xf numFmtId="0" fontId="2" fillId="17" borderId="13" xfId="0" applyFont="1" applyFill="1" applyBorder="1" applyAlignment="1">
      <alignment horizontal="center" vertical="center"/>
    </xf>
    <xf numFmtId="0" fontId="1" fillId="23" borderId="18" xfId="0" applyFont="1" applyFill="1" applyBorder="1" applyAlignment="1">
      <alignment horizontal="center" vertical="center"/>
    </xf>
    <xf numFmtId="0" fontId="1" fillId="23" borderId="14" xfId="0" applyFont="1" applyFill="1" applyBorder="1" applyAlignment="1">
      <alignment horizontal="center" vertical="center"/>
    </xf>
    <xf numFmtId="0" fontId="0" fillId="35" borderId="16" xfId="0" applyFill="1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1" fillId="27" borderId="13" xfId="0" applyFont="1" applyFill="1" applyBorder="1" applyAlignment="1">
      <alignment horizontal="center" vertical="center"/>
    </xf>
    <xf numFmtId="0" fontId="10" fillId="35" borderId="16" xfId="0" applyFont="1" applyFill="1" applyBorder="1" applyAlignment="1">
      <alignment horizontal="center"/>
    </xf>
    <xf numFmtId="0" fontId="10" fillId="35" borderId="17" xfId="0" applyFont="1" applyFill="1" applyBorder="1" applyAlignment="1">
      <alignment horizontal="center"/>
    </xf>
    <xf numFmtId="0" fontId="1" fillId="29" borderId="13" xfId="0" applyFont="1" applyFill="1" applyBorder="1" applyAlignment="1">
      <alignment horizontal="center" vertical="center"/>
    </xf>
    <xf numFmtId="0" fontId="9" fillId="35" borderId="9" xfId="0" applyFont="1" applyFill="1" applyBorder="1" applyAlignment="1">
      <alignment horizontal="center"/>
    </xf>
    <xf numFmtId="0" fontId="9" fillId="35" borderId="10" xfId="0" applyFont="1" applyFill="1" applyBorder="1" applyAlignment="1">
      <alignment horizontal="center"/>
    </xf>
    <xf numFmtId="0" fontId="9" fillId="35" borderId="11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 vertical="center"/>
    </xf>
    <xf numFmtId="0" fontId="2" fillId="35" borderId="10" xfId="0" applyFont="1" applyFill="1" applyBorder="1" applyAlignment="1">
      <alignment horizontal="center" vertical="center"/>
    </xf>
    <xf numFmtId="0" fontId="2" fillId="35" borderId="11" xfId="0" applyFont="1" applyFill="1" applyBorder="1" applyAlignment="1">
      <alignment horizontal="center" vertical="center"/>
    </xf>
    <xf numFmtId="0" fontId="1" fillId="15" borderId="13" xfId="0" applyFont="1" applyFill="1" applyBorder="1" applyAlignment="1">
      <alignment horizontal="center" vertical="center"/>
    </xf>
    <xf numFmtId="0" fontId="9" fillId="35" borderId="15" xfId="0" applyFont="1" applyFill="1" applyBorder="1" applyAlignment="1">
      <alignment horizontal="center" vertical="center"/>
    </xf>
    <xf numFmtId="0" fontId="9" fillId="35" borderId="16" xfId="0" applyFont="1" applyFill="1" applyBorder="1" applyAlignment="1">
      <alignment horizontal="center" vertical="center"/>
    </xf>
    <xf numFmtId="0" fontId="9" fillId="35" borderId="17" xfId="0" applyFont="1" applyFill="1" applyBorder="1" applyAlignment="1">
      <alignment horizontal="center" vertical="center"/>
    </xf>
    <xf numFmtId="0" fontId="1" fillId="19" borderId="1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9" fillId="35" borderId="19" xfId="0" applyFont="1" applyFill="1" applyBorder="1" applyAlignment="1">
      <alignment horizontal="center"/>
    </xf>
    <xf numFmtId="0" fontId="9" fillId="35" borderId="20" xfId="0" applyFont="1" applyFill="1" applyBorder="1" applyAlignment="1">
      <alignment horizontal="center"/>
    </xf>
    <xf numFmtId="0" fontId="9" fillId="35" borderId="21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9" fillId="35" borderId="23" xfId="0" applyFont="1" applyFill="1" applyBorder="1" applyAlignment="1">
      <alignment horizontal="center" vertical="center"/>
    </xf>
    <xf numFmtId="0" fontId="9" fillId="35" borderId="24" xfId="0" applyFont="1" applyFill="1" applyBorder="1" applyAlignment="1">
      <alignment horizontal="center" vertical="center"/>
    </xf>
    <xf numFmtId="0" fontId="9" fillId="35" borderId="25" xfId="0" applyFont="1" applyFill="1" applyBorder="1" applyAlignment="1">
      <alignment horizontal="center" vertical="center"/>
    </xf>
    <xf numFmtId="0" fontId="1" fillId="15" borderId="12" xfId="0" applyFont="1" applyFill="1" applyBorder="1" applyAlignment="1">
      <alignment horizontal="center"/>
    </xf>
    <xf numFmtId="0" fontId="2" fillId="11" borderId="7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2" fillId="11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24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27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41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externalLink" Target="externalLinks/externalLink25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2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02780252684111"/>
          <c:y val="0.13066666666666668"/>
          <c:w val="0.85716376793630245"/>
          <c:h val="0.5887157032200243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4"/>
              <c:layout>
                <c:manualLayout>
                  <c:x val="-0.21192780990871726"/>
                  <c:y val="-8.91620156675818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2C4-440B-AEB4-AB9880BB13EA}"/>
                </c:ext>
              </c:extLst>
            </c:dLbl>
            <c:dLbl>
              <c:idx val="5"/>
              <c:layout>
                <c:manualLayout>
                  <c:x val="-9.7781894910195055E-4"/>
                  <c:y val="-0.13347572932693758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C4-440B-AEB4-AB9880BB13EA}"/>
                </c:ext>
              </c:extLst>
            </c:dLbl>
            <c:dLbl>
              <c:idx val="6"/>
              <c:layout>
                <c:manualLayout>
                  <c:x val="-0.20902849975611457"/>
                  <c:y val="0.2131929485825766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2C4-440B-AEB4-AB9880BB13EA}"/>
                </c:ext>
              </c:extLst>
            </c:dLbl>
            <c:dLbl>
              <c:idx val="7"/>
              <c:layout>
                <c:manualLayout>
                  <c:x val="0"/>
                  <c:y val="0.12403100775193798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2C4-440B-AEB4-AB9880BB13E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drawdown'!$A$2:$A$9</c:f>
              <c:numCache>
                <c:formatCode>d\-mmm\-yy</c:formatCode>
                <c:ptCount val="8"/>
                <c:pt idx="0">
                  <c:v>42767</c:v>
                </c:pt>
                <c:pt idx="1">
                  <c:v>42768</c:v>
                </c:pt>
                <c:pt idx="2">
                  <c:v>42783</c:v>
                </c:pt>
                <c:pt idx="3">
                  <c:v>42853</c:v>
                </c:pt>
                <c:pt idx="4">
                  <c:v>42879</c:v>
                </c:pt>
                <c:pt idx="5">
                  <c:v>42880</c:v>
                </c:pt>
                <c:pt idx="6">
                  <c:v>42881</c:v>
                </c:pt>
                <c:pt idx="7">
                  <c:v>42884</c:v>
                </c:pt>
              </c:numCache>
            </c:numRef>
          </c:cat>
          <c:val>
            <c:numRef>
              <c:f>'maximum drawdown'!$D$2:$D$9</c:f>
              <c:numCache>
                <c:formatCode>General</c:formatCode>
                <c:ptCount val="8"/>
                <c:pt idx="0">
                  <c:v>31524.050000000003</c:v>
                </c:pt>
                <c:pt idx="1">
                  <c:v>31356.449999999997</c:v>
                </c:pt>
                <c:pt idx="2">
                  <c:v>31390.800000000003</c:v>
                </c:pt>
                <c:pt idx="3">
                  <c:v>34961.600000000006</c:v>
                </c:pt>
                <c:pt idx="4">
                  <c:v>36350.899999999994</c:v>
                </c:pt>
                <c:pt idx="5">
                  <c:v>36350.600000000006</c:v>
                </c:pt>
                <c:pt idx="6">
                  <c:v>35795.600000000006</c:v>
                </c:pt>
                <c:pt idx="7">
                  <c:v>36430.850000000006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4-440B-AEB4-AB9880BB1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731935"/>
        <c:axId val="1340716959"/>
      </c:lineChart>
      <c:dateAx>
        <c:axId val="134073193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16959"/>
        <c:crosses val="autoZero"/>
        <c:auto val="1"/>
        <c:lblOffset val="100"/>
        <c:baseTimeUnit val="days"/>
      </c:dateAx>
      <c:valAx>
        <c:axId val="13407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3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lt1"/>
    </a:solidFill>
    <a:ln w="76200" cap="flat" cmpd="sng" algn="ctr">
      <a:solidFill>
        <a:schemeClr val="accent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layout>
                <c:manualLayout>
                  <c:x val="7.0323488045007029E-2"/>
                  <c:y val="7.61904761904761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D4-49D9-B7D7-803209410736}"/>
                </c:ext>
              </c:extLst>
            </c:dLbl>
            <c:dLbl>
              <c:idx val="7"/>
              <c:layout>
                <c:manualLayout>
                  <c:x val="7.0323488045006932E-2"/>
                  <c:y val="2.17687074829931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D4-49D9-B7D7-803209410736}"/>
                </c:ext>
              </c:extLst>
            </c:dLbl>
            <c:dLbl>
              <c:idx val="8"/>
              <c:layout>
                <c:manualLayout>
                  <c:x val="-2.2503516174402303E-2"/>
                  <c:y val="0.212244897959183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CD4-49D9-B7D7-803209410736}"/>
                </c:ext>
              </c:extLst>
            </c:dLbl>
            <c:dLbl>
              <c:idx val="10"/>
              <c:layout>
                <c:manualLayout>
                  <c:x val="-0.12376933895921242"/>
                  <c:y val="-7.074829931972789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D4-49D9-B7D7-803209410736}"/>
                </c:ext>
              </c:extLst>
            </c:dLbl>
            <c:dLbl>
              <c:idx val="11"/>
              <c:layout>
                <c:manualLayout>
                  <c:x val="0.12376933895921238"/>
                  <c:y val="-5.9863945578231291E-2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CD4-49D9-B7D7-803209410736}"/>
                </c:ext>
              </c:extLst>
            </c:dLbl>
            <c:dLbl>
              <c:idx val="12"/>
              <c:layout>
                <c:manualLayout>
                  <c:x val="1.4410020529612017E-2"/>
                  <c:y val="6.498480453101257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D4-49D9-B7D7-803209410736}"/>
                </c:ext>
              </c:extLst>
            </c:dLbl>
            <c:dLbl>
              <c:idx val="13"/>
              <c:layout>
                <c:manualLayout>
                  <c:x val="-0.21010701385099151"/>
                  <c:y val="0.12037228899019194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D4-49D9-B7D7-803209410736}"/>
                </c:ext>
              </c:extLst>
            </c:dLbl>
            <c:dLbl>
              <c:idx val="14"/>
              <c:layout>
                <c:manualLayout>
                  <c:x val="-0.14286946804916723"/>
                  <c:y val="-0.121983699405995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CD4-49D9-B7D7-803209410736}"/>
                </c:ext>
              </c:extLst>
            </c:dLbl>
            <c:dLbl>
              <c:idx val="15"/>
              <c:layout>
                <c:manualLayout>
                  <c:x val="-0.16877637130801687"/>
                  <c:y val="-0.1578231292517006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CD4-49D9-B7D7-803209410736}"/>
                </c:ext>
              </c:extLst>
            </c:dLbl>
            <c:dLbl>
              <c:idx val="16"/>
              <c:layout>
                <c:manualLayout>
                  <c:x val="-6.7510548523206745E-2"/>
                  <c:y val="-0.195918367346938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CD4-49D9-B7D7-8032094107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drawdown'!$A$19:$A$35</c:f>
              <c:numCache>
                <c:formatCode>d\-mmm\-yy</c:formatCode>
                <c:ptCount val="17"/>
                <c:pt idx="0">
                  <c:v>42788</c:v>
                </c:pt>
                <c:pt idx="1">
                  <c:v>42789</c:v>
                </c:pt>
                <c:pt idx="2">
                  <c:v>42797</c:v>
                </c:pt>
                <c:pt idx="3">
                  <c:v>42800</c:v>
                </c:pt>
                <c:pt idx="4">
                  <c:v>42803</c:v>
                </c:pt>
                <c:pt idx="5">
                  <c:v>42804</c:v>
                </c:pt>
                <c:pt idx="6">
                  <c:v>42870</c:v>
                </c:pt>
                <c:pt idx="7">
                  <c:v>42872</c:v>
                </c:pt>
                <c:pt idx="8">
                  <c:v>42873</c:v>
                </c:pt>
                <c:pt idx="9">
                  <c:v>42880</c:v>
                </c:pt>
                <c:pt idx="10">
                  <c:v>42881</c:v>
                </c:pt>
                <c:pt idx="11">
                  <c:v>42886</c:v>
                </c:pt>
                <c:pt idx="12">
                  <c:v>43018</c:v>
                </c:pt>
                <c:pt idx="13">
                  <c:v>43019</c:v>
                </c:pt>
                <c:pt idx="14">
                  <c:v>43020</c:v>
                </c:pt>
                <c:pt idx="15">
                  <c:v>43021</c:v>
                </c:pt>
                <c:pt idx="16">
                  <c:v>43033</c:v>
                </c:pt>
              </c:numCache>
            </c:numRef>
          </c:cat>
          <c:val>
            <c:numRef>
              <c:f>'maximum drawdown'!$D$19:$D$35</c:f>
              <c:numCache>
                <c:formatCode>General</c:formatCode>
                <c:ptCount val="17"/>
                <c:pt idx="0">
                  <c:v>5195.7999999999993</c:v>
                </c:pt>
                <c:pt idx="1">
                  <c:v>5198.2999999999993</c:v>
                </c:pt>
                <c:pt idx="2">
                  <c:v>5046.6499999999996</c:v>
                </c:pt>
                <c:pt idx="3">
                  <c:v>5082.5</c:v>
                </c:pt>
                <c:pt idx="4">
                  <c:v>5039.75</c:v>
                </c:pt>
                <c:pt idx="5">
                  <c:v>5012.7000000000007</c:v>
                </c:pt>
                <c:pt idx="6">
                  <c:v>5218.4500000000007</c:v>
                </c:pt>
                <c:pt idx="7">
                  <c:v>5301.4500000000007</c:v>
                </c:pt>
                <c:pt idx="8">
                  <c:v>5222.25</c:v>
                </c:pt>
                <c:pt idx="9">
                  <c:v>5390.15</c:v>
                </c:pt>
                <c:pt idx="10">
                  <c:v>5451.85</c:v>
                </c:pt>
                <c:pt idx="11">
                  <c:v>5507.7000000000007</c:v>
                </c:pt>
                <c:pt idx="12">
                  <c:v>4993</c:v>
                </c:pt>
                <c:pt idx="13">
                  <c:v>4983.4500000000007</c:v>
                </c:pt>
                <c:pt idx="14">
                  <c:v>5031.2000000000007</c:v>
                </c:pt>
                <c:pt idx="15">
                  <c:v>5089.8500000000004</c:v>
                </c:pt>
                <c:pt idx="16">
                  <c:v>5113.8999999999996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D4-49D9-B7D7-803209410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551519"/>
        <c:axId val="1282556095"/>
      </c:lineChart>
      <c:dateAx>
        <c:axId val="128255151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56095"/>
        <c:crosses val="autoZero"/>
        <c:auto val="1"/>
        <c:lblOffset val="100"/>
        <c:baseTimeUnit val="days"/>
      </c:dateAx>
      <c:valAx>
        <c:axId val="128255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55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044619422572185E-2"/>
          <c:y val="0.17599051008303676"/>
          <c:w val="0.74211675688976375"/>
          <c:h val="0.5955636506290805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-4.3360433604336092E-2"/>
                  <c:y val="-7.3059360730593603E-2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B69-4831-AD49-4C50FA61D60A}"/>
                </c:ext>
              </c:extLst>
            </c:dLbl>
            <c:dLbl>
              <c:idx val="4"/>
              <c:layout>
                <c:manualLayout>
                  <c:x val="1.0840108401084011E-2"/>
                  <c:y val="8.8280060882800548E-2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B69-4831-AD49-4C50FA61D60A}"/>
                </c:ext>
              </c:extLst>
            </c:dLbl>
            <c:dLbl>
              <c:idx val="6"/>
              <c:layout>
                <c:manualLayout>
                  <c:x val="-0.13094939304461942"/>
                  <c:y val="0.225602226767917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B69-4831-AD49-4C50FA61D60A}"/>
                </c:ext>
              </c:extLst>
            </c:dLbl>
            <c:dLbl>
              <c:idx val="7"/>
              <c:layout>
                <c:manualLayout>
                  <c:x val="4.6875E-2"/>
                  <c:y val="3.97578950318042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B69-4831-AD49-4C50FA61D60A}"/>
                </c:ext>
              </c:extLst>
            </c:dLbl>
            <c:dLbl>
              <c:idx val="8"/>
              <c:layout>
                <c:manualLayout>
                  <c:x val="2.8031906167979001E-2"/>
                  <c:y val="-0.143962787569703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B69-4831-AD49-4C50FA61D6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drawdown'!$A$43:$A$51</c:f>
              <c:numCache>
                <c:formatCode>d\-mmm\-yy</c:formatCode>
                <c:ptCount val="9"/>
                <c:pt idx="0">
                  <c:v>42737</c:v>
                </c:pt>
                <c:pt idx="1">
                  <c:v>42740</c:v>
                </c:pt>
                <c:pt idx="2">
                  <c:v>42748</c:v>
                </c:pt>
                <c:pt idx="3">
                  <c:v>42892</c:v>
                </c:pt>
                <c:pt idx="4">
                  <c:v>42968</c:v>
                </c:pt>
                <c:pt idx="5">
                  <c:v>43052</c:v>
                </c:pt>
                <c:pt idx="6">
                  <c:v>43214</c:v>
                </c:pt>
                <c:pt idx="7">
                  <c:v>43215</c:v>
                </c:pt>
                <c:pt idx="8">
                  <c:v>43216</c:v>
                </c:pt>
              </c:numCache>
            </c:numRef>
          </c:cat>
          <c:val>
            <c:numRef>
              <c:f>'maximum drawdown'!$D$43:$D$51</c:f>
              <c:numCache>
                <c:formatCode>General</c:formatCode>
                <c:ptCount val="9"/>
                <c:pt idx="0">
                  <c:v>24816.050000000003</c:v>
                </c:pt>
                <c:pt idx="1">
                  <c:v>24625.949999999997</c:v>
                </c:pt>
                <c:pt idx="2">
                  <c:v>23936.949999999997</c:v>
                </c:pt>
                <c:pt idx="3">
                  <c:v>26209.85</c:v>
                </c:pt>
                <c:pt idx="4">
                  <c:v>23962.5</c:v>
                </c:pt>
                <c:pt idx="5">
                  <c:v>26167.9</c:v>
                </c:pt>
                <c:pt idx="6">
                  <c:v>31928.95</c:v>
                </c:pt>
                <c:pt idx="7">
                  <c:v>32431.200000000001</c:v>
                </c:pt>
                <c:pt idx="8">
                  <c:v>32985.199999999997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69-4831-AD49-4C50FA61D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352351"/>
        <c:axId val="1342353183"/>
      </c:lineChart>
      <c:dateAx>
        <c:axId val="1342352351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53183"/>
        <c:crosses val="autoZero"/>
        <c:auto val="1"/>
        <c:lblOffset val="100"/>
        <c:baseTimeUnit val="days"/>
      </c:dateAx>
      <c:valAx>
        <c:axId val="13423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52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371045971668572E-2"/>
          <c:y val="0.17171296296296296"/>
          <c:w val="0.88269190859192692"/>
          <c:h val="0.6053937007874016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05"/>
                  <c:y val="0.236111111111111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1E-4760-9367-4222CEF24931}"/>
                </c:ext>
              </c:extLst>
            </c:dLbl>
            <c:dLbl>
              <c:idx val="1"/>
              <c:layout>
                <c:manualLayout>
                  <c:x val="-8.3333333333333211E-3"/>
                  <c:y val="0.162037037037036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1E-4760-9367-4222CEF24931}"/>
                </c:ext>
              </c:extLst>
            </c:dLbl>
            <c:dLbl>
              <c:idx val="2"/>
              <c:layout>
                <c:manualLayout>
                  <c:x val="-2.5000000000000001E-2"/>
                  <c:y val="-0.189814814814814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1E-4760-9367-4222CEF24931}"/>
                </c:ext>
              </c:extLst>
            </c:dLbl>
            <c:dLbl>
              <c:idx val="3"/>
              <c:layout>
                <c:manualLayout>
                  <c:x val="-5.2777777777777805E-2"/>
                  <c:y val="-0.3055555555555555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1E-4760-9367-4222CEF24931}"/>
                </c:ext>
              </c:extLst>
            </c:dLbl>
            <c:dLbl>
              <c:idx val="4"/>
              <c:layout>
                <c:manualLayout>
                  <c:x val="0.11666666666666667"/>
                  <c:y val="-0.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1E-4760-9367-4222CEF24931}"/>
                </c:ext>
              </c:extLst>
            </c:dLbl>
            <c:dLbl>
              <c:idx val="5"/>
              <c:layout>
                <c:manualLayout>
                  <c:x val="0.10833333333333334"/>
                  <c:y val="-6.94444444444444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1E-4760-9367-4222CEF24931}"/>
                </c:ext>
              </c:extLst>
            </c:dLbl>
            <c:dLbl>
              <c:idx val="6"/>
              <c:layout>
                <c:manualLayout>
                  <c:x val="6.3888888888888842E-2"/>
                  <c:y val="-0.15277777777777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01E-4760-9367-4222CEF24931}"/>
                </c:ext>
              </c:extLst>
            </c:dLbl>
            <c:dLbl>
              <c:idx val="7"/>
              <c:layout>
                <c:manualLayout>
                  <c:x val="-0.14166666666666666"/>
                  <c:y val="-9.722222222222230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1E-4760-9367-4222CEF24931}"/>
                </c:ext>
              </c:extLst>
            </c:dLbl>
            <c:dLbl>
              <c:idx val="8"/>
              <c:layout>
                <c:manualLayout>
                  <c:x val="3.3333333333333333E-2"/>
                  <c:y val="9.722222222222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1E-4760-9367-4222CEF24931}"/>
                </c:ext>
              </c:extLst>
            </c:dLbl>
            <c:dLbl>
              <c:idx val="9"/>
              <c:layout>
                <c:manualLayout>
                  <c:x val="0.24166666666666667"/>
                  <c:y val="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1E-4760-9367-4222CEF24931}"/>
                </c:ext>
              </c:extLst>
            </c:dLbl>
            <c:dLbl>
              <c:idx val="10"/>
              <c:layout>
                <c:manualLayout>
                  <c:x val="-1.3888888888888914E-2"/>
                  <c:y val="0.1666666666666666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01E-4760-9367-4222CEF24931}"/>
                </c:ext>
              </c:extLst>
            </c:dLbl>
            <c:dLbl>
              <c:idx val="11"/>
              <c:layout>
                <c:manualLayout>
                  <c:x val="5.8333333333333334E-2"/>
                  <c:y val="0.166666666666666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1E-4760-9367-4222CEF24931}"/>
                </c:ext>
              </c:extLst>
            </c:dLbl>
            <c:dLbl>
              <c:idx val="12"/>
              <c:layout>
                <c:manualLayout>
                  <c:x val="-6.1111111111111137E-2"/>
                  <c:y val="8.79629629629629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1E-4760-9367-4222CEF24931}"/>
                </c:ext>
              </c:extLst>
            </c:dLbl>
            <c:dLbl>
              <c:idx val="13"/>
              <c:layout>
                <c:manualLayout>
                  <c:x val="0.13888888888888884"/>
                  <c:y val="-0.138888888888888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1E-4760-9367-4222CEF24931}"/>
                </c:ext>
              </c:extLst>
            </c:dLbl>
            <c:dLbl>
              <c:idx val="14"/>
              <c:layout>
                <c:manualLayout>
                  <c:x val="9.166666666666666E-2"/>
                  <c:y val="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01E-4760-9367-4222CEF24931}"/>
                </c:ext>
              </c:extLst>
            </c:dLbl>
            <c:dLbl>
              <c:idx val="15"/>
              <c:layout>
                <c:manualLayout>
                  <c:x val="-4.1666666666666692E-2"/>
                  <c:y val="-0.217592592592592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01E-4760-9367-4222CEF24931}"/>
                </c:ext>
              </c:extLst>
            </c:dLbl>
            <c:dLbl>
              <c:idx val="16"/>
              <c:layout>
                <c:manualLayout>
                  <c:x val="-0.24074074074074073"/>
                  <c:y val="-6.018518518518518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01E-4760-9367-4222CEF24931}"/>
                </c:ext>
              </c:extLst>
            </c:dLbl>
            <c:dLbl>
              <c:idx val="17"/>
              <c:layout>
                <c:manualLayout>
                  <c:x val="-0.1160277773865029"/>
                  <c:y val="-0.180555555555555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01E-4760-9367-4222CEF24931}"/>
                </c:ext>
              </c:extLst>
            </c:dLbl>
            <c:dLbl>
              <c:idx val="18"/>
              <c:layout>
                <c:manualLayout>
                  <c:x val="-0.20370370370370369"/>
                  <c:y val="-0.1203703703703703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01E-4760-9367-4222CEF24931}"/>
                </c:ext>
              </c:extLst>
            </c:dLbl>
            <c:dLbl>
              <c:idx val="19"/>
              <c:layout>
                <c:manualLayout>
                  <c:x val="-8.9605078434980561E-4"/>
                  <c:y val="0.21759259259259259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01E-4760-9367-4222CEF24931}"/>
                </c:ext>
              </c:extLst>
            </c:dLbl>
            <c:dLbl>
              <c:idx val="20"/>
              <c:layout>
                <c:manualLayout>
                  <c:x val="-1.5432098765432098E-2"/>
                  <c:y val="-0.16666666666666666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01E-4760-9367-4222CEF249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drawdown'!$A$57:$A$77</c:f>
              <c:numCache>
                <c:formatCode>d\-mmm\-yy</c:formatCode>
                <c:ptCount val="21"/>
                <c:pt idx="0">
                  <c:v>42738</c:v>
                </c:pt>
                <c:pt idx="1">
                  <c:v>42739</c:v>
                </c:pt>
                <c:pt idx="2">
                  <c:v>42751</c:v>
                </c:pt>
                <c:pt idx="3">
                  <c:v>42779</c:v>
                </c:pt>
                <c:pt idx="4">
                  <c:v>42781</c:v>
                </c:pt>
                <c:pt idx="5">
                  <c:v>42782</c:v>
                </c:pt>
                <c:pt idx="6">
                  <c:v>42787</c:v>
                </c:pt>
                <c:pt idx="7">
                  <c:v>42788</c:v>
                </c:pt>
                <c:pt idx="8">
                  <c:v>42789</c:v>
                </c:pt>
                <c:pt idx="9">
                  <c:v>42797</c:v>
                </c:pt>
                <c:pt idx="10">
                  <c:v>42800</c:v>
                </c:pt>
                <c:pt idx="11">
                  <c:v>42801</c:v>
                </c:pt>
                <c:pt idx="12">
                  <c:v>42802</c:v>
                </c:pt>
                <c:pt idx="13">
                  <c:v>42803</c:v>
                </c:pt>
                <c:pt idx="14">
                  <c:v>42804</c:v>
                </c:pt>
                <c:pt idx="15">
                  <c:v>42809</c:v>
                </c:pt>
                <c:pt idx="16">
                  <c:v>43201</c:v>
                </c:pt>
                <c:pt idx="17">
                  <c:v>43206</c:v>
                </c:pt>
                <c:pt idx="18">
                  <c:v>43213</c:v>
                </c:pt>
                <c:pt idx="19">
                  <c:v>43216</c:v>
                </c:pt>
                <c:pt idx="20">
                  <c:v>43220</c:v>
                </c:pt>
              </c:numCache>
            </c:numRef>
          </c:cat>
          <c:val>
            <c:numRef>
              <c:f>'maximum drawdown'!$D$57:$D$77</c:f>
              <c:numCache>
                <c:formatCode>General</c:formatCode>
                <c:ptCount val="21"/>
                <c:pt idx="0">
                  <c:v>4511.1000000000004</c:v>
                </c:pt>
                <c:pt idx="1">
                  <c:v>4583.55</c:v>
                </c:pt>
                <c:pt idx="2">
                  <c:v>4632.5</c:v>
                </c:pt>
                <c:pt idx="3">
                  <c:v>4677.3999999999996</c:v>
                </c:pt>
                <c:pt idx="4">
                  <c:v>4613.5</c:v>
                </c:pt>
                <c:pt idx="5">
                  <c:v>4568.5</c:v>
                </c:pt>
                <c:pt idx="6">
                  <c:v>4588.1000000000004</c:v>
                </c:pt>
                <c:pt idx="7">
                  <c:v>4538.3</c:v>
                </c:pt>
                <c:pt idx="8">
                  <c:v>4556.55</c:v>
                </c:pt>
                <c:pt idx="9">
                  <c:v>4585.1000000000004</c:v>
                </c:pt>
                <c:pt idx="10">
                  <c:v>4633.75</c:v>
                </c:pt>
                <c:pt idx="11">
                  <c:v>4607.55</c:v>
                </c:pt>
                <c:pt idx="12">
                  <c:v>4586</c:v>
                </c:pt>
                <c:pt idx="13">
                  <c:v>4556.7</c:v>
                </c:pt>
                <c:pt idx="14">
                  <c:v>4536.6499999999996</c:v>
                </c:pt>
                <c:pt idx="15">
                  <c:v>4540.8500000000004</c:v>
                </c:pt>
                <c:pt idx="16">
                  <c:v>7624.9</c:v>
                </c:pt>
                <c:pt idx="17">
                  <c:v>7928.3</c:v>
                </c:pt>
                <c:pt idx="18">
                  <c:v>8127.55</c:v>
                </c:pt>
                <c:pt idx="19">
                  <c:v>8357.6</c:v>
                </c:pt>
                <c:pt idx="20">
                  <c:v>8194.5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1E-4760-9367-4222CEF24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346943"/>
        <c:axId val="1342339455"/>
      </c:lineChart>
      <c:dateAx>
        <c:axId val="1342346943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39455"/>
        <c:crosses val="autoZero"/>
        <c:auto val="1"/>
        <c:lblOffset val="100"/>
        <c:baseTimeUnit val="days"/>
      </c:dateAx>
      <c:valAx>
        <c:axId val="13423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4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0.16388888888888889"/>
                  <c:y val="-0.12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B6B-4107-92D8-7FAC7BD19320}"/>
                </c:ext>
              </c:extLst>
            </c:dLbl>
            <c:dLbl>
              <c:idx val="10"/>
              <c:layout>
                <c:manualLayout>
                  <c:x val="-0.22500000000000001"/>
                  <c:y val="0.430555555555555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B6B-4107-92D8-7FAC7BD19320}"/>
                </c:ext>
              </c:extLst>
            </c:dLbl>
            <c:dLbl>
              <c:idx val="11"/>
              <c:layout>
                <c:manualLayout>
                  <c:x val="-1.6666666666666666E-2"/>
                  <c:y val="0.4074074074074073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B6B-4107-92D8-7FAC7BD19320}"/>
                </c:ext>
              </c:extLst>
            </c:dLbl>
            <c:dLbl>
              <c:idx val="12"/>
              <c:layout>
                <c:manualLayout>
                  <c:x val="1.0185067526415994E-16"/>
                  <c:y val="0.12500000000000006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B6B-4107-92D8-7FAC7BD19320}"/>
                </c:ext>
              </c:extLst>
            </c:dLbl>
            <c:dLbl>
              <c:idx val="13"/>
              <c:layout>
                <c:manualLayout>
                  <c:x val="-8.3333333333333329E-2"/>
                  <c:y val="-0.10185185185185187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B6B-4107-92D8-7FAC7BD193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drawdown'!$A$81:$A$94</c:f>
              <c:numCache>
                <c:formatCode>d\-mmm\-yy</c:formatCode>
                <c:ptCount val="14"/>
                <c:pt idx="0">
                  <c:v>42737</c:v>
                </c:pt>
                <c:pt idx="1">
                  <c:v>42738</c:v>
                </c:pt>
                <c:pt idx="2">
                  <c:v>42739</c:v>
                </c:pt>
                <c:pt idx="3">
                  <c:v>42744</c:v>
                </c:pt>
                <c:pt idx="4">
                  <c:v>42767</c:v>
                </c:pt>
                <c:pt idx="5">
                  <c:v>42808</c:v>
                </c:pt>
                <c:pt idx="6">
                  <c:v>42809</c:v>
                </c:pt>
                <c:pt idx="7">
                  <c:v>42810</c:v>
                </c:pt>
                <c:pt idx="8">
                  <c:v>42909</c:v>
                </c:pt>
                <c:pt idx="9">
                  <c:v>42951</c:v>
                </c:pt>
                <c:pt idx="10">
                  <c:v>42958</c:v>
                </c:pt>
                <c:pt idx="11">
                  <c:v>42970</c:v>
                </c:pt>
                <c:pt idx="12">
                  <c:v>42979</c:v>
                </c:pt>
                <c:pt idx="13">
                  <c:v>42982</c:v>
                </c:pt>
              </c:numCache>
            </c:numRef>
          </c:cat>
          <c:val>
            <c:numRef>
              <c:f>'maximum drawdown'!$D$81:$D$94</c:f>
              <c:numCache>
                <c:formatCode>General</c:formatCode>
                <c:ptCount val="14"/>
                <c:pt idx="0">
                  <c:v>3711.95</c:v>
                </c:pt>
                <c:pt idx="1">
                  <c:v>3714.55</c:v>
                </c:pt>
                <c:pt idx="2">
                  <c:v>3742.8</c:v>
                </c:pt>
                <c:pt idx="3">
                  <c:v>3848.3</c:v>
                </c:pt>
                <c:pt idx="4">
                  <c:v>3898.15</c:v>
                </c:pt>
                <c:pt idx="5">
                  <c:v>4201.8999999999996</c:v>
                </c:pt>
                <c:pt idx="6">
                  <c:v>4179.3500000000004</c:v>
                </c:pt>
                <c:pt idx="7">
                  <c:v>4256.8999999999996</c:v>
                </c:pt>
                <c:pt idx="8">
                  <c:v>4514.7</c:v>
                </c:pt>
                <c:pt idx="9">
                  <c:v>4490.7</c:v>
                </c:pt>
                <c:pt idx="10">
                  <c:v>4434.05</c:v>
                </c:pt>
                <c:pt idx="11">
                  <c:v>4413.9500000000007</c:v>
                </c:pt>
                <c:pt idx="12">
                  <c:v>4677.3</c:v>
                </c:pt>
                <c:pt idx="13">
                  <c:v>4603.3999999999996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6B-4107-92D8-7FAC7BD19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2335711"/>
        <c:axId val="1342341535"/>
      </c:lineChart>
      <c:dateAx>
        <c:axId val="1342335711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41535"/>
        <c:crosses val="autoZero"/>
        <c:auto val="1"/>
        <c:lblOffset val="100"/>
        <c:baseTimeUnit val="days"/>
      </c:dateAx>
      <c:valAx>
        <c:axId val="134234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3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5.6565656565656569E-2"/>
                  <c:y val="0.2222222222222222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7E-44D9-8266-612C30906678}"/>
                </c:ext>
              </c:extLst>
            </c:dLbl>
            <c:dLbl>
              <c:idx val="1"/>
              <c:layout>
                <c:manualLayout>
                  <c:x val="8.3501683501683521E-2"/>
                  <c:y val="-0.1481481481481482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7E-44D9-8266-612C30906678}"/>
                </c:ext>
              </c:extLst>
            </c:dLbl>
            <c:dLbl>
              <c:idx val="2"/>
              <c:layout>
                <c:manualLayout>
                  <c:x val="4.0404040404040303E-2"/>
                  <c:y val="0.1164021164021164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E7E-44D9-8266-612C30906678}"/>
                </c:ext>
              </c:extLst>
            </c:dLbl>
            <c:dLbl>
              <c:idx val="3"/>
              <c:layout>
                <c:manualLayout>
                  <c:x val="-6.4646464646464646E-2"/>
                  <c:y val="-0.28571428571428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7E-44D9-8266-612C30906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drawdown'!$A$103:$A$106</c:f>
              <c:numCache>
                <c:formatCode>d\-mmm\-yy</c:formatCode>
                <c:ptCount val="4"/>
                <c:pt idx="0">
                  <c:v>42737</c:v>
                </c:pt>
                <c:pt idx="1">
                  <c:v>42738</c:v>
                </c:pt>
                <c:pt idx="2">
                  <c:v>42822</c:v>
                </c:pt>
                <c:pt idx="3">
                  <c:v>42842</c:v>
                </c:pt>
              </c:numCache>
            </c:numRef>
          </c:cat>
          <c:val>
            <c:numRef>
              <c:f>'maximum drawdown'!$D$103:$D$106</c:f>
              <c:numCache>
                <c:formatCode>General</c:formatCode>
                <c:ptCount val="4"/>
                <c:pt idx="0">
                  <c:v>39021.9</c:v>
                </c:pt>
                <c:pt idx="1">
                  <c:v>39222.949999999997</c:v>
                </c:pt>
                <c:pt idx="2">
                  <c:v>38810.1</c:v>
                </c:pt>
                <c:pt idx="3">
                  <c:v>39225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E-44D9-8266-612C30906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709055"/>
        <c:axId val="1340721119"/>
      </c:lineChart>
      <c:dateAx>
        <c:axId val="134070905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21119"/>
        <c:crosses val="autoZero"/>
        <c:auto val="1"/>
        <c:lblOffset val="100"/>
        <c:baseTimeUnit val="days"/>
      </c:dateAx>
      <c:valAx>
        <c:axId val="134072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0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2.2222222222222223E-2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A73-4832-B3F5-9AEF616901B2}"/>
                </c:ext>
              </c:extLst>
            </c:dLbl>
            <c:dLbl>
              <c:idx val="1"/>
              <c:layout>
                <c:manualLayout>
                  <c:x val="-0.16564434920355359"/>
                  <c:y val="0.15652481183042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A73-4832-B3F5-9AEF616901B2}"/>
                </c:ext>
              </c:extLst>
            </c:dLbl>
            <c:dLbl>
              <c:idx val="2"/>
              <c:layout>
                <c:manualLayout>
                  <c:x val="-8.1128713280352127E-4"/>
                  <c:y val="0.21094518827169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A73-4832-B3F5-9AEF616901B2}"/>
                </c:ext>
              </c:extLst>
            </c:dLbl>
            <c:dLbl>
              <c:idx val="3"/>
              <c:layout>
                <c:manualLayout>
                  <c:x val="-0.26349936342988978"/>
                  <c:y val="-6.5607402187567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A73-4832-B3F5-9AEF616901B2}"/>
                </c:ext>
              </c:extLst>
            </c:dLbl>
            <c:dLbl>
              <c:idx val="4"/>
              <c:layout>
                <c:manualLayout>
                  <c:x val="-0.22448082298567146"/>
                  <c:y val="-0.175998039155611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A73-4832-B3F5-9AEF616901B2}"/>
                </c:ext>
              </c:extLst>
            </c:dLbl>
            <c:dLbl>
              <c:idx val="5"/>
              <c:layout>
                <c:manualLayout>
                  <c:x val="-6.2616437665772654E-5"/>
                  <c:y val="-0.183469810460816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73-4832-B3F5-9AEF616901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drawdown'!$A$116:$A$121</c:f>
              <c:numCache>
                <c:formatCode>d\-mmm\-yy</c:formatCode>
                <c:ptCount val="6"/>
                <c:pt idx="0">
                  <c:v>42737</c:v>
                </c:pt>
                <c:pt idx="1">
                  <c:v>43075</c:v>
                </c:pt>
                <c:pt idx="2">
                  <c:v>43118</c:v>
                </c:pt>
                <c:pt idx="3">
                  <c:v>43119</c:v>
                </c:pt>
                <c:pt idx="4">
                  <c:v>43123</c:v>
                </c:pt>
                <c:pt idx="5">
                  <c:v>43124</c:v>
                </c:pt>
              </c:numCache>
            </c:numRef>
          </c:cat>
          <c:val>
            <c:numRef>
              <c:f>'maximum drawdown'!$D$116:$D$121</c:f>
              <c:numCache>
                <c:formatCode>General</c:formatCode>
                <c:ptCount val="6"/>
                <c:pt idx="0">
                  <c:v>22717.85</c:v>
                </c:pt>
                <c:pt idx="1">
                  <c:v>25856.45</c:v>
                </c:pt>
                <c:pt idx="2">
                  <c:v>29628.55</c:v>
                </c:pt>
                <c:pt idx="3">
                  <c:v>30069.95</c:v>
                </c:pt>
                <c:pt idx="4">
                  <c:v>30804.85</c:v>
                </c:pt>
                <c:pt idx="5">
                  <c:v>30936.7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73-4832-B3F5-9AEF61690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337615"/>
        <c:axId val="1376335535"/>
      </c:lineChart>
      <c:dateAx>
        <c:axId val="1376337615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35535"/>
        <c:crosses val="autoZero"/>
        <c:auto val="1"/>
        <c:lblOffset val="100"/>
        <c:baseTimeUnit val="days"/>
      </c:dateAx>
      <c:valAx>
        <c:axId val="137633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3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6.6666666666666638E-2"/>
                  <c:y val="-0.10648148148148148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57-4832-AF5A-EFA9E94A0426}"/>
                </c:ext>
              </c:extLst>
            </c:dLbl>
            <c:dLbl>
              <c:idx val="1"/>
              <c:layout>
                <c:manualLayout>
                  <c:x val="1.6666666666666666E-2"/>
                  <c:y val="0.1064814814814814"/>
                </c:manualLayout>
              </c:layout>
              <c:spPr>
                <a:solidFill>
                  <a:schemeClr val="accent6"/>
                </a:solidFill>
                <a:ln w="12700" cap="flat" cmpd="sng" algn="ctr">
                  <a:solidFill>
                    <a:schemeClr val="accent6">
                      <a:shade val="50000"/>
                    </a:schemeClr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57-4832-AF5A-EFA9E94A04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9050" cap="flat" cmpd="sng" algn="ctr">
                      <a:solidFill>
                        <a:schemeClr val="dk1"/>
                      </a:solidFill>
                      <a:prstDash val="solid"/>
                      <a:miter lim="800000"/>
                    </a:ln>
                    <a:effectLst/>
                  </c:spPr>
                </c15:leaderLines>
              </c:ext>
            </c:extLst>
          </c:dLbls>
          <c:cat>
            <c:numRef>
              <c:f>'maximum drawdown'!$A$128:$A$134</c:f>
              <c:numCache>
                <c:formatCode>d\-mmm\-yy</c:formatCode>
                <c:ptCount val="7"/>
                <c:pt idx="0">
                  <c:v>42773</c:v>
                </c:pt>
                <c:pt idx="1">
                  <c:v>42870</c:v>
                </c:pt>
                <c:pt idx="2">
                  <c:v>42914</c:v>
                </c:pt>
                <c:pt idx="3">
                  <c:v>42915</c:v>
                </c:pt>
                <c:pt idx="4">
                  <c:v>42978</c:v>
                </c:pt>
                <c:pt idx="5">
                  <c:v>42989</c:v>
                </c:pt>
                <c:pt idx="6">
                  <c:v>42991</c:v>
                </c:pt>
              </c:numCache>
            </c:numRef>
          </c:cat>
          <c:val>
            <c:numRef>
              <c:f>'maximum drawdown'!$D$128:$D$134</c:f>
              <c:numCache>
                <c:formatCode>General</c:formatCode>
                <c:ptCount val="7"/>
                <c:pt idx="0">
                  <c:v>18073.95</c:v>
                </c:pt>
                <c:pt idx="1">
                  <c:v>17243</c:v>
                </c:pt>
                <c:pt idx="2">
                  <c:v>17489.900000000001</c:v>
                </c:pt>
                <c:pt idx="3">
                  <c:v>17567.7</c:v>
                </c:pt>
                <c:pt idx="4">
                  <c:v>17429</c:v>
                </c:pt>
                <c:pt idx="5">
                  <c:v>17412.05</c:v>
                </c:pt>
                <c:pt idx="6">
                  <c:v>17469.2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7-4832-AF5A-EFA9E94A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6357999"/>
        <c:axId val="1376358415"/>
      </c:lineChart>
      <c:dateAx>
        <c:axId val="1376357999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58415"/>
        <c:crosses val="autoZero"/>
        <c:auto val="1"/>
        <c:lblOffset val="100"/>
        <c:baseTimeUnit val="days"/>
      </c:dateAx>
      <c:valAx>
        <c:axId val="137635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35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7620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420472</xdr:colOff>
      <xdr:row>1</xdr:row>
      <xdr:rowOff>1715</xdr:rowOff>
    </xdr:from>
    <xdr:to>
      <xdr:col>13</xdr:col>
      <xdr:colOff>600676</xdr:colOff>
      <xdr:row>14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609598</xdr:colOff>
      <xdr:row>17</xdr:row>
      <xdr:rowOff>180975</xdr:rowOff>
    </xdr:from>
    <xdr:to>
      <xdr:col>13</xdr:col>
      <xdr:colOff>600982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600075</xdr:colOff>
      <xdr:row>38</xdr:row>
      <xdr:rowOff>171450</xdr:rowOff>
    </xdr:from>
    <xdr:to>
      <xdr:col>13</xdr:col>
      <xdr:colOff>571501</xdr:colOff>
      <xdr:row>52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9523</xdr:colOff>
      <xdr:row>56</xdr:row>
      <xdr:rowOff>22679</xdr:rowOff>
    </xdr:from>
    <xdr:to>
      <xdr:col>13</xdr:col>
      <xdr:colOff>555624</xdr:colOff>
      <xdr:row>72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612320</xdr:colOff>
      <xdr:row>79</xdr:row>
      <xdr:rowOff>9525</xdr:rowOff>
    </xdr:from>
    <xdr:to>
      <xdr:col>13</xdr:col>
      <xdr:colOff>578302</xdr:colOff>
      <xdr:row>93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9524</xdr:colOff>
      <xdr:row>95</xdr:row>
      <xdr:rowOff>192767</xdr:rowOff>
    </xdr:from>
    <xdr:to>
      <xdr:col>13</xdr:col>
      <xdr:colOff>555625</xdr:colOff>
      <xdr:row>109</xdr:row>
      <xdr:rowOff>114298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600075</xdr:colOff>
      <xdr:row>111</xdr:row>
      <xdr:rowOff>28575</xdr:rowOff>
    </xdr:from>
    <xdr:to>
      <xdr:col>13</xdr:col>
      <xdr:colOff>566964</xdr:colOff>
      <xdr:row>124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0</xdr:colOff>
      <xdr:row>126</xdr:row>
      <xdr:rowOff>0</xdr:rowOff>
    </xdr:from>
    <xdr:to>
      <xdr:col>13</xdr:col>
      <xdr:colOff>600982</xdr:colOff>
      <xdr:row>140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1-%20Food%20companies\ITC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1-%20Food%20companies\HUL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1-%20Food%20companies\COLGATE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1-%20Food%20companies\NESTLE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1-%20Food%20companies\BRITANNIA.csv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2-%20Bank\HDFC.csv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2-%20Bank\ICICI.csv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2-%20Bank\AXIS.csv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3-%20Software%20company\INFOSYS.csv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3-%20Software%20company\TCS.csv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3-%20Software%20company\WIPRO.csv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4-%20Bikes\TVS.csv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4-%20Bikes\BAJAJ.csv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4-%20Bikes\HERO.csv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5-%20Paint\ASIAN.csv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5-%20Paint\NEROLAC.csv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5-%20Paint\AKZO.csv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5-%20Paint\BERGER.csv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6-%20Agriculture\MONSANTO.csv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6-%20Agriculture\BAYER.csv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6-%20Agriculture\EXCELCROP.csv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7-%20Engineering\SIEMENS.csv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7-%20Engineering\ABB.csv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7-%20Engineering\LNT.csv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8-%20Pharma\GLAXO.csv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8-%20Pharma\PFIZER.csv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8-%20Pharma\ABBOTT.csv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rthik\Desktop\INTERSHIP\EXCEL%20DATA\8-%20Pharma\SANOFI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C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280</v>
          </cell>
          <cell r="C2">
            <v>283.75</v>
          </cell>
          <cell r="D2">
            <v>279.55</v>
          </cell>
          <cell r="E2">
            <v>281.45</v>
          </cell>
          <cell r="F2">
            <v>282.17547468301501</v>
          </cell>
          <cell r="G2">
            <v>298989</v>
          </cell>
          <cell r="H2">
            <v>2979</v>
          </cell>
          <cell r="I2">
            <v>84367363</v>
          </cell>
          <cell r="J2">
            <v>113103</v>
          </cell>
          <cell r="K2">
            <v>37.83</v>
          </cell>
          <cell r="L2">
            <v>4.2</v>
          </cell>
          <cell r="M2">
            <v>1.45</v>
          </cell>
        </row>
        <row r="3">
          <cell r="A3">
            <v>43217</v>
          </cell>
          <cell r="B3">
            <v>280</v>
          </cell>
          <cell r="C3">
            <v>281</v>
          </cell>
          <cell r="D3">
            <v>278.14999999999998</v>
          </cell>
          <cell r="E3">
            <v>279.25</v>
          </cell>
          <cell r="F3">
            <v>279.58605672503103</v>
          </cell>
          <cell r="G3">
            <v>434905</v>
          </cell>
          <cell r="H3">
            <v>2973</v>
          </cell>
          <cell r="I3">
            <v>121593374</v>
          </cell>
          <cell r="J3">
            <v>150292</v>
          </cell>
          <cell r="K3">
            <v>34.56</v>
          </cell>
          <cell r="L3">
            <v>2.85</v>
          </cell>
          <cell r="M3">
            <v>-0.75</v>
          </cell>
        </row>
        <row r="4">
          <cell r="A4">
            <v>43216</v>
          </cell>
          <cell r="B4">
            <v>274.2</v>
          </cell>
          <cell r="C4">
            <v>279</v>
          </cell>
          <cell r="D4">
            <v>273.05</v>
          </cell>
          <cell r="E4">
            <v>278.3</v>
          </cell>
          <cell r="F4">
            <v>275.61363906642299</v>
          </cell>
          <cell r="G4">
            <v>588618</v>
          </cell>
          <cell r="H4">
            <v>4375</v>
          </cell>
          <cell r="I4">
            <v>162231149</v>
          </cell>
          <cell r="J4">
            <v>336042</v>
          </cell>
          <cell r="K4">
            <v>57.09</v>
          </cell>
          <cell r="L4">
            <v>5.95</v>
          </cell>
          <cell r="M4">
            <v>4.0999999999999996</v>
          </cell>
        </row>
        <row r="5">
          <cell r="A5">
            <v>43215</v>
          </cell>
          <cell r="B5">
            <v>275.10000000000002</v>
          </cell>
          <cell r="C5">
            <v>276.3</v>
          </cell>
          <cell r="D5">
            <v>272.85000000000002</v>
          </cell>
          <cell r="E5">
            <v>273.89999999999998</v>
          </cell>
          <cell r="F5">
            <v>274.789961056474</v>
          </cell>
          <cell r="G5">
            <v>1058199</v>
          </cell>
          <cell r="H5">
            <v>2032</v>
          </cell>
          <cell r="I5">
            <v>290782462</v>
          </cell>
          <cell r="J5">
            <v>893856</v>
          </cell>
          <cell r="K5">
            <v>84.47</v>
          </cell>
          <cell r="L5">
            <v>3.45</v>
          </cell>
          <cell r="M5">
            <v>-1.2</v>
          </cell>
        </row>
        <row r="6">
          <cell r="A6">
            <v>43214</v>
          </cell>
          <cell r="B6">
            <v>276.5</v>
          </cell>
          <cell r="C6">
            <v>278.8</v>
          </cell>
          <cell r="D6">
            <v>275</v>
          </cell>
          <cell r="E6">
            <v>275.64999999999998</v>
          </cell>
          <cell r="F6">
            <v>277.06526270598999</v>
          </cell>
          <cell r="G6">
            <v>386668</v>
          </cell>
          <cell r="H6">
            <v>2331</v>
          </cell>
          <cell r="I6">
            <v>107132271</v>
          </cell>
          <cell r="J6">
            <v>148208</v>
          </cell>
          <cell r="K6">
            <v>38.33</v>
          </cell>
          <cell r="L6">
            <v>3.8</v>
          </cell>
          <cell r="M6">
            <v>-0.85</v>
          </cell>
        </row>
        <row r="7">
          <cell r="A7">
            <v>43213</v>
          </cell>
          <cell r="B7">
            <v>276.25</v>
          </cell>
          <cell r="C7">
            <v>277.10000000000002</v>
          </cell>
          <cell r="D7">
            <v>274.55</v>
          </cell>
          <cell r="E7">
            <v>275.14999999999998</v>
          </cell>
          <cell r="F7">
            <v>275.80469971475702</v>
          </cell>
          <cell r="G7">
            <v>346021</v>
          </cell>
          <cell r="H7">
            <v>2177</v>
          </cell>
          <cell r="I7">
            <v>95434218</v>
          </cell>
          <cell r="J7">
            <v>128482</v>
          </cell>
          <cell r="K7">
            <v>37.130000000000003</v>
          </cell>
          <cell r="L7">
            <v>2.5499999999999998</v>
          </cell>
          <cell r="M7">
            <v>-1.1000000000000001</v>
          </cell>
        </row>
        <row r="8">
          <cell r="A8">
            <v>43210</v>
          </cell>
          <cell r="B8">
            <v>276.7</v>
          </cell>
          <cell r="C8">
            <v>279.05</v>
          </cell>
          <cell r="D8">
            <v>273.64999999999998</v>
          </cell>
          <cell r="E8">
            <v>275.95</v>
          </cell>
          <cell r="F8">
            <v>275.41963936294002</v>
          </cell>
          <cell r="G8">
            <v>1211190</v>
          </cell>
          <cell r="H8">
            <v>3414</v>
          </cell>
          <cell r="I8">
            <v>333585513</v>
          </cell>
          <cell r="J8">
            <v>918997</v>
          </cell>
          <cell r="K8">
            <v>75.88</v>
          </cell>
          <cell r="L8">
            <v>5.4</v>
          </cell>
          <cell r="M8">
            <v>-0.75</v>
          </cell>
        </row>
        <row r="9">
          <cell r="A9">
            <v>43209</v>
          </cell>
          <cell r="B9">
            <v>277.8</v>
          </cell>
          <cell r="C9">
            <v>279.89999999999998</v>
          </cell>
          <cell r="D9">
            <v>275.25</v>
          </cell>
          <cell r="E9">
            <v>277</v>
          </cell>
          <cell r="F9">
            <v>277.15471129178002</v>
          </cell>
          <cell r="G9">
            <v>493474</v>
          </cell>
          <cell r="H9">
            <v>3477</v>
          </cell>
          <cell r="I9">
            <v>136768644</v>
          </cell>
          <cell r="J9">
            <v>187778</v>
          </cell>
          <cell r="K9">
            <v>38.049999999999997</v>
          </cell>
          <cell r="L9">
            <v>4.6500000000000004</v>
          </cell>
          <cell r="M9">
            <v>-0.8</v>
          </cell>
        </row>
        <row r="10">
          <cell r="A10">
            <v>43208</v>
          </cell>
          <cell r="B10">
            <v>268.85000000000002</v>
          </cell>
          <cell r="C10">
            <v>278.5</v>
          </cell>
          <cell r="D10">
            <v>268.3</v>
          </cell>
          <cell r="E10">
            <v>275.3</v>
          </cell>
          <cell r="F10">
            <v>274.64797951778502</v>
          </cell>
          <cell r="G10">
            <v>1451015</v>
          </cell>
          <cell r="H10">
            <v>12719</v>
          </cell>
          <cell r="I10">
            <v>398518338</v>
          </cell>
          <cell r="J10">
            <v>603258</v>
          </cell>
          <cell r="K10">
            <v>41.57</v>
          </cell>
          <cell r="L10">
            <v>10.199999999999999</v>
          </cell>
          <cell r="M10">
            <v>6.45</v>
          </cell>
        </row>
        <row r="11">
          <cell r="A11">
            <v>43207</v>
          </cell>
          <cell r="B11">
            <v>265</v>
          </cell>
          <cell r="C11">
            <v>268.10000000000002</v>
          </cell>
          <cell r="D11">
            <v>262.95</v>
          </cell>
          <cell r="E11">
            <v>267.75</v>
          </cell>
          <cell r="F11">
            <v>265.80795102425202</v>
          </cell>
          <cell r="G11">
            <v>530875</v>
          </cell>
          <cell r="H11">
            <v>3349</v>
          </cell>
          <cell r="I11">
            <v>141110796</v>
          </cell>
          <cell r="J11">
            <v>190799</v>
          </cell>
          <cell r="K11">
            <v>35.94</v>
          </cell>
          <cell r="L11">
            <v>5.15</v>
          </cell>
          <cell r="M11">
            <v>2.75</v>
          </cell>
        </row>
        <row r="12">
          <cell r="A12">
            <v>43206</v>
          </cell>
          <cell r="B12">
            <v>261.45</v>
          </cell>
          <cell r="C12">
            <v>264.89999999999998</v>
          </cell>
          <cell r="D12">
            <v>260.75</v>
          </cell>
          <cell r="E12">
            <v>264.5</v>
          </cell>
          <cell r="F12">
            <v>263.61445620103098</v>
          </cell>
          <cell r="G12">
            <v>302998</v>
          </cell>
          <cell r="H12">
            <v>2510</v>
          </cell>
          <cell r="I12">
            <v>79874653</v>
          </cell>
          <cell r="J12">
            <v>137280</v>
          </cell>
          <cell r="K12">
            <v>45.31</v>
          </cell>
          <cell r="L12">
            <v>4.1500000000000004</v>
          </cell>
          <cell r="M12">
            <v>3.05</v>
          </cell>
        </row>
        <row r="13">
          <cell r="A13">
            <v>43203</v>
          </cell>
          <cell r="B13">
            <v>262.2</v>
          </cell>
          <cell r="C13">
            <v>263.25</v>
          </cell>
          <cell r="D13">
            <v>260</v>
          </cell>
          <cell r="E13">
            <v>260.8</v>
          </cell>
          <cell r="F13">
            <v>261.40518549410302</v>
          </cell>
          <cell r="G13">
            <v>225398</v>
          </cell>
          <cell r="H13">
            <v>1672</v>
          </cell>
          <cell r="I13">
            <v>58920206</v>
          </cell>
          <cell r="J13">
            <v>101287</v>
          </cell>
          <cell r="K13">
            <v>44.94</v>
          </cell>
          <cell r="L13">
            <v>3.25</v>
          </cell>
          <cell r="M13">
            <v>-1.4</v>
          </cell>
        </row>
        <row r="14">
          <cell r="A14">
            <v>43202</v>
          </cell>
          <cell r="B14">
            <v>264.10000000000002</v>
          </cell>
          <cell r="C14">
            <v>264.95</v>
          </cell>
          <cell r="D14">
            <v>261</v>
          </cell>
          <cell r="E14">
            <v>262</v>
          </cell>
          <cell r="F14">
            <v>262.52879156876497</v>
          </cell>
          <cell r="G14">
            <v>233228</v>
          </cell>
          <cell r="H14">
            <v>2772</v>
          </cell>
          <cell r="I14">
            <v>61229065</v>
          </cell>
          <cell r="J14">
            <v>107295</v>
          </cell>
          <cell r="K14">
            <v>46</v>
          </cell>
          <cell r="L14">
            <v>3.95</v>
          </cell>
          <cell r="M14">
            <v>-2.1</v>
          </cell>
        </row>
        <row r="15">
          <cell r="A15">
            <v>43201</v>
          </cell>
          <cell r="B15">
            <v>266.5</v>
          </cell>
          <cell r="C15">
            <v>267.3</v>
          </cell>
          <cell r="D15">
            <v>263.3</v>
          </cell>
          <cell r="E15">
            <v>264.8</v>
          </cell>
          <cell r="F15">
            <v>264.93565088818002</v>
          </cell>
          <cell r="G15">
            <v>1220079</v>
          </cell>
          <cell r="H15">
            <v>1915</v>
          </cell>
          <cell r="I15">
            <v>323242424</v>
          </cell>
          <cell r="J15">
            <v>90336</v>
          </cell>
          <cell r="K15">
            <v>7.4</v>
          </cell>
          <cell r="L15">
            <v>4</v>
          </cell>
          <cell r="M15">
            <v>-1.7</v>
          </cell>
        </row>
        <row r="16">
          <cell r="A16">
            <v>43200</v>
          </cell>
          <cell r="B16">
            <v>266</v>
          </cell>
          <cell r="C16">
            <v>268.2</v>
          </cell>
          <cell r="D16">
            <v>265.39999999999998</v>
          </cell>
          <cell r="E16">
            <v>266.35000000000002</v>
          </cell>
          <cell r="F16">
            <v>266.65820330039702</v>
          </cell>
          <cell r="G16">
            <v>412011</v>
          </cell>
          <cell r="H16">
            <v>4335</v>
          </cell>
          <cell r="I16">
            <v>109866113</v>
          </cell>
          <cell r="J16">
            <v>173916</v>
          </cell>
          <cell r="K16">
            <v>42.21</v>
          </cell>
          <cell r="L16">
            <v>2.8</v>
          </cell>
          <cell r="M16">
            <v>0.35</v>
          </cell>
        </row>
        <row r="17">
          <cell r="A17">
            <v>43199</v>
          </cell>
          <cell r="B17">
            <v>262</v>
          </cell>
          <cell r="C17">
            <v>266.7</v>
          </cell>
          <cell r="D17">
            <v>261</v>
          </cell>
          <cell r="E17">
            <v>265.95</v>
          </cell>
          <cell r="F17">
            <v>264.34600154661001</v>
          </cell>
          <cell r="G17">
            <v>514674</v>
          </cell>
          <cell r="H17">
            <v>3676</v>
          </cell>
          <cell r="I17">
            <v>136052014</v>
          </cell>
          <cell r="J17">
            <v>203805</v>
          </cell>
          <cell r="K17">
            <v>39.6</v>
          </cell>
          <cell r="L17">
            <v>5.7</v>
          </cell>
          <cell r="M17">
            <v>3.95</v>
          </cell>
        </row>
        <row r="18">
          <cell r="A18">
            <v>43196</v>
          </cell>
          <cell r="B18">
            <v>260.10000000000002</v>
          </cell>
          <cell r="C18">
            <v>261.89999999999998</v>
          </cell>
          <cell r="D18">
            <v>260</v>
          </cell>
          <cell r="E18">
            <v>260.60000000000002</v>
          </cell>
          <cell r="F18">
            <v>260.97762775041298</v>
          </cell>
          <cell r="G18">
            <v>262915</v>
          </cell>
          <cell r="H18">
            <v>2311</v>
          </cell>
          <cell r="I18">
            <v>68614933</v>
          </cell>
          <cell r="J18">
            <v>98500</v>
          </cell>
          <cell r="K18">
            <v>37.46</v>
          </cell>
          <cell r="L18">
            <v>1.9</v>
          </cell>
          <cell r="M18">
            <v>0.5</v>
          </cell>
        </row>
        <row r="19">
          <cell r="A19">
            <v>43195</v>
          </cell>
          <cell r="B19">
            <v>257</v>
          </cell>
          <cell r="C19">
            <v>260</v>
          </cell>
          <cell r="D19">
            <v>256.3</v>
          </cell>
          <cell r="E19">
            <v>259.5</v>
          </cell>
          <cell r="F19">
            <v>258.855292131532</v>
          </cell>
          <cell r="G19">
            <v>354224</v>
          </cell>
          <cell r="H19">
            <v>2705</v>
          </cell>
          <cell r="I19">
            <v>91692757</v>
          </cell>
          <cell r="J19">
            <v>135621</v>
          </cell>
          <cell r="K19">
            <v>38.29</v>
          </cell>
          <cell r="L19">
            <v>3.7</v>
          </cell>
          <cell r="M19">
            <v>2.5</v>
          </cell>
        </row>
        <row r="20">
          <cell r="A20">
            <v>43194</v>
          </cell>
          <cell r="B20">
            <v>259.05</v>
          </cell>
          <cell r="C20">
            <v>259.89999999999998</v>
          </cell>
          <cell r="D20">
            <v>257</v>
          </cell>
          <cell r="E20">
            <v>258.64999999999998</v>
          </cell>
          <cell r="F20">
            <v>258.39056741688103</v>
          </cell>
          <cell r="G20">
            <v>653946</v>
          </cell>
          <cell r="H20">
            <v>2743</v>
          </cell>
          <cell r="I20">
            <v>168973478</v>
          </cell>
          <cell r="J20">
            <v>419818</v>
          </cell>
          <cell r="K20">
            <v>64.2</v>
          </cell>
          <cell r="L20">
            <v>2.9</v>
          </cell>
          <cell r="M20">
            <v>-0.4</v>
          </cell>
        </row>
        <row r="21">
          <cell r="A21">
            <v>43193</v>
          </cell>
          <cell r="B21">
            <v>258.5</v>
          </cell>
          <cell r="C21">
            <v>259.89999999999998</v>
          </cell>
          <cell r="D21">
            <v>257.25</v>
          </cell>
          <cell r="E21">
            <v>258.39999999999998</v>
          </cell>
          <cell r="F21">
            <v>258.29798256593301</v>
          </cell>
          <cell r="G21">
            <v>270046</v>
          </cell>
          <cell r="H21">
            <v>2065</v>
          </cell>
          <cell r="I21">
            <v>69752337</v>
          </cell>
          <cell r="J21">
            <v>125844</v>
          </cell>
          <cell r="K21">
            <v>46.6</v>
          </cell>
          <cell r="L21">
            <v>2.65</v>
          </cell>
          <cell r="M21">
            <v>-0.1</v>
          </cell>
        </row>
        <row r="22">
          <cell r="A22">
            <v>43192</v>
          </cell>
          <cell r="B22">
            <v>258.5</v>
          </cell>
          <cell r="C22">
            <v>259</v>
          </cell>
          <cell r="D22">
            <v>255.5</v>
          </cell>
          <cell r="E22">
            <v>258.64999999999998</v>
          </cell>
          <cell r="F22">
            <v>257.34052435493197</v>
          </cell>
          <cell r="G22">
            <v>202382</v>
          </cell>
          <cell r="H22">
            <v>2656</v>
          </cell>
          <cell r="I22">
            <v>52081090</v>
          </cell>
          <cell r="J22">
            <v>70406</v>
          </cell>
          <cell r="K22">
            <v>34.79</v>
          </cell>
          <cell r="L22">
            <v>3.5</v>
          </cell>
          <cell r="M22">
            <v>0.15</v>
          </cell>
        </row>
        <row r="23">
          <cell r="A23">
            <v>43187</v>
          </cell>
          <cell r="B23">
            <v>257.7</v>
          </cell>
          <cell r="C23">
            <v>261.7</v>
          </cell>
          <cell r="D23">
            <v>255.05</v>
          </cell>
          <cell r="E23">
            <v>255.9</v>
          </cell>
          <cell r="F23">
            <v>257.311729102507</v>
          </cell>
          <cell r="G23">
            <v>440639</v>
          </cell>
          <cell r="H23">
            <v>2989</v>
          </cell>
          <cell r="I23">
            <v>113381583</v>
          </cell>
          <cell r="J23">
            <v>217359</v>
          </cell>
          <cell r="K23">
            <v>49.33</v>
          </cell>
          <cell r="L23">
            <v>6.65</v>
          </cell>
          <cell r="M23">
            <v>-1.8</v>
          </cell>
        </row>
        <row r="24">
          <cell r="A24">
            <v>43186</v>
          </cell>
          <cell r="B24">
            <v>258</v>
          </cell>
          <cell r="C24">
            <v>263.8</v>
          </cell>
          <cell r="D24">
            <v>257</v>
          </cell>
          <cell r="E24">
            <v>258.5</v>
          </cell>
          <cell r="F24">
            <v>258.471484226558</v>
          </cell>
          <cell r="G24">
            <v>668402</v>
          </cell>
          <cell r="H24">
            <v>3402</v>
          </cell>
          <cell r="I24">
            <v>172762857</v>
          </cell>
          <cell r="J24">
            <v>255745</v>
          </cell>
          <cell r="K24">
            <v>38.26</v>
          </cell>
          <cell r="L24">
            <v>6.8</v>
          </cell>
          <cell r="M24">
            <v>0.5</v>
          </cell>
        </row>
        <row r="25">
          <cell r="A25">
            <v>43185</v>
          </cell>
          <cell r="B25">
            <v>251.3</v>
          </cell>
          <cell r="C25">
            <v>265.75</v>
          </cell>
          <cell r="D25">
            <v>251.3</v>
          </cell>
          <cell r="E25">
            <v>257.95</v>
          </cell>
          <cell r="F25">
            <v>256.84771567242001</v>
          </cell>
          <cell r="G25">
            <v>1276612</v>
          </cell>
          <cell r="H25">
            <v>4649</v>
          </cell>
          <cell r="I25">
            <v>327894876</v>
          </cell>
          <cell r="J25">
            <v>644486</v>
          </cell>
          <cell r="K25">
            <v>50.48</v>
          </cell>
          <cell r="L25">
            <v>14.45</v>
          </cell>
          <cell r="M25">
            <v>6.65</v>
          </cell>
        </row>
        <row r="26">
          <cell r="A26">
            <v>43182</v>
          </cell>
          <cell r="B26">
            <v>256.45</v>
          </cell>
          <cell r="C26">
            <v>258.60000000000002</v>
          </cell>
          <cell r="D26">
            <v>255</v>
          </cell>
          <cell r="E26">
            <v>256.3</v>
          </cell>
          <cell r="F26">
            <v>256.95158793876698</v>
          </cell>
          <cell r="G26">
            <v>518156</v>
          </cell>
          <cell r="H26">
            <v>3586</v>
          </cell>
          <cell r="I26">
            <v>133141007</v>
          </cell>
          <cell r="J26">
            <v>239229</v>
          </cell>
          <cell r="K26">
            <v>46.17</v>
          </cell>
          <cell r="L26">
            <v>3.6</v>
          </cell>
          <cell r="M26">
            <v>-0.15</v>
          </cell>
        </row>
        <row r="27">
          <cell r="A27">
            <v>43181</v>
          </cell>
          <cell r="B27">
            <v>259.8</v>
          </cell>
          <cell r="C27">
            <v>261.35000000000002</v>
          </cell>
          <cell r="D27">
            <v>257.8</v>
          </cell>
          <cell r="E27">
            <v>258.10000000000002</v>
          </cell>
          <cell r="F27">
            <v>258.459841757395</v>
          </cell>
          <cell r="G27">
            <v>2140258</v>
          </cell>
          <cell r="H27">
            <v>3335</v>
          </cell>
          <cell r="I27">
            <v>553170744</v>
          </cell>
          <cell r="J27">
            <v>1878721</v>
          </cell>
          <cell r="K27">
            <v>87.78</v>
          </cell>
          <cell r="L27">
            <v>3.55</v>
          </cell>
          <cell r="M27">
            <v>-1.7</v>
          </cell>
        </row>
        <row r="28">
          <cell r="A28">
            <v>43180</v>
          </cell>
          <cell r="B28">
            <v>259.5</v>
          </cell>
          <cell r="C28">
            <v>261.60000000000002</v>
          </cell>
          <cell r="D28">
            <v>258</v>
          </cell>
          <cell r="E28">
            <v>258.89999999999998</v>
          </cell>
          <cell r="F28">
            <v>259.89000477256798</v>
          </cell>
          <cell r="G28">
            <v>680975</v>
          </cell>
          <cell r="H28">
            <v>3970</v>
          </cell>
          <cell r="I28">
            <v>176978596</v>
          </cell>
          <cell r="J28">
            <v>394008</v>
          </cell>
          <cell r="K28">
            <v>57.86</v>
          </cell>
          <cell r="L28">
            <v>3.6</v>
          </cell>
          <cell r="M28">
            <v>-0.6</v>
          </cell>
        </row>
        <row r="29">
          <cell r="A29">
            <v>43179</v>
          </cell>
          <cell r="B29">
            <v>258.8</v>
          </cell>
          <cell r="C29">
            <v>259.85000000000002</v>
          </cell>
          <cell r="D29">
            <v>257.60000000000002</v>
          </cell>
          <cell r="E29">
            <v>258.75</v>
          </cell>
          <cell r="F29">
            <v>258.67959145072803</v>
          </cell>
          <cell r="G29">
            <v>697884</v>
          </cell>
          <cell r="H29">
            <v>3997</v>
          </cell>
          <cell r="I29">
            <v>180528348</v>
          </cell>
          <cell r="J29">
            <v>402560</v>
          </cell>
          <cell r="K29">
            <v>57.68</v>
          </cell>
          <cell r="L29">
            <v>2.25</v>
          </cell>
          <cell r="M29">
            <v>-0.05</v>
          </cell>
        </row>
        <row r="30">
          <cell r="A30">
            <v>43178</v>
          </cell>
          <cell r="B30">
            <v>260.64999999999998</v>
          </cell>
          <cell r="C30">
            <v>262.2</v>
          </cell>
          <cell r="D30">
            <v>258.39999999999998</v>
          </cell>
          <cell r="E30">
            <v>259.3</v>
          </cell>
          <cell r="F30">
            <v>260.54292675655398</v>
          </cell>
          <cell r="G30">
            <v>563518</v>
          </cell>
          <cell r="H30">
            <v>8404</v>
          </cell>
          <cell r="I30">
            <v>146820629</v>
          </cell>
          <cell r="J30">
            <v>307769</v>
          </cell>
          <cell r="K30">
            <v>54.62</v>
          </cell>
          <cell r="L30">
            <v>3.8</v>
          </cell>
          <cell r="M30">
            <v>-1.35</v>
          </cell>
        </row>
        <row r="31">
          <cell r="A31">
            <v>43175</v>
          </cell>
          <cell r="B31">
            <v>264.25</v>
          </cell>
          <cell r="C31">
            <v>265.95</v>
          </cell>
          <cell r="D31">
            <v>258.85000000000002</v>
          </cell>
          <cell r="E31">
            <v>260.64999999999998</v>
          </cell>
          <cell r="F31">
            <v>261.77337840905301</v>
          </cell>
          <cell r="G31">
            <v>577103</v>
          </cell>
          <cell r="H31">
            <v>4252</v>
          </cell>
          <cell r="I31">
            <v>151070202</v>
          </cell>
          <cell r="J31">
            <v>341585</v>
          </cell>
          <cell r="K31">
            <v>59.19</v>
          </cell>
          <cell r="L31">
            <v>7.1</v>
          </cell>
          <cell r="M31">
            <v>-3.6</v>
          </cell>
        </row>
        <row r="32">
          <cell r="A32">
            <v>43174</v>
          </cell>
          <cell r="B32">
            <v>267.85000000000002</v>
          </cell>
          <cell r="C32">
            <v>269.75</v>
          </cell>
          <cell r="D32">
            <v>265.10000000000002</v>
          </cell>
          <cell r="E32">
            <v>265.55</v>
          </cell>
          <cell r="F32">
            <v>267.84730649252998</v>
          </cell>
          <cell r="G32">
            <v>1126171</v>
          </cell>
          <cell r="H32">
            <v>2020</v>
          </cell>
          <cell r="I32">
            <v>301641869</v>
          </cell>
          <cell r="J32">
            <v>236052</v>
          </cell>
          <cell r="K32">
            <v>20.96</v>
          </cell>
          <cell r="L32">
            <v>4.6500000000000004</v>
          </cell>
          <cell r="M32">
            <v>-2.2999999999999998</v>
          </cell>
        </row>
        <row r="33">
          <cell r="A33">
            <v>43173</v>
          </cell>
          <cell r="B33">
            <v>267.55</v>
          </cell>
          <cell r="C33">
            <v>269</v>
          </cell>
          <cell r="D33">
            <v>265.39999999999998</v>
          </cell>
          <cell r="E33">
            <v>267.89999999999998</v>
          </cell>
          <cell r="F33">
            <v>267.42432832654998</v>
          </cell>
          <cell r="G33">
            <v>504449</v>
          </cell>
          <cell r="H33">
            <v>2169</v>
          </cell>
          <cell r="I33">
            <v>134901935</v>
          </cell>
          <cell r="J33">
            <v>240491</v>
          </cell>
          <cell r="K33">
            <v>47.67</v>
          </cell>
          <cell r="L33">
            <v>3.6</v>
          </cell>
          <cell r="M33">
            <v>0.35</v>
          </cell>
        </row>
        <row r="34">
          <cell r="A34">
            <v>43172</v>
          </cell>
          <cell r="B34">
            <v>270</v>
          </cell>
          <cell r="C34">
            <v>271.7</v>
          </cell>
          <cell r="D34">
            <v>266.64999999999998</v>
          </cell>
          <cell r="E34">
            <v>268.64999999999998</v>
          </cell>
          <cell r="F34">
            <v>269.05389093582397</v>
          </cell>
          <cell r="G34">
            <v>1988609</v>
          </cell>
          <cell r="H34">
            <v>4250</v>
          </cell>
          <cell r="I34">
            <v>535042989</v>
          </cell>
          <cell r="J34">
            <v>1573343</v>
          </cell>
          <cell r="K34">
            <v>79.12</v>
          </cell>
          <cell r="L34">
            <v>5.05</v>
          </cell>
          <cell r="M34">
            <v>-1.35</v>
          </cell>
        </row>
        <row r="35">
          <cell r="A35">
            <v>43171</v>
          </cell>
          <cell r="B35">
            <v>263</v>
          </cell>
          <cell r="C35">
            <v>271</v>
          </cell>
          <cell r="D35">
            <v>262.89999999999998</v>
          </cell>
          <cell r="E35">
            <v>270</v>
          </cell>
          <cell r="F35">
            <v>267.75854051635599</v>
          </cell>
          <cell r="G35">
            <v>1113106</v>
          </cell>
          <cell r="H35">
            <v>8473</v>
          </cell>
          <cell r="I35">
            <v>298043638</v>
          </cell>
          <cell r="J35">
            <v>502301</v>
          </cell>
          <cell r="K35">
            <v>45.13</v>
          </cell>
          <cell r="L35">
            <v>8.1</v>
          </cell>
          <cell r="M35">
            <v>7</v>
          </cell>
        </row>
        <row r="36">
          <cell r="A36">
            <v>43168</v>
          </cell>
          <cell r="B36">
            <v>259.7</v>
          </cell>
          <cell r="C36">
            <v>261</v>
          </cell>
          <cell r="D36">
            <v>258.3</v>
          </cell>
          <cell r="E36">
            <v>259.39999999999998</v>
          </cell>
          <cell r="F36">
            <v>259.91522183011301</v>
          </cell>
          <cell r="G36">
            <v>423635</v>
          </cell>
          <cell r="H36">
            <v>2624</v>
          </cell>
          <cell r="I36">
            <v>110109185</v>
          </cell>
          <cell r="J36">
            <v>236744</v>
          </cell>
          <cell r="K36">
            <v>55.88</v>
          </cell>
          <cell r="L36">
            <v>2.7</v>
          </cell>
          <cell r="M36">
            <v>-0.3</v>
          </cell>
        </row>
        <row r="37">
          <cell r="A37">
            <v>43167</v>
          </cell>
          <cell r="B37">
            <v>260</v>
          </cell>
          <cell r="C37">
            <v>262</v>
          </cell>
          <cell r="D37">
            <v>258</v>
          </cell>
          <cell r="E37">
            <v>258.5</v>
          </cell>
          <cell r="F37">
            <v>260.79632227414697</v>
          </cell>
          <cell r="G37">
            <v>722838</v>
          </cell>
          <cell r="H37">
            <v>2904</v>
          </cell>
          <cell r="I37">
            <v>188513492</v>
          </cell>
          <cell r="J37">
            <v>482118</v>
          </cell>
          <cell r="K37">
            <v>66.7</v>
          </cell>
          <cell r="L37">
            <v>4</v>
          </cell>
          <cell r="M37">
            <v>-1.5</v>
          </cell>
        </row>
        <row r="38">
          <cell r="A38">
            <v>43166</v>
          </cell>
          <cell r="B38">
            <v>256</v>
          </cell>
          <cell r="C38">
            <v>260.39999999999998</v>
          </cell>
          <cell r="D38">
            <v>253.4</v>
          </cell>
          <cell r="E38">
            <v>259.2</v>
          </cell>
          <cell r="F38">
            <v>258.47968207051099</v>
          </cell>
          <cell r="G38">
            <v>654988</v>
          </cell>
          <cell r="H38">
            <v>4917</v>
          </cell>
          <cell r="I38">
            <v>169301090</v>
          </cell>
          <cell r="J38">
            <v>270808</v>
          </cell>
          <cell r="K38">
            <v>41.35</v>
          </cell>
          <cell r="L38">
            <v>7</v>
          </cell>
          <cell r="M38">
            <v>3.2</v>
          </cell>
        </row>
        <row r="39">
          <cell r="A39">
            <v>43165</v>
          </cell>
          <cell r="B39">
            <v>262.64999999999998</v>
          </cell>
          <cell r="C39">
            <v>262.64999999999998</v>
          </cell>
          <cell r="D39">
            <v>255.5</v>
          </cell>
          <cell r="E39">
            <v>256.5</v>
          </cell>
          <cell r="F39">
            <v>259.20346832718502</v>
          </cell>
          <cell r="G39">
            <v>456243</v>
          </cell>
          <cell r="H39">
            <v>4860</v>
          </cell>
          <cell r="I39">
            <v>118259768</v>
          </cell>
          <cell r="J39">
            <v>286330</v>
          </cell>
          <cell r="K39">
            <v>62.76</v>
          </cell>
          <cell r="L39">
            <v>7.15</v>
          </cell>
          <cell r="M39">
            <v>-6.15</v>
          </cell>
        </row>
        <row r="40">
          <cell r="A40">
            <v>43164</v>
          </cell>
          <cell r="B40">
            <v>263.5</v>
          </cell>
          <cell r="C40">
            <v>263.60000000000002</v>
          </cell>
          <cell r="D40">
            <v>260</v>
          </cell>
          <cell r="E40">
            <v>260.25</v>
          </cell>
          <cell r="F40">
            <v>260.98401400365998</v>
          </cell>
          <cell r="G40">
            <v>439885</v>
          </cell>
          <cell r="H40">
            <v>3413</v>
          </cell>
          <cell r="I40">
            <v>114802953</v>
          </cell>
          <cell r="J40">
            <v>327176</v>
          </cell>
          <cell r="K40">
            <v>74.38</v>
          </cell>
          <cell r="L40">
            <v>3.6</v>
          </cell>
          <cell r="M40">
            <v>-3.25</v>
          </cell>
        </row>
        <row r="41">
          <cell r="A41">
            <v>43160</v>
          </cell>
          <cell r="B41">
            <v>264.55</v>
          </cell>
          <cell r="C41">
            <v>265.95</v>
          </cell>
          <cell r="D41">
            <v>262.95</v>
          </cell>
          <cell r="E41">
            <v>263.60000000000002</v>
          </cell>
          <cell r="F41">
            <v>263.59623432895103</v>
          </cell>
          <cell r="G41">
            <v>432964</v>
          </cell>
          <cell r="H41">
            <v>4171</v>
          </cell>
          <cell r="I41">
            <v>114127680</v>
          </cell>
          <cell r="J41">
            <v>270888</v>
          </cell>
          <cell r="K41">
            <v>62.57</v>
          </cell>
          <cell r="L41">
            <v>3</v>
          </cell>
          <cell r="M41">
            <v>-0.95</v>
          </cell>
        </row>
        <row r="42">
          <cell r="A42">
            <v>43159</v>
          </cell>
          <cell r="B42">
            <v>265</v>
          </cell>
          <cell r="C42">
            <v>267</v>
          </cell>
          <cell r="D42">
            <v>263.10000000000002</v>
          </cell>
          <cell r="E42">
            <v>265.10000000000002</v>
          </cell>
          <cell r="F42">
            <v>264.84595080069101</v>
          </cell>
          <cell r="G42">
            <v>419762</v>
          </cell>
          <cell r="H42">
            <v>3969</v>
          </cell>
          <cell r="I42">
            <v>111172266</v>
          </cell>
          <cell r="J42">
            <v>254054</v>
          </cell>
          <cell r="K42">
            <v>60.52</v>
          </cell>
          <cell r="L42">
            <v>3.9</v>
          </cell>
          <cell r="M42">
            <v>0.1</v>
          </cell>
        </row>
        <row r="43">
          <cell r="A43">
            <v>43158</v>
          </cell>
          <cell r="B43">
            <v>269</v>
          </cell>
          <cell r="C43">
            <v>269</v>
          </cell>
          <cell r="D43">
            <v>265.5</v>
          </cell>
          <cell r="E43">
            <v>266.2</v>
          </cell>
          <cell r="F43">
            <v>266.14365107485901</v>
          </cell>
          <cell r="G43">
            <v>412054</v>
          </cell>
          <cell r="H43">
            <v>2669</v>
          </cell>
          <cell r="I43">
            <v>109665556</v>
          </cell>
          <cell r="J43">
            <v>249620</v>
          </cell>
          <cell r="K43">
            <v>60.58</v>
          </cell>
          <cell r="L43">
            <v>3.5</v>
          </cell>
          <cell r="M43">
            <v>-2.8</v>
          </cell>
        </row>
        <row r="44">
          <cell r="A44">
            <v>43157</v>
          </cell>
          <cell r="B44">
            <v>269</v>
          </cell>
          <cell r="C44">
            <v>269.39999999999998</v>
          </cell>
          <cell r="D44">
            <v>266.05</v>
          </cell>
          <cell r="E44">
            <v>266.55</v>
          </cell>
          <cell r="F44">
            <v>267.77320999772598</v>
          </cell>
          <cell r="G44">
            <v>360642</v>
          </cell>
          <cell r="H44">
            <v>3004</v>
          </cell>
          <cell r="I44">
            <v>96570266</v>
          </cell>
          <cell r="J44">
            <v>240172</v>
          </cell>
          <cell r="K44">
            <v>66.599999999999994</v>
          </cell>
          <cell r="L44">
            <v>3.35</v>
          </cell>
          <cell r="M44">
            <v>-2.4500000000000002</v>
          </cell>
        </row>
        <row r="45">
          <cell r="A45">
            <v>43154</v>
          </cell>
          <cell r="B45">
            <v>267.2</v>
          </cell>
          <cell r="C45">
            <v>270</v>
          </cell>
          <cell r="D45">
            <v>266.14999999999998</v>
          </cell>
          <cell r="E45">
            <v>269.05</v>
          </cell>
          <cell r="F45">
            <v>268.51074009005299</v>
          </cell>
          <cell r="G45">
            <v>429745</v>
          </cell>
          <cell r="H45">
            <v>3483</v>
          </cell>
          <cell r="I45">
            <v>115391148</v>
          </cell>
          <cell r="J45">
            <v>237768</v>
          </cell>
          <cell r="K45">
            <v>55.33</v>
          </cell>
          <cell r="L45">
            <v>3.85</v>
          </cell>
          <cell r="M45">
            <v>1.85</v>
          </cell>
        </row>
        <row r="46">
          <cell r="A46">
            <v>43153</v>
          </cell>
          <cell r="B46">
            <v>268.85000000000002</v>
          </cell>
          <cell r="C46">
            <v>268.95</v>
          </cell>
          <cell r="D46">
            <v>265.39999999999998</v>
          </cell>
          <cell r="E46">
            <v>267.14999999999998</v>
          </cell>
          <cell r="F46">
            <v>267.06869668493601</v>
          </cell>
          <cell r="G46">
            <v>498452</v>
          </cell>
          <cell r="H46">
            <v>2921</v>
          </cell>
          <cell r="I46">
            <v>133120926</v>
          </cell>
          <cell r="J46">
            <v>234326</v>
          </cell>
          <cell r="K46">
            <v>47.01</v>
          </cell>
          <cell r="L46">
            <v>3.55</v>
          </cell>
          <cell r="M46">
            <v>-1.7</v>
          </cell>
        </row>
        <row r="47">
          <cell r="A47">
            <v>43152</v>
          </cell>
          <cell r="B47">
            <v>263.3</v>
          </cell>
          <cell r="C47">
            <v>268.85000000000002</v>
          </cell>
          <cell r="D47">
            <v>263.3</v>
          </cell>
          <cell r="E47">
            <v>268.05</v>
          </cell>
          <cell r="F47">
            <v>266.92003384020001</v>
          </cell>
          <cell r="G47">
            <v>588649</v>
          </cell>
          <cell r="H47">
            <v>4538</v>
          </cell>
          <cell r="I47">
            <v>157122211</v>
          </cell>
          <cell r="J47">
            <v>305463</v>
          </cell>
          <cell r="K47">
            <v>51.89</v>
          </cell>
          <cell r="L47">
            <v>5.55</v>
          </cell>
          <cell r="M47">
            <v>4.75</v>
          </cell>
        </row>
        <row r="48">
          <cell r="A48">
            <v>43151</v>
          </cell>
          <cell r="B48">
            <v>264.14999999999998</v>
          </cell>
          <cell r="C48">
            <v>266.05</v>
          </cell>
          <cell r="D48">
            <v>262.10000000000002</v>
          </cell>
          <cell r="E48">
            <v>262.8</v>
          </cell>
          <cell r="F48">
            <v>264.74541385562799</v>
          </cell>
          <cell r="G48">
            <v>1163123</v>
          </cell>
          <cell r="H48">
            <v>6564</v>
          </cell>
          <cell r="I48">
            <v>307931480</v>
          </cell>
          <cell r="J48">
            <v>451171</v>
          </cell>
          <cell r="K48">
            <v>38.79</v>
          </cell>
          <cell r="L48">
            <v>3.95</v>
          </cell>
          <cell r="M48">
            <v>-1.35</v>
          </cell>
        </row>
        <row r="49">
          <cell r="A49">
            <v>43150</v>
          </cell>
          <cell r="B49">
            <v>266.39999999999998</v>
          </cell>
          <cell r="C49">
            <v>267.75</v>
          </cell>
          <cell r="D49">
            <v>262.35000000000002</v>
          </cell>
          <cell r="E49">
            <v>263.55</v>
          </cell>
          <cell r="F49">
            <v>263.964827198666</v>
          </cell>
          <cell r="G49">
            <v>750978</v>
          </cell>
          <cell r="H49">
            <v>3740</v>
          </cell>
          <cell r="I49">
            <v>198231778</v>
          </cell>
          <cell r="J49">
            <v>472705</v>
          </cell>
          <cell r="K49">
            <v>62.95</v>
          </cell>
          <cell r="L49">
            <v>5.4</v>
          </cell>
          <cell r="M49">
            <v>-2.85</v>
          </cell>
        </row>
        <row r="50">
          <cell r="A50">
            <v>43147</v>
          </cell>
          <cell r="B50">
            <v>270</v>
          </cell>
          <cell r="C50">
            <v>270.7</v>
          </cell>
          <cell r="D50">
            <v>265.75</v>
          </cell>
          <cell r="E50">
            <v>266.35000000000002</v>
          </cell>
          <cell r="F50">
            <v>267.33909815567301</v>
          </cell>
          <cell r="G50">
            <v>383880</v>
          </cell>
          <cell r="H50">
            <v>2875</v>
          </cell>
          <cell r="I50">
            <v>102626133</v>
          </cell>
          <cell r="J50">
            <v>146576</v>
          </cell>
          <cell r="K50">
            <v>38.18</v>
          </cell>
          <cell r="L50">
            <v>4.95</v>
          </cell>
          <cell r="M50">
            <v>-3.65</v>
          </cell>
        </row>
        <row r="51">
          <cell r="A51">
            <v>43146</v>
          </cell>
          <cell r="B51">
            <v>267</v>
          </cell>
          <cell r="C51">
            <v>269.8</v>
          </cell>
          <cell r="D51">
            <v>265</v>
          </cell>
          <cell r="E51">
            <v>268.3</v>
          </cell>
          <cell r="F51">
            <v>267.67182953517698</v>
          </cell>
          <cell r="G51">
            <v>366011</v>
          </cell>
          <cell r="H51">
            <v>2990</v>
          </cell>
          <cell r="I51">
            <v>97970834</v>
          </cell>
          <cell r="J51">
            <v>112019</v>
          </cell>
          <cell r="K51">
            <v>30.61</v>
          </cell>
          <cell r="L51">
            <v>4.8</v>
          </cell>
          <cell r="M51">
            <v>1.3</v>
          </cell>
        </row>
        <row r="52">
          <cell r="A52">
            <v>43145</v>
          </cell>
          <cell r="B52">
            <v>271</v>
          </cell>
          <cell r="C52">
            <v>272</v>
          </cell>
          <cell r="D52">
            <v>265</v>
          </cell>
          <cell r="E52">
            <v>266.75</v>
          </cell>
          <cell r="F52">
            <v>268.224655089328</v>
          </cell>
          <cell r="G52">
            <v>560290</v>
          </cell>
          <cell r="H52">
            <v>4125</v>
          </cell>
          <cell r="I52">
            <v>150283592</v>
          </cell>
          <cell r="J52">
            <v>225976</v>
          </cell>
          <cell r="K52">
            <v>40.33</v>
          </cell>
          <cell r="L52">
            <v>7</v>
          </cell>
          <cell r="M52">
            <v>-4.25</v>
          </cell>
        </row>
        <row r="53">
          <cell r="A53">
            <v>43143</v>
          </cell>
          <cell r="B53">
            <v>271.39999999999998</v>
          </cell>
          <cell r="C53">
            <v>273.85000000000002</v>
          </cell>
          <cell r="D53">
            <v>268.95</v>
          </cell>
          <cell r="E53">
            <v>269.85000000000002</v>
          </cell>
          <cell r="F53">
            <v>270.96724399960402</v>
          </cell>
          <cell r="G53">
            <v>444804</v>
          </cell>
          <cell r="H53">
            <v>3796</v>
          </cell>
          <cell r="I53">
            <v>120527314</v>
          </cell>
          <cell r="J53">
            <v>177765</v>
          </cell>
          <cell r="K53">
            <v>39.96</v>
          </cell>
          <cell r="L53">
            <v>4.9000000000000004</v>
          </cell>
          <cell r="M53">
            <v>-1.55</v>
          </cell>
        </row>
        <row r="54">
          <cell r="A54">
            <v>43140</v>
          </cell>
          <cell r="B54">
            <v>271</v>
          </cell>
          <cell r="C54">
            <v>272.5</v>
          </cell>
          <cell r="D54">
            <v>268</v>
          </cell>
          <cell r="E54">
            <v>271.3</v>
          </cell>
          <cell r="F54">
            <v>269.53860063056101</v>
          </cell>
          <cell r="G54">
            <v>1928440</v>
          </cell>
          <cell r="H54">
            <v>5936</v>
          </cell>
          <cell r="I54">
            <v>519789019</v>
          </cell>
          <cell r="J54">
            <v>1330013</v>
          </cell>
          <cell r="K54">
            <v>68.97</v>
          </cell>
          <cell r="L54">
            <v>4.5</v>
          </cell>
          <cell r="M54">
            <v>0.3</v>
          </cell>
        </row>
        <row r="55">
          <cell r="A55">
            <v>43139</v>
          </cell>
          <cell r="B55">
            <v>276</v>
          </cell>
          <cell r="C55">
            <v>276.89999999999998</v>
          </cell>
          <cell r="D55">
            <v>272.7</v>
          </cell>
          <cell r="E55">
            <v>273.64999999999998</v>
          </cell>
          <cell r="F55">
            <v>275.26446385382002</v>
          </cell>
          <cell r="G55">
            <v>910442</v>
          </cell>
          <cell r="H55">
            <v>3166</v>
          </cell>
          <cell r="I55">
            <v>250612329</v>
          </cell>
          <cell r="J55">
            <v>651003</v>
          </cell>
          <cell r="K55">
            <v>71.5</v>
          </cell>
          <cell r="L55">
            <v>4.2</v>
          </cell>
          <cell r="M55">
            <v>-2.35</v>
          </cell>
        </row>
        <row r="56">
          <cell r="A56">
            <v>43138</v>
          </cell>
          <cell r="B56">
            <v>276.35000000000002</v>
          </cell>
          <cell r="C56">
            <v>278.05</v>
          </cell>
          <cell r="D56">
            <v>273.89999999999998</v>
          </cell>
          <cell r="E56">
            <v>274.75</v>
          </cell>
          <cell r="F56">
            <v>275.74166519165999</v>
          </cell>
          <cell r="G56">
            <v>649715</v>
          </cell>
          <cell r="H56">
            <v>4014</v>
          </cell>
          <cell r="I56">
            <v>179153496</v>
          </cell>
          <cell r="J56">
            <v>215073</v>
          </cell>
          <cell r="K56">
            <v>33.1</v>
          </cell>
          <cell r="L56">
            <v>4.1500000000000004</v>
          </cell>
          <cell r="M56">
            <v>-1.6</v>
          </cell>
        </row>
        <row r="57">
          <cell r="A57">
            <v>43137</v>
          </cell>
          <cell r="B57">
            <v>271.75</v>
          </cell>
          <cell r="C57">
            <v>277.14999999999998</v>
          </cell>
          <cell r="D57">
            <v>265</v>
          </cell>
          <cell r="E57">
            <v>273.7</v>
          </cell>
          <cell r="F57">
            <v>273.468774094617</v>
          </cell>
          <cell r="G57">
            <v>1391649</v>
          </cell>
          <cell r="H57">
            <v>9210</v>
          </cell>
          <cell r="I57">
            <v>380572546</v>
          </cell>
          <cell r="J57">
            <v>627381</v>
          </cell>
          <cell r="K57">
            <v>45.08</v>
          </cell>
          <cell r="L57">
            <v>12.15</v>
          </cell>
          <cell r="M57">
            <v>1.95</v>
          </cell>
        </row>
        <row r="58">
          <cell r="A58">
            <v>43136</v>
          </cell>
          <cell r="B58">
            <v>272.39999999999998</v>
          </cell>
          <cell r="C58">
            <v>281.8</v>
          </cell>
          <cell r="D58">
            <v>272.25</v>
          </cell>
          <cell r="E58">
            <v>279.25</v>
          </cell>
          <cell r="F58">
            <v>278.50515096624702</v>
          </cell>
          <cell r="G58">
            <v>1032913</v>
          </cell>
          <cell r="H58">
            <v>9950</v>
          </cell>
          <cell r="I58">
            <v>287671591</v>
          </cell>
          <cell r="J58">
            <v>456437</v>
          </cell>
          <cell r="K58">
            <v>44.19</v>
          </cell>
          <cell r="L58">
            <v>9.5500000000000007</v>
          </cell>
          <cell r="M58">
            <v>6.85</v>
          </cell>
        </row>
        <row r="59">
          <cell r="A59">
            <v>43133</v>
          </cell>
          <cell r="B59">
            <v>275.75</v>
          </cell>
          <cell r="C59">
            <v>285.35000000000002</v>
          </cell>
          <cell r="D59">
            <v>271</v>
          </cell>
          <cell r="E59">
            <v>275.3</v>
          </cell>
          <cell r="F59">
            <v>277.96720704991998</v>
          </cell>
          <cell r="G59">
            <v>1819141</v>
          </cell>
          <cell r="H59">
            <v>14370</v>
          </cell>
          <cell r="I59">
            <v>505661543</v>
          </cell>
          <cell r="J59">
            <v>520266</v>
          </cell>
          <cell r="K59">
            <v>28.6</v>
          </cell>
          <cell r="L59">
            <v>14.35</v>
          </cell>
          <cell r="M59">
            <v>-0.45</v>
          </cell>
        </row>
        <row r="60">
          <cell r="A60">
            <v>43132</v>
          </cell>
          <cell r="B60">
            <v>272</v>
          </cell>
          <cell r="C60">
            <v>290.14999999999998</v>
          </cell>
          <cell r="D60">
            <v>267.64999999999998</v>
          </cell>
          <cell r="E60">
            <v>275.35000000000002</v>
          </cell>
          <cell r="F60">
            <v>278.69368718318202</v>
          </cell>
          <cell r="G60">
            <v>7487545</v>
          </cell>
          <cell r="H60">
            <v>22776</v>
          </cell>
          <cell r="I60">
            <v>2086731524</v>
          </cell>
          <cell r="J60">
            <v>4810212</v>
          </cell>
          <cell r="K60">
            <v>64.239999999999995</v>
          </cell>
          <cell r="L60">
            <v>22.5</v>
          </cell>
          <cell r="M60">
            <v>3.35</v>
          </cell>
        </row>
        <row r="61">
          <cell r="A61">
            <v>43131</v>
          </cell>
          <cell r="B61">
            <v>273.5</v>
          </cell>
          <cell r="C61">
            <v>275.85000000000002</v>
          </cell>
          <cell r="D61">
            <v>269.95</v>
          </cell>
          <cell r="E61">
            <v>271.25</v>
          </cell>
          <cell r="F61">
            <v>272.02329955436198</v>
          </cell>
          <cell r="G61">
            <v>718297</v>
          </cell>
          <cell r="H61">
            <v>3872</v>
          </cell>
          <cell r="I61">
            <v>195393520</v>
          </cell>
          <cell r="J61">
            <v>341607</v>
          </cell>
          <cell r="K61">
            <v>47.56</v>
          </cell>
          <cell r="L61">
            <v>5.9</v>
          </cell>
          <cell r="M61">
            <v>-2.25</v>
          </cell>
        </row>
        <row r="62">
          <cell r="A62">
            <v>43130</v>
          </cell>
          <cell r="B62">
            <v>275.64999999999998</v>
          </cell>
          <cell r="C62">
            <v>276.35000000000002</v>
          </cell>
          <cell r="D62">
            <v>271.7</v>
          </cell>
          <cell r="E62">
            <v>275.39999999999998</v>
          </cell>
          <cell r="F62">
            <v>274.34970230740498</v>
          </cell>
          <cell r="G62">
            <v>607002</v>
          </cell>
          <cell r="H62">
            <v>3568</v>
          </cell>
          <cell r="I62">
            <v>166530818</v>
          </cell>
          <cell r="J62">
            <v>236387</v>
          </cell>
          <cell r="K62">
            <v>38.94</v>
          </cell>
          <cell r="L62">
            <v>4.6500000000000004</v>
          </cell>
          <cell r="M62">
            <v>-0.25</v>
          </cell>
        </row>
        <row r="63">
          <cell r="A63">
            <v>43129</v>
          </cell>
          <cell r="B63">
            <v>281</v>
          </cell>
          <cell r="C63">
            <v>283.10000000000002</v>
          </cell>
          <cell r="D63">
            <v>275.05</v>
          </cell>
          <cell r="E63">
            <v>275.64999999999998</v>
          </cell>
          <cell r="F63">
            <v>279.93471245678302</v>
          </cell>
          <cell r="G63">
            <v>1640849</v>
          </cell>
          <cell r="H63">
            <v>5404</v>
          </cell>
          <cell r="I63">
            <v>459330593</v>
          </cell>
          <cell r="J63">
            <v>1291718</v>
          </cell>
          <cell r="K63">
            <v>78.72</v>
          </cell>
          <cell r="L63">
            <v>8.0500000000000007</v>
          </cell>
          <cell r="M63">
            <v>-5.35</v>
          </cell>
        </row>
        <row r="64">
          <cell r="A64">
            <v>43125</v>
          </cell>
          <cell r="B64">
            <v>281.5</v>
          </cell>
          <cell r="C64">
            <v>282.8</v>
          </cell>
          <cell r="D64">
            <v>277.05</v>
          </cell>
          <cell r="E64">
            <v>280.85000000000002</v>
          </cell>
          <cell r="F64">
            <v>280.268925151058</v>
          </cell>
          <cell r="G64">
            <v>1437188</v>
          </cell>
          <cell r="H64">
            <v>11010</v>
          </cell>
          <cell r="I64">
            <v>402799136</v>
          </cell>
          <cell r="J64">
            <v>1030080</v>
          </cell>
          <cell r="K64">
            <v>71.67</v>
          </cell>
          <cell r="L64">
            <v>5.75</v>
          </cell>
          <cell r="M64">
            <v>-0.65</v>
          </cell>
        </row>
        <row r="65">
          <cell r="A65">
            <v>43124</v>
          </cell>
          <cell r="B65">
            <v>277</v>
          </cell>
          <cell r="C65">
            <v>282</v>
          </cell>
          <cell r="D65">
            <v>276.10000000000002</v>
          </cell>
          <cell r="E65">
            <v>281.5</v>
          </cell>
          <cell r="F65">
            <v>279.82727551757398</v>
          </cell>
          <cell r="G65">
            <v>1863598</v>
          </cell>
          <cell r="H65">
            <v>11135</v>
          </cell>
          <cell r="I65">
            <v>521485551</v>
          </cell>
          <cell r="J65">
            <v>1250056</v>
          </cell>
          <cell r="K65">
            <v>67.08</v>
          </cell>
          <cell r="L65">
            <v>5.9</v>
          </cell>
          <cell r="M65">
            <v>4.5</v>
          </cell>
        </row>
        <row r="66">
          <cell r="A66">
            <v>43123</v>
          </cell>
          <cell r="B66">
            <v>273.35000000000002</v>
          </cell>
          <cell r="C66">
            <v>277</v>
          </cell>
          <cell r="D66">
            <v>273.35000000000002</v>
          </cell>
          <cell r="E66">
            <v>276.3</v>
          </cell>
          <cell r="F66">
            <v>275.64643819253803</v>
          </cell>
          <cell r="G66">
            <v>786960</v>
          </cell>
          <cell r="H66">
            <v>6130</v>
          </cell>
          <cell r="I66">
            <v>216922721</v>
          </cell>
          <cell r="J66">
            <v>362817</v>
          </cell>
          <cell r="K66">
            <v>46.1</v>
          </cell>
          <cell r="L66">
            <v>3.65</v>
          </cell>
          <cell r="M66">
            <v>2.95</v>
          </cell>
        </row>
        <row r="67">
          <cell r="A67">
            <v>43122</v>
          </cell>
          <cell r="B67">
            <v>275</v>
          </cell>
          <cell r="C67">
            <v>275</v>
          </cell>
          <cell r="D67">
            <v>271.85000000000002</v>
          </cell>
          <cell r="E67">
            <v>273.35000000000002</v>
          </cell>
          <cell r="F67">
            <v>272.809589333411</v>
          </cell>
          <cell r="G67">
            <v>407703</v>
          </cell>
          <cell r="H67">
            <v>4415</v>
          </cell>
          <cell r="I67">
            <v>111225288</v>
          </cell>
          <cell r="J67">
            <v>168084</v>
          </cell>
          <cell r="K67">
            <v>41.23</v>
          </cell>
          <cell r="L67">
            <v>3.15</v>
          </cell>
          <cell r="M67">
            <v>-1.65</v>
          </cell>
        </row>
        <row r="68">
          <cell r="A68">
            <v>43119</v>
          </cell>
          <cell r="B68">
            <v>276.2</v>
          </cell>
          <cell r="C68">
            <v>277.39999999999998</v>
          </cell>
          <cell r="D68">
            <v>271.39999999999998</v>
          </cell>
          <cell r="E68">
            <v>273.85000000000002</v>
          </cell>
          <cell r="F68">
            <v>274.39301411115599</v>
          </cell>
          <cell r="G68">
            <v>1581302</v>
          </cell>
          <cell r="H68">
            <v>10055</v>
          </cell>
          <cell r="I68">
            <v>433898222</v>
          </cell>
          <cell r="J68">
            <v>530179</v>
          </cell>
          <cell r="K68">
            <v>33.53</v>
          </cell>
          <cell r="L68">
            <v>6</v>
          </cell>
          <cell r="M68">
            <v>-2.35</v>
          </cell>
        </row>
        <row r="69">
          <cell r="A69">
            <v>43118</v>
          </cell>
          <cell r="B69">
            <v>267.8</v>
          </cell>
          <cell r="C69">
            <v>275</v>
          </cell>
          <cell r="D69">
            <v>266.7</v>
          </cell>
          <cell r="E69">
            <v>272.85000000000002</v>
          </cell>
          <cell r="F69">
            <v>272.502821634854</v>
          </cell>
          <cell r="G69">
            <v>1522876</v>
          </cell>
          <cell r="H69">
            <v>10329</v>
          </cell>
          <cell r="I69">
            <v>414988007</v>
          </cell>
          <cell r="J69">
            <v>553378</v>
          </cell>
          <cell r="K69">
            <v>36.340000000000003</v>
          </cell>
          <cell r="L69">
            <v>8.3000000000000007</v>
          </cell>
          <cell r="M69">
            <v>5.05</v>
          </cell>
        </row>
        <row r="70">
          <cell r="A70">
            <v>43117</v>
          </cell>
          <cell r="B70">
            <v>261.8</v>
          </cell>
          <cell r="C70">
            <v>266.8</v>
          </cell>
          <cell r="D70">
            <v>259.60000000000002</v>
          </cell>
          <cell r="E70">
            <v>265.89999999999998</v>
          </cell>
          <cell r="F70">
            <v>261.87339277316698</v>
          </cell>
          <cell r="G70">
            <v>1579973</v>
          </cell>
          <cell r="H70">
            <v>3916</v>
          </cell>
          <cell r="I70">
            <v>413752890</v>
          </cell>
          <cell r="J70">
            <v>1112084</v>
          </cell>
          <cell r="K70">
            <v>70.39</v>
          </cell>
          <cell r="L70">
            <v>7.2</v>
          </cell>
          <cell r="M70">
            <v>4.0999999999999996</v>
          </cell>
        </row>
        <row r="71">
          <cell r="A71">
            <v>43116</v>
          </cell>
          <cell r="B71">
            <v>267.5</v>
          </cell>
          <cell r="C71">
            <v>269</v>
          </cell>
          <cell r="D71">
            <v>260.8</v>
          </cell>
          <cell r="E71">
            <v>261.75</v>
          </cell>
          <cell r="F71">
            <v>263.512522550342</v>
          </cell>
          <cell r="G71">
            <v>615290</v>
          </cell>
          <cell r="H71">
            <v>4176</v>
          </cell>
          <cell r="I71">
            <v>162136620</v>
          </cell>
          <cell r="J71">
            <v>249487</v>
          </cell>
          <cell r="K71">
            <v>40.549999999999997</v>
          </cell>
          <cell r="L71">
            <v>8.1999999999999993</v>
          </cell>
          <cell r="M71">
            <v>-5.75</v>
          </cell>
        </row>
        <row r="72">
          <cell r="A72">
            <v>43115</v>
          </cell>
          <cell r="B72">
            <v>267.60000000000002</v>
          </cell>
          <cell r="C72">
            <v>270.8</v>
          </cell>
          <cell r="D72">
            <v>266.75</v>
          </cell>
          <cell r="E72">
            <v>267.25</v>
          </cell>
          <cell r="F72">
            <v>268.65391713751001</v>
          </cell>
          <cell r="G72">
            <v>546713</v>
          </cell>
          <cell r="H72">
            <v>2907</v>
          </cell>
          <cell r="I72">
            <v>146876589</v>
          </cell>
          <cell r="J72">
            <v>220076</v>
          </cell>
          <cell r="K72">
            <v>40.25</v>
          </cell>
          <cell r="L72">
            <v>4.05</v>
          </cell>
          <cell r="M72">
            <v>-0.35</v>
          </cell>
        </row>
        <row r="73">
          <cell r="A73">
            <v>43112</v>
          </cell>
          <cell r="B73">
            <v>270</v>
          </cell>
          <cell r="C73">
            <v>271.35000000000002</v>
          </cell>
          <cell r="D73">
            <v>266.25</v>
          </cell>
          <cell r="E73">
            <v>267.5</v>
          </cell>
          <cell r="F73">
            <v>269.66982479520999</v>
          </cell>
          <cell r="G73">
            <v>1422678</v>
          </cell>
          <cell r="H73">
            <v>6218</v>
          </cell>
          <cell r="I73">
            <v>383653327</v>
          </cell>
          <cell r="J73">
            <v>216719</v>
          </cell>
          <cell r="K73">
            <v>15.23</v>
          </cell>
          <cell r="L73">
            <v>5.0999999999999996</v>
          </cell>
          <cell r="M73">
            <v>-2.5</v>
          </cell>
        </row>
        <row r="74">
          <cell r="A74">
            <v>43111</v>
          </cell>
          <cell r="B74">
            <v>269.89999999999998</v>
          </cell>
          <cell r="C74">
            <v>270.95</v>
          </cell>
          <cell r="D74">
            <v>268.3</v>
          </cell>
          <cell r="E74">
            <v>269.89999999999998</v>
          </cell>
          <cell r="F74">
            <v>269.79082967440701</v>
          </cell>
          <cell r="G74">
            <v>723573</v>
          </cell>
          <cell r="H74">
            <v>3660</v>
          </cell>
          <cell r="I74">
            <v>195213360</v>
          </cell>
          <cell r="J74">
            <v>453923</v>
          </cell>
          <cell r="K74">
            <v>62.73</v>
          </cell>
          <cell r="L74">
            <v>2.65</v>
          </cell>
          <cell r="M74">
            <v>0</v>
          </cell>
        </row>
        <row r="75">
          <cell r="A75">
            <v>43110</v>
          </cell>
          <cell r="B75">
            <v>273</v>
          </cell>
          <cell r="C75">
            <v>273.8</v>
          </cell>
          <cell r="D75">
            <v>268.89999999999998</v>
          </cell>
          <cell r="E75">
            <v>269.3</v>
          </cell>
          <cell r="F75">
            <v>271.20281715435499</v>
          </cell>
          <cell r="G75">
            <v>734997</v>
          </cell>
          <cell r="H75">
            <v>4962</v>
          </cell>
          <cell r="I75">
            <v>199333257</v>
          </cell>
          <cell r="J75">
            <v>341182</v>
          </cell>
          <cell r="K75">
            <v>46.42</v>
          </cell>
          <cell r="L75">
            <v>4.9000000000000004</v>
          </cell>
          <cell r="M75">
            <v>-3.7</v>
          </cell>
        </row>
        <row r="76">
          <cell r="A76">
            <v>43109</v>
          </cell>
          <cell r="B76">
            <v>265.5</v>
          </cell>
          <cell r="C76">
            <v>271.7</v>
          </cell>
          <cell r="D76">
            <v>264.7</v>
          </cell>
          <cell r="E76">
            <v>270.5</v>
          </cell>
          <cell r="F76">
            <v>269.32706737760498</v>
          </cell>
          <cell r="G76">
            <v>1031500</v>
          </cell>
          <cell r="H76">
            <v>7446</v>
          </cell>
          <cell r="I76">
            <v>277810870</v>
          </cell>
          <cell r="J76">
            <v>400867</v>
          </cell>
          <cell r="K76">
            <v>38.86</v>
          </cell>
          <cell r="L76">
            <v>7</v>
          </cell>
          <cell r="M76">
            <v>5</v>
          </cell>
        </row>
        <row r="77">
          <cell r="A77">
            <v>43108</v>
          </cell>
          <cell r="B77">
            <v>263.05</v>
          </cell>
          <cell r="C77">
            <v>266.8</v>
          </cell>
          <cell r="D77">
            <v>263.05</v>
          </cell>
          <cell r="E77">
            <v>265.35000000000002</v>
          </cell>
          <cell r="F77">
            <v>265.381975455516</v>
          </cell>
          <cell r="G77">
            <v>583349</v>
          </cell>
          <cell r="H77">
            <v>4499</v>
          </cell>
          <cell r="I77">
            <v>154810310</v>
          </cell>
          <cell r="J77">
            <v>321844</v>
          </cell>
          <cell r="K77">
            <v>55.17</v>
          </cell>
          <cell r="L77">
            <v>3.75</v>
          </cell>
          <cell r="M77">
            <v>2.2999999999999998</v>
          </cell>
        </row>
        <row r="78">
          <cell r="A78">
            <v>43105</v>
          </cell>
          <cell r="B78">
            <v>261</v>
          </cell>
          <cell r="C78">
            <v>263.5</v>
          </cell>
          <cell r="D78">
            <v>261</v>
          </cell>
          <cell r="E78">
            <v>262.89999999999998</v>
          </cell>
          <cell r="F78">
            <v>262.37115430521499</v>
          </cell>
          <cell r="G78">
            <v>1554173</v>
          </cell>
          <cell r="H78">
            <v>3366</v>
          </cell>
          <cell r="I78">
            <v>407770164</v>
          </cell>
          <cell r="J78">
            <v>1077906</v>
          </cell>
          <cell r="K78">
            <v>69.36</v>
          </cell>
          <cell r="L78">
            <v>2.5</v>
          </cell>
          <cell r="M78">
            <v>1.9</v>
          </cell>
        </row>
        <row r="79">
          <cell r="A79">
            <v>43104</v>
          </cell>
          <cell r="B79">
            <v>262</v>
          </cell>
          <cell r="C79">
            <v>262.60000000000002</v>
          </cell>
          <cell r="D79">
            <v>260.2</v>
          </cell>
          <cell r="E79">
            <v>260.64999999999998</v>
          </cell>
          <cell r="F79">
            <v>261.07632651602199</v>
          </cell>
          <cell r="G79">
            <v>811317</v>
          </cell>
          <cell r="H79">
            <v>3286</v>
          </cell>
          <cell r="I79">
            <v>211815662</v>
          </cell>
          <cell r="J79">
            <v>536556</v>
          </cell>
          <cell r="K79">
            <v>66.13</v>
          </cell>
          <cell r="L79">
            <v>2.4</v>
          </cell>
          <cell r="M79">
            <v>-1.35</v>
          </cell>
        </row>
        <row r="80">
          <cell r="A80">
            <v>43103</v>
          </cell>
          <cell r="B80">
            <v>261</v>
          </cell>
          <cell r="C80">
            <v>262.7</v>
          </cell>
          <cell r="D80">
            <v>260.60000000000002</v>
          </cell>
          <cell r="E80">
            <v>261</v>
          </cell>
          <cell r="F80">
            <v>261.56845771902198</v>
          </cell>
          <cell r="G80">
            <v>288806</v>
          </cell>
          <cell r="H80">
            <v>2209</v>
          </cell>
          <cell r="I80">
            <v>75542540</v>
          </cell>
          <cell r="J80">
            <v>117852</v>
          </cell>
          <cell r="K80">
            <v>40.81</v>
          </cell>
          <cell r="L80">
            <v>2.1</v>
          </cell>
          <cell r="M80">
            <v>0</v>
          </cell>
        </row>
        <row r="81">
          <cell r="A81">
            <v>43102</v>
          </cell>
          <cell r="B81">
            <v>264.2</v>
          </cell>
          <cell r="C81">
            <v>264.2</v>
          </cell>
          <cell r="D81">
            <v>260.55</v>
          </cell>
          <cell r="E81">
            <v>260.95</v>
          </cell>
          <cell r="F81">
            <v>261.77033786393201</v>
          </cell>
          <cell r="G81">
            <v>321076</v>
          </cell>
          <cell r="H81">
            <v>2548</v>
          </cell>
          <cell r="I81">
            <v>84048173</v>
          </cell>
          <cell r="J81">
            <v>140672</v>
          </cell>
          <cell r="K81">
            <v>43.81</v>
          </cell>
          <cell r="L81">
            <v>3.65</v>
          </cell>
          <cell r="M81">
            <v>-3.25</v>
          </cell>
        </row>
        <row r="82">
          <cell r="A82">
            <v>43101</v>
          </cell>
          <cell r="B82">
            <v>263.3</v>
          </cell>
          <cell r="C82">
            <v>266.95</v>
          </cell>
          <cell r="D82">
            <v>262.10000000000002</v>
          </cell>
          <cell r="E82">
            <v>262.95</v>
          </cell>
          <cell r="F82">
            <v>265.67802990918898</v>
          </cell>
          <cell r="G82">
            <v>1019486</v>
          </cell>
          <cell r="H82">
            <v>3666</v>
          </cell>
          <cell r="I82">
            <v>270855032</v>
          </cell>
          <cell r="J82">
            <v>705910</v>
          </cell>
          <cell r="K82">
            <v>69.239999999999995</v>
          </cell>
          <cell r="L82">
            <v>4.8499999999999996</v>
          </cell>
          <cell r="M82">
            <v>-0.35</v>
          </cell>
        </row>
        <row r="83">
          <cell r="A83">
            <v>43098</v>
          </cell>
          <cell r="B83">
            <v>263</v>
          </cell>
          <cell r="C83">
            <v>263.95</v>
          </cell>
          <cell r="D83">
            <v>262.2</v>
          </cell>
          <cell r="E83">
            <v>263.10000000000002</v>
          </cell>
          <cell r="F83">
            <v>263.14186560129002</v>
          </cell>
          <cell r="G83">
            <v>374453</v>
          </cell>
          <cell r="H83">
            <v>3389</v>
          </cell>
          <cell r="I83">
            <v>98534261</v>
          </cell>
          <cell r="J83">
            <v>179400</v>
          </cell>
          <cell r="K83">
            <v>47.91</v>
          </cell>
          <cell r="L83">
            <v>1.75</v>
          </cell>
          <cell r="M83">
            <v>0.1</v>
          </cell>
        </row>
        <row r="84">
          <cell r="A84">
            <v>43097</v>
          </cell>
          <cell r="B84">
            <v>263.5</v>
          </cell>
          <cell r="C84">
            <v>263.7</v>
          </cell>
          <cell r="D84">
            <v>260.10000000000002</v>
          </cell>
          <cell r="E84">
            <v>261.3</v>
          </cell>
          <cell r="F84">
            <v>262.22506389230898</v>
          </cell>
          <cell r="G84">
            <v>386588</v>
          </cell>
          <cell r="H84">
            <v>2633</v>
          </cell>
          <cell r="I84">
            <v>101373063</v>
          </cell>
          <cell r="J84">
            <v>188740</v>
          </cell>
          <cell r="K84">
            <v>48.82</v>
          </cell>
          <cell r="L84">
            <v>3.6</v>
          </cell>
          <cell r="M84">
            <v>-2.2000000000000002</v>
          </cell>
        </row>
        <row r="85">
          <cell r="A85">
            <v>43096</v>
          </cell>
          <cell r="B85">
            <v>265.45</v>
          </cell>
          <cell r="C85">
            <v>265.45</v>
          </cell>
          <cell r="D85">
            <v>262</v>
          </cell>
          <cell r="E85">
            <v>262.35000000000002</v>
          </cell>
          <cell r="F85">
            <v>263.32318980854802</v>
          </cell>
          <cell r="G85">
            <v>248993</v>
          </cell>
          <cell r="H85">
            <v>3030</v>
          </cell>
          <cell r="I85">
            <v>65565631</v>
          </cell>
          <cell r="J85">
            <v>93081</v>
          </cell>
          <cell r="K85">
            <v>37.380000000000003</v>
          </cell>
          <cell r="L85">
            <v>3.45</v>
          </cell>
          <cell r="M85">
            <v>-3.1</v>
          </cell>
        </row>
        <row r="86">
          <cell r="A86">
            <v>43095</v>
          </cell>
          <cell r="B86">
            <v>263</v>
          </cell>
          <cell r="C86">
            <v>265.3</v>
          </cell>
          <cell r="D86">
            <v>262.8</v>
          </cell>
          <cell r="E86">
            <v>264</v>
          </cell>
          <cell r="F86">
            <v>264.18783543878601</v>
          </cell>
          <cell r="G86">
            <v>291782</v>
          </cell>
          <cell r="H86">
            <v>2033</v>
          </cell>
          <cell r="I86">
            <v>77085255</v>
          </cell>
          <cell r="J86">
            <v>106444</v>
          </cell>
          <cell r="K86">
            <v>36.479999999999997</v>
          </cell>
          <cell r="L86">
            <v>2.5</v>
          </cell>
          <cell r="M86">
            <v>1</v>
          </cell>
        </row>
        <row r="87">
          <cell r="A87">
            <v>43091</v>
          </cell>
          <cell r="B87">
            <v>264</v>
          </cell>
          <cell r="C87">
            <v>264.35000000000002</v>
          </cell>
          <cell r="D87">
            <v>262.60000000000002</v>
          </cell>
          <cell r="E87">
            <v>263.35000000000002</v>
          </cell>
          <cell r="F87">
            <v>263.42972354343601</v>
          </cell>
          <cell r="G87">
            <v>252083</v>
          </cell>
          <cell r="H87">
            <v>1713</v>
          </cell>
          <cell r="I87">
            <v>66406155</v>
          </cell>
          <cell r="J87">
            <v>110034</v>
          </cell>
          <cell r="K87">
            <v>43.65</v>
          </cell>
          <cell r="L87">
            <v>1.75</v>
          </cell>
          <cell r="M87">
            <v>-0.65</v>
          </cell>
        </row>
        <row r="88">
          <cell r="A88">
            <v>43090</v>
          </cell>
          <cell r="B88">
            <v>263</v>
          </cell>
          <cell r="C88">
            <v>265.75</v>
          </cell>
          <cell r="D88">
            <v>261.75</v>
          </cell>
          <cell r="E88">
            <v>263</v>
          </cell>
          <cell r="F88">
            <v>262.86062725179301</v>
          </cell>
          <cell r="G88">
            <v>329182</v>
          </cell>
          <cell r="H88">
            <v>2308</v>
          </cell>
          <cell r="I88">
            <v>86528987</v>
          </cell>
          <cell r="J88">
            <v>125122</v>
          </cell>
          <cell r="K88">
            <v>38.01</v>
          </cell>
          <cell r="L88">
            <v>4</v>
          </cell>
          <cell r="M88">
            <v>0</v>
          </cell>
        </row>
        <row r="89">
          <cell r="A89">
            <v>43089</v>
          </cell>
          <cell r="B89">
            <v>264</v>
          </cell>
          <cell r="C89">
            <v>264.25</v>
          </cell>
          <cell r="D89">
            <v>262.75</v>
          </cell>
          <cell r="E89">
            <v>263.3</v>
          </cell>
          <cell r="F89">
            <v>263.53433188475998</v>
          </cell>
          <cell r="G89">
            <v>286949</v>
          </cell>
          <cell r="H89">
            <v>2026</v>
          </cell>
          <cell r="I89">
            <v>75620913</v>
          </cell>
          <cell r="J89">
            <v>112187</v>
          </cell>
          <cell r="K89">
            <v>39.1</v>
          </cell>
          <cell r="L89">
            <v>1.5</v>
          </cell>
          <cell r="M89">
            <v>-0.7</v>
          </cell>
        </row>
        <row r="90">
          <cell r="A90">
            <v>43088</v>
          </cell>
          <cell r="B90">
            <v>264.5</v>
          </cell>
          <cell r="C90">
            <v>265.39999999999998</v>
          </cell>
          <cell r="D90">
            <v>263.10000000000002</v>
          </cell>
          <cell r="E90">
            <v>264.60000000000002</v>
          </cell>
          <cell r="F90">
            <v>264.23619221458199</v>
          </cell>
          <cell r="G90">
            <v>517172</v>
          </cell>
          <cell r="H90">
            <v>2892</v>
          </cell>
          <cell r="I90">
            <v>136655560</v>
          </cell>
          <cell r="J90">
            <v>279443</v>
          </cell>
          <cell r="K90">
            <v>54.03</v>
          </cell>
          <cell r="L90">
            <v>2.2999999999999998</v>
          </cell>
          <cell r="M90">
            <v>0.1</v>
          </cell>
        </row>
        <row r="91">
          <cell r="A91">
            <v>43087</v>
          </cell>
          <cell r="B91">
            <v>266</v>
          </cell>
          <cell r="C91">
            <v>266</v>
          </cell>
          <cell r="D91">
            <v>259.05</v>
          </cell>
          <cell r="E91">
            <v>263.10000000000002</v>
          </cell>
          <cell r="F91">
            <v>263.14814935675702</v>
          </cell>
          <cell r="G91">
            <v>520954</v>
          </cell>
          <cell r="H91">
            <v>4612</v>
          </cell>
          <cell r="I91">
            <v>137088081</v>
          </cell>
          <cell r="J91">
            <v>161604</v>
          </cell>
          <cell r="K91">
            <v>31.02</v>
          </cell>
          <cell r="L91">
            <v>6.95</v>
          </cell>
          <cell r="M91">
            <v>-2.9</v>
          </cell>
        </row>
        <row r="92">
          <cell r="A92">
            <v>43084</v>
          </cell>
          <cell r="B92">
            <v>265.60000000000002</v>
          </cell>
          <cell r="C92">
            <v>267</v>
          </cell>
          <cell r="D92">
            <v>263.3</v>
          </cell>
          <cell r="E92">
            <v>264.75</v>
          </cell>
          <cell r="F92">
            <v>265.27235717287903</v>
          </cell>
          <cell r="G92">
            <v>575766</v>
          </cell>
          <cell r="H92">
            <v>4801</v>
          </cell>
          <cell r="I92">
            <v>152734804</v>
          </cell>
          <cell r="J92">
            <v>295341</v>
          </cell>
          <cell r="K92">
            <v>51.3</v>
          </cell>
          <cell r="L92">
            <v>3.7</v>
          </cell>
          <cell r="M92">
            <v>-0.85</v>
          </cell>
        </row>
        <row r="93">
          <cell r="A93">
            <v>43083</v>
          </cell>
          <cell r="B93">
            <v>260</v>
          </cell>
          <cell r="C93">
            <v>266</v>
          </cell>
          <cell r="D93">
            <v>257.60000000000002</v>
          </cell>
          <cell r="E93">
            <v>263.89999999999998</v>
          </cell>
          <cell r="F93">
            <v>261.76097665661899</v>
          </cell>
          <cell r="G93">
            <v>512565</v>
          </cell>
          <cell r="H93">
            <v>3887</v>
          </cell>
          <cell r="I93">
            <v>134169515</v>
          </cell>
          <cell r="J93">
            <v>236505</v>
          </cell>
          <cell r="K93">
            <v>46.14</v>
          </cell>
          <cell r="L93">
            <v>8.4</v>
          </cell>
          <cell r="M93">
            <v>3.9</v>
          </cell>
        </row>
        <row r="94">
          <cell r="A94">
            <v>43082</v>
          </cell>
          <cell r="B94">
            <v>260</v>
          </cell>
          <cell r="C94">
            <v>262.35000000000002</v>
          </cell>
          <cell r="D94">
            <v>257.60000000000002</v>
          </cell>
          <cell r="E94">
            <v>259.05</v>
          </cell>
          <cell r="F94">
            <v>259.691853105593</v>
          </cell>
          <cell r="G94">
            <v>7271863</v>
          </cell>
          <cell r="H94">
            <v>5407</v>
          </cell>
          <cell r="I94">
            <v>1888443578</v>
          </cell>
          <cell r="J94">
            <v>6540281</v>
          </cell>
          <cell r="K94">
            <v>89.94</v>
          </cell>
          <cell r="L94">
            <v>4.75</v>
          </cell>
          <cell r="M94">
            <v>-0.95</v>
          </cell>
        </row>
        <row r="95">
          <cell r="A95">
            <v>43081</v>
          </cell>
          <cell r="B95">
            <v>266.25</v>
          </cell>
          <cell r="C95">
            <v>266.25</v>
          </cell>
          <cell r="D95">
            <v>260.45</v>
          </cell>
          <cell r="E95">
            <v>261.55</v>
          </cell>
          <cell r="F95">
            <v>261.77216151154698</v>
          </cell>
          <cell r="G95">
            <v>472734</v>
          </cell>
          <cell r="H95">
            <v>3932</v>
          </cell>
          <cell r="I95">
            <v>123748601</v>
          </cell>
          <cell r="J95">
            <v>230062</v>
          </cell>
          <cell r="K95">
            <v>48.67</v>
          </cell>
          <cell r="L95">
            <v>5.8</v>
          </cell>
          <cell r="M95">
            <v>-4.7</v>
          </cell>
        </row>
        <row r="96">
          <cell r="A96">
            <v>43080</v>
          </cell>
          <cell r="B96">
            <v>264</v>
          </cell>
          <cell r="C96">
            <v>267.39999999999998</v>
          </cell>
          <cell r="D96">
            <v>263.35000000000002</v>
          </cell>
          <cell r="E96">
            <v>265.60000000000002</v>
          </cell>
          <cell r="F96">
            <v>265.72296208141898</v>
          </cell>
          <cell r="G96">
            <v>993207</v>
          </cell>
          <cell r="H96">
            <v>5466</v>
          </cell>
          <cell r="I96">
            <v>263917906</v>
          </cell>
          <cell r="J96">
            <v>524658</v>
          </cell>
          <cell r="K96">
            <v>52.82</v>
          </cell>
          <cell r="L96">
            <v>4.05</v>
          </cell>
          <cell r="M96">
            <v>1.6</v>
          </cell>
        </row>
        <row r="97">
          <cell r="A97">
            <v>43077</v>
          </cell>
          <cell r="B97">
            <v>254.2</v>
          </cell>
          <cell r="C97">
            <v>262.55</v>
          </cell>
          <cell r="D97">
            <v>253.45</v>
          </cell>
          <cell r="E97">
            <v>261.7</v>
          </cell>
          <cell r="F97">
            <v>259.026406766744</v>
          </cell>
          <cell r="G97">
            <v>1800334</v>
          </cell>
          <cell r="H97">
            <v>6137</v>
          </cell>
          <cell r="I97">
            <v>466334047</v>
          </cell>
          <cell r="J97">
            <v>1050766</v>
          </cell>
          <cell r="K97">
            <v>58.37</v>
          </cell>
          <cell r="L97">
            <v>9.1</v>
          </cell>
          <cell r="M97">
            <v>7.5</v>
          </cell>
        </row>
        <row r="98">
          <cell r="A98">
            <v>43076</v>
          </cell>
          <cell r="B98">
            <v>251.2</v>
          </cell>
          <cell r="C98">
            <v>253.6</v>
          </cell>
          <cell r="D98">
            <v>250.5</v>
          </cell>
          <cell r="E98">
            <v>253</v>
          </cell>
          <cell r="F98">
            <v>252.26588419150499</v>
          </cell>
          <cell r="G98">
            <v>307145</v>
          </cell>
          <cell r="H98">
            <v>2311</v>
          </cell>
          <cell r="I98">
            <v>77482205</v>
          </cell>
          <cell r="J98">
            <v>124690</v>
          </cell>
          <cell r="K98">
            <v>40.6</v>
          </cell>
          <cell r="L98">
            <v>3.1</v>
          </cell>
          <cell r="M98">
            <v>1.8</v>
          </cell>
        </row>
        <row r="99">
          <cell r="A99">
            <v>43075</v>
          </cell>
          <cell r="B99">
            <v>254</v>
          </cell>
          <cell r="C99">
            <v>255</v>
          </cell>
          <cell r="D99">
            <v>251</v>
          </cell>
          <cell r="E99">
            <v>251.45</v>
          </cell>
          <cell r="F99">
            <v>252.02631264325399</v>
          </cell>
          <cell r="G99">
            <v>1170996</v>
          </cell>
          <cell r="H99">
            <v>3073</v>
          </cell>
          <cell r="I99">
            <v>295121804</v>
          </cell>
          <cell r="J99">
            <v>977724</v>
          </cell>
          <cell r="K99">
            <v>83.5</v>
          </cell>
          <cell r="L99">
            <v>4</v>
          </cell>
          <cell r="M99">
            <v>-2.5499999999999998</v>
          </cell>
        </row>
        <row r="100">
          <cell r="A100">
            <v>43074</v>
          </cell>
          <cell r="B100">
            <v>255</v>
          </cell>
          <cell r="C100">
            <v>255.35</v>
          </cell>
          <cell r="D100">
            <v>253.5</v>
          </cell>
          <cell r="E100">
            <v>254.05</v>
          </cell>
          <cell r="F100">
            <v>254.09828608997699</v>
          </cell>
          <cell r="G100">
            <v>465427</v>
          </cell>
          <cell r="H100">
            <v>3298</v>
          </cell>
          <cell r="I100">
            <v>118264203</v>
          </cell>
          <cell r="J100">
            <v>212445</v>
          </cell>
          <cell r="K100">
            <v>45.65</v>
          </cell>
          <cell r="L100">
            <v>1.85</v>
          </cell>
          <cell r="M100">
            <v>-0.95</v>
          </cell>
        </row>
        <row r="101">
          <cell r="A101">
            <v>43073</v>
          </cell>
          <cell r="B101">
            <v>255.5</v>
          </cell>
          <cell r="C101">
            <v>256.8</v>
          </cell>
          <cell r="D101">
            <v>253.55</v>
          </cell>
          <cell r="E101">
            <v>255.05</v>
          </cell>
          <cell r="F101">
            <v>255.497179419362</v>
          </cell>
          <cell r="G101">
            <v>828021</v>
          </cell>
          <cell r="H101">
            <v>3273</v>
          </cell>
          <cell r="I101">
            <v>211557030</v>
          </cell>
          <cell r="J101">
            <v>591672</v>
          </cell>
          <cell r="K101">
            <v>71.459999999999994</v>
          </cell>
          <cell r="L101">
            <v>3.25</v>
          </cell>
          <cell r="M101">
            <v>-0.45</v>
          </cell>
        </row>
        <row r="102">
          <cell r="A102">
            <v>43070</v>
          </cell>
          <cell r="B102">
            <v>256.2</v>
          </cell>
          <cell r="C102">
            <v>259.45</v>
          </cell>
          <cell r="D102">
            <v>255</v>
          </cell>
          <cell r="E102">
            <v>255.3</v>
          </cell>
          <cell r="F102">
            <v>257.03045842709503</v>
          </cell>
          <cell r="G102">
            <v>277296</v>
          </cell>
          <cell r="H102">
            <v>2251</v>
          </cell>
          <cell r="I102">
            <v>71273518</v>
          </cell>
          <cell r="J102">
            <v>96304</v>
          </cell>
          <cell r="K102">
            <v>34.729999999999997</v>
          </cell>
          <cell r="L102">
            <v>4.45</v>
          </cell>
          <cell r="M102">
            <v>-0.9</v>
          </cell>
        </row>
        <row r="103">
          <cell r="A103">
            <v>43069</v>
          </cell>
          <cell r="B103">
            <v>256</v>
          </cell>
          <cell r="C103">
            <v>258.75</v>
          </cell>
          <cell r="D103">
            <v>255</v>
          </cell>
          <cell r="E103">
            <v>255.65</v>
          </cell>
          <cell r="F103">
            <v>256.22499862590701</v>
          </cell>
          <cell r="G103">
            <v>527621</v>
          </cell>
          <cell r="H103">
            <v>3315</v>
          </cell>
          <cell r="I103">
            <v>135189690</v>
          </cell>
          <cell r="J103">
            <v>195928</v>
          </cell>
          <cell r="K103">
            <v>37.130000000000003</v>
          </cell>
          <cell r="L103">
            <v>3.75</v>
          </cell>
          <cell r="M103">
            <v>-0.35</v>
          </cell>
        </row>
        <row r="104">
          <cell r="A104">
            <v>43068</v>
          </cell>
          <cell r="B104">
            <v>257.3</v>
          </cell>
          <cell r="C104">
            <v>258.75</v>
          </cell>
          <cell r="D104">
            <v>257</v>
          </cell>
          <cell r="E104">
            <v>258.14999999999998</v>
          </cell>
          <cell r="F104">
            <v>258.00772348793203</v>
          </cell>
          <cell r="G104">
            <v>232149</v>
          </cell>
          <cell r="H104">
            <v>1559</v>
          </cell>
          <cell r="I104">
            <v>59896235</v>
          </cell>
          <cell r="J104">
            <v>107240</v>
          </cell>
          <cell r="K104">
            <v>46.19</v>
          </cell>
          <cell r="L104">
            <v>1.75</v>
          </cell>
          <cell r="M104">
            <v>0.85</v>
          </cell>
        </row>
        <row r="105">
          <cell r="A105">
            <v>43067</v>
          </cell>
          <cell r="B105">
            <v>259.25</v>
          </cell>
          <cell r="C105">
            <v>259.5</v>
          </cell>
          <cell r="D105">
            <v>256.3</v>
          </cell>
          <cell r="E105">
            <v>256.95</v>
          </cell>
          <cell r="F105">
            <v>257.11662377990302</v>
          </cell>
          <cell r="G105">
            <v>413492</v>
          </cell>
          <cell r="H105">
            <v>2439</v>
          </cell>
          <cell r="I105">
            <v>106315667</v>
          </cell>
          <cell r="J105">
            <v>172915</v>
          </cell>
          <cell r="K105">
            <v>41.82</v>
          </cell>
          <cell r="L105">
            <v>3.2</v>
          </cell>
          <cell r="M105">
            <v>-2.2999999999999998</v>
          </cell>
        </row>
        <row r="106">
          <cell r="A106">
            <v>43066</v>
          </cell>
          <cell r="B106">
            <v>260.64999999999998</v>
          </cell>
          <cell r="C106">
            <v>260.7</v>
          </cell>
          <cell r="D106">
            <v>257.7</v>
          </cell>
          <cell r="E106">
            <v>259.2</v>
          </cell>
          <cell r="F106">
            <v>258.847640126817</v>
          </cell>
          <cell r="G106">
            <v>267472</v>
          </cell>
          <cell r="H106">
            <v>2250</v>
          </cell>
          <cell r="I106">
            <v>69234496</v>
          </cell>
          <cell r="J106">
            <v>119555</v>
          </cell>
          <cell r="K106">
            <v>44.7</v>
          </cell>
          <cell r="L106">
            <v>3</v>
          </cell>
          <cell r="M106">
            <v>-1.45</v>
          </cell>
        </row>
        <row r="107">
          <cell r="A107">
            <v>43063</v>
          </cell>
          <cell r="B107">
            <v>258.5</v>
          </cell>
          <cell r="C107">
            <v>261.3</v>
          </cell>
          <cell r="D107">
            <v>258.10000000000002</v>
          </cell>
          <cell r="E107">
            <v>260.35000000000002</v>
          </cell>
          <cell r="F107">
            <v>259.83227916661599</v>
          </cell>
          <cell r="G107">
            <v>332332</v>
          </cell>
          <cell r="H107">
            <v>2489</v>
          </cell>
          <cell r="I107">
            <v>86350581</v>
          </cell>
          <cell r="J107">
            <v>147256</v>
          </cell>
          <cell r="K107">
            <v>44.31</v>
          </cell>
          <cell r="L107">
            <v>3.2</v>
          </cell>
          <cell r="M107">
            <v>1.85</v>
          </cell>
        </row>
        <row r="108">
          <cell r="A108">
            <v>43062</v>
          </cell>
          <cell r="B108">
            <v>258</v>
          </cell>
          <cell r="C108">
            <v>260.55</v>
          </cell>
          <cell r="D108">
            <v>256.45</v>
          </cell>
          <cell r="E108">
            <v>258.14999999999998</v>
          </cell>
          <cell r="F108">
            <v>258.54675297337099</v>
          </cell>
          <cell r="G108">
            <v>285030</v>
          </cell>
          <cell r="H108">
            <v>2502</v>
          </cell>
          <cell r="I108">
            <v>73693581</v>
          </cell>
          <cell r="J108">
            <v>94018</v>
          </cell>
          <cell r="K108">
            <v>32.99</v>
          </cell>
          <cell r="L108">
            <v>4.0999999999999996</v>
          </cell>
          <cell r="M108">
            <v>0.15</v>
          </cell>
        </row>
        <row r="109">
          <cell r="A109">
            <v>43061</v>
          </cell>
          <cell r="B109">
            <v>256.3</v>
          </cell>
          <cell r="C109">
            <v>258.8</v>
          </cell>
          <cell r="D109">
            <v>256</v>
          </cell>
          <cell r="E109">
            <v>258.10000000000002</v>
          </cell>
          <cell r="F109">
            <v>257.772955346061</v>
          </cell>
          <cell r="G109">
            <v>638152</v>
          </cell>
          <cell r="H109">
            <v>2778</v>
          </cell>
          <cell r="I109">
            <v>164498327</v>
          </cell>
          <cell r="J109">
            <v>112707</v>
          </cell>
          <cell r="K109">
            <v>17.66</v>
          </cell>
          <cell r="L109">
            <v>2.8</v>
          </cell>
          <cell r="M109">
            <v>1.8</v>
          </cell>
        </row>
        <row r="110">
          <cell r="A110">
            <v>43060</v>
          </cell>
          <cell r="B110">
            <v>259.10000000000002</v>
          </cell>
          <cell r="C110">
            <v>259.45</v>
          </cell>
          <cell r="D110">
            <v>255.75</v>
          </cell>
          <cell r="E110">
            <v>256.3</v>
          </cell>
          <cell r="F110">
            <v>257.53066092260599</v>
          </cell>
          <cell r="G110">
            <v>449856</v>
          </cell>
          <cell r="H110">
            <v>3422</v>
          </cell>
          <cell r="I110">
            <v>115851713</v>
          </cell>
          <cell r="J110">
            <v>186617</v>
          </cell>
          <cell r="K110">
            <v>41.48</v>
          </cell>
          <cell r="L110">
            <v>3.7</v>
          </cell>
          <cell r="M110">
            <v>-2.8</v>
          </cell>
        </row>
        <row r="111">
          <cell r="A111">
            <v>43059</v>
          </cell>
          <cell r="B111">
            <v>258.25</v>
          </cell>
          <cell r="C111">
            <v>260.7</v>
          </cell>
          <cell r="D111">
            <v>257.39999999999998</v>
          </cell>
          <cell r="E111">
            <v>259.10000000000002</v>
          </cell>
          <cell r="F111">
            <v>259.10353249785601</v>
          </cell>
          <cell r="G111">
            <v>409427</v>
          </cell>
          <cell r="H111">
            <v>4819</v>
          </cell>
          <cell r="I111">
            <v>106083982</v>
          </cell>
          <cell r="J111">
            <v>193621</v>
          </cell>
          <cell r="K111">
            <v>47.29</v>
          </cell>
          <cell r="L111">
            <v>3.3</v>
          </cell>
          <cell r="M111">
            <v>0.85</v>
          </cell>
        </row>
        <row r="112">
          <cell r="A112">
            <v>43056</v>
          </cell>
          <cell r="B112">
            <v>256.2</v>
          </cell>
          <cell r="C112">
            <v>258.8</v>
          </cell>
          <cell r="D112">
            <v>256</v>
          </cell>
          <cell r="E112">
            <v>257.55</v>
          </cell>
          <cell r="F112">
            <v>257.71683916609601</v>
          </cell>
          <cell r="G112">
            <v>446958</v>
          </cell>
          <cell r="H112">
            <v>9098</v>
          </cell>
          <cell r="I112">
            <v>115188603</v>
          </cell>
          <cell r="J112">
            <v>213477</v>
          </cell>
          <cell r="K112">
            <v>47.76</v>
          </cell>
          <cell r="L112">
            <v>2.8</v>
          </cell>
          <cell r="M112">
            <v>1.35</v>
          </cell>
        </row>
        <row r="113">
          <cell r="A113">
            <v>43055</v>
          </cell>
          <cell r="B113">
            <v>254.25</v>
          </cell>
          <cell r="C113">
            <v>255.5</v>
          </cell>
          <cell r="D113">
            <v>252.35</v>
          </cell>
          <cell r="E113">
            <v>255.05</v>
          </cell>
          <cell r="F113">
            <v>254.186490167324</v>
          </cell>
          <cell r="G113">
            <v>382551</v>
          </cell>
          <cell r="H113">
            <v>5355</v>
          </cell>
          <cell r="I113">
            <v>97239296</v>
          </cell>
          <cell r="J113">
            <v>165396</v>
          </cell>
          <cell r="K113">
            <v>43.24</v>
          </cell>
          <cell r="L113">
            <v>3.15</v>
          </cell>
          <cell r="M113">
            <v>0.8</v>
          </cell>
        </row>
        <row r="114">
          <cell r="A114">
            <v>43054</v>
          </cell>
          <cell r="B114">
            <v>256.25</v>
          </cell>
          <cell r="C114">
            <v>257.35000000000002</v>
          </cell>
          <cell r="D114">
            <v>250.35</v>
          </cell>
          <cell r="E114">
            <v>252.8</v>
          </cell>
          <cell r="F114">
            <v>252.26109121256499</v>
          </cell>
          <cell r="G114">
            <v>1634402</v>
          </cell>
          <cell r="H114">
            <v>15633</v>
          </cell>
          <cell r="I114">
            <v>412296032</v>
          </cell>
          <cell r="J114">
            <v>970055</v>
          </cell>
          <cell r="K114">
            <v>59.35</v>
          </cell>
          <cell r="L114">
            <v>7</v>
          </cell>
          <cell r="M114">
            <v>-3.45</v>
          </cell>
        </row>
        <row r="115">
          <cell r="A115">
            <v>43053</v>
          </cell>
          <cell r="B115">
            <v>258.39999999999998</v>
          </cell>
          <cell r="C115">
            <v>260.8</v>
          </cell>
          <cell r="D115">
            <v>256</v>
          </cell>
          <cell r="E115">
            <v>256.55</v>
          </cell>
          <cell r="F115">
            <v>258.050205435809</v>
          </cell>
          <cell r="G115">
            <v>910260</v>
          </cell>
          <cell r="H115">
            <v>4477</v>
          </cell>
          <cell r="I115">
            <v>234892780</v>
          </cell>
          <cell r="J115">
            <v>657280</v>
          </cell>
          <cell r="K115">
            <v>72.209999999999994</v>
          </cell>
          <cell r="L115">
            <v>4.8</v>
          </cell>
          <cell r="M115">
            <v>-1.85</v>
          </cell>
        </row>
        <row r="116">
          <cell r="A116">
            <v>43052</v>
          </cell>
          <cell r="B116">
            <v>262</v>
          </cell>
          <cell r="C116">
            <v>263.45</v>
          </cell>
          <cell r="D116">
            <v>258</v>
          </cell>
          <cell r="E116">
            <v>258.35000000000002</v>
          </cell>
          <cell r="F116">
            <v>260.33413459197101</v>
          </cell>
          <cell r="G116">
            <v>513359</v>
          </cell>
          <cell r="H116">
            <v>5084</v>
          </cell>
          <cell r="I116">
            <v>133644871</v>
          </cell>
          <cell r="J116">
            <v>251293</v>
          </cell>
          <cell r="K116">
            <v>48.95</v>
          </cell>
          <cell r="L116">
            <v>5.45</v>
          </cell>
          <cell r="M116">
            <v>-3.65</v>
          </cell>
        </row>
        <row r="117">
          <cell r="A117">
            <v>43049</v>
          </cell>
          <cell r="B117">
            <v>261.25</v>
          </cell>
          <cell r="C117">
            <v>264.8</v>
          </cell>
          <cell r="D117">
            <v>259.25</v>
          </cell>
          <cell r="E117">
            <v>261.35000000000002</v>
          </cell>
          <cell r="F117">
            <v>261.70706528548902</v>
          </cell>
          <cell r="G117">
            <v>534713</v>
          </cell>
          <cell r="H117">
            <v>5396</v>
          </cell>
          <cell r="I117">
            <v>139938170</v>
          </cell>
          <cell r="J117">
            <v>147080</v>
          </cell>
          <cell r="K117">
            <v>27.51</v>
          </cell>
          <cell r="L117">
            <v>5.55</v>
          </cell>
          <cell r="M117">
            <v>0.1</v>
          </cell>
        </row>
        <row r="118">
          <cell r="A118">
            <v>43048</v>
          </cell>
          <cell r="B118">
            <v>266</v>
          </cell>
          <cell r="C118">
            <v>266.75</v>
          </cell>
          <cell r="D118">
            <v>259.35000000000002</v>
          </cell>
          <cell r="E118">
            <v>260.10000000000002</v>
          </cell>
          <cell r="F118">
            <v>261.81996621794201</v>
          </cell>
          <cell r="G118">
            <v>724053</v>
          </cell>
          <cell r="H118">
            <v>10955</v>
          </cell>
          <cell r="I118">
            <v>189571532</v>
          </cell>
          <cell r="J118">
            <v>436091</v>
          </cell>
          <cell r="K118">
            <v>60.23</v>
          </cell>
          <cell r="L118">
            <v>7.4</v>
          </cell>
          <cell r="M118">
            <v>-5.9</v>
          </cell>
        </row>
        <row r="119">
          <cell r="A119">
            <v>43047</v>
          </cell>
          <cell r="B119">
            <v>265.7</v>
          </cell>
          <cell r="C119">
            <v>266.5</v>
          </cell>
          <cell r="D119">
            <v>264.64999999999998</v>
          </cell>
          <cell r="E119">
            <v>265.39999999999998</v>
          </cell>
          <cell r="F119">
            <v>265.76291819790299</v>
          </cell>
          <cell r="G119">
            <v>551025</v>
          </cell>
          <cell r="H119">
            <v>6893</v>
          </cell>
          <cell r="I119">
            <v>146442012</v>
          </cell>
          <cell r="J119">
            <v>327301</v>
          </cell>
          <cell r="K119">
            <v>59.4</v>
          </cell>
          <cell r="L119">
            <v>1.85</v>
          </cell>
          <cell r="M119">
            <v>-0.3</v>
          </cell>
        </row>
        <row r="120">
          <cell r="A120">
            <v>43046</v>
          </cell>
          <cell r="B120">
            <v>265</v>
          </cell>
          <cell r="C120">
            <v>267.7</v>
          </cell>
          <cell r="D120">
            <v>263.7</v>
          </cell>
          <cell r="E120">
            <v>265.64999999999998</v>
          </cell>
          <cell r="F120">
            <v>265.637010656683</v>
          </cell>
          <cell r="G120">
            <v>1096495</v>
          </cell>
          <cell r="H120">
            <v>10260</v>
          </cell>
          <cell r="I120">
            <v>291269654</v>
          </cell>
          <cell r="J120">
            <v>525102</v>
          </cell>
          <cell r="K120">
            <v>47.89</v>
          </cell>
          <cell r="L120">
            <v>4</v>
          </cell>
          <cell r="M120">
            <v>0.65</v>
          </cell>
        </row>
        <row r="121">
          <cell r="A121">
            <v>43045</v>
          </cell>
          <cell r="B121">
            <v>267.75</v>
          </cell>
          <cell r="C121">
            <v>267.75</v>
          </cell>
          <cell r="D121">
            <v>264</v>
          </cell>
          <cell r="E121">
            <v>264.8</v>
          </cell>
          <cell r="F121">
            <v>265.638159582029</v>
          </cell>
          <cell r="G121">
            <v>682345</v>
          </cell>
          <cell r="H121">
            <v>4167</v>
          </cell>
          <cell r="I121">
            <v>181256870</v>
          </cell>
          <cell r="J121">
            <v>319950</v>
          </cell>
          <cell r="K121">
            <v>46.89</v>
          </cell>
          <cell r="L121">
            <v>3.75</v>
          </cell>
          <cell r="M121">
            <v>-2.95</v>
          </cell>
        </row>
        <row r="122">
          <cell r="A122">
            <v>43042</v>
          </cell>
          <cell r="B122">
            <v>267.7</v>
          </cell>
          <cell r="C122">
            <v>267.95</v>
          </cell>
          <cell r="D122">
            <v>264.89999999999998</v>
          </cell>
          <cell r="E122">
            <v>265.39999999999998</v>
          </cell>
          <cell r="F122">
            <v>266.03971633481399</v>
          </cell>
          <cell r="G122">
            <v>311635</v>
          </cell>
          <cell r="H122">
            <v>4399</v>
          </cell>
          <cell r="I122">
            <v>82907287</v>
          </cell>
          <cell r="J122">
            <v>153755</v>
          </cell>
          <cell r="K122">
            <v>49.34</v>
          </cell>
          <cell r="L122">
            <v>3.05</v>
          </cell>
          <cell r="M122">
            <v>-2.2999999999999998</v>
          </cell>
        </row>
        <row r="123">
          <cell r="A123">
            <v>43041</v>
          </cell>
          <cell r="B123">
            <v>270.95</v>
          </cell>
          <cell r="C123">
            <v>271</v>
          </cell>
          <cell r="D123">
            <v>265.25</v>
          </cell>
          <cell r="E123">
            <v>265.60000000000002</v>
          </cell>
          <cell r="F123">
            <v>266.881780706634</v>
          </cell>
          <cell r="G123">
            <v>630963</v>
          </cell>
          <cell r="H123">
            <v>5077</v>
          </cell>
          <cell r="I123">
            <v>168392529</v>
          </cell>
          <cell r="J123">
            <v>247112</v>
          </cell>
          <cell r="K123">
            <v>39.159999999999997</v>
          </cell>
          <cell r="L123">
            <v>5.75</v>
          </cell>
          <cell r="M123">
            <v>-5.35</v>
          </cell>
        </row>
        <row r="124">
          <cell r="A124">
            <v>43040</v>
          </cell>
          <cell r="B124">
            <v>266.95</v>
          </cell>
          <cell r="C124">
            <v>271.14999999999998</v>
          </cell>
          <cell r="D124">
            <v>266.3</v>
          </cell>
          <cell r="E124">
            <v>269.7</v>
          </cell>
          <cell r="F124">
            <v>269.00590084612202</v>
          </cell>
          <cell r="G124">
            <v>467899</v>
          </cell>
          <cell r="H124">
            <v>3570</v>
          </cell>
          <cell r="I124">
            <v>125867592</v>
          </cell>
          <cell r="J124">
            <v>196645</v>
          </cell>
          <cell r="K124">
            <v>42.03</v>
          </cell>
          <cell r="L124">
            <v>4.8499999999999996</v>
          </cell>
          <cell r="M124">
            <v>2.75</v>
          </cell>
        </row>
        <row r="125">
          <cell r="A125">
            <v>43039</v>
          </cell>
          <cell r="B125">
            <v>266.89999999999998</v>
          </cell>
          <cell r="C125">
            <v>268</v>
          </cell>
          <cell r="D125">
            <v>264.2</v>
          </cell>
          <cell r="E125">
            <v>266.10000000000002</v>
          </cell>
          <cell r="F125">
            <v>265.23883509558198</v>
          </cell>
          <cell r="G125">
            <v>417648</v>
          </cell>
          <cell r="H125">
            <v>4082</v>
          </cell>
          <cell r="I125">
            <v>110776469</v>
          </cell>
          <cell r="J125">
            <v>149655</v>
          </cell>
          <cell r="K125">
            <v>35.83</v>
          </cell>
          <cell r="L125">
            <v>3.8</v>
          </cell>
          <cell r="M125">
            <v>-0.8</v>
          </cell>
        </row>
        <row r="126">
          <cell r="A126">
            <v>43038</v>
          </cell>
          <cell r="B126">
            <v>270</v>
          </cell>
          <cell r="C126">
            <v>270.3</v>
          </cell>
          <cell r="D126">
            <v>263.39999999999998</v>
          </cell>
          <cell r="E126">
            <v>265.14999999999998</v>
          </cell>
          <cell r="F126">
            <v>266.170120910148</v>
          </cell>
          <cell r="G126">
            <v>1146802</v>
          </cell>
          <cell r="H126">
            <v>6880</v>
          </cell>
          <cell r="I126">
            <v>305244427</v>
          </cell>
          <cell r="J126">
            <v>693054</v>
          </cell>
          <cell r="K126">
            <v>60.43</v>
          </cell>
          <cell r="L126">
            <v>6.9</v>
          </cell>
          <cell r="M126">
            <v>-4.8499999999999996</v>
          </cell>
        </row>
        <row r="127">
          <cell r="A127">
            <v>43035</v>
          </cell>
          <cell r="B127">
            <v>270.5</v>
          </cell>
          <cell r="C127">
            <v>276.10000000000002</v>
          </cell>
          <cell r="D127">
            <v>267.8</v>
          </cell>
          <cell r="E127">
            <v>269.35000000000002</v>
          </cell>
          <cell r="F127">
            <v>271.98077869450901</v>
          </cell>
          <cell r="G127">
            <v>1629702</v>
          </cell>
          <cell r="H127">
            <v>11040</v>
          </cell>
          <cell r="I127">
            <v>443247619</v>
          </cell>
          <cell r="J127">
            <v>487776</v>
          </cell>
          <cell r="K127">
            <v>29.93</v>
          </cell>
          <cell r="L127">
            <v>8.3000000000000007</v>
          </cell>
          <cell r="M127">
            <v>-1.1499999999999999</v>
          </cell>
        </row>
        <row r="128">
          <cell r="A128">
            <v>43034</v>
          </cell>
          <cell r="B128">
            <v>270</v>
          </cell>
          <cell r="C128">
            <v>270.35000000000002</v>
          </cell>
          <cell r="D128">
            <v>267.45</v>
          </cell>
          <cell r="E128">
            <v>268.5</v>
          </cell>
          <cell r="F128">
            <v>268.73545470130603</v>
          </cell>
          <cell r="G128">
            <v>344149</v>
          </cell>
          <cell r="H128">
            <v>2249</v>
          </cell>
          <cell r="I128">
            <v>92485038</v>
          </cell>
          <cell r="J128">
            <v>151711</v>
          </cell>
          <cell r="K128">
            <v>44.08</v>
          </cell>
          <cell r="L128">
            <v>2.9</v>
          </cell>
          <cell r="M128">
            <v>-1.5</v>
          </cell>
        </row>
        <row r="129">
          <cell r="A129">
            <v>43033</v>
          </cell>
          <cell r="B129">
            <v>268</v>
          </cell>
          <cell r="C129">
            <v>271.5</v>
          </cell>
          <cell r="D129">
            <v>268</v>
          </cell>
          <cell r="E129">
            <v>269.35000000000002</v>
          </cell>
          <cell r="F129">
            <v>269.527378186009</v>
          </cell>
          <cell r="G129">
            <v>273265</v>
          </cell>
          <cell r="H129">
            <v>2970</v>
          </cell>
          <cell r="I129">
            <v>73652399</v>
          </cell>
          <cell r="J129">
            <v>144168</v>
          </cell>
          <cell r="K129">
            <v>52.76</v>
          </cell>
          <cell r="L129">
            <v>3.5</v>
          </cell>
          <cell r="M129">
            <v>1.35</v>
          </cell>
        </row>
        <row r="130">
          <cell r="A130">
            <v>43032</v>
          </cell>
          <cell r="B130">
            <v>267.14999999999998</v>
          </cell>
          <cell r="C130">
            <v>268.2</v>
          </cell>
          <cell r="D130">
            <v>266.10000000000002</v>
          </cell>
          <cell r="E130">
            <v>267.10000000000002</v>
          </cell>
          <cell r="F130">
            <v>267.18771913786799</v>
          </cell>
          <cell r="G130">
            <v>339113</v>
          </cell>
          <cell r="H130">
            <v>3080</v>
          </cell>
          <cell r="I130">
            <v>90606829</v>
          </cell>
          <cell r="J130">
            <v>163735</v>
          </cell>
          <cell r="K130">
            <v>48.28</v>
          </cell>
          <cell r="L130">
            <v>2.1</v>
          </cell>
          <cell r="M130">
            <v>-0.05</v>
          </cell>
        </row>
        <row r="131">
          <cell r="A131">
            <v>43031</v>
          </cell>
          <cell r="B131">
            <v>269.75</v>
          </cell>
          <cell r="C131">
            <v>272.95</v>
          </cell>
          <cell r="D131">
            <v>265.89999999999998</v>
          </cell>
          <cell r="E131">
            <v>266.75</v>
          </cell>
          <cell r="F131">
            <v>268.009657781849</v>
          </cell>
          <cell r="G131">
            <v>468327</v>
          </cell>
          <cell r="H131">
            <v>2959</v>
          </cell>
          <cell r="I131">
            <v>125516159</v>
          </cell>
          <cell r="J131">
            <v>258931</v>
          </cell>
          <cell r="K131">
            <v>55.29</v>
          </cell>
          <cell r="L131">
            <v>7.05</v>
          </cell>
          <cell r="M131">
            <v>-3</v>
          </cell>
        </row>
        <row r="132">
          <cell r="A132">
            <v>43027</v>
          </cell>
          <cell r="B132">
            <v>271.25</v>
          </cell>
          <cell r="C132">
            <v>271.25</v>
          </cell>
          <cell r="D132">
            <v>268.60000000000002</v>
          </cell>
          <cell r="E132">
            <v>269.60000000000002</v>
          </cell>
          <cell r="F132">
            <v>269.91122154084701</v>
          </cell>
          <cell r="G132">
            <v>113496</v>
          </cell>
          <cell r="H132">
            <v>1570</v>
          </cell>
          <cell r="I132">
            <v>30633844</v>
          </cell>
          <cell r="J132">
            <v>69346</v>
          </cell>
          <cell r="K132">
            <v>61.1</v>
          </cell>
          <cell r="L132">
            <v>2.65</v>
          </cell>
          <cell r="M132">
            <v>-1.65</v>
          </cell>
        </row>
        <row r="133">
          <cell r="A133">
            <v>43026</v>
          </cell>
          <cell r="B133">
            <v>267.8</v>
          </cell>
          <cell r="C133">
            <v>270.8</v>
          </cell>
          <cell r="D133">
            <v>267.2</v>
          </cell>
          <cell r="E133">
            <v>270.35000000000002</v>
          </cell>
          <cell r="F133">
            <v>268.78508913230201</v>
          </cell>
          <cell r="G133">
            <v>260736</v>
          </cell>
          <cell r="H133">
            <v>2307</v>
          </cell>
          <cell r="I133">
            <v>70081949</v>
          </cell>
          <cell r="J133">
            <v>131646</v>
          </cell>
          <cell r="K133">
            <v>50.49</v>
          </cell>
          <cell r="L133">
            <v>3.6</v>
          </cell>
          <cell r="M133">
            <v>2.5499999999999998</v>
          </cell>
        </row>
        <row r="134">
          <cell r="A134">
            <v>43025</v>
          </cell>
          <cell r="B134">
            <v>268</v>
          </cell>
          <cell r="C134">
            <v>268.8</v>
          </cell>
          <cell r="D134">
            <v>266.25</v>
          </cell>
          <cell r="E134">
            <v>267.2</v>
          </cell>
          <cell r="F134">
            <v>267.74847806787</v>
          </cell>
          <cell r="G134">
            <v>220772</v>
          </cell>
          <cell r="H134">
            <v>1613</v>
          </cell>
          <cell r="I134">
            <v>59111367</v>
          </cell>
          <cell r="J134">
            <v>112559</v>
          </cell>
          <cell r="K134">
            <v>50.98</v>
          </cell>
          <cell r="L134">
            <v>2.5499999999999998</v>
          </cell>
          <cell r="M134">
            <v>-0.8</v>
          </cell>
        </row>
        <row r="135">
          <cell r="A135">
            <v>43024</v>
          </cell>
          <cell r="B135">
            <v>265.39999999999998</v>
          </cell>
          <cell r="C135">
            <v>269.89999999999998</v>
          </cell>
          <cell r="D135">
            <v>265.39999999999998</v>
          </cell>
          <cell r="E135">
            <v>267.5</v>
          </cell>
          <cell r="F135">
            <v>267.84839324219598</v>
          </cell>
          <cell r="G135">
            <v>238835</v>
          </cell>
          <cell r="H135">
            <v>2208</v>
          </cell>
          <cell r="I135">
            <v>63971571</v>
          </cell>
          <cell r="J135">
            <v>113600</v>
          </cell>
          <cell r="K135">
            <v>47.56</v>
          </cell>
          <cell r="L135">
            <v>4.5</v>
          </cell>
          <cell r="M135">
            <v>2.1</v>
          </cell>
        </row>
        <row r="136">
          <cell r="A136">
            <v>43021</v>
          </cell>
          <cell r="B136">
            <v>267.55</v>
          </cell>
          <cell r="C136">
            <v>267.75</v>
          </cell>
          <cell r="D136">
            <v>264.05</v>
          </cell>
          <cell r="E136">
            <v>265.85000000000002</v>
          </cell>
          <cell r="F136">
            <v>264.60728182531</v>
          </cell>
          <cell r="G136">
            <v>1472845</v>
          </cell>
          <cell r="H136">
            <v>3648</v>
          </cell>
          <cell r="I136">
            <v>389725512</v>
          </cell>
          <cell r="J136">
            <v>1188952</v>
          </cell>
          <cell r="K136">
            <v>80.72</v>
          </cell>
          <cell r="L136">
            <v>3.7</v>
          </cell>
          <cell r="M136">
            <v>-1.7</v>
          </cell>
        </row>
        <row r="137">
          <cell r="A137">
            <v>43020</v>
          </cell>
          <cell r="B137">
            <v>265.8</v>
          </cell>
          <cell r="C137">
            <v>269.05</v>
          </cell>
          <cell r="D137">
            <v>263.95</v>
          </cell>
          <cell r="E137">
            <v>267</v>
          </cell>
          <cell r="F137">
            <v>266.940275356021</v>
          </cell>
          <cell r="G137">
            <v>363602</v>
          </cell>
          <cell r="H137">
            <v>2353</v>
          </cell>
          <cell r="I137">
            <v>97060018</v>
          </cell>
          <cell r="J137">
            <v>139982</v>
          </cell>
          <cell r="K137">
            <v>38.5</v>
          </cell>
          <cell r="L137">
            <v>5.0999999999999996</v>
          </cell>
          <cell r="M137">
            <v>1.2</v>
          </cell>
        </row>
        <row r="138">
          <cell r="A138">
            <v>43019</v>
          </cell>
          <cell r="B138">
            <v>266.25</v>
          </cell>
          <cell r="C138">
            <v>266.95</v>
          </cell>
          <cell r="D138">
            <v>264.5</v>
          </cell>
          <cell r="E138">
            <v>265.39999999999998</v>
          </cell>
          <cell r="F138">
            <v>265.25123438861402</v>
          </cell>
          <cell r="G138">
            <v>306427</v>
          </cell>
          <cell r="H138">
            <v>2717</v>
          </cell>
          <cell r="I138">
            <v>81280140</v>
          </cell>
          <cell r="J138">
            <v>133515</v>
          </cell>
          <cell r="K138">
            <v>43.57</v>
          </cell>
          <cell r="L138">
            <v>2.4500000000000002</v>
          </cell>
          <cell r="M138">
            <v>-0.85</v>
          </cell>
        </row>
        <row r="139">
          <cell r="A139">
            <v>43018</v>
          </cell>
          <cell r="B139">
            <v>268</v>
          </cell>
          <cell r="C139">
            <v>268</v>
          </cell>
          <cell r="D139">
            <v>265.10000000000002</v>
          </cell>
          <cell r="E139">
            <v>265.8</v>
          </cell>
          <cell r="F139">
            <v>266.595868714316</v>
          </cell>
          <cell r="G139">
            <v>324209</v>
          </cell>
          <cell r="H139">
            <v>2342</v>
          </cell>
          <cell r="I139">
            <v>86432780</v>
          </cell>
          <cell r="J139">
            <v>194348</v>
          </cell>
          <cell r="K139">
            <v>59.95</v>
          </cell>
          <cell r="L139">
            <v>2.9</v>
          </cell>
          <cell r="M139">
            <v>-2.2000000000000002</v>
          </cell>
        </row>
        <row r="140">
          <cell r="A140">
            <v>43017</v>
          </cell>
          <cell r="B140">
            <v>269</v>
          </cell>
          <cell r="C140">
            <v>269</v>
          </cell>
          <cell r="D140">
            <v>266.3</v>
          </cell>
          <cell r="E140">
            <v>268</v>
          </cell>
          <cell r="F140">
            <v>267.63802590278999</v>
          </cell>
          <cell r="G140">
            <v>290239</v>
          </cell>
          <cell r="H140">
            <v>2083</v>
          </cell>
          <cell r="I140">
            <v>77678993</v>
          </cell>
          <cell r="J140">
            <v>132395</v>
          </cell>
          <cell r="K140">
            <v>45.62</v>
          </cell>
          <cell r="L140">
            <v>2.7</v>
          </cell>
          <cell r="M140">
            <v>-1</v>
          </cell>
        </row>
        <row r="141">
          <cell r="A141">
            <v>43014</v>
          </cell>
          <cell r="B141">
            <v>265.5</v>
          </cell>
          <cell r="C141">
            <v>267.55</v>
          </cell>
          <cell r="D141">
            <v>264.8</v>
          </cell>
          <cell r="E141">
            <v>266.05</v>
          </cell>
          <cell r="F141">
            <v>265.62253593079402</v>
          </cell>
          <cell r="G141">
            <v>587240</v>
          </cell>
          <cell r="H141">
            <v>2705</v>
          </cell>
          <cell r="I141">
            <v>155984178</v>
          </cell>
          <cell r="J141">
            <v>314217</v>
          </cell>
          <cell r="K141">
            <v>53.51</v>
          </cell>
          <cell r="L141">
            <v>2.75</v>
          </cell>
          <cell r="M141">
            <v>0.55000000000000004</v>
          </cell>
        </row>
        <row r="142">
          <cell r="A142">
            <v>43013</v>
          </cell>
          <cell r="B142">
            <v>267.55</v>
          </cell>
          <cell r="C142">
            <v>269.10000000000002</v>
          </cell>
          <cell r="D142">
            <v>264.10000000000002</v>
          </cell>
          <cell r="E142">
            <v>265.55</v>
          </cell>
          <cell r="F142">
            <v>266.84521000977003</v>
          </cell>
          <cell r="G142">
            <v>654041</v>
          </cell>
          <cell r="H142">
            <v>3636</v>
          </cell>
          <cell r="I142">
            <v>174527708</v>
          </cell>
          <cell r="J142">
            <v>451500</v>
          </cell>
          <cell r="K142">
            <v>69.03</v>
          </cell>
          <cell r="L142">
            <v>5</v>
          </cell>
          <cell r="M142">
            <v>-2</v>
          </cell>
        </row>
        <row r="143">
          <cell r="A143">
            <v>43012</v>
          </cell>
          <cell r="B143">
            <v>264</v>
          </cell>
          <cell r="C143">
            <v>268.60000000000002</v>
          </cell>
          <cell r="D143">
            <v>263.25</v>
          </cell>
          <cell r="E143">
            <v>267.35000000000002</v>
          </cell>
          <cell r="F143">
            <v>266.78850468695799</v>
          </cell>
          <cell r="G143">
            <v>611484</v>
          </cell>
          <cell r="H143">
            <v>5325</v>
          </cell>
          <cell r="I143">
            <v>163136902</v>
          </cell>
          <cell r="J143">
            <v>284760</v>
          </cell>
          <cell r="K143">
            <v>46.57</v>
          </cell>
          <cell r="L143">
            <v>5.35</v>
          </cell>
          <cell r="M143">
            <v>3.35</v>
          </cell>
        </row>
        <row r="144">
          <cell r="A144">
            <v>43011</v>
          </cell>
          <cell r="B144">
            <v>259.25</v>
          </cell>
          <cell r="C144">
            <v>262.7</v>
          </cell>
          <cell r="D144">
            <v>258.10000000000002</v>
          </cell>
          <cell r="E144">
            <v>261.35000000000002</v>
          </cell>
          <cell r="F144">
            <v>261.106515495466</v>
          </cell>
          <cell r="G144">
            <v>398665</v>
          </cell>
          <cell r="H144">
            <v>4045</v>
          </cell>
          <cell r="I144">
            <v>104094029</v>
          </cell>
          <cell r="J144">
            <v>192165</v>
          </cell>
          <cell r="K144">
            <v>48.2</v>
          </cell>
          <cell r="L144">
            <v>4.5999999999999996</v>
          </cell>
          <cell r="M144">
            <v>2.1</v>
          </cell>
        </row>
        <row r="145">
          <cell r="A145">
            <v>43007</v>
          </cell>
          <cell r="B145">
            <v>262</v>
          </cell>
          <cell r="C145">
            <v>262.7</v>
          </cell>
          <cell r="D145">
            <v>257.39999999999998</v>
          </cell>
          <cell r="E145">
            <v>258.25</v>
          </cell>
          <cell r="F145">
            <v>259.55283739708801</v>
          </cell>
          <cell r="G145">
            <v>543914</v>
          </cell>
          <cell r="H145">
            <v>4777</v>
          </cell>
          <cell r="I145">
            <v>141174422</v>
          </cell>
          <cell r="J145">
            <v>159088</v>
          </cell>
          <cell r="K145">
            <v>29.25</v>
          </cell>
          <cell r="L145">
            <v>5.3</v>
          </cell>
          <cell r="M145">
            <v>-3.75</v>
          </cell>
        </row>
        <row r="146">
          <cell r="A146">
            <v>43006</v>
          </cell>
          <cell r="B146">
            <v>260</v>
          </cell>
          <cell r="C146">
            <v>263.25</v>
          </cell>
          <cell r="D146">
            <v>259.10000000000002</v>
          </cell>
          <cell r="E146">
            <v>261.14999999999998</v>
          </cell>
          <cell r="F146">
            <v>261.753420692379</v>
          </cell>
          <cell r="G146">
            <v>880962</v>
          </cell>
          <cell r="H146">
            <v>4994</v>
          </cell>
          <cell r="I146">
            <v>230594817</v>
          </cell>
          <cell r="J146">
            <v>480699</v>
          </cell>
          <cell r="K146">
            <v>54.57</v>
          </cell>
          <cell r="L146">
            <v>4.1500000000000004</v>
          </cell>
          <cell r="M146">
            <v>1.1499999999999999</v>
          </cell>
        </row>
        <row r="147">
          <cell r="A147">
            <v>43005</v>
          </cell>
          <cell r="B147">
            <v>264.8</v>
          </cell>
          <cell r="C147">
            <v>265.5</v>
          </cell>
          <cell r="D147">
            <v>257.10000000000002</v>
          </cell>
          <cell r="E147">
            <v>258.60000000000002</v>
          </cell>
          <cell r="F147">
            <v>262.60494252230001</v>
          </cell>
          <cell r="G147">
            <v>1911089</v>
          </cell>
          <cell r="H147">
            <v>9659</v>
          </cell>
          <cell r="I147">
            <v>501861417</v>
          </cell>
          <cell r="J147">
            <v>1440300</v>
          </cell>
          <cell r="K147">
            <v>75.37</v>
          </cell>
          <cell r="L147">
            <v>8.4</v>
          </cell>
          <cell r="M147">
            <v>-6.2</v>
          </cell>
        </row>
        <row r="148">
          <cell r="A148">
            <v>43004</v>
          </cell>
          <cell r="B148">
            <v>263</v>
          </cell>
          <cell r="C148">
            <v>264.5</v>
          </cell>
          <cell r="D148">
            <v>261</v>
          </cell>
          <cell r="E148">
            <v>262.10000000000002</v>
          </cell>
          <cell r="F148">
            <v>262.86342929112402</v>
          </cell>
          <cell r="G148">
            <v>576434</v>
          </cell>
          <cell r="H148">
            <v>4773</v>
          </cell>
          <cell r="I148">
            <v>151523418</v>
          </cell>
          <cell r="J148">
            <v>415726</v>
          </cell>
          <cell r="K148">
            <v>72.12</v>
          </cell>
          <cell r="L148">
            <v>3.5</v>
          </cell>
          <cell r="M148">
            <v>-0.9</v>
          </cell>
        </row>
        <row r="149">
          <cell r="A149">
            <v>43003</v>
          </cell>
          <cell r="B149">
            <v>269</v>
          </cell>
          <cell r="C149">
            <v>269.60000000000002</v>
          </cell>
          <cell r="D149">
            <v>261.2</v>
          </cell>
          <cell r="E149">
            <v>262.39999999999998</v>
          </cell>
          <cell r="F149">
            <v>263.38314380453301</v>
          </cell>
          <cell r="G149">
            <v>2110761</v>
          </cell>
          <cell r="H149">
            <v>9579</v>
          </cell>
          <cell r="I149">
            <v>555938868</v>
          </cell>
          <cell r="J149">
            <v>1520148</v>
          </cell>
          <cell r="K149">
            <v>72.02</v>
          </cell>
          <cell r="L149">
            <v>8.4</v>
          </cell>
          <cell r="M149">
            <v>-6.6</v>
          </cell>
        </row>
        <row r="150">
          <cell r="A150">
            <v>43000</v>
          </cell>
          <cell r="B150">
            <v>269.89999999999998</v>
          </cell>
          <cell r="C150">
            <v>270.89999999999998</v>
          </cell>
          <cell r="D150">
            <v>267.10000000000002</v>
          </cell>
          <cell r="E150">
            <v>268.25</v>
          </cell>
          <cell r="F150">
            <v>269.04876429415202</v>
          </cell>
          <cell r="G150">
            <v>552761</v>
          </cell>
          <cell r="H150">
            <v>4791</v>
          </cell>
          <cell r="I150">
            <v>148719664</v>
          </cell>
          <cell r="J150">
            <v>231626</v>
          </cell>
          <cell r="K150">
            <v>41.9</v>
          </cell>
          <cell r="L150">
            <v>3.8</v>
          </cell>
          <cell r="M150">
            <v>-1.65</v>
          </cell>
        </row>
        <row r="151">
          <cell r="A151">
            <v>42999</v>
          </cell>
          <cell r="B151">
            <v>272.5</v>
          </cell>
          <cell r="C151">
            <v>272.75</v>
          </cell>
          <cell r="D151">
            <v>267.14999999999998</v>
          </cell>
          <cell r="E151">
            <v>269.45</v>
          </cell>
          <cell r="F151">
            <v>269.167055262784</v>
          </cell>
          <cell r="G151">
            <v>430181</v>
          </cell>
          <cell r="H151">
            <v>4959</v>
          </cell>
          <cell r="I151">
            <v>115790553</v>
          </cell>
          <cell r="J151">
            <v>176469</v>
          </cell>
          <cell r="K151">
            <v>41.02</v>
          </cell>
          <cell r="L151">
            <v>5.6</v>
          </cell>
          <cell r="M151">
            <v>-3.05</v>
          </cell>
        </row>
        <row r="152">
          <cell r="A152">
            <v>42998</v>
          </cell>
          <cell r="B152">
            <v>269.8</v>
          </cell>
          <cell r="C152">
            <v>272</v>
          </cell>
          <cell r="D152">
            <v>267.85000000000002</v>
          </cell>
          <cell r="E152">
            <v>271.2</v>
          </cell>
          <cell r="F152">
            <v>270.678211926318</v>
          </cell>
          <cell r="G152">
            <v>549172</v>
          </cell>
          <cell r="H152">
            <v>3608</v>
          </cell>
          <cell r="I152">
            <v>148648895</v>
          </cell>
          <cell r="J152">
            <v>277572</v>
          </cell>
          <cell r="K152">
            <v>50.54</v>
          </cell>
          <cell r="L152">
            <v>4.1500000000000004</v>
          </cell>
          <cell r="M152">
            <v>1.4</v>
          </cell>
        </row>
        <row r="153">
          <cell r="A153">
            <v>42997</v>
          </cell>
          <cell r="B153">
            <v>267.25</v>
          </cell>
          <cell r="C153">
            <v>270</v>
          </cell>
          <cell r="D153">
            <v>264.14999999999998</v>
          </cell>
          <cell r="E153">
            <v>267.8</v>
          </cell>
          <cell r="F153">
            <v>266.60121438547901</v>
          </cell>
          <cell r="G153">
            <v>1741951</v>
          </cell>
          <cell r="H153">
            <v>9306</v>
          </cell>
          <cell r="I153">
            <v>464406252</v>
          </cell>
          <cell r="J153">
            <v>908565</v>
          </cell>
          <cell r="K153">
            <v>52.16</v>
          </cell>
          <cell r="L153">
            <v>5.85</v>
          </cell>
          <cell r="M153">
            <v>0.55000000000000004</v>
          </cell>
        </row>
        <row r="154">
          <cell r="A154">
            <v>42996</v>
          </cell>
          <cell r="B154">
            <v>271</v>
          </cell>
          <cell r="C154">
            <v>271.7</v>
          </cell>
          <cell r="D154">
            <v>266.3</v>
          </cell>
          <cell r="E154">
            <v>266.8</v>
          </cell>
          <cell r="F154">
            <v>268.12673821821897</v>
          </cell>
          <cell r="G154">
            <v>1459181</v>
          </cell>
          <cell r="H154">
            <v>7341</v>
          </cell>
          <cell r="I154">
            <v>391245442</v>
          </cell>
          <cell r="J154">
            <v>1120347</v>
          </cell>
          <cell r="K154">
            <v>76.78</v>
          </cell>
          <cell r="L154">
            <v>5.4</v>
          </cell>
          <cell r="M154">
            <v>-4.2</v>
          </cell>
        </row>
        <row r="155">
          <cell r="A155">
            <v>42993</v>
          </cell>
          <cell r="B155">
            <v>272</v>
          </cell>
          <cell r="C155">
            <v>272.75</v>
          </cell>
          <cell r="D155">
            <v>267.89999999999998</v>
          </cell>
          <cell r="E155">
            <v>269.35000000000002</v>
          </cell>
          <cell r="F155">
            <v>270.17958387448402</v>
          </cell>
          <cell r="G155">
            <v>383442</v>
          </cell>
          <cell r="H155">
            <v>3906</v>
          </cell>
          <cell r="I155">
            <v>103598200</v>
          </cell>
          <cell r="J155">
            <v>207746</v>
          </cell>
          <cell r="K155">
            <v>54.18</v>
          </cell>
          <cell r="L155">
            <v>4.8499999999999996</v>
          </cell>
          <cell r="M155">
            <v>-2.65</v>
          </cell>
        </row>
        <row r="156">
          <cell r="A156">
            <v>42992</v>
          </cell>
          <cell r="B156">
            <v>272.60000000000002</v>
          </cell>
          <cell r="C156">
            <v>272.60000000000002</v>
          </cell>
          <cell r="D156">
            <v>270.39999999999998</v>
          </cell>
          <cell r="E156">
            <v>271.85000000000002</v>
          </cell>
          <cell r="F156">
            <v>271.57184251525501</v>
          </cell>
          <cell r="G156">
            <v>270223</v>
          </cell>
          <cell r="H156">
            <v>3594</v>
          </cell>
          <cell r="I156">
            <v>73384958</v>
          </cell>
          <cell r="J156">
            <v>138831</v>
          </cell>
          <cell r="K156">
            <v>51.38</v>
          </cell>
          <cell r="L156">
            <v>2.2000000000000002</v>
          </cell>
          <cell r="M156">
            <v>-0.75</v>
          </cell>
        </row>
        <row r="157">
          <cell r="A157">
            <v>42991</v>
          </cell>
          <cell r="B157">
            <v>277.64999999999998</v>
          </cell>
          <cell r="C157">
            <v>277.64999999999998</v>
          </cell>
          <cell r="D157">
            <v>271</v>
          </cell>
          <cell r="E157">
            <v>271.5</v>
          </cell>
          <cell r="F157">
            <v>273.60951679716402</v>
          </cell>
          <cell r="G157">
            <v>1002312</v>
          </cell>
          <cell r="H157">
            <v>6580</v>
          </cell>
          <cell r="I157">
            <v>274242102</v>
          </cell>
          <cell r="J157">
            <v>586467</v>
          </cell>
          <cell r="K157">
            <v>58.51</v>
          </cell>
          <cell r="L157">
            <v>6.65</v>
          </cell>
          <cell r="M157">
            <v>-6.15</v>
          </cell>
        </row>
        <row r="158">
          <cell r="A158">
            <v>42990</v>
          </cell>
          <cell r="B158">
            <v>275.14999999999998</v>
          </cell>
          <cell r="C158">
            <v>278</v>
          </cell>
          <cell r="D158">
            <v>274.7</v>
          </cell>
          <cell r="E158">
            <v>277.55</v>
          </cell>
          <cell r="F158">
            <v>276.34303121219602</v>
          </cell>
          <cell r="G158">
            <v>478627</v>
          </cell>
          <cell r="H158">
            <v>3484</v>
          </cell>
          <cell r="I158">
            <v>132265236</v>
          </cell>
          <cell r="J158">
            <v>297483</v>
          </cell>
          <cell r="K158">
            <v>62.15</v>
          </cell>
          <cell r="L158">
            <v>3.3</v>
          </cell>
          <cell r="M158">
            <v>2.4</v>
          </cell>
        </row>
        <row r="159">
          <cell r="A159">
            <v>42989</v>
          </cell>
          <cell r="B159">
            <v>273</v>
          </cell>
          <cell r="C159">
            <v>274.5</v>
          </cell>
          <cell r="D159">
            <v>271.55</v>
          </cell>
          <cell r="E159">
            <v>273.8</v>
          </cell>
          <cell r="F159">
            <v>273.28100118012202</v>
          </cell>
          <cell r="G159">
            <v>348269</v>
          </cell>
          <cell r="H159">
            <v>2417</v>
          </cell>
          <cell r="I159">
            <v>95175301</v>
          </cell>
          <cell r="J159">
            <v>203761</v>
          </cell>
          <cell r="K159">
            <v>58.51</v>
          </cell>
          <cell r="L159">
            <v>2.95</v>
          </cell>
          <cell r="M159">
            <v>0.8</v>
          </cell>
        </row>
        <row r="160">
          <cell r="A160">
            <v>42986</v>
          </cell>
          <cell r="B160">
            <v>271.10000000000002</v>
          </cell>
          <cell r="C160">
            <v>273.3</v>
          </cell>
          <cell r="D160">
            <v>270.10000000000002</v>
          </cell>
          <cell r="E160">
            <v>272.45</v>
          </cell>
          <cell r="F160">
            <v>271.86565929564301</v>
          </cell>
          <cell r="G160">
            <v>506533</v>
          </cell>
          <cell r="H160">
            <v>5009</v>
          </cell>
          <cell r="I160">
            <v>137708928</v>
          </cell>
          <cell r="J160">
            <v>186329</v>
          </cell>
          <cell r="K160">
            <v>36.79</v>
          </cell>
          <cell r="L160">
            <v>3.2</v>
          </cell>
          <cell r="M160">
            <v>1.35</v>
          </cell>
        </row>
        <row r="161">
          <cell r="A161">
            <v>42985</v>
          </cell>
          <cell r="B161">
            <v>277.10000000000002</v>
          </cell>
          <cell r="C161">
            <v>277.55</v>
          </cell>
          <cell r="D161">
            <v>269.60000000000002</v>
          </cell>
          <cell r="E161">
            <v>270.35000000000002</v>
          </cell>
          <cell r="F161">
            <v>272.05887990665798</v>
          </cell>
          <cell r="G161">
            <v>1823848</v>
          </cell>
          <cell r="H161">
            <v>8164</v>
          </cell>
          <cell r="I161">
            <v>496194044</v>
          </cell>
          <cell r="J161">
            <v>1529039</v>
          </cell>
          <cell r="K161">
            <v>83.84</v>
          </cell>
          <cell r="L161">
            <v>7.95</v>
          </cell>
          <cell r="M161">
            <v>-6.75</v>
          </cell>
        </row>
        <row r="162">
          <cell r="A162">
            <v>42984</v>
          </cell>
          <cell r="B162">
            <v>280.89999999999998</v>
          </cell>
          <cell r="C162">
            <v>281</v>
          </cell>
          <cell r="D162">
            <v>275</v>
          </cell>
          <cell r="E162">
            <v>275.55</v>
          </cell>
          <cell r="F162">
            <v>276.63578128062198</v>
          </cell>
          <cell r="G162">
            <v>535755</v>
          </cell>
          <cell r="H162">
            <v>7671</v>
          </cell>
          <cell r="I162">
            <v>148209003</v>
          </cell>
          <cell r="J162">
            <v>280083</v>
          </cell>
          <cell r="K162">
            <v>52.28</v>
          </cell>
          <cell r="L162">
            <v>6</v>
          </cell>
          <cell r="M162">
            <v>-5.35</v>
          </cell>
        </row>
        <row r="163">
          <cell r="A163">
            <v>42983</v>
          </cell>
          <cell r="B163">
            <v>283</v>
          </cell>
          <cell r="C163">
            <v>284</v>
          </cell>
          <cell r="D163">
            <v>280.89999999999998</v>
          </cell>
          <cell r="E163">
            <v>282.39999999999998</v>
          </cell>
          <cell r="F163">
            <v>282.83557854024099</v>
          </cell>
          <cell r="G163">
            <v>182537</v>
          </cell>
          <cell r="H163">
            <v>1635</v>
          </cell>
          <cell r="I163">
            <v>51627958</v>
          </cell>
          <cell r="J163">
            <v>68231</v>
          </cell>
          <cell r="K163">
            <v>37.380000000000003</v>
          </cell>
          <cell r="L163">
            <v>3.1</v>
          </cell>
          <cell r="M163">
            <v>-0.6</v>
          </cell>
        </row>
        <row r="164">
          <cell r="A164">
            <v>42982</v>
          </cell>
          <cell r="B164">
            <v>283.7</v>
          </cell>
          <cell r="C164">
            <v>283.85000000000002</v>
          </cell>
          <cell r="D164">
            <v>282</v>
          </cell>
          <cell r="E164">
            <v>282.60000000000002</v>
          </cell>
          <cell r="F164">
            <v>282.84169976477801</v>
          </cell>
          <cell r="G164">
            <v>259330</v>
          </cell>
          <cell r="H164">
            <v>2229</v>
          </cell>
          <cell r="I164">
            <v>73349338</v>
          </cell>
          <cell r="J164">
            <v>86167</v>
          </cell>
          <cell r="K164">
            <v>33.229999999999997</v>
          </cell>
          <cell r="L164">
            <v>1.85</v>
          </cell>
          <cell r="M164">
            <v>-1.1000000000000001</v>
          </cell>
        </row>
        <row r="165">
          <cell r="A165">
            <v>42979</v>
          </cell>
          <cell r="B165">
            <v>282</v>
          </cell>
          <cell r="C165">
            <v>284.60000000000002</v>
          </cell>
          <cell r="D165">
            <v>280.8</v>
          </cell>
          <cell r="E165">
            <v>283.60000000000002</v>
          </cell>
          <cell r="F165">
            <v>283.39795203314799</v>
          </cell>
          <cell r="G165">
            <v>361041</v>
          </cell>
          <cell r="H165">
            <v>2157</v>
          </cell>
          <cell r="I165">
            <v>102318280</v>
          </cell>
          <cell r="J165">
            <v>181183</v>
          </cell>
          <cell r="K165">
            <v>50.18</v>
          </cell>
          <cell r="L165">
            <v>3.8</v>
          </cell>
          <cell r="M165">
            <v>1.6</v>
          </cell>
        </row>
        <row r="166">
          <cell r="A166">
            <v>42978</v>
          </cell>
          <cell r="B166">
            <v>283</v>
          </cell>
          <cell r="C166">
            <v>283.2</v>
          </cell>
          <cell r="D166">
            <v>280.45</v>
          </cell>
          <cell r="E166">
            <v>282.2</v>
          </cell>
          <cell r="F166">
            <v>281.61955366631202</v>
          </cell>
          <cell r="G166">
            <v>600358</v>
          </cell>
          <cell r="H166">
            <v>2957</v>
          </cell>
          <cell r="I166">
            <v>169072552</v>
          </cell>
          <cell r="J166">
            <v>341013</v>
          </cell>
          <cell r="K166">
            <v>56.8</v>
          </cell>
          <cell r="L166">
            <v>2.75</v>
          </cell>
          <cell r="M166">
            <v>-0.8</v>
          </cell>
        </row>
        <row r="167">
          <cell r="A167">
            <v>42977</v>
          </cell>
          <cell r="B167">
            <v>282.64999999999998</v>
          </cell>
          <cell r="C167">
            <v>283.39999999999998</v>
          </cell>
          <cell r="D167">
            <v>280.60000000000002</v>
          </cell>
          <cell r="E167">
            <v>282.39999999999998</v>
          </cell>
          <cell r="F167">
            <v>281.51992088613201</v>
          </cell>
          <cell r="G167">
            <v>561722</v>
          </cell>
          <cell r="H167">
            <v>2303</v>
          </cell>
          <cell r="I167">
            <v>158135933</v>
          </cell>
          <cell r="J167">
            <v>458777</v>
          </cell>
          <cell r="K167">
            <v>81.67</v>
          </cell>
          <cell r="L167">
            <v>2.8</v>
          </cell>
          <cell r="M167">
            <v>-0.25</v>
          </cell>
        </row>
        <row r="168">
          <cell r="A168">
            <v>42976</v>
          </cell>
          <cell r="B168">
            <v>282.25</v>
          </cell>
          <cell r="C168">
            <v>282.89999999999998</v>
          </cell>
          <cell r="D168">
            <v>279.64999999999998</v>
          </cell>
          <cell r="E168">
            <v>280.3</v>
          </cell>
          <cell r="F168">
            <v>281.20101976876401</v>
          </cell>
          <cell r="G168">
            <v>884122</v>
          </cell>
          <cell r="H168">
            <v>20195</v>
          </cell>
          <cell r="I168">
            <v>248616008</v>
          </cell>
          <cell r="J168">
            <v>640991</v>
          </cell>
          <cell r="K168">
            <v>72.5</v>
          </cell>
          <cell r="L168">
            <v>3.25</v>
          </cell>
          <cell r="M168">
            <v>-1.95</v>
          </cell>
        </row>
        <row r="169">
          <cell r="A169">
            <v>42975</v>
          </cell>
          <cell r="B169">
            <v>281.2</v>
          </cell>
          <cell r="C169">
            <v>283</v>
          </cell>
          <cell r="D169">
            <v>279.60000000000002</v>
          </cell>
          <cell r="E169">
            <v>282.25</v>
          </cell>
          <cell r="F169">
            <v>280.72737632178098</v>
          </cell>
          <cell r="G169">
            <v>1768258</v>
          </cell>
          <cell r="H169">
            <v>3755</v>
          </cell>
          <cell r="I169">
            <v>496398429</v>
          </cell>
          <cell r="J169">
            <v>1332706</v>
          </cell>
          <cell r="K169">
            <v>75.37</v>
          </cell>
          <cell r="L169">
            <v>3.4</v>
          </cell>
          <cell r="M169">
            <v>1.05</v>
          </cell>
        </row>
        <row r="170">
          <cell r="A170">
            <v>42971</v>
          </cell>
          <cell r="B170">
            <v>282.89999999999998</v>
          </cell>
          <cell r="C170">
            <v>283.5</v>
          </cell>
          <cell r="D170">
            <v>281.2</v>
          </cell>
          <cell r="E170">
            <v>281.5</v>
          </cell>
          <cell r="F170">
            <v>281.94632355966098</v>
          </cell>
          <cell r="G170">
            <v>899389</v>
          </cell>
          <cell r="H170">
            <v>1822</v>
          </cell>
          <cell r="I170">
            <v>253579422</v>
          </cell>
          <cell r="J170">
            <v>612233</v>
          </cell>
          <cell r="K170">
            <v>68.069999999999993</v>
          </cell>
          <cell r="L170">
            <v>2.2999999999999998</v>
          </cell>
          <cell r="M170">
            <v>-1.4</v>
          </cell>
        </row>
        <row r="171">
          <cell r="A171">
            <v>42970</v>
          </cell>
          <cell r="B171">
            <v>283.25</v>
          </cell>
          <cell r="C171">
            <v>285.3</v>
          </cell>
          <cell r="D171">
            <v>281</v>
          </cell>
          <cell r="E171">
            <v>282.25</v>
          </cell>
          <cell r="F171">
            <v>283.24043281679502</v>
          </cell>
          <cell r="G171">
            <v>349894</v>
          </cell>
          <cell r="H171">
            <v>2684</v>
          </cell>
          <cell r="I171">
            <v>99104128</v>
          </cell>
          <cell r="J171">
            <v>129962</v>
          </cell>
          <cell r="K171">
            <v>37.14</v>
          </cell>
          <cell r="L171">
            <v>4.3</v>
          </cell>
          <cell r="M171">
            <v>-1</v>
          </cell>
        </row>
        <row r="172">
          <cell r="A172">
            <v>42969</v>
          </cell>
          <cell r="B172">
            <v>282.39999999999998</v>
          </cell>
          <cell r="C172">
            <v>285</v>
          </cell>
          <cell r="D172">
            <v>280.55</v>
          </cell>
          <cell r="E172">
            <v>283.05</v>
          </cell>
          <cell r="F172">
            <v>283.70858458053101</v>
          </cell>
          <cell r="G172">
            <v>414930</v>
          </cell>
          <cell r="H172">
            <v>3233</v>
          </cell>
          <cell r="I172">
            <v>117719203</v>
          </cell>
          <cell r="J172">
            <v>179633</v>
          </cell>
          <cell r="K172">
            <v>43.29</v>
          </cell>
          <cell r="L172">
            <v>4.45</v>
          </cell>
          <cell r="M172">
            <v>0.65</v>
          </cell>
        </row>
        <row r="173">
          <cell r="A173">
            <v>42968</v>
          </cell>
          <cell r="B173">
            <v>283.5</v>
          </cell>
          <cell r="C173">
            <v>284.95</v>
          </cell>
          <cell r="D173">
            <v>280.89999999999998</v>
          </cell>
          <cell r="E173">
            <v>282.14999999999998</v>
          </cell>
          <cell r="F173">
            <v>283.61510946818697</v>
          </cell>
          <cell r="G173">
            <v>1462434</v>
          </cell>
          <cell r="H173">
            <v>5146</v>
          </cell>
          <cell r="I173">
            <v>414768379</v>
          </cell>
          <cell r="J173">
            <v>991214</v>
          </cell>
          <cell r="K173">
            <v>67.78</v>
          </cell>
          <cell r="L173">
            <v>4.05</v>
          </cell>
          <cell r="M173">
            <v>-1.35</v>
          </cell>
        </row>
        <row r="174">
          <cell r="A174">
            <v>42965</v>
          </cell>
          <cell r="B174">
            <v>280.75</v>
          </cell>
          <cell r="C174">
            <v>284</v>
          </cell>
          <cell r="D174">
            <v>277.2</v>
          </cell>
          <cell r="E174">
            <v>281.8</v>
          </cell>
          <cell r="F174">
            <v>280.57836131739401</v>
          </cell>
          <cell r="G174">
            <v>812665</v>
          </cell>
          <cell r="H174">
            <v>7698</v>
          </cell>
          <cell r="I174">
            <v>228016214</v>
          </cell>
          <cell r="J174">
            <v>356938</v>
          </cell>
          <cell r="K174">
            <v>43.92</v>
          </cell>
          <cell r="L174">
            <v>6.8</v>
          </cell>
          <cell r="M174">
            <v>1.05</v>
          </cell>
        </row>
        <row r="175">
          <cell r="A175">
            <v>42964</v>
          </cell>
          <cell r="B175">
            <v>280.5</v>
          </cell>
          <cell r="C175">
            <v>282.89999999999998</v>
          </cell>
          <cell r="D175">
            <v>278.10000000000002</v>
          </cell>
          <cell r="E175">
            <v>279.45</v>
          </cell>
          <cell r="F175">
            <v>280.402569057959</v>
          </cell>
          <cell r="G175">
            <v>628168</v>
          </cell>
          <cell r="H175">
            <v>4511</v>
          </cell>
          <cell r="I175">
            <v>176139921</v>
          </cell>
          <cell r="J175">
            <v>225853</v>
          </cell>
          <cell r="K175">
            <v>35.950000000000003</v>
          </cell>
          <cell r="L175">
            <v>4.8</v>
          </cell>
          <cell r="M175">
            <v>-1.05</v>
          </cell>
        </row>
        <row r="176">
          <cell r="A176">
            <v>42963</v>
          </cell>
          <cell r="B176">
            <v>272.64999999999998</v>
          </cell>
          <cell r="C176">
            <v>281.7</v>
          </cell>
          <cell r="D176">
            <v>271.64999999999998</v>
          </cell>
          <cell r="E176">
            <v>279.3</v>
          </cell>
          <cell r="F176">
            <v>277.60018311627698</v>
          </cell>
          <cell r="G176">
            <v>896698</v>
          </cell>
          <cell r="H176">
            <v>6747</v>
          </cell>
          <cell r="I176">
            <v>248923529</v>
          </cell>
          <cell r="J176">
            <v>274412</v>
          </cell>
          <cell r="K176">
            <v>30.6</v>
          </cell>
          <cell r="L176">
            <v>10.050000000000001</v>
          </cell>
          <cell r="M176">
            <v>6.65</v>
          </cell>
        </row>
        <row r="177">
          <cell r="A177">
            <v>42961</v>
          </cell>
          <cell r="B177">
            <v>273</v>
          </cell>
          <cell r="C177">
            <v>274.35000000000002</v>
          </cell>
          <cell r="D177">
            <v>270.05</v>
          </cell>
          <cell r="E177">
            <v>271.14999999999998</v>
          </cell>
          <cell r="F177">
            <v>270.75919988937102</v>
          </cell>
          <cell r="G177">
            <v>1417354</v>
          </cell>
          <cell r="H177">
            <v>5595</v>
          </cell>
          <cell r="I177">
            <v>383761635</v>
          </cell>
          <cell r="J177">
            <v>978634</v>
          </cell>
          <cell r="K177">
            <v>69.05</v>
          </cell>
          <cell r="L177">
            <v>4.3</v>
          </cell>
          <cell r="M177">
            <v>-1.85</v>
          </cell>
        </row>
        <row r="178">
          <cell r="A178">
            <v>42958</v>
          </cell>
          <cell r="B178">
            <v>272.3</v>
          </cell>
          <cell r="C178">
            <v>274.35000000000002</v>
          </cell>
          <cell r="D178">
            <v>270.10000000000002</v>
          </cell>
          <cell r="E178">
            <v>271.55</v>
          </cell>
          <cell r="F178">
            <v>271.84614248206202</v>
          </cell>
          <cell r="G178">
            <v>1516247</v>
          </cell>
          <cell r="H178">
            <v>8907</v>
          </cell>
          <cell r="I178">
            <v>412185898</v>
          </cell>
          <cell r="J178">
            <v>377124</v>
          </cell>
          <cell r="K178">
            <v>24.87</v>
          </cell>
          <cell r="L178">
            <v>4.25</v>
          </cell>
          <cell r="M178">
            <v>-0.75</v>
          </cell>
        </row>
        <row r="179">
          <cell r="A179">
            <v>42957</v>
          </cell>
          <cell r="B179">
            <v>273</v>
          </cell>
          <cell r="C179">
            <v>274.75</v>
          </cell>
          <cell r="D179">
            <v>270.7</v>
          </cell>
          <cell r="E179">
            <v>273.10000000000002</v>
          </cell>
          <cell r="F179">
            <v>273.03855872526901</v>
          </cell>
          <cell r="G179">
            <v>683062</v>
          </cell>
          <cell r="H179">
            <v>9593</v>
          </cell>
          <cell r="I179">
            <v>186502264</v>
          </cell>
          <cell r="J179">
            <v>255186</v>
          </cell>
          <cell r="K179">
            <v>37.36</v>
          </cell>
          <cell r="L179">
            <v>4.05</v>
          </cell>
          <cell r="M179">
            <v>0.1</v>
          </cell>
        </row>
        <row r="180">
          <cell r="A180">
            <v>42956</v>
          </cell>
          <cell r="B180">
            <v>274</v>
          </cell>
          <cell r="C180">
            <v>275.39999999999998</v>
          </cell>
          <cell r="D180">
            <v>270.75</v>
          </cell>
          <cell r="E180">
            <v>272.7</v>
          </cell>
          <cell r="F180">
            <v>272.83893861747703</v>
          </cell>
          <cell r="G180">
            <v>1147786</v>
          </cell>
          <cell r="H180">
            <v>11240</v>
          </cell>
          <cell r="I180">
            <v>313160714</v>
          </cell>
          <cell r="J180">
            <v>424407</v>
          </cell>
          <cell r="K180">
            <v>36.979999999999997</v>
          </cell>
          <cell r="L180">
            <v>4.6500000000000004</v>
          </cell>
          <cell r="M180">
            <v>-1.3</v>
          </cell>
        </row>
        <row r="181">
          <cell r="A181">
            <v>42955</v>
          </cell>
          <cell r="B181">
            <v>281</v>
          </cell>
          <cell r="C181">
            <v>281.55</v>
          </cell>
          <cell r="D181">
            <v>273.3</v>
          </cell>
          <cell r="E181">
            <v>274.2</v>
          </cell>
          <cell r="F181">
            <v>275.96506599606101</v>
          </cell>
          <cell r="G181">
            <v>1052184</v>
          </cell>
          <cell r="H181">
            <v>13134</v>
          </cell>
          <cell r="I181">
            <v>290366027</v>
          </cell>
          <cell r="J181">
            <v>521069</v>
          </cell>
          <cell r="K181">
            <v>49.52</v>
          </cell>
          <cell r="L181">
            <v>8.25</v>
          </cell>
          <cell r="M181">
            <v>-6.8</v>
          </cell>
        </row>
        <row r="182">
          <cell r="A182">
            <v>42954</v>
          </cell>
          <cell r="B182">
            <v>282</v>
          </cell>
          <cell r="C182">
            <v>283.3</v>
          </cell>
          <cell r="D182">
            <v>279.55</v>
          </cell>
          <cell r="E182">
            <v>280</v>
          </cell>
          <cell r="F182">
            <v>280.736492829572</v>
          </cell>
          <cell r="G182">
            <v>601847</v>
          </cell>
          <cell r="H182">
            <v>6050</v>
          </cell>
          <cell r="I182">
            <v>168960416</v>
          </cell>
          <cell r="J182">
            <v>255977</v>
          </cell>
          <cell r="K182">
            <v>42.53</v>
          </cell>
          <cell r="L182">
            <v>3.75</v>
          </cell>
          <cell r="M182">
            <v>-2</v>
          </cell>
        </row>
        <row r="183">
          <cell r="A183">
            <v>42951</v>
          </cell>
          <cell r="B183">
            <v>281</v>
          </cell>
          <cell r="C183">
            <v>284.5</v>
          </cell>
          <cell r="D183">
            <v>280</v>
          </cell>
          <cell r="E183">
            <v>280.75</v>
          </cell>
          <cell r="F183">
            <v>281.60497391107799</v>
          </cell>
          <cell r="G183">
            <v>761051</v>
          </cell>
          <cell r="H183">
            <v>12867</v>
          </cell>
          <cell r="I183">
            <v>214315747</v>
          </cell>
          <cell r="J183">
            <v>298494</v>
          </cell>
          <cell r="K183">
            <v>39.22</v>
          </cell>
          <cell r="L183">
            <v>4.5</v>
          </cell>
          <cell r="M183">
            <v>-0.25</v>
          </cell>
        </row>
        <row r="184">
          <cell r="A184">
            <v>42950</v>
          </cell>
          <cell r="B184">
            <v>286</v>
          </cell>
          <cell r="C184">
            <v>286</v>
          </cell>
          <cell r="D184">
            <v>280.5</v>
          </cell>
          <cell r="E184">
            <v>281.39999999999998</v>
          </cell>
          <cell r="F184">
            <v>282.95080788765802</v>
          </cell>
          <cell r="G184">
            <v>699726</v>
          </cell>
          <cell r="H184">
            <v>8208</v>
          </cell>
          <cell r="I184">
            <v>197988037</v>
          </cell>
          <cell r="J184">
            <v>344721</v>
          </cell>
          <cell r="K184">
            <v>49.27</v>
          </cell>
          <cell r="L184">
            <v>5.5</v>
          </cell>
          <cell r="M184">
            <v>-4.5999999999999996</v>
          </cell>
        </row>
        <row r="185">
          <cell r="A185">
            <v>42949</v>
          </cell>
          <cell r="B185">
            <v>289</v>
          </cell>
          <cell r="C185">
            <v>289.5</v>
          </cell>
          <cell r="D185">
            <v>284.35000000000002</v>
          </cell>
          <cell r="E185">
            <v>285.14999999999998</v>
          </cell>
          <cell r="F185">
            <v>286.16071198705902</v>
          </cell>
          <cell r="G185">
            <v>644787</v>
          </cell>
          <cell r="H185">
            <v>5636</v>
          </cell>
          <cell r="I185">
            <v>184512707</v>
          </cell>
          <cell r="J185">
            <v>278965</v>
          </cell>
          <cell r="K185">
            <v>43.26</v>
          </cell>
          <cell r="L185">
            <v>5.15</v>
          </cell>
          <cell r="M185">
            <v>-3.85</v>
          </cell>
        </row>
        <row r="186">
          <cell r="A186">
            <v>42948</v>
          </cell>
          <cell r="B186">
            <v>286</v>
          </cell>
          <cell r="C186">
            <v>288.5</v>
          </cell>
          <cell r="D186">
            <v>285</v>
          </cell>
          <cell r="E186">
            <v>287.75</v>
          </cell>
          <cell r="F186">
            <v>286.583103423664</v>
          </cell>
          <cell r="G186">
            <v>812638</v>
          </cell>
          <cell r="H186">
            <v>10767</v>
          </cell>
          <cell r="I186">
            <v>232888320</v>
          </cell>
          <cell r="J186">
            <v>416744</v>
          </cell>
          <cell r="K186">
            <v>51.28</v>
          </cell>
          <cell r="L186">
            <v>3.5</v>
          </cell>
          <cell r="M186">
            <v>1.75</v>
          </cell>
        </row>
        <row r="187">
          <cell r="A187">
            <v>42947</v>
          </cell>
          <cell r="B187">
            <v>291.25</v>
          </cell>
          <cell r="C187">
            <v>291.25</v>
          </cell>
          <cell r="D187">
            <v>284.5</v>
          </cell>
          <cell r="E187">
            <v>285.14999999999998</v>
          </cell>
          <cell r="F187">
            <v>286.31735669147099</v>
          </cell>
          <cell r="G187">
            <v>1559485</v>
          </cell>
          <cell r="H187">
            <v>12856</v>
          </cell>
          <cell r="I187">
            <v>446507623</v>
          </cell>
          <cell r="J187">
            <v>1018700</v>
          </cell>
          <cell r="K187">
            <v>65.319999999999993</v>
          </cell>
          <cell r="L187">
            <v>6.75</v>
          </cell>
          <cell r="M187">
            <v>-6.1</v>
          </cell>
        </row>
        <row r="188">
          <cell r="A188">
            <v>42944</v>
          </cell>
          <cell r="B188">
            <v>294.7</v>
          </cell>
          <cell r="C188">
            <v>294.89999999999998</v>
          </cell>
          <cell r="D188">
            <v>287.2</v>
          </cell>
          <cell r="E188">
            <v>291.25</v>
          </cell>
          <cell r="F188">
            <v>290.33206456137799</v>
          </cell>
          <cell r="G188">
            <v>1328844</v>
          </cell>
          <cell r="H188">
            <v>14863</v>
          </cell>
          <cell r="I188">
            <v>385806022</v>
          </cell>
          <cell r="J188">
            <v>552280</v>
          </cell>
          <cell r="K188">
            <v>41.56</v>
          </cell>
          <cell r="L188">
            <v>7.7</v>
          </cell>
          <cell r="M188">
            <v>-3.45</v>
          </cell>
        </row>
        <row r="189">
          <cell r="A189">
            <v>42943</v>
          </cell>
          <cell r="B189">
            <v>295</v>
          </cell>
          <cell r="C189">
            <v>295.3</v>
          </cell>
          <cell r="D189">
            <v>287</v>
          </cell>
          <cell r="E189">
            <v>288.64999999999998</v>
          </cell>
          <cell r="F189">
            <v>292.41242365995902</v>
          </cell>
          <cell r="G189">
            <v>880272</v>
          </cell>
          <cell r="H189">
            <v>9254</v>
          </cell>
          <cell r="I189">
            <v>257402469</v>
          </cell>
          <cell r="J189">
            <v>387645</v>
          </cell>
          <cell r="K189">
            <v>44.04</v>
          </cell>
          <cell r="L189">
            <v>8.3000000000000007</v>
          </cell>
          <cell r="M189">
            <v>-6.35</v>
          </cell>
        </row>
        <row r="190">
          <cell r="A190">
            <v>42942</v>
          </cell>
          <cell r="B190">
            <v>291.95</v>
          </cell>
          <cell r="C190">
            <v>294.2</v>
          </cell>
          <cell r="D190">
            <v>291.5</v>
          </cell>
          <cell r="E190">
            <v>293.39999999999998</v>
          </cell>
          <cell r="F190">
            <v>293.01345498668798</v>
          </cell>
          <cell r="G190">
            <v>445857</v>
          </cell>
          <cell r="H190">
            <v>4645</v>
          </cell>
          <cell r="I190">
            <v>130642100</v>
          </cell>
          <cell r="J190">
            <v>197421</v>
          </cell>
          <cell r="K190">
            <v>44.28</v>
          </cell>
          <cell r="L190">
            <v>2.7</v>
          </cell>
          <cell r="M190">
            <v>1.45</v>
          </cell>
        </row>
        <row r="191">
          <cell r="A191">
            <v>42941</v>
          </cell>
          <cell r="B191">
            <v>295</v>
          </cell>
          <cell r="C191">
            <v>295.2</v>
          </cell>
          <cell r="D191">
            <v>290.8</v>
          </cell>
          <cell r="E191">
            <v>291.39999999999998</v>
          </cell>
          <cell r="F191">
            <v>293.01719925672</v>
          </cell>
          <cell r="G191">
            <v>1672049</v>
          </cell>
          <cell r="H191">
            <v>5578</v>
          </cell>
          <cell r="I191">
            <v>489939115</v>
          </cell>
          <cell r="J191">
            <v>1281891</v>
          </cell>
          <cell r="K191">
            <v>76.67</v>
          </cell>
          <cell r="L191">
            <v>4.4000000000000004</v>
          </cell>
          <cell r="M191">
            <v>-3.6</v>
          </cell>
        </row>
        <row r="192">
          <cell r="A192">
            <v>42940</v>
          </cell>
          <cell r="B192">
            <v>289.95</v>
          </cell>
          <cell r="C192">
            <v>295.35000000000002</v>
          </cell>
          <cell r="D192">
            <v>288.35000000000002</v>
          </cell>
          <cell r="E192">
            <v>293.2</v>
          </cell>
          <cell r="F192">
            <v>293.00187734902198</v>
          </cell>
          <cell r="G192">
            <v>1070126</v>
          </cell>
          <cell r="H192">
            <v>10063</v>
          </cell>
          <cell r="I192">
            <v>313548927</v>
          </cell>
          <cell r="J192">
            <v>372773</v>
          </cell>
          <cell r="K192">
            <v>34.83</v>
          </cell>
          <cell r="L192">
            <v>7</v>
          </cell>
          <cell r="M192">
            <v>3.25</v>
          </cell>
        </row>
        <row r="193">
          <cell r="A193">
            <v>42937</v>
          </cell>
          <cell r="B193">
            <v>293.75</v>
          </cell>
          <cell r="C193">
            <v>293.75</v>
          </cell>
          <cell r="D193">
            <v>286.8</v>
          </cell>
          <cell r="E193">
            <v>288.5</v>
          </cell>
          <cell r="F193">
            <v>288.74335754517102</v>
          </cell>
          <cell r="G193">
            <v>770009</v>
          </cell>
          <cell r="H193">
            <v>6468</v>
          </cell>
          <cell r="I193">
            <v>222334984</v>
          </cell>
          <cell r="J193">
            <v>300112</v>
          </cell>
          <cell r="K193">
            <v>38.979999999999997</v>
          </cell>
          <cell r="L193">
            <v>6.95</v>
          </cell>
          <cell r="M193">
            <v>-5.25</v>
          </cell>
        </row>
        <row r="194">
          <cell r="A194">
            <v>42936</v>
          </cell>
          <cell r="B194">
            <v>294.39999999999998</v>
          </cell>
          <cell r="C194">
            <v>295</v>
          </cell>
          <cell r="D194">
            <v>288.3</v>
          </cell>
          <cell r="E194">
            <v>289.75</v>
          </cell>
          <cell r="F194">
            <v>290.98941344824999</v>
          </cell>
          <cell r="G194">
            <v>1222211</v>
          </cell>
          <cell r="H194">
            <v>12325</v>
          </cell>
          <cell r="I194">
            <v>355650462</v>
          </cell>
          <cell r="J194">
            <v>482790</v>
          </cell>
          <cell r="K194">
            <v>39.5</v>
          </cell>
          <cell r="L194">
            <v>6.7</v>
          </cell>
          <cell r="M194">
            <v>-4.6500000000000004</v>
          </cell>
        </row>
        <row r="195">
          <cell r="A195">
            <v>42935</v>
          </cell>
          <cell r="B195">
            <v>289</v>
          </cell>
          <cell r="C195">
            <v>292.8</v>
          </cell>
          <cell r="D195">
            <v>286.3</v>
          </cell>
          <cell r="E195">
            <v>291.5</v>
          </cell>
          <cell r="F195">
            <v>289.99576316086598</v>
          </cell>
          <cell r="G195">
            <v>2878325</v>
          </cell>
          <cell r="H195">
            <v>26627</v>
          </cell>
          <cell r="I195">
            <v>834702055</v>
          </cell>
          <cell r="J195">
            <v>1237126</v>
          </cell>
          <cell r="K195">
            <v>42.98</v>
          </cell>
          <cell r="L195">
            <v>6.5</v>
          </cell>
          <cell r="M195">
            <v>2.5</v>
          </cell>
        </row>
        <row r="196">
          <cell r="A196">
            <v>42934</v>
          </cell>
          <cell r="B196">
            <v>293.2</v>
          </cell>
          <cell r="C196">
            <v>293.2</v>
          </cell>
          <cell r="D196">
            <v>276.89999999999998</v>
          </cell>
          <cell r="E196">
            <v>284.60000000000002</v>
          </cell>
          <cell r="F196">
            <v>285.031603103306</v>
          </cell>
          <cell r="G196">
            <v>10494096</v>
          </cell>
          <cell r="H196">
            <v>108542</v>
          </cell>
          <cell r="I196">
            <v>2991149006</v>
          </cell>
          <cell r="J196">
            <v>3997920</v>
          </cell>
          <cell r="K196">
            <v>38.1</v>
          </cell>
          <cell r="L196">
            <v>16.3</v>
          </cell>
          <cell r="M196">
            <v>-8.6</v>
          </cell>
        </row>
        <row r="197">
          <cell r="A197">
            <v>42933</v>
          </cell>
          <cell r="B197">
            <v>334.9</v>
          </cell>
          <cell r="C197">
            <v>335</v>
          </cell>
          <cell r="D197">
            <v>321.10000000000002</v>
          </cell>
          <cell r="E197">
            <v>325.75</v>
          </cell>
          <cell r="F197">
            <v>327.71664745509901</v>
          </cell>
          <cell r="G197">
            <v>1660458</v>
          </cell>
          <cell r="H197">
            <v>8788</v>
          </cell>
          <cell r="I197">
            <v>544159729</v>
          </cell>
          <cell r="J197">
            <v>1034676</v>
          </cell>
          <cell r="K197">
            <v>62.31</v>
          </cell>
          <cell r="L197">
            <v>13.9</v>
          </cell>
          <cell r="M197">
            <v>-9.15</v>
          </cell>
        </row>
        <row r="198">
          <cell r="A198">
            <v>42930</v>
          </cell>
          <cell r="B198">
            <v>339.05</v>
          </cell>
          <cell r="C198">
            <v>340</v>
          </cell>
          <cell r="D198">
            <v>334.75</v>
          </cell>
          <cell r="E198">
            <v>337.2</v>
          </cell>
          <cell r="F198">
            <v>336.08160024307398</v>
          </cell>
          <cell r="G198">
            <v>493675</v>
          </cell>
          <cell r="H198">
            <v>2646</v>
          </cell>
          <cell r="I198">
            <v>165915084</v>
          </cell>
          <cell r="J198">
            <v>226381</v>
          </cell>
          <cell r="K198">
            <v>45.86</v>
          </cell>
          <cell r="L198">
            <v>5.25</v>
          </cell>
          <cell r="M198">
            <v>-1.85</v>
          </cell>
        </row>
        <row r="199">
          <cell r="A199">
            <v>42929</v>
          </cell>
          <cell r="B199">
            <v>331.55</v>
          </cell>
          <cell r="C199">
            <v>339.45</v>
          </cell>
          <cell r="D199">
            <v>331.55</v>
          </cell>
          <cell r="E199">
            <v>338.65</v>
          </cell>
          <cell r="F199">
            <v>336.97678115721197</v>
          </cell>
          <cell r="G199">
            <v>1174391</v>
          </cell>
          <cell r="H199">
            <v>8863</v>
          </cell>
          <cell r="I199">
            <v>395742499</v>
          </cell>
          <cell r="J199">
            <v>482736</v>
          </cell>
          <cell r="K199">
            <v>41.11</v>
          </cell>
          <cell r="L199">
            <v>7.9</v>
          </cell>
          <cell r="M199">
            <v>7.1</v>
          </cell>
        </row>
        <row r="200">
          <cell r="A200">
            <v>42928</v>
          </cell>
          <cell r="B200">
            <v>329</v>
          </cell>
          <cell r="C200">
            <v>333.7</v>
          </cell>
          <cell r="D200">
            <v>327.3</v>
          </cell>
          <cell r="E200">
            <v>328.7</v>
          </cell>
          <cell r="F200">
            <v>329.26308618728399</v>
          </cell>
          <cell r="G200">
            <v>622412</v>
          </cell>
          <cell r="H200">
            <v>7049</v>
          </cell>
          <cell r="I200">
            <v>204937296</v>
          </cell>
          <cell r="J200">
            <v>281949</v>
          </cell>
          <cell r="K200">
            <v>45.3</v>
          </cell>
          <cell r="L200">
            <v>6.4</v>
          </cell>
          <cell r="M200">
            <v>-0.3</v>
          </cell>
        </row>
        <row r="201">
          <cell r="A201">
            <v>42927</v>
          </cell>
          <cell r="B201">
            <v>335</v>
          </cell>
          <cell r="C201">
            <v>335</v>
          </cell>
          <cell r="D201">
            <v>330</v>
          </cell>
          <cell r="E201">
            <v>330.4</v>
          </cell>
          <cell r="F201">
            <v>331.23485086397602</v>
          </cell>
          <cell r="G201">
            <v>566798</v>
          </cell>
          <cell r="H201">
            <v>5231</v>
          </cell>
          <cell r="I201">
            <v>187743251</v>
          </cell>
          <cell r="J201">
            <v>302259</v>
          </cell>
          <cell r="K201">
            <v>53.33</v>
          </cell>
          <cell r="L201">
            <v>5</v>
          </cell>
          <cell r="M201">
            <v>-4.5999999999999996</v>
          </cell>
        </row>
        <row r="202">
          <cell r="A202">
            <v>42926</v>
          </cell>
          <cell r="B202">
            <v>335.1</v>
          </cell>
          <cell r="C202">
            <v>338</v>
          </cell>
          <cell r="D202">
            <v>331</v>
          </cell>
          <cell r="E202">
            <v>333.25</v>
          </cell>
          <cell r="F202">
            <v>332.491770317337</v>
          </cell>
          <cell r="G202">
            <v>3497887</v>
          </cell>
          <cell r="H202">
            <v>30411</v>
          </cell>
          <cell r="I202">
            <v>1163018641</v>
          </cell>
          <cell r="J202">
            <v>2370636</v>
          </cell>
          <cell r="K202">
            <v>67.77</v>
          </cell>
          <cell r="L202">
            <v>7</v>
          </cell>
          <cell r="M202">
            <v>-1.85</v>
          </cell>
        </row>
        <row r="203">
          <cell r="A203">
            <v>42923</v>
          </cell>
          <cell r="B203">
            <v>337.6</v>
          </cell>
          <cell r="C203">
            <v>338</v>
          </cell>
          <cell r="D203">
            <v>333.1</v>
          </cell>
          <cell r="E203">
            <v>334.1</v>
          </cell>
          <cell r="F203">
            <v>334.73853229065497</v>
          </cell>
          <cell r="G203">
            <v>457284</v>
          </cell>
          <cell r="H203">
            <v>3545</v>
          </cell>
          <cell r="I203">
            <v>153070575</v>
          </cell>
          <cell r="J203">
            <v>169971</v>
          </cell>
          <cell r="K203">
            <v>37.17</v>
          </cell>
          <cell r="L203">
            <v>4.9000000000000004</v>
          </cell>
          <cell r="M203">
            <v>-3.5</v>
          </cell>
        </row>
        <row r="204">
          <cell r="A204">
            <v>42922</v>
          </cell>
          <cell r="B204">
            <v>333</v>
          </cell>
          <cell r="C204">
            <v>338.6</v>
          </cell>
          <cell r="D204">
            <v>331.45</v>
          </cell>
          <cell r="E204">
            <v>336.75</v>
          </cell>
          <cell r="F204">
            <v>336.18192839839401</v>
          </cell>
          <cell r="G204">
            <v>872662</v>
          </cell>
          <cell r="H204">
            <v>7205</v>
          </cell>
          <cell r="I204">
            <v>293373194</v>
          </cell>
          <cell r="J204">
            <v>330151</v>
          </cell>
          <cell r="K204">
            <v>37.83</v>
          </cell>
          <cell r="L204">
            <v>7.15</v>
          </cell>
          <cell r="M204">
            <v>3.75</v>
          </cell>
        </row>
        <row r="205">
          <cell r="A205">
            <v>42921</v>
          </cell>
          <cell r="B205">
            <v>337.25</v>
          </cell>
          <cell r="C205">
            <v>337.5</v>
          </cell>
          <cell r="D205">
            <v>330.35</v>
          </cell>
          <cell r="E205">
            <v>331.05</v>
          </cell>
          <cell r="F205">
            <v>332.91174851097401</v>
          </cell>
          <cell r="G205">
            <v>535753</v>
          </cell>
          <cell r="H205">
            <v>4575</v>
          </cell>
          <cell r="I205">
            <v>178358468</v>
          </cell>
          <cell r="J205">
            <v>219845</v>
          </cell>
          <cell r="K205">
            <v>41.03</v>
          </cell>
          <cell r="L205">
            <v>7.15</v>
          </cell>
          <cell r="M205">
            <v>-6.2</v>
          </cell>
        </row>
        <row r="206">
          <cell r="A206">
            <v>42920</v>
          </cell>
          <cell r="B206">
            <v>344</v>
          </cell>
          <cell r="C206">
            <v>344</v>
          </cell>
          <cell r="D206">
            <v>336.15</v>
          </cell>
          <cell r="E206">
            <v>337.1</v>
          </cell>
          <cell r="F206">
            <v>338.43111442444899</v>
          </cell>
          <cell r="G206">
            <v>702883</v>
          </cell>
          <cell r="H206">
            <v>4847</v>
          </cell>
          <cell r="I206">
            <v>237877477</v>
          </cell>
          <cell r="J206">
            <v>252818</v>
          </cell>
          <cell r="K206">
            <v>35.97</v>
          </cell>
          <cell r="L206">
            <v>7.85</v>
          </cell>
          <cell r="M206">
            <v>-6.9</v>
          </cell>
        </row>
        <row r="207">
          <cell r="A207">
            <v>42919</v>
          </cell>
          <cell r="B207">
            <v>345.25</v>
          </cell>
          <cell r="C207">
            <v>353.2</v>
          </cell>
          <cell r="D207">
            <v>340.3</v>
          </cell>
          <cell r="E207">
            <v>342.3</v>
          </cell>
          <cell r="F207">
            <v>344.02356668959999</v>
          </cell>
          <cell r="G207">
            <v>2313944</v>
          </cell>
          <cell r="H207">
            <v>13854</v>
          </cell>
          <cell r="I207">
            <v>796051268</v>
          </cell>
          <cell r="J207">
            <v>934433</v>
          </cell>
          <cell r="K207">
            <v>40.380000000000003</v>
          </cell>
          <cell r="L207">
            <v>12.9</v>
          </cell>
          <cell r="M207">
            <v>-2.95</v>
          </cell>
        </row>
        <row r="208">
          <cell r="A208">
            <v>42916</v>
          </cell>
          <cell r="B208">
            <v>311.2</v>
          </cell>
          <cell r="C208">
            <v>324.8</v>
          </cell>
          <cell r="D208">
            <v>310</v>
          </cell>
          <cell r="E208">
            <v>323.85000000000002</v>
          </cell>
          <cell r="F208">
            <v>318.89614029951099</v>
          </cell>
          <cell r="G208">
            <v>2172267</v>
          </cell>
          <cell r="H208">
            <v>10829</v>
          </cell>
          <cell r="I208">
            <v>692727562</v>
          </cell>
          <cell r="J208">
            <v>1290214</v>
          </cell>
          <cell r="K208">
            <v>59.39</v>
          </cell>
          <cell r="L208">
            <v>14.8</v>
          </cell>
          <cell r="M208">
            <v>12.65</v>
          </cell>
        </row>
        <row r="209">
          <cell r="A209">
            <v>42915</v>
          </cell>
          <cell r="B209">
            <v>309</v>
          </cell>
          <cell r="C209">
            <v>313.39999999999998</v>
          </cell>
          <cell r="D209">
            <v>308.8</v>
          </cell>
          <cell r="E209">
            <v>311.39999999999998</v>
          </cell>
          <cell r="F209">
            <v>311.23132192127099</v>
          </cell>
          <cell r="G209">
            <v>437023</v>
          </cell>
          <cell r="H209">
            <v>3888</v>
          </cell>
          <cell r="I209">
            <v>136015246</v>
          </cell>
          <cell r="J209">
            <v>162392</v>
          </cell>
          <cell r="K209">
            <v>37.159999999999997</v>
          </cell>
          <cell r="L209">
            <v>4.5999999999999996</v>
          </cell>
          <cell r="M209">
            <v>2.4</v>
          </cell>
        </row>
        <row r="210">
          <cell r="A210">
            <v>42914</v>
          </cell>
          <cell r="B210">
            <v>312</v>
          </cell>
          <cell r="C210">
            <v>312</v>
          </cell>
          <cell r="D210">
            <v>307.2</v>
          </cell>
          <cell r="E210">
            <v>308.14999999999998</v>
          </cell>
          <cell r="F210">
            <v>309.29634456781702</v>
          </cell>
          <cell r="G210">
            <v>376727</v>
          </cell>
          <cell r="H210">
            <v>2696</v>
          </cell>
          <cell r="I210">
            <v>116520284</v>
          </cell>
          <cell r="J210">
            <v>147915</v>
          </cell>
          <cell r="K210">
            <v>39.26</v>
          </cell>
          <cell r="L210">
            <v>4.8</v>
          </cell>
          <cell r="M210">
            <v>-3.85</v>
          </cell>
        </row>
        <row r="211">
          <cell r="A211">
            <v>42913</v>
          </cell>
          <cell r="B211">
            <v>311.05</v>
          </cell>
          <cell r="C211">
            <v>316.5</v>
          </cell>
          <cell r="D211">
            <v>311.05</v>
          </cell>
          <cell r="E211">
            <v>311.64999999999998</v>
          </cell>
          <cell r="F211">
            <v>312.23969727698301</v>
          </cell>
          <cell r="G211">
            <v>7540094</v>
          </cell>
          <cell r="H211">
            <v>7682</v>
          </cell>
          <cell r="I211">
            <v>2354316668</v>
          </cell>
          <cell r="J211">
            <v>1290923</v>
          </cell>
          <cell r="K211">
            <v>17.12</v>
          </cell>
          <cell r="L211">
            <v>5.45</v>
          </cell>
          <cell r="M211">
            <v>0.6</v>
          </cell>
        </row>
        <row r="212">
          <cell r="A212">
            <v>42909</v>
          </cell>
          <cell r="B212">
            <v>310.60000000000002</v>
          </cell>
          <cell r="C212">
            <v>312.5</v>
          </cell>
          <cell r="D212">
            <v>308.64999999999998</v>
          </cell>
          <cell r="E212">
            <v>310.85000000000002</v>
          </cell>
          <cell r="F212">
            <v>310.46608093880201</v>
          </cell>
          <cell r="G212">
            <v>358073</v>
          </cell>
          <cell r="H212">
            <v>2312</v>
          </cell>
          <cell r="I212">
            <v>111169521</v>
          </cell>
          <cell r="J212">
            <v>168548</v>
          </cell>
          <cell r="K212">
            <v>47.07</v>
          </cell>
          <cell r="L212">
            <v>3.85</v>
          </cell>
          <cell r="M212">
            <v>0.25</v>
          </cell>
        </row>
        <row r="213">
          <cell r="A213">
            <v>42908</v>
          </cell>
          <cell r="B213">
            <v>309.14999999999998</v>
          </cell>
          <cell r="C213">
            <v>313.89999999999998</v>
          </cell>
          <cell r="D213">
            <v>308.25</v>
          </cell>
          <cell r="E213">
            <v>310.7</v>
          </cell>
          <cell r="F213">
            <v>311.26130453318098</v>
          </cell>
          <cell r="G213">
            <v>387035</v>
          </cell>
          <cell r="H213">
            <v>3226</v>
          </cell>
          <cell r="I213">
            <v>120469019</v>
          </cell>
          <cell r="J213">
            <v>151880</v>
          </cell>
          <cell r="K213">
            <v>39.24</v>
          </cell>
          <cell r="L213">
            <v>5.65</v>
          </cell>
          <cell r="M213">
            <v>1.55</v>
          </cell>
        </row>
        <row r="214">
          <cell r="A214">
            <v>42907</v>
          </cell>
          <cell r="B214">
            <v>308.7</v>
          </cell>
          <cell r="C214">
            <v>311</v>
          </cell>
          <cell r="D214">
            <v>307.25</v>
          </cell>
          <cell r="E214">
            <v>309.14999999999998</v>
          </cell>
          <cell r="F214">
            <v>309.25383650080801</v>
          </cell>
          <cell r="G214">
            <v>462987</v>
          </cell>
          <cell r="H214">
            <v>5271</v>
          </cell>
          <cell r="I214">
            <v>143180506</v>
          </cell>
          <cell r="J214">
            <v>285565</v>
          </cell>
          <cell r="K214">
            <v>61.68</v>
          </cell>
          <cell r="L214">
            <v>3.75</v>
          </cell>
          <cell r="M214">
            <v>0.45</v>
          </cell>
        </row>
        <row r="215">
          <cell r="A215">
            <v>42906</v>
          </cell>
          <cell r="B215">
            <v>313</v>
          </cell>
          <cell r="C215">
            <v>313.55</v>
          </cell>
          <cell r="D215">
            <v>307.89999999999998</v>
          </cell>
          <cell r="E215">
            <v>308.5</v>
          </cell>
          <cell r="F215">
            <v>309.47616047967699</v>
          </cell>
          <cell r="G215">
            <v>342897</v>
          </cell>
          <cell r="H215">
            <v>2616</v>
          </cell>
          <cell r="I215">
            <v>106118447</v>
          </cell>
          <cell r="J215">
            <v>180466</v>
          </cell>
          <cell r="K215">
            <v>52.63</v>
          </cell>
          <cell r="L215">
            <v>5.65</v>
          </cell>
          <cell r="M215">
            <v>-4.5</v>
          </cell>
        </row>
        <row r="216">
          <cell r="A216">
            <v>42905</v>
          </cell>
          <cell r="B216">
            <v>308.5</v>
          </cell>
          <cell r="C216">
            <v>311.60000000000002</v>
          </cell>
          <cell r="D216">
            <v>308</v>
          </cell>
          <cell r="E216">
            <v>310.45</v>
          </cell>
          <cell r="F216">
            <v>310.29931600923402</v>
          </cell>
          <cell r="G216">
            <v>581733</v>
          </cell>
          <cell r="H216">
            <v>4150</v>
          </cell>
          <cell r="I216">
            <v>180511352</v>
          </cell>
          <cell r="J216">
            <v>273475</v>
          </cell>
          <cell r="K216">
            <v>47.01</v>
          </cell>
          <cell r="L216">
            <v>3.6</v>
          </cell>
          <cell r="M216">
            <v>1.95</v>
          </cell>
        </row>
        <row r="217">
          <cell r="A217">
            <v>42902</v>
          </cell>
          <cell r="B217">
            <v>302</v>
          </cell>
          <cell r="C217">
            <v>309.2</v>
          </cell>
          <cell r="D217">
            <v>302</v>
          </cell>
          <cell r="E217">
            <v>306.3</v>
          </cell>
          <cell r="F217">
            <v>307.01062701177801</v>
          </cell>
          <cell r="G217">
            <v>663592</v>
          </cell>
          <cell r="H217">
            <v>4699</v>
          </cell>
          <cell r="I217">
            <v>203729796</v>
          </cell>
          <cell r="J217">
            <v>283238</v>
          </cell>
          <cell r="K217">
            <v>42.68</v>
          </cell>
          <cell r="L217">
            <v>7.2</v>
          </cell>
          <cell r="M217">
            <v>4.3</v>
          </cell>
        </row>
        <row r="218">
          <cell r="A218">
            <v>42901</v>
          </cell>
          <cell r="B218">
            <v>304</v>
          </cell>
          <cell r="C218">
            <v>304</v>
          </cell>
          <cell r="D218">
            <v>299.7</v>
          </cell>
          <cell r="E218">
            <v>301.89999999999998</v>
          </cell>
          <cell r="F218">
            <v>300.37370062225602</v>
          </cell>
          <cell r="G218">
            <v>1799419</v>
          </cell>
          <cell r="H218">
            <v>5123</v>
          </cell>
          <cell r="I218">
            <v>540498144</v>
          </cell>
          <cell r="J218">
            <v>1338571</v>
          </cell>
          <cell r="K218">
            <v>74.39</v>
          </cell>
          <cell r="L218">
            <v>4.3</v>
          </cell>
          <cell r="M218">
            <v>-2.1</v>
          </cell>
        </row>
        <row r="219">
          <cell r="A219">
            <v>42900</v>
          </cell>
          <cell r="B219">
            <v>305.25</v>
          </cell>
          <cell r="C219">
            <v>305.85000000000002</v>
          </cell>
          <cell r="D219">
            <v>299</v>
          </cell>
          <cell r="E219">
            <v>299.75</v>
          </cell>
          <cell r="F219">
            <v>300.762626691197</v>
          </cell>
          <cell r="G219">
            <v>1072391</v>
          </cell>
          <cell r="H219">
            <v>4002</v>
          </cell>
          <cell r="I219">
            <v>322535134</v>
          </cell>
          <cell r="J219">
            <v>488168</v>
          </cell>
          <cell r="K219">
            <v>45.52</v>
          </cell>
          <cell r="L219">
            <v>6.85</v>
          </cell>
          <cell r="M219">
            <v>-5.5</v>
          </cell>
        </row>
        <row r="220">
          <cell r="A220">
            <v>42899</v>
          </cell>
          <cell r="B220">
            <v>304.45</v>
          </cell>
          <cell r="C220">
            <v>305.95</v>
          </cell>
          <cell r="D220">
            <v>302.39999999999998</v>
          </cell>
          <cell r="E220">
            <v>304.7</v>
          </cell>
          <cell r="F220">
            <v>304.39833242010099</v>
          </cell>
          <cell r="G220">
            <v>563931</v>
          </cell>
          <cell r="H220">
            <v>3193</v>
          </cell>
          <cell r="I220">
            <v>171659656</v>
          </cell>
          <cell r="J220">
            <v>180043</v>
          </cell>
          <cell r="K220">
            <v>31.93</v>
          </cell>
          <cell r="L220">
            <v>3.55</v>
          </cell>
          <cell r="M220">
            <v>0.25</v>
          </cell>
        </row>
        <row r="221">
          <cell r="A221">
            <v>42898</v>
          </cell>
          <cell r="B221">
            <v>307</v>
          </cell>
          <cell r="C221">
            <v>308.55</v>
          </cell>
          <cell r="D221">
            <v>302.75</v>
          </cell>
          <cell r="E221">
            <v>304.35000000000002</v>
          </cell>
          <cell r="F221">
            <v>304.83121320138002</v>
          </cell>
          <cell r="G221">
            <v>439045</v>
          </cell>
          <cell r="H221">
            <v>4013</v>
          </cell>
          <cell r="I221">
            <v>133834620</v>
          </cell>
          <cell r="J221">
            <v>167915</v>
          </cell>
          <cell r="K221">
            <v>38.25</v>
          </cell>
          <cell r="L221">
            <v>5.8</v>
          </cell>
          <cell r="M221">
            <v>-2.65</v>
          </cell>
        </row>
        <row r="222">
          <cell r="A222">
            <v>42895</v>
          </cell>
          <cell r="B222">
            <v>310.05</v>
          </cell>
          <cell r="C222">
            <v>312.45</v>
          </cell>
          <cell r="D222">
            <v>304.64999999999998</v>
          </cell>
          <cell r="E222">
            <v>306.2</v>
          </cell>
          <cell r="F222">
            <v>307.07277282283502</v>
          </cell>
          <cell r="G222">
            <v>647838</v>
          </cell>
          <cell r="H222">
            <v>5055</v>
          </cell>
          <cell r="I222">
            <v>198933411</v>
          </cell>
          <cell r="J222">
            <v>191058</v>
          </cell>
          <cell r="K222">
            <v>29.49</v>
          </cell>
          <cell r="L222">
            <v>7.8</v>
          </cell>
          <cell r="M222">
            <v>-3.85</v>
          </cell>
        </row>
        <row r="223">
          <cell r="A223">
            <v>42894</v>
          </cell>
          <cell r="B223">
            <v>312.2</v>
          </cell>
          <cell r="C223">
            <v>313.2</v>
          </cell>
          <cell r="D223">
            <v>309.60000000000002</v>
          </cell>
          <cell r="E223">
            <v>311.60000000000002</v>
          </cell>
          <cell r="F223">
            <v>310.92559495277902</v>
          </cell>
          <cell r="G223">
            <v>385955</v>
          </cell>
          <cell r="H223">
            <v>3259</v>
          </cell>
          <cell r="I223">
            <v>120003288</v>
          </cell>
          <cell r="J223">
            <v>198286</v>
          </cell>
          <cell r="K223">
            <v>51.38</v>
          </cell>
          <cell r="L223">
            <v>3.6</v>
          </cell>
          <cell r="M223">
            <v>-0.6</v>
          </cell>
        </row>
        <row r="224">
          <cell r="A224">
            <v>42893</v>
          </cell>
          <cell r="B224">
            <v>311.75</v>
          </cell>
          <cell r="C224">
            <v>314.75</v>
          </cell>
          <cell r="D224">
            <v>310.7</v>
          </cell>
          <cell r="E224">
            <v>312.2</v>
          </cell>
          <cell r="F224">
            <v>313.11933306335698</v>
          </cell>
          <cell r="G224">
            <v>343241</v>
          </cell>
          <cell r="H224">
            <v>2448</v>
          </cell>
          <cell r="I224">
            <v>107475393</v>
          </cell>
          <cell r="J224">
            <v>139594</v>
          </cell>
          <cell r="K224">
            <v>40.67</v>
          </cell>
          <cell r="L224">
            <v>4.05</v>
          </cell>
          <cell r="M224">
            <v>0.45</v>
          </cell>
        </row>
        <row r="225">
          <cell r="A225">
            <v>42892</v>
          </cell>
          <cell r="B225">
            <v>318.14999999999998</v>
          </cell>
          <cell r="C225">
            <v>318.39999999999998</v>
          </cell>
          <cell r="D225">
            <v>309.7</v>
          </cell>
          <cell r="E225">
            <v>311</v>
          </cell>
          <cell r="F225">
            <v>311.154956948098</v>
          </cell>
          <cell r="G225">
            <v>568616</v>
          </cell>
          <cell r="H225">
            <v>4181</v>
          </cell>
          <cell r="I225">
            <v>176927687</v>
          </cell>
          <cell r="J225">
            <v>192466</v>
          </cell>
          <cell r="K225">
            <v>33.85</v>
          </cell>
          <cell r="L225">
            <v>8.6999999999999993</v>
          </cell>
          <cell r="M225">
            <v>-7.15</v>
          </cell>
        </row>
        <row r="226">
          <cell r="A226">
            <v>42891</v>
          </cell>
          <cell r="B226">
            <v>314.89999999999998</v>
          </cell>
          <cell r="C226">
            <v>318.5</v>
          </cell>
          <cell r="D226">
            <v>313.35000000000002</v>
          </cell>
          <cell r="E226">
            <v>317.5</v>
          </cell>
          <cell r="F226">
            <v>316.20099107636901</v>
          </cell>
          <cell r="G226">
            <v>1470926</v>
          </cell>
          <cell r="H226">
            <v>3609</v>
          </cell>
          <cell r="I226">
            <v>465108259</v>
          </cell>
          <cell r="J226">
            <v>1113302</v>
          </cell>
          <cell r="K226">
            <v>75.69</v>
          </cell>
          <cell r="L226">
            <v>5.15</v>
          </cell>
          <cell r="M226">
            <v>2.6</v>
          </cell>
        </row>
        <row r="227">
          <cell r="A227">
            <v>42888</v>
          </cell>
          <cell r="B227">
            <v>314.60000000000002</v>
          </cell>
          <cell r="C227">
            <v>319.64999999999998</v>
          </cell>
          <cell r="D227">
            <v>314.60000000000002</v>
          </cell>
          <cell r="E227">
            <v>319.14999999999998</v>
          </cell>
          <cell r="F227">
            <v>317.17407185423599</v>
          </cell>
          <cell r="G227">
            <v>1751880</v>
          </cell>
          <cell r="H227">
            <v>3859</v>
          </cell>
          <cell r="I227">
            <v>555650913</v>
          </cell>
          <cell r="J227">
            <v>635166</v>
          </cell>
          <cell r="K227">
            <v>36.26</v>
          </cell>
          <cell r="L227">
            <v>5.05</v>
          </cell>
          <cell r="M227">
            <v>4.55</v>
          </cell>
        </row>
        <row r="228">
          <cell r="A228">
            <v>42887</v>
          </cell>
          <cell r="B228">
            <v>313</v>
          </cell>
          <cell r="C228">
            <v>316.89999999999998</v>
          </cell>
          <cell r="D228">
            <v>311.2</v>
          </cell>
          <cell r="E228">
            <v>314.60000000000002</v>
          </cell>
          <cell r="F228">
            <v>315.576217575165</v>
          </cell>
          <cell r="G228">
            <v>1024639</v>
          </cell>
          <cell r="H228">
            <v>3899</v>
          </cell>
          <cell r="I228">
            <v>323351700</v>
          </cell>
          <cell r="J228">
            <v>663616</v>
          </cell>
          <cell r="K228">
            <v>64.77</v>
          </cell>
          <cell r="L228">
            <v>5.7</v>
          </cell>
          <cell r="M228">
            <v>1.6</v>
          </cell>
        </row>
        <row r="229">
          <cell r="A229">
            <v>42886</v>
          </cell>
          <cell r="B229">
            <v>312</v>
          </cell>
          <cell r="C229">
            <v>313.5</v>
          </cell>
          <cell r="D229">
            <v>307.2</v>
          </cell>
          <cell r="E229">
            <v>311.89999999999998</v>
          </cell>
          <cell r="F229">
            <v>310.29597623463002</v>
          </cell>
          <cell r="G229">
            <v>632517</v>
          </cell>
          <cell r="H229">
            <v>4299</v>
          </cell>
          <cell r="I229">
            <v>196267480</v>
          </cell>
          <cell r="J229">
            <v>188405</v>
          </cell>
          <cell r="K229">
            <v>29.79</v>
          </cell>
          <cell r="L229">
            <v>6.3</v>
          </cell>
          <cell r="M229">
            <v>-0.1</v>
          </cell>
        </row>
        <row r="230">
          <cell r="A230">
            <v>42885</v>
          </cell>
          <cell r="B230">
            <v>314</v>
          </cell>
          <cell r="C230">
            <v>315.35000000000002</v>
          </cell>
          <cell r="D230">
            <v>310</v>
          </cell>
          <cell r="E230">
            <v>310.39999999999998</v>
          </cell>
          <cell r="F230">
            <v>310.83179886271199</v>
          </cell>
          <cell r="G230">
            <v>1367464</v>
          </cell>
          <cell r="H230">
            <v>3212</v>
          </cell>
          <cell r="I230">
            <v>425051295</v>
          </cell>
          <cell r="J230">
            <v>189451</v>
          </cell>
          <cell r="K230">
            <v>13.85</v>
          </cell>
          <cell r="L230">
            <v>5.35</v>
          </cell>
          <cell r="M230">
            <v>-3.6</v>
          </cell>
        </row>
        <row r="231">
          <cell r="A231">
            <v>42884</v>
          </cell>
          <cell r="B231">
            <v>303</v>
          </cell>
          <cell r="C231">
            <v>319.89999999999998</v>
          </cell>
          <cell r="D231">
            <v>303</v>
          </cell>
          <cell r="E231">
            <v>316</v>
          </cell>
          <cell r="F231">
            <v>315.642472164298</v>
          </cell>
          <cell r="G231">
            <v>1203221</v>
          </cell>
          <cell r="H231">
            <v>13292</v>
          </cell>
          <cell r="I231">
            <v>379787651</v>
          </cell>
          <cell r="J231">
            <v>387449</v>
          </cell>
          <cell r="K231">
            <v>32.200000000000003</v>
          </cell>
          <cell r="L231">
            <v>16.899999999999999</v>
          </cell>
          <cell r="M231">
            <v>13</v>
          </cell>
        </row>
        <row r="232">
          <cell r="A232">
            <v>42881</v>
          </cell>
          <cell r="B232">
            <v>302.05</v>
          </cell>
          <cell r="C232">
            <v>313.39999999999998</v>
          </cell>
          <cell r="D232">
            <v>300</v>
          </cell>
          <cell r="E232">
            <v>308.64999999999998</v>
          </cell>
          <cell r="F232">
            <v>306.00484666649601</v>
          </cell>
          <cell r="G232">
            <v>2622421</v>
          </cell>
          <cell r="H232">
            <v>21091</v>
          </cell>
          <cell r="I232">
            <v>802473536</v>
          </cell>
          <cell r="J232">
            <v>895950</v>
          </cell>
          <cell r="K232">
            <v>34.159999999999997</v>
          </cell>
          <cell r="L232">
            <v>13.4</v>
          </cell>
          <cell r="M232">
            <v>6.6</v>
          </cell>
        </row>
        <row r="233">
          <cell r="A233">
            <v>42880</v>
          </cell>
          <cell r="B233">
            <v>301</v>
          </cell>
          <cell r="C233">
            <v>304.60000000000002</v>
          </cell>
          <cell r="D233">
            <v>295.5</v>
          </cell>
          <cell r="E233">
            <v>299.7</v>
          </cell>
          <cell r="F233">
            <v>299.31768385385999</v>
          </cell>
          <cell r="G233">
            <v>747863</v>
          </cell>
          <cell r="H233">
            <v>5740</v>
          </cell>
          <cell r="I233">
            <v>223848621</v>
          </cell>
          <cell r="J233">
            <v>308308</v>
          </cell>
          <cell r="K233">
            <v>41.23</v>
          </cell>
          <cell r="L233">
            <v>9.1</v>
          </cell>
          <cell r="M233">
            <v>-1.3</v>
          </cell>
        </row>
        <row r="234">
          <cell r="A234">
            <v>42879</v>
          </cell>
          <cell r="B234">
            <v>300.10000000000002</v>
          </cell>
          <cell r="C234">
            <v>302</v>
          </cell>
          <cell r="D234">
            <v>297.89999999999998</v>
          </cell>
          <cell r="E234">
            <v>299.95</v>
          </cell>
          <cell r="F234">
            <v>300.094397232056</v>
          </cell>
          <cell r="G234">
            <v>560705</v>
          </cell>
          <cell r="H234">
            <v>3032</v>
          </cell>
          <cell r="I234">
            <v>168264429</v>
          </cell>
          <cell r="J234">
            <v>256410</v>
          </cell>
          <cell r="K234">
            <v>45.73</v>
          </cell>
          <cell r="L234">
            <v>4.0999999999999996</v>
          </cell>
          <cell r="M234">
            <v>-0.15</v>
          </cell>
        </row>
        <row r="235">
          <cell r="A235">
            <v>42878</v>
          </cell>
          <cell r="B235">
            <v>302</v>
          </cell>
          <cell r="C235">
            <v>303.75</v>
          </cell>
          <cell r="D235">
            <v>298.3</v>
          </cell>
          <cell r="E235">
            <v>300.25</v>
          </cell>
          <cell r="F235">
            <v>300.35662139336301</v>
          </cell>
          <cell r="G235">
            <v>1158004</v>
          </cell>
          <cell r="H235">
            <v>11906</v>
          </cell>
          <cell r="I235">
            <v>347814169</v>
          </cell>
          <cell r="J235">
            <v>461091</v>
          </cell>
          <cell r="K235">
            <v>39.82</v>
          </cell>
          <cell r="L235">
            <v>5.45</v>
          </cell>
          <cell r="M235">
            <v>-1.75</v>
          </cell>
        </row>
        <row r="236">
          <cell r="A236">
            <v>42877</v>
          </cell>
          <cell r="B236">
            <v>292</v>
          </cell>
          <cell r="C236">
            <v>304.89999999999998</v>
          </cell>
          <cell r="D236">
            <v>291</v>
          </cell>
          <cell r="E236">
            <v>303.64999999999998</v>
          </cell>
          <cell r="F236">
            <v>299.86303176836498</v>
          </cell>
          <cell r="G236">
            <v>3149139</v>
          </cell>
          <cell r="H236">
            <v>20841</v>
          </cell>
          <cell r="I236">
            <v>944310368</v>
          </cell>
          <cell r="J236">
            <v>1338003</v>
          </cell>
          <cell r="K236">
            <v>42.49</v>
          </cell>
          <cell r="L236">
            <v>13.9</v>
          </cell>
          <cell r="M236">
            <v>11.65</v>
          </cell>
        </row>
        <row r="237">
          <cell r="A237">
            <v>42874</v>
          </cell>
          <cell r="B237">
            <v>280.25</v>
          </cell>
          <cell r="C237">
            <v>295.5</v>
          </cell>
          <cell r="D237">
            <v>280.25</v>
          </cell>
          <cell r="E237">
            <v>285.89999999999998</v>
          </cell>
          <cell r="F237">
            <v>290.134709964715</v>
          </cell>
          <cell r="G237">
            <v>2550138</v>
          </cell>
          <cell r="H237">
            <v>15868</v>
          </cell>
          <cell r="I237">
            <v>739883549</v>
          </cell>
          <cell r="J237">
            <v>1102234</v>
          </cell>
          <cell r="K237">
            <v>43.22</v>
          </cell>
          <cell r="L237">
            <v>15.25</v>
          </cell>
          <cell r="M237">
            <v>5.65</v>
          </cell>
        </row>
        <row r="238">
          <cell r="A238">
            <v>42873</v>
          </cell>
          <cell r="B238">
            <v>279.89999999999998</v>
          </cell>
          <cell r="C238">
            <v>280.95</v>
          </cell>
          <cell r="D238">
            <v>276.95</v>
          </cell>
          <cell r="E238">
            <v>278.05</v>
          </cell>
          <cell r="F238">
            <v>278.49434546130902</v>
          </cell>
          <cell r="G238">
            <v>338666</v>
          </cell>
          <cell r="H238">
            <v>1490</v>
          </cell>
          <cell r="I238">
            <v>94316566</v>
          </cell>
          <cell r="J238">
            <v>159446</v>
          </cell>
          <cell r="K238">
            <v>47.08</v>
          </cell>
          <cell r="L238">
            <v>4</v>
          </cell>
          <cell r="M238">
            <v>-1.85</v>
          </cell>
        </row>
        <row r="239">
          <cell r="A239">
            <v>42872</v>
          </cell>
          <cell r="B239">
            <v>284</v>
          </cell>
          <cell r="C239">
            <v>284.39999999999998</v>
          </cell>
          <cell r="D239">
            <v>279.5</v>
          </cell>
          <cell r="E239">
            <v>281.85000000000002</v>
          </cell>
          <cell r="F239">
            <v>281.88957309749901</v>
          </cell>
          <cell r="G239">
            <v>641130</v>
          </cell>
          <cell r="H239">
            <v>4870</v>
          </cell>
          <cell r="I239">
            <v>180727862</v>
          </cell>
          <cell r="J239">
            <v>430264</v>
          </cell>
          <cell r="K239">
            <v>67.11</v>
          </cell>
          <cell r="L239">
            <v>4.9000000000000004</v>
          </cell>
          <cell r="M239">
            <v>-2.15</v>
          </cell>
        </row>
        <row r="240">
          <cell r="A240">
            <v>42871</v>
          </cell>
          <cell r="B240">
            <v>278.10000000000002</v>
          </cell>
          <cell r="C240">
            <v>284.25</v>
          </cell>
          <cell r="D240">
            <v>278.10000000000002</v>
          </cell>
          <cell r="E240">
            <v>283.45</v>
          </cell>
          <cell r="F240">
            <v>281.64471974714502</v>
          </cell>
          <cell r="G240">
            <v>629610</v>
          </cell>
          <cell r="H240">
            <v>4300</v>
          </cell>
          <cell r="I240">
            <v>177326332</v>
          </cell>
          <cell r="J240">
            <v>385190</v>
          </cell>
          <cell r="K240">
            <v>61.18</v>
          </cell>
          <cell r="L240">
            <v>6.15</v>
          </cell>
          <cell r="M240">
            <v>5.35</v>
          </cell>
        </row>
        <row r="241">
          <cell r="A241">
            <v>42870</v>
          </cell>
          <cell r="B241">
            <v>275</v>
          </cell>
          <cell r="C241">
            <v>278.95</v>
          </cell>
          <cell r="D241">
            <v>275</v>
          </cell>
          <cell r="E241">
            <v>277.35000000000002</v>
          </cell>
          <cell r="F241">
            <v>277.629752071246</v>
          </cell>
          <cell r="G241">
            <v>322149</v>
          </cell>
          <cell r="H241">
            <v>3602</v>
          </cell>
          <cell r="I241">
            <v>89438147</v>
          </cell>
          <cell r="J241">
            <v>193420</v>
          </cell>
          <cell r="K241">
            <v>60.04</v>
          </cell>
          <cell r="L241">
            <v>3.95</v>
          </cell>
          <cell r="M241">
            <v>2.35</v>
          </cell>
        </row>
        <row r="242">
          <cell r="A242">
            <v>42867</v>
          </cell>
          <cell r="B242">
            <v>277</v>
          </cell>
          <cell r="C242">
            <v>277</v>
          </cell>
          <cell r="D242">
            <v>273.89999999999998</v>
          </cell>
          <cell r="E242">
            <v>274.3</v>
          </cell>
          <cell r="F242">
            <v>274.91136753070799</v>
          </cell>
          <cell r="G242">
            <v>484969</v>
          </cell>
          <cell r="H242">
            <v>1878</v>
          </cell>
          <cell r="I242">
            <v>133323491</v>
          </cell>
          <cell r="J242">
            <v>163335</v>
          </cell>
          <cell r="K242">
            <v>33.68</v>
          </cell>
          <cell r="L242">
            <v>3.1</v>
          </cell>
          <cell r="M242">
            <v>-2.7</v>
          </cell>
        </row>
        <row r="243">
          <cell r="A243">
            <v>42866</v>
          </cell>
          <cell r="B243">
            <v>275</v>
          </cell>
          <cell r="C243">
            <v>278.85000000000002</v>
          </cell>
          <cell r="D243">
            <v>274.14999999999998</v>
          </cell>
          <cell r="E243">
            <v>276.64999999999998</v>
          </cell>
          <cell r="F243">
            <v>277.28971613862097</v>
          </cell>
          <cell r="G243">
            <v>629744</v>
          </cell>
          <cell r="H243">
            <v>3919</v>
          </cell>
          <cell r="I243">
            <v>174621535</v>
          </cell>
          <cell r="J243">
            <v>268995</v>
          </cell>
          <cell r="K243">
            <v>42.71</v>
          </cell>
          <cell r="L243">
            <v>4.7</v>
          </cell>
          <cell r="M243">
            <v>1.65</v>
          </cell>
        </row>
        <row r="244">
          <cell r="A244">
            <v>42865</v>
          </cell>
          <cell r="B244">
            <v>273.95</v>
          </cell>
          <cell r="C244">
            <v>275.5</v>
          </cell>
          <cell r="D244">
            <v>272.45</v>
          </cell>
          <cell r="E244">
            <v>273.89999999999998</v>
          </cell>
          <cell r="F244">
            <v>274.164271833611</v>
          </cell>
          <cell r="G244">
            <v>456956</v>
          </cell>
          <cell r="H244">
            <v>3980</v>
          </cell>
          <cell r="I244">
            <v>125281009</v>
          </cell>
          <cell r="J244">
            <v>207625</v>
          </cell>
          <cell r="K244">
            <v>45.44</v>
          </cell>
          <cell r="L244">
            <v>3.05</v>
          </cell>
          <cell r="M244">
            <v>-0.05</v>
          </cell>
        </row>
        <row r="245">
          <cell r="A245">
            <v>42864</v>
          </cell>
          <cell r="B245">
            <v>273.5</v>
          </cell>
          <cell r="C245">
            <v>276.60000000000002</v>
          </cell>
          <cell r="D245">
            <v>270.89999999999998</v>
          </cell>
          <cell r="E245">
            <v>271.55</v>
          </cell>
          <cell r="F245">
            <v>273.51820967223301</v>
          </cell>
          <cell r="G245">
            <v>528730</v>
          </cell>
          <cell r="H245">
            <v>4016</v>
          </cell>
          <cell r="I245">
            <v>144617283</v>
          </cell>
          <cell r="J245">
            <v>180727</v>
          </cell>
          <cell r="K245">
            <v>34.18</v>
          </cell>
          <cell r="L245">
            <v>5.7</v>
          </cell>
          <cell r="M245">
            <v>-1.95</v>
          </cell>
        </row>
        <row r="246">
          <cell r="A246">
            <v>42863</v>
          </cell>
          <cell r="B246">
            <v>277</v>
          </cell>
          <cell r="C246">
            <v>278.10000000000002</v>
          </cell>
          <cell r="D246">
            <v>272.5</v>
          </cell>
          <cell r="E246">
            <v>272.95</v>
          </cell>
          <cell r="F246">
            <v>274.27016539194301</v>
          </cell>
          <cell r="G246">
            <v>1216081</v>
          </cell>
          <cell r="H246">
            <v>7797</v>
          </cell>
          <cell r="I246">
            <v>333534737</v>
          </cell>
          <cell r="J246">
            <v>883409</v>
          </cell>
          <cell r="K246">
            <v>72.64</v>
          </cell>
          <cell r="L246">
            <v>5.6</v>
          </cell>
          <cell r="M246">
            <v>-4.05</v>
          </cell>
        </row>
        <row r="247">
          <cell r="A247">
            <v>42860</v>
          </cell>
          <cell r="B247">
            <v>280.7</v>
          </cell>
          <cell r="C247">
            <v>281.55</v>
          </cell>
          <cell r="D247">
            <v>276.75</v>
          </cell>
          <cell r="E247">
            <v>277.05</v>
          </cell>
          <cell r="F247">
            <v>277.68032999082402</v>
          </cell>
          <cell r="G247">
            <v>610320</v>
          </cell>
          <cell r="H247">
            <v>3116</v>
          </cell>
          <cell r="I247">
            <v>169473859</v>
          </cell>
          <cell r="J247">
            <v>198901</v>
          </cell>
          <cell r="K247">
            <v>32.590000000000003</v>
          </cell>
          <cell r="L247">
            <v>4.8</v>
          </cell>
          <cell r="M247">
            <v>-3.65</v>
          </cell>
        </row>
        <row r="248">
          <cell r="A248">
            <v>42859</v>
          </cell>
          <cell r="B248">
            <v>277.3</v>
          </cell>
          <cell r="C248">
            <v>282.10000000000002</v>
          </cell>
          <cell r="D248">
            <v>276.25</v>
          </cell>
          <cell r="E248">
            <v>281.10000000000002</v>
          </cell>
          <cell r="F248">
            <v>278.78672118269901</v>
          </cell>
          <cell r="G248">
            <v>813461</v>
          </cell>
          <cell r="H248">
            <v>4897</v>
          </cell>
          <cell r="I248">
            <v>226782125</v>
          </cell>
          <cell r="J248">
            <v>413961</v>
          </cell>
          <cell r="K248">
            <v>50.89</v>
          </cell>
          <cell r="L248">
            <v>5.85</v>
          </cell>
          <cell r="M248">
            <v>3.8</v>
          </cell>
        </row>
        <row r="249">
          <cell r="A249">
            <v>42858</v>
          </cell>
          <cell r="B249">
            <v>279.60000000000002</v>
          </cell>
          <cell r="C249">
            <v>279.60000000000002</v>
          </cell>
          <cell r="D249">
            <v>275.5</v>
          </cell>
          <cell r="E249">
            <v>277.2</v>
          </cell>
          <cell r="F249">
            <v>277.14941190137102</v>
          </cell>
          <cell r="G249">
            <v>1713063</v>
          </cell>
          <cell r="H249">
            <v>3117</v>
          </cell>
          <cell r="I249">
            <v>474774403</v>
          </cell>
          <cell r="J249">
            <v>243501</v>
          </cell>
          <cell r="K249">
            <v>14.21</v>
          </cell>
          <cell r="L249">
            <v>4.0999999999999996</v>
          </cell>
          <cell r="M249">
            <v>-2.4</v>
          </cell>
        </row>
        <row r="250">
          <cell r="A250">
            <v>42857</v>
          </cell>
          <cell r="B250">
            <v>279.05</v>
          </cell>
          <cell r="C250">
            <v>280.75</v>
          </cell>
          <cell r="D250">
            <v>276.64999999999998</v>
          </cell>
          <cell r="E250">
            <v>278.60000000000002</v>
          </cell>
          <cell r="F250">
            <v>278.48897282756599</v>
          </cell>
          <cell r="G250">
            <v>481039</v>
          </cell>
          <cell r="H250">
            <v>3121</v>
          </cell>
          <cell r="I250">
            <v>133964057</v>
          </cell>
          <cell r="J250">
            <v>156416</v>
          </cell>
          <cell r="K250">
            <v>32.520000000000003</v>
          </cell>
          <cell r="L250">
            <v>4.0999999999999996</v>
          </cell>
          <cell r="M250">
            <v>-0.45</v>
          </cell>
        </row>
        <row r="251">
          <cell r="A251">
            <v>42853</v>
          </cell>
          <cell r="B251">
            <v>285.89999999999998</v>
          </cell>
          <cell r="C251">
            <v>285.89999999999998</v>
          </cell>
          <cell r="D251">
            <v>278.10000000000002</v>
          </cell>
          <cell r="E251">
            <v>278.60000000000002</v>
          </cell>
          <cell r="F251">
            <v>279.520032887561</v>
          </cell>
          <cell r="G251">
            <v>595970</v>
          </cell>
          <cell r="H251">
            <v>6643</v>
          </cell>
          <cell r="I251">
            <v>166585554</v>
          </cell>
          <cell r="J251">
            <v>260306</v>
          </cell>
          <cell r="K251">
            <v>43.68</v>
          </cell>
          <cell r="L251">
            <v>7.8</v>
          </cell>
          <cell r="M251">
            <v>-7.3</v>
          </cell>
        </row>
        <row r="252">
          <cell r="A252">
            <v>42852</v>
          </cell>
          <cell r="B252">
            <v>291</v>
          </cell>
          <cell r="C252">
            <v>292</v>
          </cell>
          <cell r="D252">
            <v>283.95</v>
          </cell>
          <cell r="E252">
            <v>285.10000000000002</v>
          </cell>
          <cell r="F252">
            <v>286.53596186093603</v>
          </cell>
          <cell r="G252">
            <v>3005003</v>
          </cell>
          <cell r="H252">
            <v>4584</v>
          </cell>
          <cell r="I252">
            <v>861041425</v>
          </cell>
          <cell r="J252">
            <v>329083</v>
          </cell>
          <cell r="K252">
            <v>10.95</v>
          </cell>
          <cell r="L252">
            <v>8.0500000000000007</v>
          </cell>
          <cell r="M252">
            <v>-5.9</v>
          </cell>
        </row>
        <row r="253">
          <cell r="A253">
            <v>42851</v>
          </cell>
          <cell r="B253">
            <v>281.95</v>
          </cell>
          <cell r="C253">
            <v>292.85000000000002</v>
          </cell>
          <cell r="D253">
            <v>281.95</v>
          </cell>
          <cell r="E253">
            <v>290.64999999999998</v>
          </cell>
          <cell r="F253">
            <v>288.54374209919399</v>
          </cell>
          <cell r="G253">
            <v>1943631</v>
          </cell>
          <cell r="H253">
            <v>8402</v>
          </cell>
          <cell r="I253">
            <v>560822562</v>
          </cell>
          <cell r="J253">
            <v>1378011</v>
          </cell>
          <cell r="K253">
            <v>70.900000000000006</v>
          </cell>
          <cell r="L253">
            <v>10.9</v>
          </cell>
          <cell r="M253">
            <v>8.6999999999999993</v>
          </cell>
        </row>
        <row r="254">
          <cell r="A254">
            <v>42850</v>
          </cell>
          <cell r="B254">
            <v>277</v>
          </cell>
          <cell r="C254">
            <v>282.10000000000002</v>
          </cell>
          <cell r="D254">
            <v>274</v>
          </cell>
          <cell r="E254">
            <v>281.2</v>
          </cell>
          <cell r="F254">
            <v>279.37008346867799</v>
          </cell>
          <cell r="G254">
            <v>512887</v>
          </cell>
          <cell r="H254">
            <v>3288</v>
          </cell>
          <cell r="I254">
            <v>143285284</v>
          </cell>
          <cell r="J254">
            <v>220205</v>
          </cell>
          <cell r="K254">
            <v>42.93</v>
          </cell>
          <cell r="L254">
            <v>8.1</v>
          </cell>
          <cell r="M254">
            <v>4.2</v>
          </cell>
        </row>
        <row r="255">
          <cell r="A255">
            <v>42849</v>
          </cell>
          <cell r="B255">
            <v>276</v>
          </cell>
          <cell r="C255">
            <v>277.10000000000002</v>
          </cell>
          <cell r="D255">
            <v>271.25</v>
          </cell>
          <cell r="E255">
            <v>276.25</v>
          </cell>
          <cell r="F255">
            <v>273.99477484858102</v>
          </cell>
          <cell r="G255">
            <v>729931</v>
          </cell>
          <cell r="H255">
            <v>3899</v>
          </cell>
          <cell r="I255">
            <v>199997280</v>
          </cell>
          <cell r="J255">
            <v>171586</v>
          </cell>
          <cell r="K255">
            <v>23.51</v>
          </cell>
          <cell r="L255">
            <v>5.85</v>
          </cell>
          <cell r="M255">
            <v>0.25</v>
          </cell>
        </row>
        <row r="256">
          <cell r="A256">
            <v>42846</v>
          </cell>
          <cell r="B256">
            <v>281.2</v>
          </cell>
          <cell r="C256">
            <v>281.5</v>
          </cell>
          <cell r="D256">
            <v>272.7</v>
          </cell>
          <cell r="E256">
            <v>274.35000000000002</v>
          </cell>
          <cell r="F256">
            <v>278.80647737752997</v>
          </cell>
          <cell r="G256">
            <v>1116810</v>
          </cell>
          <cell r="H256">
            <v>3751</v>
          </cell>
          <cell r="I256">
            <v>311373862</v>
          </cell>
          <cell r="J256">
            <v>693468</v>
          </cell>
          <cell r="K256">
            <v>62.09</v>
          </cell>
          <cell r="L256">
            <v>8.8000000000000007</v>
          </cell>
          <cell r="M256">
            <v>-6.85</v>
          </cell>
        </row>
        <row r="257">
          <cell r="A257">
            <v>42845</v>
          </cell>
          <cell r="B257">
            <v>279.55</v>
          </cell>
          <cell r="C257">
            <v>281.39999999999998</v>
          </cell>
          <cell r="D257">
            <v>278.2</v>
          </cell>
          <cell r="E257">
            <v>279.39999999999998</v>
          </cell>
          <cell r="F257">
            <v>279.23881186446499</v>
          </cell>
          <cell r="G257">
            <v>402614</v>
          </cell>
          <cell r="H257">
            <v>3056</v>
          </cell>
          <cell r="I257">
            <v>112425455</v>
          </cell>
          <cell r="J257">
            <v>170178</v>
          </cell>
          <cell r="K257">
            <v>42.27</v>
          </cell>
          <cell r="L257">
            <v>3.2</v>
          </cell>
          <cell r="M257">
            <v>-0.15</v>
          </cell>
        </row>
        <row r="258">
          <cell r="A258">
            <v>42844</v>
          </cell>
          <cell r="B258">
            <v>280.10000000000002</v>
          </cell>
          <cell r="C258">
            <v>281</v>
          </cell>
          <cell r="D258">
            <v>277.89999999999998</v>
          </cell>
          <cell r="E258">
            <v>279.10000000000002</v>
          </cell>
          <cell r="F258">
            <v>279.17031135333099</v>
          </cell>
          <cell r="G258">
            <v>351562</v>
          </cell>
          <cell r="H258">
            <v>2358</v>
          </cell>
          <cell r="I258">
            <v>98145673</v>
          </cell>
          <cell r="J258">
            <v>158059</v>
          </cell>
          <cell r="K258">
            <v>44.96</v>
          </cell>
          <cell r="L258">
            <v>3.1</v>
          </cell>
          <cell r="M258">
            <v>-1</v>
          </cell>
        </row>
        <row r="259">
          <cell r="A259">
            <v>42843</v>
          </cell>
          <cell r="B259">
            <v>281</v>
          </cell>
          <cell r="C259">
            <v>283.95</v>
          </cell>
          <cell r="D259">
            <v>278</v>
          </cell>
          <cell r="E259">
            <v>278.95</v>
          </cell>
          <cell r="F259">
            <v>280.81409191275401</v>
          </cell>
          <cell r="G259">
            <v>494099</v>
          </cell>
          <cell r="H259">
            <v>4265</v>
          </cell>
          <cell r="I259">
            <v>138749962</v>
          </cell>
          <cell r="J259">
            <v>154313</v>
          </cell>
          <cell r="K259">
            <v>31.23</v>
          </cell>
          <cell r="L259">
            <v>5.95</v>
          </cell>
          <cell r="M259">
            <v>-2.0499999999999998</v>
          </cell>
        </row>
        <row r="260">
          <cell r="A260">
            <v>42842</v>
          </cell>
          <cell r="B260">
            <v>277.7</v>
          </cell>
          <cell r="C260">
            <v>282.45</v>
          </cell>
          <cell r="D260">
            <v>275.8</v>
          </cell>
          <cell r="E260">
            <v>279</v>
          </cell>
          <cell r="F260">
            <v>279.18352951811801</v>
          </cell>
          <cell r="G260">
            <v>420352</v>
          </cell>
          <cell r="H260">
            <v>2636</v>
          </cell>
          <cell r="I260">
            <v>117355355</v>
          </cell>
          <cell r="J260">
            <v>150099</v>
          </cell>
          <cell r="K260">
            <v>35.71</v>
          </cell>
          <cell r="L260">
            <v>6.65</v>
          </cell>
          <cell r="M260">
            <v>1.3</v>
          </cell>
        </row>
        <row r="261">
          <cell r="A261">
            <v>42838</v>
          </cell>
          <cell r="B261">
            <v>281.60000000000002</v>
          </cell>
          <cell r="C261">
            <v>282.14999999999998</v>
          </cell>
          <cell r="D261">
            <v>278.64999999999998</v>
          </cell>
          <cell r="E261">
            <v>279.75</v>
          </cell>
          <cell r="F261">
            <v>280.453550433168</v>
          </cell>
          <cell r="G261">
            <v>310272</v>
          </cell>
          <cell r="H261">
            <v>2066</v>
          </cell>
          <cell r="I261">
            <v>87016884</v>
          </cell>
          <cell r="J261">
            <v>100659</v>
          </cell>
          <cell r="K261">
            <v>32.44</v>
          </cell>
          <cell r="L261">
            <v>3.5</v>
          </cell>
          <cell r="M261">
            <v>-1.85</v>
          </cell>
        </row>
        <row r="262">
          <cell r="A262">
            <v>42837</v>
          </cell>
          <cell r="B262">
            <v>282</v>
          </cell>
          <cell r="C262">
            <v>285</v>
          </cell>
          <cell r="D262">
            <v>279.55</v>
          </cell>
          <cell r="E262">
            <v>281.8</v>
          </cell>
          <cell r="F262">
            <v>282.048270114025</v>
          </cell>
          <cell r="G262">
            <v>620301</v>
          </cell>
          <cell r="H262">
            <v>5367</v>
          </cell>
          <cell r="I262">
            <v>174954824</v>
          </cell>
          <cell r="J262">
            <v>232644</v>
          </cell>
          <cell r="K262">
            <v>37.51</v>
          </cell>
          <cell r="L262">
            <v>5.45</v>
          </cell>
          <cell r="M262">
            <v>-0.2</v>
          </cell>
        </row>
        <row r="263">
          <cell r="A263">
            <v>42836</v>
          </cell>
          <cell r="B263">
            <v>273.39999999999998</v>
          </cell>
          <cell r="C263">
            <v>282.60000000000002</v>
          </cell>
          <cell r="D263">
            <v>272</v>
          </cell>
          <cell r="E263">
            <v>282.14999999999998</v>
          </cell>
          <cell r="F263">
            <v>279.49323562055503</v>
          </cell>
          <cell r="G263">
            <v>875764</v>
          </cell>
          <cell r="H263">
            <v>6318</v>
          </cell>
          <cell r="I263">
            <v>244770114</v>
          </cell>
          <cell r="J263">
            <v>455089</v>
          </cell>
          <cell r="K263">
            <v>51.96</v>
          </cell>
          <cell r="L263">
            <v>10.6</v>
          </cell>
          <cell r="M263">
            <v>8.75</v>
          </cell>
        </row>
        <row r="264">
          <cell r="A264">
            <v>42835</v>
          </cell>
          <cell r="B264">
            <v>273</v>
          </cell>
          <cell r="C264">
            <v>274.64999999999998</v>
          </cell>
          <cell r="D264">
            <v>272.10000000000002</v>
          </cell>
          <cell r="E264">
            <v>273.5</v>
          </cell>
          <cell r="F264">
            <v>273.352262363911</v>
          </cell>
          <cell r="G264">
            <v>1430959</v>
          </cell>
          <cell r="H264">
            <v>2610</v>
          </cell>
          <cell r="I264">
            <v>391155880</v>
          </cell>
          <cell r="J264">
            <v>1164550</v>
          </cell>
          <cell r="K264">
            <v>81.38</v>
          </cell>
          <cell r="L264">
            <v>2.5499999999999998</v>
          </cell>
          <cell r="M264">
            <v>0.5</v>
          </cell>
        </row>
        <row r="265">
          <cell r="A265">
            <v>42832</v>
          </cell>
          <cell r="B265">
            <v>273.5</v>
          </cell>
          <cell r="C265">
            <v>274.14999999999998</v>
          </cell>
          <cell r="D265">
            <v>271</v>
          </cell>
          <cell r="E265">
            <v>272.75</v>
          </cell>
          <cell r="F265">
            <v>272.93922053125499</v>
          </cell>
          <cell r="G265">
            <v>1625697</v>
          </cell>
          <cell r="H265">
            <v>17081</v>
          </cell>
          <cell r="I265">
            <v>443716472</v>
          </cell>
          <cell r="J265">
            <v>1345726</v>
          </cell>
          <cell r="K265">
            <v>82.78</v>
          </cell>
          <cell r="L265">
            <v>3.15</v>
          </cell>
          <cell r="M265">
            <v>-0.75</v>
          </cell>
        </row>
        <row r="266">
          <cell r="A266">
            <v>42831</v>
          </cell>
          <cell r="B266">
            <v>278.89999999999998</v>
          </cell>
          <cell r="C266">
            <v>278.95</v>
          </cell>
          <cell r="D266">
            <v>273.89999999999998</v>
          </cell>
          <cell r="E266">
            <v>274.35000000000002</v>
          </cell>
          <cell r="F266">
            <v>275.03338502226597</v>
          </cell>
          <cell r="G266">
            <v>1116938</v>
          </cell>
          <cell r="H266">
            <v>3324</v>
          </cell>
          <cell r="I266">
            <v>307195239</v>
          </cell>
          <cell r="J266">
            <v>715925</v>
          </cell>
          <cell r="K266">
            <v>64.099999999999994</v>
          </cell>
          <cell r="L266">
            <v>5.05</v>
          </cell>
          <cell r="M266">
            <v>-4.55</v>
          </cell>
        </row>
        <row r="267">
          <cell r="A267">
            <v>42830</v>
          </cell>
          <cell r="B267">
            <v>282.5</v>
          </cell>
          <cell r="C267">
            <v>283</v>
          </cell>
          <cell r="D267">
            <v>277.8</v>
          </cell>
          <cell r="E267">
            <v>278.95</v>
          </cell>
          <cell r="F267">
            <v>279.23263826928502</v>
          </cell>
          <cell r="G267">
            <v>381068</v>
          </cell>
          <cell r="H267">
            <v>2638</v>
          </cell>
          <cell r="I267">
            <v>106406623</v>
          </cell>
          <cell r="J267">
            <v>153338</v>
          </cell>
          <cell r="K267">
            <v>40.24</v>
          </cell>
          <cell r="L267">
            <v>5.2</v>
          </cell>
          <cell r="M267">
            <v>-3.55</v>
          </cell>
        </row>
        <row r="268">
          <cell r="A268">
            <v>42828</v>
          </cell>
          <cell r="B268">
            <v>281.10000000000002</v>
          </cell>
          <cell r="C268">
            <v>283.5</v>
          </cell>
          <cell r="D268">
            <v>278.75</v>
          </cell>
          <cell r="E268">
            <v>281.7</v>
          </cell>
          <cell r="F268">
            <v>281.02127441506298</v>
          </cell>
          <cell r="G268">
            <v>409788</v>
          </cell>
          <cell r="H268">
            <v>3399</v>
          </cell>
          <cell r="I268">
            <v>115159146</v>
          </cell>
          <cell r="J268">
            <v>167261</v>
          </cell>
          <cell r="K268">
            <v>40.82</v>
          </cell>
          <cell r="L268">
            <v>4.75</v>
          </cell>
          <cell r="M268">
            <v>0.6</v>
          </cell>
        </row>
        <row r="269">
          <cell r="A269">
            <v>42825</v>
          </cell>
          <cell r="B269">
            <v>282.5</v>
          </cell>
          <cell r="C269">
            <v>282.89999999999998</v>
          </cell>
          <cell r="D269">
            <v>278.7</v>
          </cell>
          <cell r="E269">
            <v>280.45</v>
          </cell>
          <cell r="F269">
            <v>280.77237806086799</v>
          </cell>
          <cell r="G269">
            <v>897866</v>
          </cell>
          <cell r="H269">
            <v>3268</v>
          </cell>
          <cell r="I269">
            <v>252095972</v>
          </cell>
          <cell r="J269">
            <v>132197</v>
          </cell>
          <cell r="K269">
            <v>14.72</v>
          </cell>
          <cell r="L269">
            <v>4.2</v>
          </cell>
          <cell r="M269">
            <v>-2.0499999999999998</v>
          </cell>
        </row>
        <row r="270">
          <cell r="A270">
            <v>42824</v>
          </cell>
          <cell r="B270">
            <v>283.3</v>
          </cell>
          <cell r="C270">
            <v>284.64999999999998</v>
          </cell>
          <cell r="D270">
            <v>280.14999999999998</v>
          </cell>
          <cell r="E270">
            <v>282.60000000000002</v>
          </cell>
          <cell r="F270">
            <v>282.45076443329702</v>
          </cell>
          <cell r="G270">
            <v>481664</v>
          </cell>
          <cell r="H270">
            <v>3078</v>
          </cell>
          <cell r="I270">
            <v>136046365</v>
          </cell>
          <cell r="J270">
            <v>275891</v>
          </cell>
          <cell r="K270">
            <v>57.28</v>
          </cell>
          <cell r="L270">
            <v>4.5</v>
          </cell>
          <cell r="M270">
            <v>-0.7</v>
          </cell>
        </row>
        <row r="271">
          <cell r="A271">
            <v>42823</v>
          </cell>
          <cell r="B271">
            <v>279.5</v>
          </cell>
          <cell r="C271">
            <v>283.5</v>
          </cell>
          <cell r="D271">
            <v>279.5</v>
          </cell>
          <cell r="E271">
            <v>282.60000000000002</v>
          </cell>
          <cell r="F271">
            <v>281.48089888754401</v>
          </cell>
          <cell r="G271">
            <v>2824024</v>
          </cell>
          <cell r="H271">
            <v>2029</v>
          </cell>
          <cell r="I271">
            <v>794908814</v>
          </cell>
          <cell r="J271">
            <v>2305357</v>
          </cell>
          <cell r="K271">
            <v>81.63</v>
          </cell>
          <cell r="L271">
            <v>4</v>
          </cell>
          <cell r="M271">
            <v>3.1</v>
          </cell>
        </row>
        <row r="272">
          <cell r="A272">
            <v>42822</v>
          </cell>
          <cell r="B272">
            <v>281</v>
          </cell>
          <cell r="C272">
            <v>282</v>
          </cell>
          <cell r="D272">
            <v>280</v>
          </cell>
          <cell r="E272">
            <v>280.5</v>
          </cell>
          <cell r="F272">
            <v>280.89931568240797</v>
          </cell>
          <cell r="G272">
            <v>1283030</v>
          </cell>
          <cell r="H272">
            <v>4058</v>
          </cell>
          <cell r="I272">
            <v>360402249</v>
          </cell>
          <cell r="J272">
            <v>894491</v>
          </cell>
          <cell r="K272">
            <v>69.72</v>
          </cell>
          <cell r="L272">
            <v>2</v>
          </cell>
          <cell r="M272">
            <v>-0.5</v>
          </cell>
        </row>
        <row r="273">
          <cell r="A273">
            <v>42821</v>
          </cell>
          <cell r="B273">
            <v>280.8</v>
          </cell>
          <cell r="C273">
            <v>283.05</v>
          </cell>
          <cell r="D273">
            <v>276.39999999999998</v>
          </cell>
          <cell r="E273">
            <v>281.89999999999998</v>
          </cell>
          <cell r="F273">
            <v>280.46824438832101</v>
          </cell>
          <cell r="G273">
            <v>664418</v>
          </cell>
          <cell r="H273">
            <v>3385</v>
          </cell>
          <cell r="I273">
            <v>186348150</v>
          </cell>
          <cell r="J273">
            <v>304883</v>
          </cell>
          <cell r="K273">
            <v>45.89</v>
          </cell>
          <cell r="L273">
            <v>6.65</v>
          </cell>
          <cell r="M273">
            <v>1.1000000000000001</v>
          </cell>
        </row>
        <row r="274">
          <cell r="A274">
            <v>42818</v>
          </cell>
          <cell r="B274">
            <v>279</v>
          </cell>
          <cell r="C274">
            <v>283</v>
          </cell>
          <cell r="D274">
            <v>278.89999999999998</v>
          </cell>
          <cell r="E274">
            <v>281.05</v>
          </cell>
          <cell r="F274">
            <v>281.41113866447898</v>
          </cell>
          <cell r="G274">
            <v>1354543</v>
          </cell>
          <cell r="H274">
            <v>5199</v>
          </cell>
          <cell r="I274">
            <v>381183488</v>
          </cell>
          <cell r="J274">
            <v>881509</v>
          </cell>
          <cell r="K274">
            <v>65.08</v>
          </cell>
          <cell r="L274">
            <v>4.0999999999999996</v>
          </cell>
          <cell r="M274">
            <v>2.0499999999999998</v>
          </cell>
        </row>
        <row r="275">
          <cell r="A275">
            <v>42817</v>
          </cell>
          <cell r="B275">
            <v>278.35000000000002</v>
          </cell>
          <cell r="C275">
            <v>282.39999999999998</v>
          </cell>
          <cell r="D275">
            <v>275.14999999999998</v>
          </cell>
          <cell r="E275">
            <v>277.89999999999998</v>
          </cell>
          <cell r="F275">
            <v>277.76163044249103</v>
          </cell>
          <cell r="G275">
            <v>1226759</v>
          </cell>
          <cell r="H275">
            <v>5157</v>
          </cell>
          <cell r="I275">
            <v>340746580</v>
          </cell>
          <cell r="J275">
            <v>675263</v>
          </cell>
          <cell r="K275">
            <v>55.04</v>
          </cell>
          <cell r="L275">
            <v>7.25</v>
          </cell>
          <cell r="M275">
            <v>-0.45</v>
          </cell>
        </row>
        <row r="276">
          <cell r="A276">
            <v>42816</v>
          </cell>
          <cell r="B276">
            <v>286</v>
          </cell>
          <cell r="C276">
            <v>287.8</v>
          </cell>
          <cell r="D276">
            <v>278.85000000000002</v>
          </cell>
          <cell r="E276">
            <v>279.75</v>
          </cell>
          <cell r="F276">
            <v>284.33456053088202</v>
          </cell>
          <cell r="G276">
            <v>981912</v>
          </cell>
          <cell r="H276">
            <v>5383</v>
          </cell>
          <cell r="I276">
            <v>279191517</v>
          </cell>
          <cell r="J276">
            <v>596786</v>
          </cell>
          <cell r="K276">
            <v>60.78</v>
          </cell>
          <cell r="L276">
            <v>8.9499999999999993</v>
          </cell>
          <cell r="M276">
            <v>-6.25</v>
          </cell>
        </row>
        <row r="277">
          <cell r="A277">
            <v>42815</v>
          </cell>
          <cell r="B277">
            <v>282.89999999999998</v>
          </cell>
          <cell r="C277">
            <v>288.45</v>
          </cell>
          <cell r="D277">
            <v>282.89999999999998</v>
          </cell>
          <cell r="E277">
            <v>287.64999999999998</v>
          </cell>
          <cell r="F277">
            <v>285.73780069173603</v>
          </cell>
          <cell r="G277">
            <v>1389546</v>
          </cell>
          <cell r="H277">
            <v>7901</v>
          </cell>
          <cell r="I277">
            <v>397045818</v>
          </cell>
          <cell r="J277">
            <v>660499</v>
          </cell>
          <cell r="K277">
            <v>47.53</v>
          </cell>
          <cell r="L277">
            <v>5.55</v>
          </cell>
          <cell r="M277">
            <v>4.75</v>
          </cell>
        </row>
        <row r="278">
          <cell r="A278">
            <v>42814</v>
          </cell>
          <cell r="B278">
            <v>282.39999999999998</v>
          </cell>
          <cell r="C278">
            <v>288</v>
          </cell>
          <cell r="D278">
            <v>277.89999999999998</v>
          </cell>
          <cell r="E278">
            <v>282.10000000000002</v>
          </cell>
          <cell r="F278">
            <v>279.79332629683802</v>
          </cell>
          <cell r="G278">
            <v>978707</v>
          </cell>
          <cell r="H278">
            <v>5702</v>
          </cell>
          <cell r="I278">
            <v>273835687</v>
          </cell>
          <cell r="J278">
            <v>588602</v>
          </cell>
          <cell r="K278">
            <v>60.14</v>
          </cell>
          <cell r="L278">
            <v>10.1</v>
          </cell>
          <cell r="M278">
            <v>-0.3</v>
          </cell>
        </row>
        <row r="279">
          <cell r="A279">
            <v>42811</v>
          </cell>
          <cell r="B279">
            <v>276</v>
          </cell>
          <cell r="C279">
            <v>289</v>
          </cell>
          <cell r="D279">
            <v>276</v>
          </cell>
          <cell r="E279">
            <v>281.2</v>
          </cell>
          <cell r="F279">
            <v>285.13082620544799</v>
          </cell>
          <cell r="G279">
            <v>5615855</v>
          </cell>
          <cell r="H279">
            <v>26430</v>
          </cell>
          <cell r="I279">
            <v>1601253376</v>
          </cell>
          <cell r="J279">
            <v>4160218</v>
          </cell>
          <cell r="K279">
            <v>74.08</v>
          </cell>
          <cell r="L279">
            <v>13</v>
          </cell>
          <cell r="M279">
            <v>5.2</v>
          </cell>
        </row>
        <row r="280">
          <cell r="A280">
            <v>42810</v>
          </cell>
          <cell r="B280">
            <v>269.39999999999998</v>
          </cell>
          <cell r="C280">
            <v>271</v>
          </cell>
          <cell r="D280">
            <v>267.55</v>
          </cell>
          <cell r="E280">
            <v>268.2</v>
          </cell>
          <cell r="F280">
            <v>268.414899481465</v>
          </cell>
          <cell r="G280">
            <v>1249869</v>
          </cell>
          <cell r="H280">
            <v>7448</v>
          </cell>
          <cell r="I280">
            <v>335483462</v>
          </cell>
          <cell r="J280">
            <v>1012997</v>
          </cell>
          <cell r="K280">
            <v>81.05</v>
          </cell>
          <cell r="L280">
            <v>3.45</v>
          </cell>
          <cell r="M280">
            <v>-1.2</v>
          </cell>
        </row>
        <row r="281">
          <cell r="A281">
            <v>42809</v>
          </cell>
          <cell r="B281">
            <v>266</v>
          </cell>
          <cell r="C281">
            <v>270.45</v>
          </cell>
          <cell r="D281">
            <v>266</v>
          </cell>
          <cell r="E281">
            <v>267.89999999999998</v>
          </cell>
          <cell r="F281">
            <v>269.52521595399202</v>
          </cell>
          <cell r="G281">
            <v>3736444</v>
          </cell>
          <cell r="H281">
            <v>6908</v>
          </cell>
          <cell r="I281">
            <v>1007065876</v>
          </cell>
          <cell r="J281">
            <v>3388240</v>
          </cell>
          <cell r="K281">
            <v>90.68</v>
          </cell>
          <cell r="L281">
            <v>4.45</v>
          </cell>
          <cell r="M281">
            <v>1.9</v>
          </cell>
        </row>
        <row r="282">
          <cell r="A282">
            <v>42808</v>
          </cell>
          <cell r="B282">
            <v>267.10000000000002</v>
          </cell>
          <cell r="C282">
            <v>271.55</v>
          </cell>
          <cell r="D282">
            <v>265.25</v>
          </cell>
          <cell r="E282">
            <v>267.14999999999998</v>
          </cell>
          <cell r="F282">
            <v>268.86078261752499</v>
          </cell>
          <cell r="G282">
            <v>1841487</v>
          </cell>
          <cell r="H282">
            <v>17107</v>
          </cell>
          <cell r="I282">
            <v>495103636</v>
          </cell>
          <cell r="J282">
            <v>1357773</v>
          </cell>
          <cell r="K282">
            <v>73.73</v>
          </cell>
          <cell r="L282">
            <v>6.3</v>
          </cell>
          <cell r="M282">
            <v>0.05</v>
          </cell>
        </row>
        <row r="283">
          <cell r="A283">
            <v>42804</v>
          </cell>
          <cell r="B283">
            <v>265.5</v>
          </cell>
          <cell r="C283">
            <v>265.5</v>
          </cell>
          <cell r="D283">
            <v>262.7</v>
          </cell>
          <cell r="E283">
            <v>263.25</v>
          </cell>
          <cell r="F283">
            <v>264.252010312621</v>
          </cell>
          <cell r="G283">
            <v>3083600</v>
          </cell>
          <cell r="H283">
            <v>3921</v>
          </cell>
          <cell r="I283">
            <v>814847499</v>
          </cell>
          <cell r="J283">
            <v>2884585</v>
          </cell>
          <cell r="K283">
            <v>93.55</v>
          </cell>
          <cell r="L283">
            <v>2.8</v>
          </cell>
          <cell r="M283">
            <v>-2.25</v>
          </cell>
        </row>
        <row r="284">
          <cell r="A284">
            <v>42803</v>
          </cell>
          <cell r="B284">
            <v>265</v>
          </cell>
          <cell r="C284">
            <v>265.85000000000002</v>
          </cell>
          <cell r="D284">
            <v>262.2</v>
          </cell>
          <cell r="E284">
            <v>264.8</v>
          </cell>
          <cell r="F284">
            <v>264.529912865786</v>
          </cell>
          <cell r="G284">
            <v>1078566</v>
          </cell>
          <cell r="H284">
            <v>4313</v>
          </cell>
          <cell r="I284">
            <v>285312970</v>
          </cell>
          <cell r="J284">
            <v>664585</v>
          </cell>
          <cell r="K284">
            <v>61.62</v>
          </cell>
          <cell r="L284">
            <v>3.65</v>
          </cell>
          <cell r="M284">
            <v>-0.2</v>
          </cell>
        </row>
        <row r="285">
          <cell r="A285">
            <v>42802</v>
          </cell>
          <cell r="B285">
            <v>264.89999999999998</v>
          </cell>
          <cell r="C285">
            <v>265.25</v>
          </cell>
          <cell r="D285">
            <v>263.2</v>
          </cell>
          <cell r="E285">
            <v>264.05</v>
          </cell>
          <cell r="F285">
            <v>264.47392756004598</v>
          </cell>
          <cell r="G285">
            <v>457648</v>
          </cell>
          <cell r="H285">
            <v>2003</v>
          </cell>
          <cell r="I285">
            <v>121035964</v>
          </cell>
          <cell r="J285">
            <v>288780</v>
          </cell>
          <cell r="K285">
            <v>63.1</v>
          </cell>
          <cell r="L285">
            <v>2.0499999999999998</v>
          </cell>
          <cell r="M285">
            <v>-0.85</v>
          </cell>
        </row>
        <row r="286">
          <cell r="A286">
            <v>42801</v>
          </cell>
          <cell r="B286">
            <v>266.7</v>
          </cell>
          <cell r="C286">
            <v>266.7</v>
          </cell>
          <cell r="D286">
            <v>261.35000000000002</v>
          </cell>
          <cell r="E286">
            <v>264.25</v>
          </cell>
          <cell r="F286">
            <v>263.612522884187</v>
          </cell>
          <cell r="G286">
            <v>609045</v>
          </cell>
          <cell r="H286">
            <v>3658</v>
          </cell>
          <cell r="I286">
            <v>160551889</v>
          </cell>
          <cell r="J286">
            <v>303234</v>
          </cell>
          <cell r="K286">
            <v>49.79</v>
          </cell>
          <cell r="L286">
            <v>5.35</v>
          </cell>
          <cell r="M286">
            <v>-2.4500000000000002</v>
          </cell>
        </row>
        <row r="287">
          <cell r="A287">
            <v>42800</v>
          </cell>
          <cell r="B287">
            <v>262.14999999999998</v>
          </cell>
          <cell r="C287">
            <v>265</v>
          </cell>
          <cell r="D287">
            <v>261.5</v>
          </cell>
          <cell r="E287">
            <v>263.8</v>
          </cell>
          <cell r="F287">
            <v>263.31761075042601</v>
          </cell>
          <cell r="G287">
            <v>434513</v>
          </cell>
          <cell r="H287">
            <v>3384</v>
          </cell>
          <cell r="I287">
            <v>114414925</v>
          </cell>
          <cell r="J287">
            <v>151542</v>
          </cell>
          <cell r="K287">
            <v>34.880000000000003</v>
          </cell>
          <cell r="L287">
            <v>3.5</v>
          </cell>
          <cell r="M287">
            <v>1.65</v>
          </cell>
        </row>
        <row r="288">
          <cell r="A288">
            <v>42797</v>
          </cell>
          <cell r="B288">
            <v>264</v>
          </cell>
          <cell r="C288">
            <v>264</v>
          </cell>
          <cell r="D288">
            <v>258.39999999999998</v>
          </cell>
          <cell r="E288">
            <v>261.95</v>
          </cell>
          <cell r="F288">
            <v>260.67694673702101</v>
          </cell>
          <cell r="G288">
            <v>645683</v>
          </cell>
          <cell r="H288">
            <v>4196</v>
          </cell>
          <cell r="I288">
            <v>168314673</v>
          </cell>
          <cell r="J288">
            <v>179540</v>
          </cell>
          <cell r="K288">
            <v>27.81</v>
          </cell>
          <cell r="L288">
            <v>5.6</v>
          </cell>
          <cell r="M288">
            <v>-2.0499999999999998</v>
          </cell>
        </row>
        <row r="289">
          <cell r="A289">
            <v>42796</v>
          </cell>
          <cell r="B289">
            <v>270</v>
          </cell>
          <cell r="C289">
            <v>270</v>
          </cell>
          <cell r="D289">
            <v>263.75</v>
          </cell>
          <cell r="E289">
            <v>264.55</v>
          </cell>
          <cell r="F289">
            <v>266.65474932258098</v>
          </cell>
          <cell r="G289">
            <v>689751</v>
          </cell>
          <cell r="H289">
            <v>4298</v>
          </cell>
          <cell r="I289">
            <v>183925380</v>
          </cell>
          <cell r="J289">
            <v>315797</v>
          </cell>
          <cell r="K289">
            <v>45.78</v>
          </cell>
          <cell r="L289">
            <v>6.25</v>
          </cell>
          <cell r="M289">
            <v>-5.45</v>
          </cell>
        </row>
        <row r="290">
          <cell r="A290">
            <v>42795</v>
          </cell>
          <cell r="B290">
            <v>263.25</v>
          </cell>
          <cell r="C290">
            <v>269.64999999999998</v>
          </cell>
          <cell r="D290">
            <v>262.8</v>
          </cell>
          <cell r="E290">
            <v>268.60000000000002</v>
          </cell>
          <cell r="F290">
            <v>265.50532652230697</v>
          </cell>
          <cell r="G290">
            <v>2503979</v>
          </cell>
          <cell r="H290">
            <v>4363</v>
          </cell>
          <cell r="I290">
            <v>664819762</v>
          </cell>
          <cell r="J290">
            <v>1978411</v>
          </cell>
          <cell r="K290">
            <v>79.010000000000005</v>
          </cell>
          <cell r="L290">
            <v>6.85</v>
          </cell>
          <cell r="M290">
            <v>5.35</v>
          </cell>
        </row>
        <row r="291">
          <cell r="A291">
            <v>42794</v>
          </cell>
          <cell r="B291">
            <v>264</v>
          </cell>
          <cell r="C291">
            <v>264.55</v>
          </cell>
          <cell r="D291">
            <v>261.2</v>
          </cell>
          <cell r="E291">
            <v>262.14999999999998</v>
          </cell>
          <cell r="F291">
            <v>262.73262447519602</v>
          </cell>
          <cell r="G291">
            <v>296063</v>
          </cell>
          <cell r="H291">
            <v>3364</v>
          </cell>
          <cell r="I291">
            <v>77785409</v>
          </cell>
          <cell r="J291">
            <v>104213</v>
          </cell>
          <cell r="K291">
            <v>35.200000000000003</v>
          </cell>
          <cell r="L291">
            <v>3.35</v>
          </cell>
          <cell r="M291">
            <v>-1.85</v>
          </cell>
        </row>
        <row r="292">
          <cell r="A292">
            <v>42793</v>
          </cell>
          <cell r="B292">
            <v>266.35000000000002</v>
          </cell>
          <cell r="C292">
            <v>266.35000000000002</v>
          </cell>
          <cell r="D292">
            <v>258.2</v>
          </cell>
          <cell r="E292">
            <v>264.35000000000002</v>
          </cell>
          <cell r="F292">
            <v>263.270524996213</v>
          </cell>
          <cell r="G292">
            <v>1551535</v>
          </cell>
          <cell r="H292">
            <v>3325</v>
          </cell>
          <cell r="I292">
            <v>408473434</v>
          </cell>
          <cell r="J292">
            <v>1256825</v>
          </cell>
          <cell r="K292">
            <v>81.010000000000005</v>
          </cell>
          <cell r="L292">
            <v>8.15</v>
          </cell>
          <cell r="M292">
            <v>-2</v>
          </cell>
        </row>
        <row r="293">
          <cell r="A293">
            <v>42789</v>
          </cell>
          <cell r="B293">
            <v>264</v>
          </cell>
          <cell r="C293">
            <v>267.14999999999998</v>
          </cell>
          <cell r="D293">
            <v>261.64999999999998</v>
          </cell>
          <cell r="E293">
            <v>265.7</v>
          </cell>
          <cell r="F293">
            <v>264.98334834578901</v>
          </cell>
          <cell r="G293">
            <v>5011394</v>
          </cell>
          <cell r="H293">
            <v>4343</v>
          </cell>
          <cell r="I293">
            <v>1327935962</v>
          </cell>
          <cell r="J293">
            <v>4712725</v>
          </cell>
          <cell r="K293">
            <v>94.04</v>
          </cell>
          <cell r="L293">
            <v>5.5</v>
          </cell>
          <cell r="M293">
            <v>1.7</v>
          </cell>
        </row>
        <row r="294">
          <cell r="A294">
            <v>42788</v>
          </cell>
          <cell r="B294">
            <v>264.95</v>
          </cell>
          <cell r="C294">
            <v>266.14999999999998</v>
          </cell>
          <cell r="D294">
            <v>261.75</v>
          </cell>
          <cell r="E294">
            <v>263.5</v>
          </cell>
          <cell r="F294">
            <v>264.85786764160599</v>
          </cell>
          <cell r="G294">
            <v>2238498</v>
          </cell>
          <cell r="H294">
            <v>4113</v>
          </cell>
          <cell r="I294">
            <v>592883807</v>
          </cell>
          <cell r="J294">
            <v>1840182</v>
          </cell>
          <cell r="K294">
            <v>82.21</v>
          </cell>
          <cell r="L294">
            <v>4.4000000000000004</v>
          </cell>
          <cell r="M294">
            <v>-1.45</v>
          </cell>
        </row>
        <row r="295">
          <cell r="A295">
            <v>42787</v>
          </cell>
          <cell r="B295">
            <v>266</v>
          </cell>
          <cell r="C295">
            <v>266.35000000000002</v>
          </cell>
          <cell r="D295">
            <v>261.14999999999998</v>
          </cell>
          <cell r="E295">
            <v>263.35000000000002</v>
          </cell>
          <cell r="F295">
            <v>262.78769798958098</v>
          </cell>
          <cell r="G295">
            <v>426727</v>
          </cell>
          <cell r="H295">
            <v>3609</v>
          </cell>
          <cell r="I295">
            <v>112138606</v>
          </cell>
          <cell r="J295">
            <v>120049</v>
          </cell>
          <cell r="K295">
            <v>28.13</v>
          </cell>
          <cell r="L295">
            <v>5.2</v>
          </cell>
          <cell r="M295">
            <v>-2.65</v>
          </cell>
        </row>
        <row r="296">
          <cell r="A296">
            <v>42786</v>
          </cell>
          <cell r="B296">
            <v>268.14999999999998</v>
          </cell>
          <cell r="C296">
            <v>268.14999999999998</v>
          </cell>
          <cell r="D296">
            <v>265.14999999999998</v>
          </cell>
          <cell r="E296">
            <v>265.85000000000002</v>
          </cell>
          <cell r="F296">
            <v>266.198322387671</v>
          </cell>
          <cell r="G296">
            <v>538265</v>
          </cell>
          <cell r="H296">
            <v>3077</v>
          </cell>
          <cell r="I296">
            <v>143285240</v>
          </cell>
          <cell r="J296">
            <v>270063</v>
          </cell>
          <cell r="K296">
            <v>50.17</v>
          </cell>
          <cell r="L296">
            <v>3</v>
          </cell>
          <cell r="M296">
            <v>-2.2999999999999998</v>
          </cell>
        </row>
        <row r="297">
          <cell r="A297">
            <v>42783</v>
          </cell>
          <cell r="B297">
            <v>268.45</v>
          </cell>
          <cell r="C297">
            <v>269.14999999999998</v>
          </cell>
          <cell r="D297">
            <v>264.10000000000002</v>
          </cell>
          <cell r="E297">
            <v>268.25</v>
          </cell>
          <cell r="F297">
            <v>267.07130614448999</v>
          </cell>
          <cell r="G297">
            <v>638865</v>
          </cell>
          <cell r="H297">
            <v>4724</v>
          </cell>
          <cell r="I297">
            <v>170622510</v>
          </cell>
          <cell r="J297">
            <v>205231</v>
          </cell>
          <cell r="K297">
            <v>32.119999999999997</v>
          </cell>
          <cell r="L297">
            <v>5.05</v>
          </cell>
          <cell r="M297">
            <v>-0.2</v>
          </cell>
        </row>
        <row r="298">
          <cell r="A298">
            <v>42782</v>
          </cell>
          <cell r="B298">
            <v>270.5</v>
          </cell>
          <cell r="C298">
            <v>272</v>
          </cell>
          <cell r="D298">
            <v>265.60000000000002</v>
          </cell>
          <cell r="E298">
            <v>266.7</v>
          </cell>
          <cell r="F298">
            <v>268.39029619940499</v>
          </cell>
          <cell r="G298">
            <v>409015</v>
          </cell>
          <cell r="H298">
            <v>3471</v>
          </cell>
          <cell r="I298">
            <v>109775657</v>
          </cell>
          <cell r="J298">
            <v>167510</v>
          </cell>
          <cell r="K298">
            <v>40.950000000000003</v>
          </cell>
          <cell r="L298">
            <v>6.4</v>
          </cell>
          <cell r="M298">
            <v>-3.8</v>
          </cell>
        </row>
        <row r="299">
          <cell r="A299">
            <v>42781</v>
          </cell>
          <cell r="B299">
            <v>271.2</v>
          </cell>
          <cell r="C299">
            <v>275.05</v>
          </cell>
          <cell r="D299">
            <v>271.2</v>
          </cell>
          <cell r="E299">
            <v>273.39999999999998</v>
          </cell>
          <cell r="F299">
            <v>272.80108695336298</v>
          </cell>
          <cell r="G299">
            <v>688346</v>
          </cell>
          <cell r="H299">
            <v>6021</v>
          </cell>
          <cell r="I299">
            <v>187781537</v>
          </cell>
          <cell r="J299">
            <v>356583</v>
          </cell>
          <cell r="K299">
            <v>51.8</v>
          </cell>
          <cell r="L299">
            <v>3.85</v>
          </cell>
          <cell r="M299">
            <v>2.2000000000000002</v>
          </cell>
        </row>
        <row r="300">
          <cell r="A300">
            <v>42780</v>
          </cell>
          <cell r="B300">
            <v>272</v>
          </cell>
          <cell r="C300">
            <v>273.7</v>
          </cell>
          <cell r="D300">
            <v>269.35000000000002</v>
          </cell>
          <cell r="E300">
            <v>270.8</v>
          </cell>
          <cell r="F300">
            <v>270.48640700693102</v>
          </cell>
          <cell r="G300">
            <v>597808</v>
          </cell>
          <cell r="H300">
            <v>2596</v>
          </cell>
          <cell r="I300">
            <v>161698938</v>
          </cell>
          <cell r="J300">
            <v>259524</v>
          </cell>
          <cell r="K300">
            <v>43.41</v>
          </cell>
          <cell r="L300">
            <v>4.3499999999999996</v>
          </cell>
          <cell r="M300">
            <v>-1.2</v>
          </cell>
        </row>
        <row r="301">
          <cell r="A301">
            <v>42779</v>
          </cell>
          <cell r="B301">
            <v>275</v>
          </cell>
          <cell r="C301">
            <v>275.95</v>
          </cell>
          <cell r="D301">
            <v>268.55</v>
          </cell>
          <cell r="E301">
            <v>270.5</v>
          </cell>
          <cell r="F301">
            <v>270.54837014744101</v>
          </cell>
          <cell r="G301">
            <v>685154</v>
          </cell>
          <cell r="H301">
            <v>3457</v>
          </cell>
          <cell r="I301">
            <v>185367298</v>
          </cell>
          <cell r="J301">
            <v>395919</v>
          </cell>
          <cell r="K301">
            <v>57.79</v>
          </cell>
          <cell r="L301">
            <v>7.4</v>
          </cell>
          <cell r="M301">
            <v>-4.5</v>
          </cell>
        </row>
        <row r="302">
          <cell r="A302">
            <v>42776</v>
          </cell>
          <cell r="B302">
            <v>277.95</v>
          </cell>
          <cell r="C302">
            <v>278.95</v>
          </cell>
          <cell r="D302">
            <v>271.7</v>
          </cell>
          <cell r="E302">
            <v>273.05</v>
          </cell>
          <cell r="F302">
            <v>273.69486007512501</v>
          </cell>
          <cell r="G302">
            <v>449384</v>
          </cell>
          <cell r="H302">
            <v>3636</v>
          </cell>
          <cell r="I302">
            <v>122994091</v>
          </cell>
          <cell r="J302">
            <v>218337</v>
          </cell>
          <cell r="K302">
            <v>48.59</v>
          </cell>
          <cell r="L302">
            <v>7.25</v>
          </cell>
          <cell r="M302">
            <v>-4.9000000000000004</v>
          </cell>
        </row>
        <row r="303">
          <cell r="A303">
            <v>42775</v>
          </cell>
          <cell r="B303">
            <v>275</v>
          </cell>
          <cell r="C303">
            <v>278.5</v>
          </cell>
          <cell r="D303">
            <v>272.8</v>
          </cell>
          <cell r="E303">
            <v>277.39999999999998</v>
          </cell>
          <cell r="F303">
            <v>275.18483912720501</v>
          </cell>
          <cell r="G303">
            <v>805046</v>
          </cell>
          <cell r="H303">
            <v>6670</v>
          </cell>
          <cell r="I303">
            <v>221536454</v>
          </cell>
          <cell r="J303">
            <v>358366</v>
          </cell>
          <cell r="K303">
            <v>44.51</v>
          </cell>
          <cell r="L303">
            <v>5.7</v>
          </cell>
          <cell r="M303">
            <v>2.4</v>
          </cell>
        </row>
        <row r="304">
          <cell r="A304">
            <v>42774</v>
          </cell>
          <cell r="B304">
            <v>279.5</v>
          </cell>
          <cell r="C304">
            <v>279.5</v>
          </cell>
          <cell r="D304">
            <v>271.75</v>
          </cell>
          <cell r="E304">
            <v>274.7</v>
          </cell>
          <cell r="F304">
            <v>274.32558169723097</v>
          </cell>
          <cell r="G304">
            <v>1001466</v>
          </cell>
          <cell r="H304">
            <v>5675</v>
          </cell>
          <cell r="I304">
            <v>274727743</v>
          </cell>
          <cell r="J304">
            <v>410834</v>
          </cell>
          <cell r="K304">
            <v>41.02</v>
          </cell>
          <cell r="L304">
            <v>7.75</v>
          </cell>
          <cell r="M304">
            <v>-4.8</v>
          </cell>
        </row>
        <row r="305">
          <cell r="A305">
            <v>42773</v>
          </cell>
          <cell r="B305">
            <v>277</v>
          </cell>
          <cell r="C305">
            <v>291.95</v>
          </cell>
          <cell r="D305">
            <v>275.75</v>
          </cell>
          <cell r="E305">
            <v>277.10000000000002</v>
          </cell>
          <cell r="F305">
            <v>281.10846754132803</v>
          </cell>
          <cell r="G305">
            <v>2110530</v>
          </cell>
          <cell r="H305">
            <v>16080</v>
          </cell>
          <cell r="I305">
            <v>593287854</v>
          </cell>
          <cell r="J305">
            <v>523272</v>
          </cell>
          <cell r="K305">
            <v>24.79</v>
          </cell>
          <cell r="L305">
            <v>16.2</v>
          </cell>
          <cell r="M305">
            <v>0.1</v>
          </cell>
        </row>
        <row r="306">
          <cell r="A306">
            <v>42772</v>
          </cell>
          <cell r="B306">
            <v>274</v>
          </cell>
          <cell r="C306">
            <v>279</v>
          </cell>
          <cell r="D306">
            <v>274</v>
          </cell>
          <cell r="E306">
            <v>276.39999999999998</v>
          </cell>
          <cell r="F306">
            <v>276.35027758629599</v>
          </cell>
          <cell r="G306">
            <v>539652</v>
          </cell>
          <cell r="H306">
            <v>4688</v>
          </cell>
          <cell r="I306">
            <v>149132980</v>
          </cell>
          <cell r="J306">
            <v>234824</v>
          </cell>
          <cell r="K306">
            <v>43.51</v>
          </cell>
          <cell r="L306">
            <v>5</v>
          </cell>
          <cell r="M306">
            <v>2.4</v>
          </cell>
        </row>
        <row r="307">
          <cell r="A307">
            <v>42769</v>
          </cell>
          <cell r="B307">
            <v>275</v>
          </cell>
          <cell r="C307">
            <v>275.3</v>
          </cell>
          <cell r="D307">
            <v>270.25</v>
          </cell>
          <cell r="E307">
            <v>272.45</v>
          </cell>
          <cell r="F307">
            <v>273.0672227718</v>
          </cell>
          <cell r="G307">
            <v>1007843</v>
          </cell>
          <cell r="H307">
            <v>4326</v>
          </cell>
          <cell r="I307">
            <v>275208889</v>
          </cell>
          <cell r="J307">
            <v>518607</v>
          </cell>
          <cell r="K307">
            <v>51.46</v>
          </cell>
          <cell r="L307">
            <v>5.05</v>
          </cell>
          <cell r="M307">
            <v>-2.5499999999999998</v>
          </cell>
        </row>
        <row r="308">
          <cell r="A308">
            <v>42768</v>
          </cell>
          <cell r="B308">
            <v>271.95</v>
          </cell>
          <cell r="C308">
            <v>279.89999999999998</v>
          </cell>
          <cell r="D308">
            <v>269.60000000000002</v>
          </cell>
          <cell r="E308">
            <v>273.7</v>
          </cell>
          <cell r="F308">
            <v>275.12996309346101</v>
          </cell>
          <cell r="G308">
            <v>1770418</v>
          </cell>
          <cell r="H308">
            <v>17930</v>
          </cell>
          <cell r="I308">
            <v>487095039</v>
          </cell>
          <cell r="J308">
            <v>574775</v>
          </cell>
          <cell r="K308">
            <v>32.47</v>
          </cell>
          <cell r="L308">
            <v>10.3</v>
          </cell>
          <cell r="M308">
            <v>1.75</v>
          </cell>
        </row>
        <row r="309">
          <cell r="A309">
            <v>42767</v>
          </cell>
          <cell r="B309">
            <v>260</v>
          </cell>
          <cell r="C309">
            <v>270.25</v>
          </cell>
          <cell r="D309">
            <v>258.64999999999998</v>
          </cell>
          <cell r="E309">
            <v>269.7</v>
          </cell>
          <cell r="F309">
            <v>265.06590535347902</v>
          </cell>
          <cell r="G309">
            <v>2227467</v>
          </cell>
          <cell r="H309">
            <v>15267</v>
          </cell>
          <cell r="I309">
            <v>590425557</v>
          </cell>
          <cell r="J309">
            <v>756407</v>
          </cell>
          <cell r="K309">
            <v>33.96</v>
          </cell>
          <cell r="L309">
            <v>11.6</v>
          </cell>
          <cell r="M309">
            <v>9.6999999999999993</v>
          </cell>
        </row>
        <row r="310">
          <cell r="A310">
            <v>42766</v>
          </cell>
          <cell r="B310">
            <v>255.9</v>
          </cell>
          <cell r="C310">
            <v>259.8</v>
          </cell>
          <cell r="D310">
            <v>254.55</v>
          </cell>
          <cell r="E310">
            <v>258.05</v>
          </cell>
          <cell r="F310">
            <v>258.21698600134602</v>
          </cell>
          <cell r="G310">
            <v>1019098</v>
          </cell>
          <cell r="H310">
            <v>5983</v>
          </cell>
          <cell r="I310">
            <v>263148414</v>
          </cell>
          <cell r="J310">
            <v>600518</v>
          </cell>
          <cell r="K310">
            <v>58.93</v>
          </cell>
          <cell r="L310">
            <v>5.25</v>
          </cell>
          <cell r="M310">
            <v>2.15</v>
          </cell>
        </row>
        <row r="311">
          <cell r="A311">
            <v>42765</v>
          </cell>
          <cell r="B311">
            <v>257</v>
          </cell>
          <cell r="C311">
            <v>261</v>
          </cell>
          <cell r="D311">
            <v>255.5</v>
          </cell>
          <cell r="E311">
            <v>255.9</v>
          </cell>
          <cell r="F311">
            <v>257.61756423460002</v>
          </cell>
          <cell r="G311">
            <v>526274</v>
          </cell>
          <cell r="H311">
            <v>3803</v>
          </cell>
          <cell r="I311">
            <v>135577426</v>
          </cell>
          <cell r="J311">
            <v>265758</v>
          </cell>
          <cell r="K311">
            <v>50.5</v>
          </cell>
          <cell r="L311">
            <v>5.5</v>
          </cell>
          <cell r="M311">
            <v>-1.1000000000000001</v>
          </cell>
        </row>
        <row r="312">
          <cell r="A312">
            <v>42762</v>
          </cell>
          <cell r="B312">
            <v>264</v>
          </cell>
          <cell r="C312">
            <v>266.7</v>
          </cell>
          <cell r="D312">
            <v>256.35000000000002</v>
          </cell>
          <cell r="E312">
            <v>257.5</v>
          </cell>
          <cell r="F312">
            <v>261.72849189137497</v>
          </cell>
          <cell r="G312">
            <v>1832925</v>
          </cell>
          <cell r="H312">
            <v>13517</v>
          </cell>
          <cell r="I312">
            <v>479728696</v>
          </cell>
          <cell r="J312">
            <v>592528</v>
          </cell>
          <cell r="K312">
            <v>32.33</v>
          </cell>
          <cell r="L312">
            <v>10.35</v>
          </cell>
          <cell r="M312">
            <v>-6.5</v>
          </cell>
        </row>
        <row r="313">
          <cell r="A313">
            <v>42760</v>
          </cell>
          <cell r="B313">
            <v>261</v>
          </cell>
          <cell r="C313">
            <v>265.85000000000002</v>
          </cell>
          <cell r="D313">
            <v>259.8</v>
          </cell>
          <cell r="E313">
            <v>264.85000000000002</v>
          </cell>
          <cell r="F313">
            <v>263.05030199297499</v>
          </cell>
          <cell r="G313">
            <v>618723</v>
          </cell>
          <cell r="H313">
            <v>6081</v>
          </cell>
          <cell r="I313">
            <v>162755272</v>
          </cell>
          <cell r="J313">
            <v>270559</v>
          </cell>
          <cell r="K313">
            <v>43.73</v>
          </cell>
          <cell r="L313">
            <v>6.05</v>
          </cell>
          <cell r="M313">
            <v>3.85</v>
          </cell>
        </row>
        <row r="314">
          <cell r="A314">
            <v>42759</v>
          </cell>
          <cell r="B314">
            <v>259.55</v>
          </cell>
          <cell r="C314">
            <v>260.39999999999998</v>
          </cell>
          <cell r="D314">
            <v>257.2</v>
          </cell>
          <cell r="E314">
            <v>259.75</v>
          </cell>
          <cell r="F314">
            <v>259.37049614723099</v>
          </cell>
          <cell r="G314">
            <v>483808</v>
          </cell>
          <cell r="H314">
            <v>3627</v>
          </cell>
          <cell r="I314">
            <v>125485521</v>
          </cell>
          <cell r="J314">
            <v>222849</v>
          </cell>
          <cell r="K314">
            <v>46.06</v>
          </cell>
          <cell r="L314">
            <v>3.2</v>
          </cell>
          <cell r="M314">
            <v>0.2</v>
          </cell>
        </row>
        <row r="315">
          <cell r="A315">
            <v>42758</v>
          </cell>
          <cell r="B315">
            <v>255.5</v>
          </cell>
          <cell r="C315">
            <v>260</v>
          </cell>
          <cell r="D315">
            <v>254.85</v>
          </cell>
          <cell r="E315">
            <v>259.45</v>
          </cell>
          <cell r="F315">
            <v>258.70337976617998</v>
          </cell>
          <cell r="G315">
            <v>616374</v>
          </cell>
          <cell r="H315">
            <v>5319</v>
          </cell>
          <cell r="I315">
            <v>159458037</v>
          </cell>
          <cell r="J315">
            <v>251055</v>
          </cell>
          <cell r="K315">
            <v>40.729999999999997</v>
          </cell>
          <cell r="L315">
            <v>5.15</v>
          </cell>
          <cell r="M315">
            <v>3.95</v>
          </cell>
        </row>
        <row r="316">
          <cell r="A316">
            <v>42755</v>
          </cell>
          <cell r="B316">
            <v>253.95</v>
          </cell>
          <cell r="C316">
            <v>256.14999999999998</v>
          </cell>
          <cell r="D316">
            <v>253.7</v>
          </cell>
          <cell r="E316">
            <v>255.45</v>
          </cell>
          <cell r="F316">
            <v>255.27156338311201</v>
          </cell>
          <cell r="G316">
            <v>825914</v>
          </cell>
          <cell r="H316">
            <v>3571</v>
          </cell>
          <cell r="I316">
            <v>210832358</v>
          </cell>
          <cell r="J316">
            <v>478610</v>
          </cell>
          <cell r="K316">
            <v>57.95</v>
          </cell>
          <cell r="L316">
            <v>2.4500000000000002</v>
          </cell>
          <cell r="M316">
            <v>1.5</v>
          </cell>
        </row>
        <row r="317">
          <cell r="A317">
            <v>42754</v>
          </cell>
          <cell r="B317">
            <v>251</v>
          </cell>
          <cell r="C317">
            <v>254.8</v>
          </cell>
          <cell r="D317">
            <v>249.95</v>
          </cell>
          <cell r="E317">
            <v>253.95</v>
          </cell>
          <cell r="F317">
            <v>252.83894528667901</v>
          </cell>
          <cell r="G317">
            <v>1124059</v>
          </cell>
          <cell r="H317">
            <v>7876</v>
          </cell>
          <cell r="I317">
            <v>284205892</v>
          </cell>
          <cell r="J317">
            <v>752967</v>
          </cell>
          <cell r="K317">
            <v>66.989999999999995</v>
          </cell>
          <cell r="L317">
            <v>4.8499999999999996</v>
          </cell>
          <cell r="M317">
            <v>2.95</v>
          </cell>
        </row>
        <row r="318">
          <cell r="A318">
            <v>42753</v>
          </cell>
          <cell r="B318">
            <v>252</v>
          </cell>
          <cell r="C318">
            <v>254.25</v>
          </cell>
          <cell r="D318">
            <v>250</v>
          </cell>
          <cell r="E318">
            <v>250.9</v>
          </cell>
          <cell r="F318">
            <v>252.809541349412</v>
          </cell>
          <cell r="G318">
            <v>925781</v>
          </cell>
          <cell r="H318">
            <v>5230</v>
          </cell>
          <cell r="I318">
            <v>234046270</v>
          </cell>
          <cell r="J318">
            <v>506482</v>
          </cell>
          <cell r="K318">
            <v>54.71</v>
          </cell>
          <cell r="L318">
            <v>4.25</v>
          </cell>
          <cell r="M318">
            <v>-1.1000000000000001</v>
          </cell>
        </row>
        <row r="319">
          <cell r="A319">
            <v>42752</v>
          </cell>
          <cell r="B319">
            <v>248.8</v>
          </cell>
          <cell r="C319">
            <v>252.5</v>
          </cell>
          <cell r="D319">
            <v>248.75</v>
          </cell>
          <cell r="E319">
            <v>251.85</v>
          </cell>
          <cell r="F319">
            <v>250.850882832015</v>
          </cell>
          <cell r="G319">
            <v>667341</v>
          </cell>
          <cell r="H319">
            <v>4417</v>
          </cell>
          <cell r="I319">
            <v>167403079</v>
          </cell>
          <cell r="J319">
            <v>298900</v>
          </cell>
          <cell r="K319">
            <v>44.79</v>
          </cell>
          <cell r="L319">
            <v>3.75</v>
          </cell>
          <cell r="M319">
            <v>3.05</v>
          </cell>
        </row>
        <row r="320">
          <cell r="A320">
            <v>42751</v>
          </cell>
          <cell r="B320">
            <v>249.45</v>
          </cell>
          <cell r="C320">
            <v>250.8</v>
          </cell>
          <cell r="D320">
            <v>247.2</v>
          </cell>
          <cell r="E320">
            <v>248.8</v>
          </cell>
          <cell r="F320">
            <v>248.44550795407699</v>
          </cell>
          <cell r="G320">
            <v>816688</v>
          </cell>
          <cell r="H320">
            <v>6302</v>
          </cell>
          <cell r="I320">
            <v>202902465</v>
          </cell>
          <cell r="J320">
            <v>259080</v>
          </cell>
          <cell r="K320">
            <v>31.72</v>
          </cell>
          <cell r="L320">
            <v>3.6</v>
          </cell>
          <cell r="M320">
            <v>-0.65</v>
          </cell>
        </row>
        <row r="321">
          <cell r="A321">
            <v>42748</v>
          </cell>
          <cell r="B321">
            <v>245</v>
          </cell>
          <cell r="C321">
            <v>250.5</v>
          </cell>
          <cell r="D321">
            <v>242.7</v>
          </cell>
          <cell r="E321">
            <v>249.5</v>
          </cell>
          <cell r="F321">
            <v>247.296548495259</v>
          </cell>
          <cell r="G321">
            <v>580964</v>
          </cell>
          <cell r="H321">
            <v>3376</v>
          </cell>
          <cell r="I321">
            <v>143670392</v>
          </cell>
          <cell r="J321">
            <v>227006</v>
          </cell>
          <cell r="K321">
            <v>39.07</v>
          </cell>
          <cell r="L321">
            <v>7.8</v>
          </cell>
          <cell r="M321">
            <v>4.5</v>
          </cell>
        </row>
        <row r="322">
          <cell r="A322">
            <v>42747</v>
          </cell>
          <cell r="B322">
            <v>246.45</v>
          </cell>
          <cell r="C322">
            <v>247.6</v>
          </cell>
          <cell r="D322">
            <v>243.65</v>
          </cell>
          <cell r="E322">
            <v>244.3</v>
          </cell>
          <cell r="F322">
            <v>244.84370243173899</v>
          </cell>
          <cell r="G322">
            <v>1384852</v>
          </cell>
          <cell r="H322">
            <v>4576</v>
          </cell>
          <cell r="I322">
            <v>339072291</v>
          </cell>
          <cell r="J322">
            <v>964420</v>
          </cell>
          <cell r="K322">
            <v>69.64</v>
          </cell>
          <cell r="L322">
            <v>3.95</v>
          </cell>
          <cell r="M322">
            <v>-2.15</v>
          </cell>
        </row>
        <row r="323">
          <cell r="A323">
            <v>42746</v>
          </cell>
          <cell r="B323">
            <v>248.25</v>
          </cell>
          <cell r="C323">
            <v>250.5</v>
          </cell>
          <cell r="D323">
            <v>246.65</v>
          </cell>
          <cell r="E323">
            <v>247.5</v>
          </cell>
          <cell r="F323">
            <v>248.70258625654199</v>
          </cell>
          <cell r="G323">
            <v>1215502</v>
          </cell>
          <cell r="H323">
            <v>5601</v>
          </cell>
          <cell r="I323">
            <v>302298491</v>
          </cell>
          <cell r="J323">
            <v>908594</v>
          </cell>
          <cell r="K323">
            <v>74.75</v>
          </cell>
          <cell r="L323">
            <v>3.85</v>
          </cell>
          <cell r="M323">
            <v>-0.75</v>
          </cell>
        </row>
        <row r="324">
          <cell r="A324">
            <v>42745</v>
          </cell>
          <cell r="B324">
            <v>246</v>
          </cell>
          <cell r="C324">
            <v>249.7</v>
          </cell>
          <cell r="D324">
            <v>245.65</v>
          </cell>
          <cell r="E324">
            <v>248.9</v>
          </cell>
          <cell r="F324">
            <v>248.11338782149099</v>
          </cell>
          <cell r="G324">
            <v>1133702</v>
          </cell>
          <cell r="H324">
            <v>6400</v>
          </cell>
          <cell r="I324">
            <v>281286644</v>
          </cell>
          <cell r="J324">
            <v>654096</v>
          </cell>
          <cell r="K324">
            <v>57.7</v>
          </cell>
          <cell r="L324">
            <v>4.05</v>
          </cell>
          <cell r="M324">
            <v>2.9</v>
          </cell>
        </row>
        <row r="325">
          <cell r="A325">
            <v>42744</v>
          </cell>
          <cell r="B325">
            <v>242.95</v>
          </cell>
          <cell r="C325">
            <v>246.4</v>
          </cell>
          <cell r="D325">
            <v>242</v>
          </cell>
          <cell r="E325">
            <v>245.8</v>
          </cell>
          <cell r="F325">
            <v>244.86019254249399</v>
          </cell>
          <cell r="G325">
            <v>312866</v>
          </cell>
          <cell r="H325">
            <v>3573</v>
          </cell>
          <cell r="I325">
            <v>76608429</v>
          </cell>
          <cell r="J325">
            <v>108749</v>
          </cell>
          <cell r="K325">
            <v>34.76</v>
          </cell>
          <cell r="L325">
            <v>4.4000000000000004</v>
          </cell>
          <cell r="M325">
            <v>2.85</v>
          </cell>
        </row>
        <row r="326">
          <cell r="A326">
            <v>42741</v>
          </cell>
          <cell r="B326">
            <v>245.95</v>
          </cell>
          <cell r="C326">
            <v>248.95</v>
          </cell>
          <cell r="D326">
            <v>242.15</v>
          </cell>
          <cell r="E326">
            <v>242.65</v>
          </cell>
          <cell r="F326">
            <v>244.54147636669899</v>
          </cell>
          <cell r="G326">
            <v>664740</v>
          </cell>
          <cell r="H326">
            <v>5955</v>
          </cell>
          <cell r="I326">
            <v>162556501</v>
          </cell>
          <cell r="J326">
            <v>337172</v>
          </cell>
          <cell r="K326">
            <v>50.72</v>
          </cell>
          <cell r="L326">
            <v>6.8</v>
          </cell>
          <cell r="M326">
            <v>-3.3</v>
          </cell>
        </row>
        <row r="327">
          <cell r="A327">
            <v>42740</v>
          </cell>
          <cell r="B327">
            <v>244.1</v>
          </cell>
          <cell r="C327">
            <v>247.7</v>
          </cell>
          <cell r="D327">
            <v>244.1</v>
          </cell>
          <cell r="E327">
            <v>246.5</v>
          </cell>
          <cell r="F327">
            <v>245.88690559505901</v>
          </cell>
          <cell r="G327">
            <v>721583</v>
          </cell>
          <cell r="H327">
            <v>8740</v>
          </cell>
          <cell r="I327">
            <v>177427811</v>
          </cell>
          <cell r="J327">
            <v>289182</v>
          </cell>
          <cell r="K327">
            <v>40.08</v>
          </cell>
          <cell r="L327">
            <v>3.6</v>
          </cell>
          <cell r="M327">
            <v>2.4</v>
          </cell>
        </row>
        <row r="328">
          <cell r="A328">
            <v>42739</v>
          </cell>
          <cell r="B328">
            <v>244</v>
          </cell>
          <cell r="C328">
            <v>246.75</v>
          </cell>
          <cell r="D328">
            <v>240.35</v>
          </cell>
          <cell r="E328">
            <v>244.7</v>
          </cell>
          <cell r="F328">
            <v>243.28896249806701</v>
          </cell>
          <cell r="G328">
            <v>834437</v>
          </cell>
          <cell r="H328">
            <v>5813</v>
          </cell>
          <cell r="I328">
            <v>203009312</v>
          </cell>
          <cell r="J328">
            <v>416029</v>
          </cell>
          <cell r="K328">
            <v>49.86</v>
          </cell>
          <cell r="L328">
            <v>6.4</v>
          </cell>
          <cell r="M328">
            <v>0.7</v>
          </cell>
        </row>
        <row r="329">
          <cell r="A329">
            <v>42738</v>
          </cell>
          <cell r="B329">
            <v>241.2</v>
          </cell>
          <cell r="C329">
            <v>245.75</v>
          </cell>
          <cell r="D329">
            <v>239.5</v>
          </cell>
          <cell r="E329">
            <v>243.25</v>
          </cell>
          <cell r="F329">
            <v>243.47870771662599</v>
          </cell>
          <cell r="G329">
            <v>2601318</v>
          </cell>
          <cell r="H329">
            <v>9977</v>
          </cell>
          <cell r="I329">
            <v>633365545</v>
          </cell>
          <cell r="J329">
            <v>1869498</v>
          </cell>
          <cell r="K329">
            <v>71.87</v>
          </cell>
          <cell r="L329">
            <v>6.25</v>
          </cell>
          <cell r="M329">
            <v>2.0499999999999998</v>
          </cell>
        </row>
        <row r="330">
          <cell r="A330">
            <v>42737</v>
          </cell>
          <cell r="B330">
            <v>241.95</v>
          </cell>
          <cell r="C330">
            <v>242.1</v>
          </cell>
          <cell r="D330">
            <v>238.55</v>
          </cell>
          <cell r="E330">
            <v>241.2</v>
          </cell>
          <cell r="F330">
            <v>240.438756618654</v>
          </cell>
          <cell r="G330">
            <v>540140</v>
          </cell>
          <cell r="H330">
            <v>3637</v>
          </cell>
          <cell r="I330">
            <v>129870590</v>
          </cell>
          <cell r="J330">
            <v>175450</v>
          </cell>
          <cell r="K330">
            <v>32.479999999999997</v>
          </cell>
          <cell r="L330">
            <v>3.55</v>
          </cell>
          <cell r="M330">
            <v>-0.75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L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1494</v>
          </cell>
          <cell r="C2">
            <v>1515</v>
          </cell>
          <cell r="D2">
            <v>1475.2</v>
          </cell>
          <cell r="E2">
            <v>1509.05</v>
          </cell>
          <cell r="F2">
            <v>1500.7475134592501</v>
          </cell>
          <cell r="G2">
            <v>21918</v>
          </cell>
          <cell r="H2">
            <v>1197</v>
          </cell>
          <cell r="I2">
            <v>32893384</v>
          </cell>
          <cell r="J2">
            <v>8237</v>
          </cell>
          <cell r="K2">
            <v>37.58</v>
          </cell>
          <cell r="L2">
            <v>39.799999999999997</v>
          </cell>
          <cell r="M2">
            <v>15.05</v>
          </cell>
        </row>
        <row r="3">
          <cell r="A3">
            <v>43217</v>
          </cell>
          <cell r="B3">
            <v>1491.5</v>
          </cell>
          <cell r="C3">
            <v>1498</v>
          </cell>
          <cell r="D3">
            <v>1471</v>
          </cell>
          <cell r="E3">
            <v>1474.55</v>
          </cell>
          <cell r="F3">
            <v>1478.4003942828899</v>
          </cell>
          <cell r="G3">
            <v>20290</v>
          </cell>
          <cell r="H3">
            <v>790</v>
          </cell>
          <cell r="I3">
            <v>29996744</v>
          </cell>
          <cell r="J3">
            <v>8374</v>
          </cell>
          <cell r="K3">
            <v>41.27</v>
          </cell>
          <cell r="L3">
            <v>27</v>
          </cell>
          <cell r="M3">
            <v>-16.95</v>
          </cell>
        </row>
        <row r="4">
          <cell r="A4">
            <v>43216</v>
          </cell>
          <cell r="B4">
            <v>1455</v>
          </cell>
          <cell r="C4">
            <v>1498.4</v>
          </cell>
          <cell r="D4">
            <v>1455</v>
          </cell>
          <cell r="E4">
            <v>1491.25</v>
          </cell>
          <cell r="F4">
            <v>1477.7425620793599</v>
          </cell>
          <cell r="G4">
            <v>43090</v>
          </cell>
          <cell r="H4">
            <v>3211</v>
          </cell>
          <cell r="I4">
            <v>63675927</v>
          </cell>
          <cell r="J4">
            <v>16561</v>
          </cell>
          <cell r="K4">
            <v>38.43</v>
          </cell>
          <cell r="L4">
            <v>43.4</v>
          </cell>
          <cell r="M4">
            <v>36.25</v>
          </cell>
        </row>
        <row r="5">
          <cell r="A5">
            <v>43215</v>
          </cell>
          <cell r="B5">
            <v>1450</v>
          </cell>
          <cell r="C5">
            <v>1465</v>
          </cell>
          <cell r="D5">
            <v>1450</v>
          </cell>
          <cell r="E5">
            <v>1459.6</v>
          </cell>
          <cell r="F5">
            <v>1455.66334636237</v>
          </cell>
          <cell r="G5">
            <v>15862</v>
          </cell>
          <cell r="H5">
            <v>748</v>
          </cell>
          <cell r="I5">
            <v>23089732</v>
          </cell>
          <cell r="J5">
            <v>5813</v>
          </cell>
          <cell r="K5">
            <v>36.65</v>
          </cell>
          <cell r="L5">
            <v>15</v>
          </cell>
          <cell r="M5">
            <v>9.6</v>
          </cell>
        </row>
        <row r="6">
          <cell r="A6">
            <v>43214</v>
          </cell>
          <cell r="B6">
            <v>1454.05</v>
          </cell>
          <cell r="C6">
            <v>1468.95</v>
          </cell>
          <cell r="D6">
            <v>1446.6</v>
          </cell>
          <cell r="E6">
            <v>1458.7</v>
          </cell>
          <cell r="F6">
            <v>1460.80782358996</v>
          </cell>
          <cell r="G6">
            <v>36914</v>
          </cell>
          <cell r="H6">
            <v>742</v>
          </cell>
          <cell r="I6">
            <v>53924260</v>
          </cell>
          <cell r="J6">
            <v>7161</v>
          </cell>
          <cell r="K6">
            <v>19.399999999999999</v>
          </cell>
          <cell r="L6">
            <v>22.35</v>
          </cell>
          <cell r="M6">
            <v>4.6500000000000004</v>
          </cell>
        </row>
        <row r="7">
          <cell r="A7">
            <v>43213</v>
          </cell>
          <cell r="B7">
            <v>1470</v>
          </cell>
          <cell r="C7">
            <v>1470</v>
          </cell>
          <cell r="D7">
            <v>1450</v>
          </cell>
          <cell r="E7">
            <v>1451.25</v>
          </cell>
          <cell r="F7">
            <v>1455.02457538665</v>
          </cell>
          <cell r="G7">
            <v>21078</v>
          </cell>
          <cell r="H7">
            <v>864</v>
          </cell>
          <cell r="I7">
            <v>30669008</v>
          </cell>
          <cell r="J7">
            <v>9824</v>
          </cell>
          <cell r="K7">
            <v>46.61</v>
          </cell>
          <cell r="L7">
            <v>20</v>
          </cell>
          <cell r="M7">
            <v>-18.75</v>
          </cell>
        </row>
        <row r="8">
          <cell r="A8">
            <v>43210</v>
          </cell>
          <cell r="B8">
            <v>1449</v>
          </cell>
          <cell r="C8">
            <v>1469.8</v>
          </cell>
          <cell r="D8">
            <v>1443.2</v>
          </cell>
          <cell r="E8">
            <v>1465.5</v>
          </cell>
          <cell r="F8">
            <v>1455.7511455923</v>
          </cell>
          <cell r="G8">
            <v>22041</v>
          </cell>
          <cell r="H8">
            <v>979</v>
          </cell>
          <cell r="I8">
            <v>32086211</v>
          </cell>
          <cell r="J8">
            <v>7644</v>
          </cell>
          <cell r="K8">
            <v>34.68</v>
          </cell>
          <cell r="L8">
            <v>26.6</v>
          </cell>
          <cell r="M8">
            <v>16.5</v>
          </cell>
        </row>
        <row r="9">
          <cell r="A9">
            <v>43209</v>
          </cell>
          <cell r="B9">
            <v>1452</v>
          </cell>
          <cell r="C9">
            <v>1467.85</v>
          </cell>
          <cell r="D9">
            <v>1448.55</v>
          </cell>
          <cell r="E9">
            <v>1454.25</v>
          </cell>
          <cell r="F9">
            <v>1454.77827865431</v>
          </cell>
          <cell r="G9">
            <v>47916</v>
          </cell>
          <cell r="H9">
            <v>2015</v>
          </cell>
          <cell r="I9">
            <v>69707156</v>
          </cell>
          <cell r="J9">
            <v>13492</v>
          </cell>
          <cell r="K9">
            <v>28.16</v>
          </cell>
          <cell r="L9">
            <v>19.3</v>
          </cell>
          <cell r="M9">
            <v>2.25</v>
          </cell>
        </row>
        <row r="10">
          <cell r="A10">
            <v>43208</v>
          </cell>
          <cell r="B10">
            <v>1449</v>
          </cell>
          <cell r="C10">
            <v>1458</v>
          </cell>
          <cell r="D10">
            <v>1440.35</v>
          </cell>
          <cell r="E10">
            <v>1451.35</v>
          </cell>
          <cell r="F10">
            <v>1445.6799012609999</v>
          </cell>
          <cell r="G10">
            <v>67248</v>
          </cell>
          <cell r="H10">
            <v>1551</v>
          </cell>
          <cell r="I10">
            <v>97219082</v>
          </cell>
          <cell r="J10">
            <v>31199</v>
          </cell>
          <cell r="K10">
            <v>46.39</v>
          </cell>
          <cell r="L10">
            <v>17.649999999999999</v>
          </cell>
          <cell r="M10">
            <v>2.35</v>
          </cell>
        </row>
        <row r="11">
          <cell r="A11">
            <v>43207</v>
          </cell>
          <cell r="B11">
            <v>1415.4</v>
          </cell>
          <cell r="C11">
            <v>1450</v>
          </cell>
          <cell r="D11">
            <v>1415.4</v>
          </cell>
          <cell r="E11">
            <v>1445.75</v>
          </cell>
          <cell r="F11">
            <v>1439.07668017376</v>
          </cell>
          <cell r="G11">
            <v>54786</v>
          </cell>
          <cell r="H11">
            <v>2452</v>
          </cell>
          <cell r="I11">
            <v>78841255</v>
          </cell>
          <cell r="J11">
            <v>25893</v>
          </cell>
          <cell r="K11">
            <v>47.26</v>
          </cell>
          <cell r="L11">
            <v>34.6</v>
          </cell>
          <cell r="M11">
            <v>30.35</v>
          </cell>
        </row>
        <row r="12">
          <cell r="A12">
            <v>43206</v>
          </cell>
          <cell r="B12">
            <v>1401.2</v>
          </cell>
          <cell r="C12">
            <v>1423</v>
          </cell>
          <cell r="D12">
            <v>1401.2</v>
          </cell>
          <cell r="E12">
            <v>1419.8</v>
          </cell>
          <cell r="F12">
            <v>1412.42127659574</v>
          </cell>
          <cell r="G12">
            <v>30315</v>
          </cell>
          <cell r="H12">
            <v>680</v>
          </cell>
          <cell r="I12">
            <v>42817551</v>
          </cell>
          <cell r="J12">
            <v>6776</v>
          </cell>
          <cell r="K12">
            <v>22.35</v>
          </cell>
          <cell r="L12">
            <v>21.8</v>
          </cell>
          <cell r="M12">
            <v>18.600000000000001</v>
          </cell>
        </row>
        <row r="13">
          <cell r="A13">
            <v>43203</v>
          </cell>
          <cell r="B13">
            <v>1414</v>
          </cell>
          <cell r="C13">
            <v>1414</v>
          </cell>
          <cell r="D13">
            <v>1398.65</v>
          </cell>
          <cell r="E13">
            <v>1409.7</v>
          </cell>
          <cell r="F13">
            <v>1405.4039965713</v>
          </cell>
          <cell r="G13">
            <v>18666</v>
          </cell>
          <cell r="H13">
            <v>1081</v>
          </cell>
          <cell r="I13">
            <v>26233271</v>
          </cell>
          <cell r="J13">
            <v>9694</v>
          </cell>
          <cell r="K13">
            <v>51.93</v>
          </cell>
          <cell r="L13">
            <v>15.35</v>
          </cell>
          <cell r="M13">
            <v>-4.3</v>
          </cell>
        </row>
        <row r="14">
          <cell r="A14">
            <v>43202</v>
          </cell>
          <cell r="B14">
            <v>1409.9</v>
          </cell>
          <cell r="C14">
            <v>1417</v>
          </cell>
          <cell r="D14">
            <v>1398.05</v>
          </cell>
          <cell r="E14">
            <v>1413.55</v>
          </cell>
          <cell r="F14">
            <v>1405.2954962031899</v>
          </cell>
          <cell r="G14">
            <v>38190</v>
          </cell>
          <cell r="H14">
            <v>1962</v>
          </cell>
          <cell r="I14">
            <v>53668235</v>
          </cell>
          <cell r="J14">
            <v>23448</v>
          </cell>
          <cell r="K14">
            <v>61.4</v>
          </cell>
          <cell r="L14">
            <v>18.95</v>
          </cell>
          <cell r="M14">
            <v>3.65</v>
          </cell>
        </row>
        <row r="15">
          <cell r="A15">
            <v>43201</v>
          </cell>
          <cell r="B15">
            <v>1382.7</v>
          </cell>
          <cell r="C15">
            <v>1420</v>
          </cell>
          <cell r="D15">
            <v>1382.7</v>
          </cell>
          <cell r="E15">
            <v>1408.9</v>
          </cell>
          <cell r="F15">
            <v>1404.7646079696201</v>
          </cell>
          <cell r="G15">
            <v>149593</v>
          </cell>
          <cell r="H15">
            <v>1903</v>
          </cell>
          <cell r="I15">
            <v>210142952</v>
          </cell>
          <cell r="J15">
            <v>92167</v>
          </cell>
          <cell r="K15">
            <v>61.61</v>
          </cell>
          <cell r="L15">
            <v>37.299999999999997</v>
          </cell>
          <cell r="M15">
            <v>26.2</v>
          </cell>
        </row>
        <row r="16">
          <cell r="A16">
            <v>43200</v>
          </cell>
          <cell r="B16">
            <v>1381.55</v>
          </cell>
          <cell r="C16">
            <v>1401.6</v>
          </cell>
          <cell r="D16">
            <v>1381.55</v>
          </cell>
          <cell r="E16">
            <v>1390.9</v>
          </cell>
          <cell r="F16">
            <v>1392.0854231351</v>
          </cell>
          <cell r="G16">
            <v>37683</v>
          </cell>
          <cell r="H16">
            <v>1862</v>
          </cell>
          <cell r="I16">
            <v>52457955</v>
          </cell>
          <cell r="J16">
            <v>16061</v>
          </cell>
          <cell r="K16">
            <v>42.62</v>
          </cell>
          <cell r="L16">
            <v>20.05</v>
          </cell>
          <cell r="M16">
            <v>9.35</v>
          </cell>
        </row>
        <row r="17">
          <cell r="A17">
            <v>43199</v>
          </cell>
          <cell r="B17">
            <v>1365.1</v>
          </cell>
          <cell r="C17">
            <v>1396.8</v>
          </cell>
          <cell r="D17">
            <v>1365.1</v>
          </cell>
          <cell r="E17">
            <v>1391.85</v>
          </cell>
          <cell r="F17">
            <v>1386.5133171335999</v>
          </cell>
          <cell r="G17">
            <v>41976</v>
          </cell>
          <cell r="H17">
            <v>1215</v>
          </cell>
          <cell r="I17">
            <v>58200283</v>
          </cell>
          <cell r="J17">
            <v>19145</v>
          </cell>
          <cell r="K17">
            <v>45.61</v>
          </cell>
          <cell r="L17">
            <v>31.7</v>
          </cell>
          <cell r="M17">
            <v>26.75</v>
          </cell>
        </row>
        <row r="18">
          <cell r="A18">
            <v>43196</v>
          </cell>
          <cell r="B18">
            <v>1372</v>
          </cell>
          <cell r="C18">
            <v>1378.4</v>
          </cell>
          <cell r="D18">
            <v>1363.8</v>
          </cell>
          <cell r="E18">
            <v>1375.65</v>
          </cell>
          <cell r="F18">
            <v>1372.76089542554</v>
          </cell>
          <cell r="G18">
            <v>36988</v>
          </cell>
          <cell r="H18">
            <v>899</v>
          </cell>
          <cell r="I18">
            <v>50775680</v>
          </cell>
          <cell r="J18">
            <v>17895</v>
          </cell>
          <cell r="K18">
            <v>48.38</v>
          </cell>
          <cell r="L18">
            <v>14.6</v>
          </cell>
          <cell r="M18">
            <v>3.65</v>
          </cell>
        </row>
        <row r="19">
          <cell r="A19">
            <v>43195</v>
          </cell>
          <cell r="B19">
            <v>1363</v>
          </cell>
          <cell r="C19">
            <v>1385</v>
          </cell>
          <cell r="D19">
            <v>1363</v>
          </cell>
          <cell r="E19">
            <v>1381.1</v>
          </cell>
          <cell r="F19">
            <v>1375.3205215103001</v>
          </cell>
          <cell r="G19">
            <v>75243</v>
          </cell>
          <cell r="H19">
            <v>2218</v>
          </cell>
          <cell r="I19">
            <v>103483242</v>
          </cell>
          <cell r="J19">
            <v>33906</v>
          </cell>
          <cell r="K19">
            <v>45.06</v>
          </cell>
          <cell r="L19">
            <v>22</v>
          </cell>
          <cell r="M19">
            <v>18.100000000000001</v>
          </cell>
        </row>
        <row r="20">
          <cell r="A20">
            <v>43194</v>
          </cell>
          <cell r="B20">
            <v>1345</v>
          </cell>
          <cell r="C20">
            <v>1359.3</v>
          </cell>
          <cell r="D20">
            <v>1340.75</v>
          </cell>
          <cell r="E20">
            <v>1356.35</v>
          </cell>
          <cell r="F20">
            <v>1352.68651219602</v>
          </cell>
          <cell r="G20">
            <v>54034</v>
          </cell>
          <cell r="H20">
            <v>1011</v>
          </cell>
          <cell r="I20">
            <v>73091063</v>
          </cell>
          <cell r="J20">
            <v>38921</v>
          </cell>
          <cell r="K20">
            <v>72.03</v>
          </cell>
          <cell r="L20">
            <v>18.55</v>
          </cell>
          <cell r="M20">
            <v>11.35</v>
          </cell>
        </row>
        <row r="21">
          <cell r="A21">
            <v>43193</v>
          </cell>
          <cell r="B21">
            <v>1348</v>
          </cell>
          <cell r="C21">
            <v>1355.75</v>
          </cell>
          <cell r="D21">
            <v>1335</v>
          </cell>
          <cell r="E21">
            <v>1348.45</v>
          </cell>
          <cell r="F21">
            <v>1345.2598645134301</v>
          </cell>
          <cell r="G21">
            <v>62294</v>
          </cell>
          <cell r="H21">
            <v>2914</v>
          </cell>
          <cell r="I21">
            <v>83801618</v>
          </cell>
          <cell r="J21">
            <v>34900</v>
          </cell>
          <cell r="K21">
            <v>56.02</v>
          </cell>
          <cell r="L21">
            <v>20.75</v>
          </cell>
          <cell r="M21">
            <v>0.45</v>
          </cell>
        </row>
        <row r="22">
          <cell r="A22">
            <v>43192</v>
          </cell>
          <cell r="B22">
            <v>1333</v>
          </cell>
          <cell r="C22">
            <v>1360</v>
          </cell>
          <cell r="D22">
            <v>1321.6</v>
          </cell>
          <cell r="E22">
            <v>1348.85</v>
          </cell>
          <cell r="F22">
            <v>1341.41820752954</v>
          </cell>
          <cell r="G22">
            <v>37479</v>
          </cell>
          <cell r="H22">
            <v>1042</v>
          </cell>
          <cell r="I22">
            <v>50275013</v>
          </cell>
          <cell r="J22">
            <v>19562</v>
          </cell>
          <cell r="K22">
            <v>52.19</v>
          </cell>
          <cell r="L22">
            <v>38.4</v>
          </cell>
          <cell r="M22">
            <v>15.85</v>
          </cell>
        </row>
        <row r="23">
          <cell r="A23">
            <v>43187</v>
          </cell>
          <cell r="B23">
            <v>1330</v>
          </cell>
          <cell r="C23">
            <v>1344.05</v>
          </cell>
          <cell r="D23">
            <v>1322.7</v>
          </cell>
          <cell r="E23">
            <v>1335.9</v>
          </cell>
          <cell r="F23">
            <v>1332.92645661232</v>
          </cell>
          <cell r="G23">
            <v>95753</v>
          </cell>
          <cell r="H23">
            <v>1858</v>
          </cell>
          <cell r="I23">
            <v>127631707</v>
          </cell>
          <cell r="J23">
            <v>45208</v>
          </cell>
          <cell r="K23">
            <v>47.21</v>
          </cell>
          <cell r="L23">
            <v>21.35</v>
          </cell>
          <cell r="M23">
            <v>5.9</v>
          </cell>
        </row>
        <row r="24">
          <cell r="A24">
            <v>43186</v>
          </cell>
          <cell r="B24">
            <v>1325</v>
          </cell>
          <cell r="C24">
            <v>1340</v>
          </cell>
          <cell r="D24">
            <v>1321.95</v>
          </cell>
          <cell r="E24">
            <v>1332.5</v>
          </cell>
          <cell r="F24">
            <v>1333.8459168545901</v>
          </cell>
          <cell r="G24">
            <v>207083</v>
          </cell>
          <cell r="H24">
            <v>2166</v>
          </cell>
          <cell r="I24">
            <v>276216814</v>
          </cell>
          <cell r="J24">
            <v>160119</v>
          </cell>
          <cell r="K24">
            <v>77.319999999999993</v>
          </cell>
          <cell r="L24">
            <v>18.05</v>
          </cell>
          <cell r="M24">
            <v>7.5</v>
          </cell>
        </row>
        <row r="25">
          <cell r="A25">
            <v>43185</v>
          </cell>
          <cell r="B25">
            <v>1299</v>
          </cell>
          <cell r="C25">
            <v>1343.55</v>
          </cell>
          <cell r="D25">
            <v>1297.55</v>
          </cell>
          <cell r="E25">
            <v>1320.5</v>
          </cell>
          <cell r="F25">
            <v>1315.03504160793</v>
          </cell>
          <cell r="G25">
            <v>109955</v>
          </cell>
          <cell r="H25">
            <v>2524</v>
          </cell>
          <cell r="I25">
            <v>144594678</v>
          </cell>
          <cell r="J25">
            <v>42870</v>
          </cell>
          <cell r="K25">
            <v>38.99</v>
          </cell>
          <cell r="L25">
            <v>46</v>
          </cell>
          <cell r="M25">
            <v>21.5</v>
          </cell>
        </row>
        <row r="26">
          <cell r="A26">
            <v>43182</v>
          </cell>
          <cell r="B26">
            <v>1299</v>
          </cell>
          <cell r="C26">
            <v>1312.3</v>
          </cell>
          <cell r="D26">
            <v>1283.9000000000001</v>
          </cell>
          <cell r="E26">
            <v>1299.75</v>
          </cell>
          <cell r="F26">
            <v>1297.14408334529</v>
          </cell>
          <cell r="G26">
            <v>62679</v>
          </cell>
          <cell r="H26">
            <v>2141</v>
          </cell>
          <cell r="I26">
            <v>81303694</v>
          </cell>
          <cell r="J26">
            <v>23711</v>
          </cell>
          <cell r="K26">
            <v>37.83</v>
          </cell>
          <cell r="L26">
            <v>28.4</v>
          </cell>
          <cell r="M26">
            <v>0.75</v>
          </cell>
        </row>
        <row r="27">
          <cell r="A27">
            <v>43181</v>
          </cell>
          <cell r="B27">
            <v>1312</v>
          </cell>
          <cell r="C27">
            <v>1320.05</v>
          </cell>
          <cell r="D27">
            <v>1308.5</v>
          </cell>
          <cell r="E27">
            <v>1312.25</v>
          </cell>
          <cell r="F27">
            <v>1312.9392315104701</v>
          </cell>
          <cell r="G27">
            <v>49812</v>
          </cell>
          <cell r="H27">
            <v>2011</v>
          </cell>
          <cell r="I27">
            <v>65400129</v>
          </cell>
          <cell r="J27">
            <v>26373</v>
          </cell>
          <cell r="K27">
            <v>52.95</v>
          </cell>
          <cell r="L27">
            <v>11.55</v>
          </cell>
          <cell r="M27">
            <v>0.25</v>
          </cell>
        </row>
        <row r="28">
          <cell r="A28">
            <v>43180</v>
          </cell>
          <cell r="B28">
            <v>1305.5</v>
          </cell>
          <cell r="C28">
            <v>1321.75</v>
          </cell>
          <cell r="D28">
            <v>1305.5</v>
          </cell>
          <cell r="E28">
            <v>1314.3</v>
          </cell>
          <cell r="F28">
            <v>1315.70407174921</v>
          </cell>
          <cell r="G28">
            <v>107374</v>
          </cell>
          <cell r="H28">
            <v>1530</v>
          </cell>
          <cell r="I28">
            <v>141272409</v>
          </cell>
          <cell r="J28">
            <v>57707</v>
          </cell>
          <cell r="K28">
            <v>53.74</v>
          </cell>
          <cell r="L28">
            <v>16.25</v>
          </cell>
          <cell r="M28">
            <v>8.8000000000000007</v>
          </cell>
        </row>
        <row r="29">
          <cell r="A29">
            <v>43179</v>
          </cell>
          <cell r="B29">
            <v>1309.4000000000001</v>
          </cell>
          <cell r="C29">
            <v>1319.5</v>
          </cell>
          <cell r="D29">
            <v>1303.7</v>
          </cell>
          <cell r="E29">
            <v>1312.9</v>
          </cell>
          <cell r="F29">
            <v>1313.46761396535</v>
          </cell>
          <cell r="G29">
            <v>63901</v>
          </cell>
          <cell r="H29">
            <v>1419</v>
          </cell>
          <cell r="I29">
            <v>83931894</v>
          </cell>
          <cell r="J29">
            <v>42183</v>
          </cell>
          <cell r="K29">
            <v>66.010000000000005</v>
          </cell>
          <cell r="L29">
            <v>15.8</v>
          </cell>
          <cell r="M29">
            <v>3.5</v>
          </cell>
        </row>
        <row r="30">
          <cell r="A30">
            <v>43178</v>
          </cell>
          <cell r="B30">
            <v>1310.95</v>
          </cell>
          <cell r="C30">
            <v>1317.65</v>
          </cell>
          <cell r="D30">
            <v>1301.2</v>
          </cell>
          <cell r="E30">
            <v>1309.45</v>
          </cell>
          <cell r="F30">
            <v>1310.2305183480601</v>
          </cell>
          <cell r="G30">
            <v>220759</v>
          </cell>
          <cell r="H30">
            <v>3347</v>
          </cell>
          <cell r="I30">
            <v>289245179</v>
          </cell>
          <cell r="J30">
            <v>148604</v>
          </cell>
          <cell r="K30">
            <v>67.319999999999993</v>
          </cell>
          <cell r="L30">
            <v>16.45</v>
          </cell>
          <cell r="M30">
            <v>-1.5</v>
          </cell>
        </row>
        <row r="31">
          <cell r="A31">
            <v>43175</v>
          </cell>
          <cell r="B31">
            <v>1299.6500000000001</v>
          </cell>
          <cell r="C31">
            <v>1310.9</v>
          </cell>
          <cell r="D31">
            <v>1281.5999999999999</v>
          </cell>
          <cell r="E31">
            <v>1299.0999999999999</v>
          </cell>
          <cell r="F31">
            <v>1297.4986171877199</v>
          </cell>
          <cell r="G31">
            <v>244791</v>
          </cell>
          <cell r="H31">
            <v>4430</v>
          </cell>
          <cell r="I31">
            <v>317615984</v>
          </cell>
          <cell r="J31">
            <v>163166</v>
          </cell>
          <cell r="K31">
            <v>66.66</v>
          </cell>
          <cell r="L31">
            <v>29.3</v>
          </cell>
          <cell r="M31">
            <v>-0.55000000000000004</v>
          </cell>
        </row>
        <row r="32">
          <cell r="A32">
            <v>43174</v>
          </cell>
          <cell r="B32">
            <v>1311</v>
          </cell>
          <cell r="C32">
            <v>1320.6</v>
          </cell>
          <cell r="D32">
            <v>1292.8499999999999</v>
          </cell>
          <cell r="E32">
            <v>1297.4000000000001</v>
          </cell>
          <cell r="F32">
            <v>1309.9713719814099</v>
          </cell>
          <cell r="G32">
            <v>328175</v>
          </cell>
          <cell r="H32">
            <v>1227</v>
          </cell>
          <cell r="I32">
            <v>429899855</v>
          </cell>
          <cell r="J32">
            <v>123224</v>
          </cell>
          <cell r="K32">
            <v>37.549999999999997</v>
          </cell>
          <cell r="L32">
            <v>27.75</v>
          </cell>
          <cell r="M32">
            <v>-13.6</v>
          </cell>
        </row>
        <row r="33">
          <cell r="A33">
            <v>43173</v>
          </cell>
          <cell r="B33">
            <v>1315</v>
          </cell>
          <cell r="C33">
            <v>1324</v>
          </cell>
          <cell r="D33">
            <v>1310.45</v>
          </cell>
          <cell r="E33">
            <v>1316.85</v>
          </cell>
          <cell r="F33">
            <v>1319.1528949866199</v>
          </cell>
          <cell r="G33">
            <v>115890</v>
          </cell>
          <cell r="H33">
            <v>1575</v>
          </cell>
          <cell r="I33">
            <v>152876629</v>
          </cell>
          <cell r="J33">
            <v>66595</v>
          </cell>
          <cell r="K33">
            <v>57.46</v>
          </cell>
          <cell r="L33">
            <v>13.55</v>
          </cell>
          <cell r="M33">
            <v>1.85</v>
          </cell>
        </row>
        <row r="34">
          <cell r="A34">
            <v>43172</v>
          </cell>
          <cell r="B34">
            <v>1324</v>
          </cell>
          <cell r="C34">
            <v>1331.5</v>
          </cell>
          <cell r="D34">
            <v>1311</v>
          </cell>
          <cell r="E34">
            <v>1317.75</v>
          </cell>
          <cell r="F34">
            <v>1322.5423122765101</v>
          </cell>
          <cell r="G34">
            <v>74671</v>
          </cell>
          <cell r="H34">
            <v>2270</v>
          </cell>
          <cell r="I34">
            <v>98755557</v>
          </cell>
          <cell r="J34">
            <v>26735</v>
          </cell>
          <cell r="K34">
            <v>35.799999999999997</v>
          </cell>
          <cell r="L34">
            <v>20.5</v>
          </cell>
          <cell r="M34">
            <v>-6.25</v>
          </cell>
        </row>
        <row r="35">
          <cell r="A35">
            <v>43171</v>
          </cell>
          <cell r="B35">
            <v>1302</v>
          </cell>
          <cell r="C35">
            <v>1327.2</v>
          </cell>
          <cell r="D35">
            <v>1295.1500000000001</v>
          </cell>
          <cell r="E35">
            <v>1324.55</v>
          </cell>
          <cell r="F35">
            <v>1304.6283355400301</v>
          </cell>
          <cell r="G35">
            <v>407093</v>
          </cell>
          <cell r="H35">
            <v>2507</v>
          </cell>
          <cell r="I35">
            <v>531105063</v>
          </cell>
          <cell r="J35">
            <v>350043</v>
          </cell>
          <cell r="K35">
            <v>85.99</v>
          </cell>
          <cell r="L35">
            <v>32.049999999999997</v>
          </cell>
          <cell r="M35">
            <v>22.55</v>
          </cell>
        </row>
        <row r="36">
          <cell r="A36">
            <v>43168</v>
          </cell>
          <cell r="B36">
            <v>1303.5</v>
          </cell>
          <cell r="C36">
            <v>1303.5</v>
          </cell>
          <cell r="D36">
            <v>1286.45</v>
          </cell>
          <cell r="E36">
            <v>1300.5999999999999</v>
          </cell>
          <cell r="F36">
            <v>1297.1185791156199</v>
          </cell>
          <cell r="G36">
            <v>50363</v>
          </cell>
          <cell r="H36">
            <v>1038</v>
          </cell>
          <cell r="I36">
            <v>65326783</v>
          </cell>
          <cell r="J36">
            <v>23014</v>
          </cell>
          <cell r="K36">
            <v>45.7</v>
          </cell>
          <cell r="L36">
            <v>17.05</v>
          </cell>
          <cell r="M36">
            <v>-2.9</v>
          </cell>
        </row>
        <row r="37">
          <cell r="A37">
            <v>43167</v>
          </cell>
          <cell r="B37">
            <v>1289</v>
          </cell>
          <cell r="C37">
            <v>1303.5</v>
          </cell>
          <cell r="D37">
            <v>1284.0999999999999</v>
          </cell>
          <cell r="E37">
            <v>1293.4000000000001</v>
          </cell>
          <cell r="F37">
            <v>1289.0669195139899</v>
          </cell>
          <cell r="G37">
            <v>148970</v>
          </cell>
          <cell r="H37">
            <v>1040</v>
          </cell>
          <cell r="I37">
            <v>192032299</v>
          </cell>
          <cell r="J37">
            <v>125837</v>
          </cell>
          <cell r="K37">
            <v>84.47</v>
          </cell>
          <cell r="L37">
            <v>19.399999999999999</v>
          </cell>
          <cell r="M37">
            <v>4.4000000000000004</v>
          </cell>
        </row>
        <row r="38">
          <cell r="A38">
            <v>43166</v>
          </cell>
          <cell r="B38">
            <v>1290</v>
          </cell>
          <cell r="C38">
            <v>1304.3</v>
          </cell>
          <cell r="D38">
            <v>1289.8</v>
          </cell>
          <cell r="E38">
            <v>1292.45</v>
          </cell>
          <cell r="F38">
            <v>1296.12654049295</v>
          </cell>
          <cell r="G38">
            <v>54528</v>
          </cell>
          <cell r="H38">
            <v>1377</v>
          </cell>
          <cell r="I38">
            <v>70675188</v>
          </cell>
          <cell r="J38">
            <v>28197</v>
          </cell>
          <cell r="K38">
            <v>51.71</v>
          </cell>
          <cell r="L38">
            <v>14.5</v>
          </cell>
          <cell r="M38">
            <v>2.4500000000000002</v>
          </cell>
        </row>
        <row r="39">
          <cell r="A39">
            <v>43165</v>
          </cell>
          <cell r="B39">
            <v>1300.5</v>
          </cell>
          <cell r="C39">
            <v>1307.5</v>
          </cell>
          <cell r="D39">
            <v>1290</v>
          </cell>
          <cell r="E39">
            <v>1293.2</v>
          </cell>
          <cell r="F39">
            <v>1303.31691131659</v>
          </cell>
          <cell r="G39">
            <v>265822</v>
          </cell>
          <cell r="H39">
            <v>1135</v>
          </cell>
          <cell r="I39">
            <v>346450308</v>
          </cell>
          <cell r="J39">
            <v>251373</v>
          </cell>
          <cell r="K39">
            <v>94.56</v>
          </cell>
          <cell r="L39">
            <v>17.5</v>
          </cell>
          <cell r="M39">
            <v>-7.3</v>
          </cell>
        </row>
        <row r="40">
          <cell r="A40">
            <v>43164</v>
          </cell>
          <cell r="B40">
            <v>1325</v>
          </cell>
          <cell r="C40">
            <v>1325</v>
          </cell>
          <cell r="D40">
            <v>1293.5999999999999</v>
          </cell>
          <cell r="E40">
            <v>1300.5</v>
          </cell>
          <cell r="F40">
            <v>1298.11308137231</v>
          </cell>
          <cell r="G40">
            <v>126210</v>
          </cell>
          <cell r="H40">
            <v>1268</v>
          </cell>
          <cell r="I40">
            <v>163834852</v>
          </cell>
          <cell r="J40">
            <v>111399</v>
          </cell>
          <cell r="K40">
            <v>88.26</v>
          </cell>
          <cell r="L40">
            <v>31.4</v>
          </cell>
          <cell r="M40">
            <v>-24.5</v>
          </cell>
        </row>
        <row r="41">
          <cell r="A41">
            <v>43160</v>
          </cell>
          <cell r="B41">
            <v>1320.5</v>
          </cell>
          <cell r="C41">
            <v>1331.85</v>
          </cell>
          <cell r="D41">
            <v>1300</v>
          </cell>
          <cell r="E41">
            <v>1325.65</v>
          </cell>
          <cell r="F41">
            <v>1323.2232660193599</v>
          </cell>
          <cell r="G41">
            <v>76111</v>
          </cell>
          <cell r="H41">
            <v>1563</v>
          </cell>
          <cell r="I41">
            <v>100711846</v>
          </cell>
          <cell r="J41">
            <v>52228</v>
          </cell>
          <cell r="K41">
            <v>68.62</v>
          </cell>
          <cell r="L41">
            <v>31.85</v>
          </cell>
          <cell r="M41">
            <v>5.15</v>
          </cell>
        </row>
        <row r="42">
          <cell r="A42">
            <v>43159</v>
          </cell>
          <cell r="B42">
            <v>1333.2</v>
          </cell>
          <cell r="C42">
            <v>1337.7</v>
          </cell>
          <cell r="D42">
            <v>1310</v>
          </cell>
          <cell r="E42">
            <v>1316.35</v>
          </cell>
          <cell r="F42">
            <v>1324.03895638319</v>
          </cell>
          <cell r="G42">
            <v>50210</v>
          </cell>
          <cell r="H42">
            <v>825</v>
          </cell>
          <cell r="I42">
            <v>66479996</v>
          </cell>
          <cell r="J42">
            <v>35348</v>
          </cell>
          <cell r="K42">
            <v>70.400000000000006</v>
          </cell>
          <cell r="L42">
            <v>27.7</v>
          </cell>
          <cell r="M42">
            <v>-16.850000000000001</v>
          </cell>
        </row>
        <row r="43">
          <cell r="A43">
            <v>43158</v>
          </cell>
          <cell r="B43">
            <v>1333</v>
          </cell>
          <cell r="C43">
            <v>1372</v>
          </cell>
          <cell r="D43">
            <v>1333</v>
          </cell>
          <cell r="E43">
            <v>1343.45</v>
          </cell>
          <cell r="F43">
            <v>1344.2924961291701</v>
          </cell>
          <cell r="G43">
            <v>36168</v>
          </cell>
          <cell r="H43">
            <v>1057</v>
          </cell>
          <cell r="I43">
            <v>48620371</v>
          </cell>
          <cell r="J43">
            <v>16118</v>
          </cell>
          <cell r="K43">
            <v>44.56</v>
          </cell>
          <cell r="L43">
            <v>39</v>
          </cell>
          <cell r="M43">
            <v>10.45</v>
          </cell>
        </row>
        <row r="44">
          <cell r="A44">
            <v>43157</v>
          </cell>
          <cell r="B44">
            <v>1322</v>
          </cell>
          <cell r="C44">
            <v>1337.75</v>
          </cell>
          <cell r="D44">
            <v>1320</v>
          </cell>
          <cell r="E44">
            <v>1333.65</v>
          </cell>
          <cell r="F44">
            <v>1332.7231147556599</v>
          </cell>
          <cell r="G44">
            <v>104509</v>
          </cell>
          <cell r="H44">
            <v>1298</v>
          </cell>
          <cell r="I44">
            <v>139281560</v>
          </cell>
          <cell r="J44">
            <v>70520</v>
          </cell>
          <cell r="K44">
            <v>67.48</v>
          </cell>
          <cell r="L44">
            <v>17.75</v>
          </cell>
          <cell r="M44">
            <v>11.65</v>
          </cell>
        </row>
        <row r="45">
          <cell r="A45">
            <v>43154</v>
          </cell>
          <cell r="B45">
            <v>1329.35</v>
          </cell>
          <cell r="C45">
            <v>1329.95</v>
          </cell>
          <cell r="D45">
            <v>1316.6</v>
          </cell>
          <cell r="E45">
            <v>1323</v>
          </cell>
          <cell r="F45">
            <v>1324.4525385116001</v>
          </cell>
          <cell r="G45">
            <v>36872</v>
          </cell>
          <cell r="H45">
            <v>893</v>
          </cell>
          <cell r="I45">
            <v>48835214</v>
          </cell>
          <cell r="J45">
            <v>22140</v>
          </cell>
          <cell r="K45">
            <v>60.05</v>
          </cell>
          <cell r="L45">
            <v>13.35</v>
          </cell>
          <cell r="M45">
            <v>-6.35</v>
          </cell>
        </row>
        <row r="46">
          <cell r="A46">
            <v>43153</v>
          </cell>
          <cell r="B46">
            <v>1330.5</v>
          </cell>
          <cell r="C46">
            <v>1334.9</v>
          </cell>
          <cell r="D46">
            <v>1314</v>
          </cell>
          <cell r="E46">
            <v>1325.15</v>
          </cell>
          <cell r="F46">
            <v>1317.20818191289</v>
          </cell>
          <cell r="G46">
            <v>326354</v>
          </cell>
          <cell r="H46">
            <v>3955</v>
          </cell>
          <cell r="I46">
            <v>429876159</v>
          </cell>
          <cell r="J46">
            <v>296129</v>
          </cell>
          <cell r="K46">
            <v>90.74</v>
          </cell>
          <cell r="L46">
            <v>20.9</v>
          </cell>
          <cell r="M46">
            <v>-5.35</v>
          </cell>
        </row>
        <row r="47">
          <cell r="A47">
            <v>43152</v>
          </cell>
          <cell r="B47">
            <v>1332.25</v>
          </cell>
          <cell r="C47">
            <v>1337</v>
          </cell>
          <cell r="D47">
            <v>1323.55</v>
          </cell>
          <cell r="E47">
            <v>1330.4</v>
          </cell>
          <cell r="F47">
            <v>1329.2147224799501</v>
          </cell>
          <cell r="G47">
            <v>131486</v>
          </cell>
          <cell r="H47">
            <v>6671</v>
          </cell>
          <cell r="I47">
            <v>174773127</v>
          </cell>
          <cell r="J47">
            <v>88260</v>
          </cell>
          <cell r="K47">
            <v>67.13</v>
          </cell>
          <cell r="L47">
            <v>13.45</v>
          </cell>
          <cell r="M47">
            <v>-1.85</v>
          </cell>
        </row>
        <row r="48">
          <cell r="A48">
            <v>43151</v>
          </cell>
          <cell r="B48">
            <v>1335.1</v>
          </cell>
          <cell r="C48">
            <v>1341.9</v>
          </cell>
          <cell r="D48">
            <v>1327.4</v>
          </cell>
          <cell r="E48">
            <v>1333.95</v>
          </cell>
          <cell r="F48">
            <v>1332.77839894114</v>
          </cell>
          <cell r="G48">
            <v>216082</v>
          </cell>
          <cell r="H48">
            <v>4273</v>
          </cell>
          <cell r="I48">
            <v>287989422</v>
          </cell>
          <cell r="J48">
            <v>165804</v>
          </cell>
          <cell r="K48">
            <v>76.73</v>
          </cell>
          <cell r="L48">
            <v>14.5</v>
          </cell>
          <cell r="M48">
            <v>-1.1499999999999999</v>
          </cell>
        </row>
        <row r="49">
          <cell r="A49">
            <v>43150</v>
          </cell>
          <cell r="B49">
            <v>1352</v>
          </cell>
          <cell r="C49">
            <v>1353</v>
          </cell>
          <cell r="D49">
            <v>1329.85</v>
          </cell>
          <cell r="E49">
            <v>1335.65</v>
          </cell>
          <cell r="F49">
            <v>1336.8407862407801</v>
          </cell>
          <cell r="G49">
            <v>20350</v>
          </cell>
          <cell r="H49">
            <v>1141</v>
          </cell>
          <cell r="I49">
            <v>27204710</v>
          </cell>
          <cell r="J49">
            <v>8300</v>
          </cell>
          <cell r="K49">
            <v>40.79</v>
          </cell>
          <cell r="L49">
            <v>23.15</v>
          </cell>
          <cell r="M49">
            <v>-16.350000000000001</v>
          </cell>
        </row>
        <row r="50">
          <cell r="A50">
            <v>43147</v>
          </cell>
          <cell r="B50">
            <v>1362</v>
          </cell>
          <cell r="C50">
            <v>1362</v>
          </cell>
          <cell r="D50">
            <v>1349</v>
          </cell>
          <cell r="E50">
            <v>1352.45</v>
          </cell>
          <cell r="F50">
            <v>1352.5102390703801</v>
          </cell>
          <cell r="G50">
            <v>20998</v>
          </cell>
          <cell r="H50">
            <v>1480</v>
          </cell>
          <cell r="I50">
            <v>28400010</v>
          </cell>
          <cell r="J50">
            <v>8292</v>
          </cell>
          <cell r="K50">
            <v>39.49</v>
          </cell>
          <cell r="L50">
            <v>13</v>
          </cell>
          <cell r="M50">
            <v>-9.5500000000000007</v>
          </cell>
        </row>
        <row r="51">
          <cell r="A51">
            <v>43146</v>
          </cell>
          <cell r="B51">
            <v>1351</v>
          </cell>
          <cell r="C51">
            <v>1415.15</v>
          </cell>
          <cell r="D51">
            <v>1323.95</v>
          </cell>
          <cell r="E51">
            <v>1359.55</v>
          </cell>
          <cell r="F51">
            <v>1354.73754909743</v>
          </cell>
          <cell r="G51">
            <v>97001</v>
          </cell>
          <cell r="H51">
            <v>1421</v>
          </cell>
          <cell r="I51">
            <v>131410897</v>
          </cell>
          <cell r="J51">
            <v>70869</v>
          </cell>
          <cell r="K51">
            <v>73.06</v>
          </cell>
          <cell r="L51">
            <v>91.2</v>
          </cell>
          <cell r="M51">
            <v>8.5500000000000007</v>
          </cell>
        </row>
        <row r="52">
          <cell r="A52">
            <v>43145</v>
          </cell>
          <cell r="B52">
            <v>1355</v>
          </cell>
          <cell r="C52">
            <v>1355</v>
          </cell>
          <cell r="D52">
            <v>1331.85</v>
          </cell>
          <cell r="E52">
            <v>1350.55</v>
          </cell>
          <cell r="F52">
            <v>1346.7120309050699</v>
          </cell>
          <cell r="G52">
            <v>36240</v>
          </cell>
          <cell r="H52">
            <v>1007</v>
          </cell>
          <cell r="I52">
            <v>48804844</v>
          </cell>
          <cell r="J52">
            <v>21753</v>
          </cell>
          <cell r="K52">
            <v>60.02</v>
          </cell>
          <cell r="L52">
            <v>23.15</v>
          </cell>
          <cell r="M52">
            <v>-4.45</v>
          </cell>
        </row>
        <row r="53">
          <cell r="A53">
            <v>43143</v>
          </cell>
          <cell r="B53">
            <v>1335</v>
          </cell>
          <cell r="C53">
            <v>1349.8</v>
          </cell>
          <cell r="D53">
            <v>1334.7</v>
          </cell>
          <cell r="E53">
            <v>1346.3</v>
          </cell>
          <cell r="F53">
            <v>1343.17939595347</v>
          </cell>
          <cell r="G53">
            <v>51155</v>
          </cell>
          <cell r="H53">
            <v>1125</v>
          </cell>
          <cell r="I53">
            <v>68710342</v>
          </cell>
          <cell r="J53">
            <v>34788</v>
          </cell>
          <cell r="K53">
            <v>68.010000000000005</v>
          </cell>
          <cell r="L53">
            <v>15.1</v>
          </cell>
          <cell r="M53">
            <v>11.3</v>
          </cell>
        </row>
        <row r="54">
          <cell r="A54">
            <v>43140</v>
          </cell>
          <cell r="B54">
            <v>1323</v>
          </cell>
          <cell r="C54">
            <v>1343.95</v>
          </cell>
          <cell r="D54">
            <v>1311.55</v>
          </cell>
          <cell r="E54">
            <v>1335.4</v>
          </cell>
          <cell r="F54">
            <v>1323.40305263551</v>
          </cell>
          <cell r="G54">
            <v>26731</v>
          </cell>
          <cell r="H54">
            <v>805</v>
          </cell>
          <cell r="I54">
            <v>35375887</v>
          </cell>
          <cell r="J54">
            <v>8649</v>
          </cell>
          <cell r="K54">
            <v>32.36</v>
          </cell>
          <cell r="L54">
            <v>32.4</v>
          </cell>
          <cell r="M54">
            <v>12.4</v>
          </cell>
        </row>
        <row r="55">
          <cell r="A55">
            <v>43139</v>
          </cell>
          <cell r="B55">
            <v>1315</v>
          </cell>
          <cell r="C55">
            <v>1338.2</v>
          </cell>
          <cell r="D55">
            <v>1306.25</v>
          </cell>
          <cell r="E55">
            <v>1332.35</v>
          </cell>
          <cell r="F55">
            <v>1330.7691719106599</v>
          </cell>
          <cell r="G55">
            <v>75801</v>
          </cell>
          <cell r="H55">
            <v>2333</v>
          </cell>
          <cell r="I55">
            <v>100873634</v>
          </cell>
          <cell r="J55">
            <v>42657</v>
          </cell>
          <cell r="K55">
            <v>56.27</v>
          </cell>
          <cell r="L55">
            <v>31.95</v>
          </cell>
          <cell r="M55">
            <v>17.350000000000001</v>
          </cell>
        </row>
        <row r="56">
          <cell r="A56">
            <v>43138</v>
          </cell>
          <cell r="B56">
            <v>1324.7</v>
          </cell>
          <cell r="C56">
            <v>1328.45</v>
          </cell>
          <cell r="D56">
            <v>1307.25</v>
          </cell>
          <cell r="E56">
            <v>1313.5</v>
          </cell>
          <cell r="F56">
            <v>1314.7959156254101</v>
          </cell>
          <cell r="G56">
            <v>74430</v>
          </cell>
          <cell r="H56">
            <v>1857</v>
          </cell>
          <cell r="I56">
            <v>97860260</v>
          </cell>
          <cell r="J56">
            <v>41098</v>
          </cell>
          <cell r="K56">
            <v>55.22</v>
          </cell>
          <cell r="L56">
            <v>21.2</v>
          </cell>
          <cell r="M56">
            <v>-11.2</v>
          </cell>
        </row>
        <row r="57">
          <cell r="A57">
            <v>43137</v>
          </cell>
          <cell r="B57">
            <v>1320</v>
          </cell>
          <cell r="C57">
            <v>1347</v>
          </cell>
          <cell r="D57">
            <v>1305</v>
          </cell>
          <cell r="E57">
            <v>1328.25</v>
          </cell>
          <cell r="F57">
            <v>1317.48062881955</v>
          </cell>
          <cell r="G57">
            <v>124360</v>
          </cell>
          <cell r="H57">
            <v>2971</v>
          </cell>
          <cell r="I57">
            <v>163841891</v>
          </cell>
          <cell r="J57">
            <v>74754</v>
          </cell>
          <cell r="K57">
            <v>60.11</v>
          </cell>
          <cell r="L57">
            <v>42</v>
          </cell>
          <cell r="M57">
            <v>8.25</v>
          </cell>
        </row>
        <row r="58">
          <cell r="A58">
            <v>43136</v>
          </cell>
          <cell r="B58">
            <v>1350</v>
          </cell>
          <cell r="C58">
            <v>1360.8</v>
          </cell>
          <cell r="D58">
            <v>1341</v>
          </cell>
          <cell r="E58">
            <v>1358.35</v>
          </cell>
          <cell r="F58">
            <v>1346.6623271951601</v>
          </cell>
          <cell r="G58">
            <v>406962</v>
          </cell>
          <cell r="H58">
            <v>2547</v>
          </cell>
          <cell r="I58">
            <v>548040394</v>
          </cell>
          <cell r="J58">
            <v>347039</v>
          </cell>
          <cell r="K58">
            <v>85.28</v>
          </cell>
          <cell r="L58">
            <v>19.8</v>
          </cell>
          <cell r="M58">
            <v>8.35</v>
          </cell>
        </row>
        <row r="59">
          <cell r="A59">
            <v>43133</v>
          </cell>
          <cell r="B59">
            <v>1367.9</v>
          </cell>
          <cell r="C59">
            <v>1377.5</v>
          </cell>
          <cell r="D59">
            <v>1355</v>
          </cell>
          <cell r="E59">
            <v>1372.7</v>
          </cell>
          <cell r="F59">
            <v>1362.55133289581</v>
          </cell>
          <cell r="G59">
            <v>248369</v>
          </cell>
          <cell r="H59">
            <v>3298</v>
          </cell>
          <cell r="I59">
            <v>338415512</v>
          </cell>
          <cell r="J59">
            <v>180814</v>
          </cell>
          <cell r="K59">
            <v>72.8</v>
          </cell>
          <cell r="L59">
            <v>22.5</v>
          </cell>
          <cell r="M59">
            <v>4.8</v>
          </cell>
        </row>
        <row r="60">
          <cell r="A60">
            <v>43132</v>
          </cell>
          <cell r="B60">
            <v>1376</v>
          </cell>
          <cell r="C60">
            <v>1383.15</v>
          </cell>
          <cell r="D60">
            <v>1352.05</v>
          </cell>
          <cell r="E60">
            <v>1371.35</v>
          </cell>
          <cell r="F60">
            <v>1368.2897255580699</v>
          </cell>
          <cell r="G60">
            <v>138645</v>
          </cell>
          <cell r="H60">
            <v>2899</v>
          </cell>
          <cell r="I60">
            <v>189706529</v>
          </cell>
          <cell r="J60">
            <v>57618</v>
          </cell>
          <cell r="K60">
            <v>41.56</v>
          </cell>
          <cell r="L60">
            <v>31.1</v>
          </cell>
          <cell r="M60">
            <v>-4.6500000000000004</v>
          </cell>
        </row>
        <row r="61">
          <cell r="A61">
            <v>43131</v>
          </cell>
          <cell r="B61">
            <v>1398</v>
          </cell>
          <cell r="C61">
            <v>1398</v>
          </cell>
          <cell r="D61">
            <v>1360.15</v>
          </cell>
          <cell r="E61">
            <v>1369.65</v>
          </cell>
          <cell r="F61">
            <v>1373.6679578612</v>
          </cell>
          <cell r="G61">
            <v>82869</v>
          </cell>
          <cell r="H61">
            <v>2625</v>
          </cell>
          <cell r="I61">
            <v>113834490</v>
          </cell>
          <cell r="J61">
            <v>45241</v>
          </cell>
          <cell r="K61">
            <v>54.59</v>
          </cell>
          <cell r="L61">
            <v>37.85</v>
          </cell>
          <cell r="M61">
            <v>-28.35</v>
          </cell>
        </row>
        <row r="62">
          <cell r="A62">
            <v>43130</v>
          </cell>
          <cell r="B62">
            <v>1397.25</v>
          </cell>
          <cell r="C62">
            <v>1410.65</v>
          </cell>
          <cell r="D62">
            <v>1390</v>
          </cell>
          <cell r="E62">
            <v>1399.45</v>
          </cell>
          <cell r="F62">
            <v>1397.62264150943</v>
          </cell>
          <cell r="G62">
            <v>127147</v>
          </cell>
          <cell r="H62">
            <v>3874</v>
          </cell>
          <cell r="I62">
            <v>177703526</v>
          </cell>
          <cell r="J62">
            <v>60264</v>
          </cell>
          <cell r="K62">
            <v>47.4</v>
          </cell>
          <cell r="L62">
            <v>20.65</v>
          </cell>
          <cell r="M62">
            <v>2.2000000000000002</v>
          </cell>
        </row>
        <row r="63">
          <cell r="A63">
            <v>43129</v>
          </cell>
          <cell r="B63">
            <v>1360</v>
          </cell>
          <cell r="C63">
            <v>1400</v>
          </cell>
          <cell r="D63">
            <v>1357</v>
          </cell>
          <cell r="E63">
            <v>1397.25</v>
          </cell>
          <cell r="F63">
            <v>1389.06772943327</v>
          </cell>
          <cell r="G63">
            <v>68375</v>
          </cell>
          <cell r="H63">
            <v>4599</v>
          </cell>
          <cell r="I63">
            <v>94977506</v>
          </cell>
          <cell r="J63">
            <v>38079</v>
          </cell>
          <cell r="K63">
            <v>55.69</v>
          </cell>
          <cell r="L63">
            <v>43</v>
          </cell>
          <cell r="M63">
            <v>37.25</v>
          </cell>
        </row>
        <row r="64">
          <cell r="A64">
            <v>43125</v>
          </cell>
          <cell r="B64">
            <v>1356.1</v>
          </cell>
          <cell r="C64">
            <v>1376</v>
          </cell>
          <cell r="D64">
            <v>1356.1</v>
          </cell>
          <cell r="E64">
            <v>1371.2</v>
          </cell>
          <cell r="F64">
            <v>1367.09079846226</v>
          </cell>
          <cell r="G64">
            <v>36157</v>
          </cell>
          <cell r="H64">
            <v>972</v>
          </cell>
          <cell r="I64">
            <v>49429902</v>
          </cell>
          <cell r="J64">
            <v>17555</v>
          </cell>
          <cell r="K64">
            <v>48.55</v>
          </cell>
          <cell r="L64">
            <v>19.899999999999999</v>
          </cell>
          <cell r="M64">
            <v>15.1</v>
          </cell>
        </row>
        <row r="65">
          <cell r="A65">
            <v>43124</v>
          </cell>
          <cell r="B65">
            <v>1360</v>
          </cell>
          <cell r="C65">
            <v>1371.5</v>
          </cell>
          <cell r="D65">
            <v>1339.6</v>
          </cell>
          <cell r="E65">
            <v>1366</v>
          </cell>
          <cell r="F65">
            <v>1355.9311631764399</v>
          </cell>
          <cell r="G65">
            <v>62699</v>
          </cell>
          <cell r="H65">
            <v>1490</v>
          </cell>
          <cell r="I65">
            <v>85015528</v>
          </cell>
          <cell r="J65">
            <v>28127</v>
          </cell>
          <cell r="K65">
            <v>44.86</v>
          </cell>
          <cell r="L65">
            <v>31.9</v>
          </cell>
          <cell r="M65">
            <v>6</v>
          </cell>
        </row>
        <row r="66">
          <cell r="A66">
            <v>43123</v>
          </cell>
          <cell r="B66">
            <v>1355</v>
          </cell>
          <cell r="C66">
            <v>1370</v>
          </cell>
          <cell r="D66">
            <v>1351.1</v>
          </cell>
          <cell r="E66">
            <v>1366.85</v>
          </cell>
          <cell r="F66">
            <v>1359.9260779721701</v>
          </cell>
          <cell r="G66">
            <v>36295</v>
          </cell>
          <cell r="H66">
            <v>1264</v>
          </cell>
          <cell r="I66">
            <v>49358517</v>
          </cell>
          <cell r="J66">
            <v>17193</v>
          </cell>
          <cell r="K66">
            <v>47.37</v>
          </cell>
          <cell r="L66">
            <v>18.899999999999999</v>
          </cell>
          <cell r="M66">
            <v>11.85</v>
          </cell>
        </row>
        <row r="67">
          <cell r="A67">
            <v>43122</v>
          </cell>
          <cell r="B67">
            <v>1350</v>
          </cell>
          <cell r="C67">
            <v>1365.15</v>
          </cell>
          <cell r="D67">
            <v>1346.05</v>
          </cell>
          <cell r="E67">
            <v>1357.15</v>
          </cell>
          <cell r="F67">
            <v>1353.7068381466299</v>
          </cell>
          <cell r="G67">
            <v>34834</v>
          </cell>
          <cell r="H67">
            <v>871</v>
          </cell>
          <cell r="I67">
            <v>47155024</v>
          </cell>
          <cell r="J67">
            <v>12228</v>
          </cell>
          <cell r="K67">
            <v>35.1</v>
          </cell>
          <cell r="L67">
            <v>19.100000000000001</v>
          </cell>
          <cell r="M67">
            <v>7.15</v>
          </cell>
        </row>
        <row r="68">
          <cell r="A68">
            <v>43119</v>
          </cell>
          <cell r="B68">
            <v>1365</v>
          </cell>
          <cell r="C68">
            <v>1369.9</v>
          </cell>
          <cell r="D68">
            <v>1351.8</v>
          </cell>
          <cell r="E68">
            <v>1362.55</v>
          </cell>
          <cell r="F68">
            <v>1358.47240483771</v>
          </cell>
          <cell r="G68">
            <v>92027</v>
          </cell>
          <cell r="H68">
            <v>1662</v>
          </cell>
          <cell r="I68">
            <v>125016140</v>
          </cell>
          <cell r="J68">
            <v>21569</v>
          </cell>
          <cell r="K68">
            <v>23.44</v>
          </cell>
          <cell r="L68">
            <v>18.100000000000001</v>
          </cell>
          <cell r="M68">
            <v>-2.4500000000000002</v>
          </cell>
        </row>
        <row r="69">
          <cell r="A69">
            <v>43118</v>
          </cell>
          <cell r="B69">
            <v>1400</v>
          </cell>
          <cell r="C69">
            <v>1405</v>
          </cell>
          <cell r="D69">
            <v>1351.55</v>
          </cell>
          <cell r="E69">
            <v>1357.6</v>
          </cell>
          <cell r="F69">
            <v>1368.1988898346401</v>
          </cell>
          <cell r="G69">
            <v>247891</v>
          </cell>
          <cell r="H69">
            <v>5243</v>
          </cell>
          <cell r="I69">
            <v>339164191</v>
          </cell>
          <cell r="J69">
            <v>91161</v>
          </cell>
          <cell r="K69">
            <v>36.770000000000003</v>
          </cell>
          <cell r="L69">
            <v>53.45</v>
          </cell>
          <cell r="M69">
            <v>-42.4</v>
          </cell>
        </row>
        <row r="70">
          <cell r="A70">
            <v>43117</v>
          </cell>
          <cell r="B70">
            <v>1389.7</v>
          </cell>
          <cell r="C70">
            <v>1390</v>
          </cell>
          <cell r="D70">
            <v>1366.8</v>
          </cell>
          <cell r="E70">
            <v>1371.85</v>
          </cell>
          <cell r="F70">
            <v>1377.54312821852</v>
          </cell>
          <cell r="G70">
            <v>107192</v>
          </cell>
          <cell r="H70">
            <v>2115</v>
          </cell>
          <cell r="I70">
            <v>147661603</v>
          </cell>
          <cell r="J70">
            <v>25163</v>
          </cell>
          <cell r="K70">
            <v>23.47</v>
          </cell>
          <cell r="L70">
            <v>23.2</v>
          </cell>
          <cell r="M70">
            <v>-17.850000000000001</v>
          </cell>
        </row>
        <row r="71">
          <cell r="A71">
            <v>43116</v>
          </cell>
          <cell r="B71">
            <v>1365</v>
          </cell>
          <cell r="C71">
            <v>1388.45</v>
          </cell>
          <cell r="D71">
            <v>1365</v>
          </cell>
          <cell r="E71">
            <v>1381.3</v>
          </cell>
          <cell r="F71">
            <v>1376.8406229899799</v>
          </cell>
          <cell r="G71">
            <v>65298</v>
          </cell>
          <cell r="H71">
            <v>1381</v>
          </cell>
          <cell r="I71">
            <v>89904939</v>
          </cell>
          <cell r="J71">
            <v>19881</v>
          </cell>
          <cell r="K71">
            <v>30.45</v>
          </cell>
          <cell r="L71">
            <v>23.45</v>
          </cell>
          <cell r="M71">
            <v>16.3</v>
          </cell>
        </row>
        <row r="72">
          <cell r="A72">
            <v>43115</v>
          </cell>
          <cell r="B72">
            <v>1362.95</v>
          </cell>
          <cell r="C72">
            <v>1373.35</v>
          </cell>
          <cell r="D72">
            <v>1362.95</v>
          </cell>
          <cell r="E72">
            <v>1367.1</v>
          </cell>
          <cell r="F72">
            <v>1367.63945178978</v>
          </cell>
          <cell r="G72">
            <v>184017</v>
          </cell>
          <cell r="H72">
            <v>1316</v>
          </cell>
          <cell r="I72">
            <v>251668909</v>
          </cell>
          <cell r="J72">
            <v>140098</v>
          </cell>
          <cell r="K72">
            <v>76.13</v>
          </cell>
          <cell r="L72">
            <v>10.4</v>
          </cell>
          <cell r="M72">
            <v>4.1500000000000004</v>
          </cell>
        </row>
        <row r="73">
          <cell r="A73">
            <v>43112</v>
          </cell>
          <cell r="B73">
            <v>1376</v>
          </cell>
          <cell r="C73">
            <v>1384</v>
          </cell>
          <cell r="D73">
            <v>1358.15</v>
          </cell>
          <cell r="E73">
            <v>1372.7</v>
          </cell>
          <cell r="F73">
            <v>1370.80458231954</v>
          </cell>
          <cell r="G73">
            <v>24660</v>
          </cell>
          <cell r="H73">
            <v>1063</v>
          </cell>
          <cell r="I73">
            <v>33804041</v>
          </cell>
          <cell r="J73">
            <v>7592</v>
          </cell>
          <cell r="K73">
            <v>30.79</v>
          </cell>
          <cell r="L73">
            <v>25.85</v>
          </cell>
          <cell r="M73">
            <v>-3.3</v>
          </cell>
        </row>
        <row r="74">
          <cell r="A74">
            <v>43111</v>
          </cell>
          <cell r="B74">
            <v>1360</v>
          </cell>
          <cell r="C74">
            <v>1384.75</v>
          </cell>
          <cell r="D74">
            <v>1360</v>
          </cell>
          <cell r="E74">
            <v>1379</v>
          </cell>
          <cell r="F74">
            <v>1372.6229112773501</v>
          </cell>
          <cell r="G74">
            <v>28606</v>
          </cell>
          <cell r="H74">
            <v>1264</v>
          </cell>
          <cell r="I74">
            <v>39265251</v>
          </cell>
          <cell r="J74">
            <v>12706</v>
          </cell>
          <cell r="K74">
            <v>44.42</v>
          </cell>
          <cell r="L74">
            <v>24.75</v>
          </cell>
          <cell r="M74">
            <v>19</v>
          </cell>
        </row>
        <row r="75">
          <cell r="A75">
            <v>43110</v>
          </cell>
          <cell r="B75">
            <v>1357</v>
          </cell>
          <cell r="C75">
            <v>1370.15</v>
          </cell>
          <cell r="D75">
            <v>1355</v>
          </cell>
          <cell r="E75">
            <v>1366.55</v>
          </cell>
          <cell r="F75">
            <v>1367.5161753478301</v>
          </cell>
          <cell r="G75">
            <v>175514</v>
          </cell>
          <cell r="H75">
            <v>833</v>
          </cell>
          <cell r="I75">
            <v>240018234</v>
          </cell>
          <cell r="J75">
            <v>11745</v>
          </cell>
          <cell r="K75">
            <v>6.69</v>
          </cell>
          <cell r="L75">
            <v>15.15</v>
          </cell>
          <cell r="M75">
            <v>9.5500000000000007</v>
          </cell>
        </row>
        <row r="76">
          <cell r="A76">
            <v>43109</v>
          </cell>
          <cell r="B76">
            <v>1363</v>
          </cell>
          <cell r="C76">
            <v>1375</v>
          </cell>
          <cell r="D76">
            <v>1358.75</v>
          </cell>
          <cell r="E76">
            <v>1363.35</v>
          </cell>
          <cell r="F76">
            <v>1362.86476897444</v>
          </cell>
          <cell r="G76">
            <v>134444</v>
          </cell>
          <cell r="H76">
            <v>1901</v>
          </cell>
          <cell r="I76">
            <v>183228991</v>
          </cell>
          <cell r="J76">
            <v>97438</v>
          </cell>
          <cell r="K76">
            <v>72.47</v>
          </cell>
          <cell r="L76">
            <v>16.25</v>
          </cell>
          <cell r="M76">
            <v>0.35</v>
          </cell>
        </row>
        <row r="77">
          <cell r="A77">
            <v>43108</v>
          </cell>
          <cell r="B77">
            <v>1350</v>
          </cell>
          <cell r="C77">
            <v>1370</v>
          </cell>
          <cell r="D77">
            <v>1350</v>
          </cell>
          <cell r="E77">
            <v>1367.35</v>
          </cell>
          <cell r="F77">
            <v>1362.6871318460901</v>
          </cell>
          <cell r="G77">
            <v>63832</v>
          </cell>
          <cell r="H77">
            <v>1408</v>
          </cell>
          <cell r="I77">
            <v>86983045</v>
          </cell>
          <cell r="J77">
            <v>24864</v>
          </cell>
          <cell r="K77">
            <v>38.950000000000003</v>
          </cell>
          <cell r="L77">
            <v>20</v>
          </cell>
          <cell r="M77">
            <v>17.350000000000001</v>
          </cell>
        </row>
        <row r="78">
          <cell r="A78">
            <v>43105</v>
          </cell>
          <cell r="B78">
            <v>1350.4</v>
          </cell>
          <cell r="C78">
            <v>1362.4</v>
          </cell>
          <cell r="D78">
            <v>1348.75</v>
          </cell>
          <cell r="E78">
            <v>1356.5</v>
          </cell>
          <cell r="F78">
            <v>1356.12793282745</v>
          </cell>
          <cell r="G78">
            <v>54427</v>
          </cell>
          <cell r="H78">
            <v>864</v>
          </cell>
          <cell r="I78">
            <v>73809975</v>
          </cell>
          <cell r="J78">
            <v>39867</v>
          </cell>
          <cell r="K78">
            <v>73.25</v>
          </cell>
          <cell r="L78">
            <v>13.65</v>
          </cell>
          <cell r="M78">
            <v>6.1</v>
          </cell>
        </row>
        <row r="79">
          <cell r="A79">
            <v>43104</v>
          </cell>
          <cell r="B79">
            <v>1350</v>
          </cell>
          <cell r="C79">
            <v>1355.1</v>
          </cell>
          <cell r="D79">
            <v>1342</v>
          </cell>
          <cell r="E79">
            <v>1352.05</v>
          </cell>
          <cell r="F79">
            <v>1350.2997735886199</v>
          </cell>
          <cell r="G79">
            <v>40634</v>
          </cell>
          <cell r="H79">
            <v>1084</v>
          </cell>
          <cell r="I79">
            <v>54868081</v>
          </cell>
          <cell r="J79">
            <v>15663</v>
          </cell>
          <cell r="K79">
            <v>38.549999999999997</v>
          </cell>
          <cell r="L79">
            <v>13.1</v>
          </cell>
          <cell r="M79">
            <v>2.0499999999999998</v>
          </cell>
        </row>
        <row r="80">
          <cell r="A80">
            <v>43103</v>
          </cell>
          <cell r="B80">
            <v>1339.4</v>
          </cell>
          <cell r="C80">
            <v>1356</v>
          </cell>
          <cell r="D80">
            <v>1335.2</v>
          </cell>
          <cell r="E80">
            <v>1350.1</v>
          </cell>
          <cell r="F80">
            <v>1349.9685589519599</v>
          </cell>
          <cell r="G80">
            <v>35495</v>
          </cell>
          <cell r="H80">
            <v>924</v>
          </cell>
          <cell r="I80">
            <v>47917134</v>
          </cell>
          <cell r="J80">
            <v>10944</v>
          </cell>
          <cell r="K80">
            <v>30.83</v>
          </cell>
          <cell r="L80">
            <v>20.8</v>
          </cell>
          <cell r="M80">
            <v>10.7</v>
          </cell>
        </row>
        <row r="81">
          <cell r="A81">
            <v>43102</v>
          </cell>
          <cell r="B81">
            <v>1344</v>
          </cell>
          <cell r="C81">
            <v>1350</v>
          </cell>
          <cell r="D81">
            <v>1331.05</v>
          </cell>
          <cell r="E81">
            <v>1339.45</v>
          </cell>
          <cell r="F81">
            <v>1337.9130481033101</v>
          </cell>
          <cell r="G81">
            <v>47003</v>
          </cell>
          <cell r="H81">
            <v>1318</v>
          </cell>
          <cell r="I81">
            <v>62885927</v>
          </cell>
          <cell r="J81">
            <v>11892</v>
          </cell>
          <cell r="K81">
            <v>25.3</v>
          </cell>
          <cell r="L81">
            <v>18.95</v>
          </cell>
          <cell r="M81">
            <v>-4.55</v>
          </cell>
        </row>
        <row r="82">
          <cell r="A82">
            <v>43101</v>
          </cell>
          <cell r="B82">
            <v>1355</v>
          </cell>
          <cell r="C82">
            <v>1364.95</v>
          </cell>
          <cell r="D82">
            <v>1343.25</v>
          </cell>
          <cell r="E82">
            <v>1347.25</v>
          </cell>
          <cell r="F82">
            <v>1352.6860775299299</v>
          </cell>
          <cell r="G82">
            <v>35238</v>
          </cell>
          <cell r="H82">
            <v>916</v>
          </cell>
          <cell r="I82">
            <v>47665952</v>
          </cell>
          <cell r="J82">
            <v>14400</v>
          </cell>
          <cell r="K82">
            <v>40.86</v>
          </cell>
          <cell r="L82">
            <v>21.7</v>
          </cell>
          <cell r="M82">
            <v>-7.75</v>
          </cell>
        </row>
        <row r="83">
          <cell r="A83">
            <v>43098</v>
          </cell>
          <cell r="B83">
            <v>1357</v>
          </cell>
          <cell r="C83">
            <v>1374.7</v>
          </cell>
          <cell r="D83">
            <v>1353.35</v>
          </cell>
          <cell r="E83">
            <v>1368.1</v>
          </cell>
          <cell r="F83">
            <v>1367.1048060908799</v>
          </cell>
          <cell r="G83">
            <v>117684</v>
          </cell>
          <cell r="H83">
            <v>1548</v>
          </cell>
          <cell r="I83">
            <v>160886362</v>
          </cell>
          <cell r="J83">
            <v>70604</v>
          </cell>
          <cell r="K83">
            <v>59.99</v>
          </cell>
          <cell r="L83">
            <v>21.35</v>
          </cell>
          <cell r="M83">
            <v>11.1</v>
          </cell>
        </row>
        <row r="84">
          <cell r="A84">
            <v>43097</v>
          </cell>
          <cell r="B84">
            <v>1354.25</v>
          </cell>
          <cell r="C84">
            <v>1384.1</v>
          </cell>
          <cell r="D84">
            <v>1319.95</v>
          </cell>
          <cell r="E84">
            <v>1357.35</v>
          </cell>
          <cell r="F84">
            <v>1366.3851176315</v>
          </cell>
          <cell r="G84">
            <v>75660</v>
          </cell>
          <cell r="H84">
            <v>2286</v>
          </cell>
          <cell r="I84">
            <v>103380698</v>
          </cell>
          <cell r="J84">
            <v>24851</v>
          </cell>
          <cell r="K84">
            <v>32.85</v>
          </cell>
          <cell r="L84">
            <v>64.150000000000006</v>
          </cell>
          <cell r="M84">
            <v>3.1</v>
          </cell>
        </row>
        <row r="85">
          <cell r="A85">
            <v>43096</v>
          </cell>
          <cell r="B85">
            <v>1348</v>
          </cell>
          <cell r="C85">
            <v>1363.75</v>
          </cell>
          <cell r="D85">
            <v>1345.5</v>
          </cell>
          <cell r="E85">
            <v>1354.45</v>
          </cell>
          <cell r="F85">
            <v>1357.8879205645801</v>
          </cell>
          <cell r="G85">
            <v>60930</v>
          </cell>
          <cell r="H85">
            <v>1026</v>
          </cell>
          <cell r="I85">
            <v>82736111</v>
          </cell>
          <cell r="J85">
            <v>30947</v>
          </cell>
          <cell r="K85">
            <v>50.79</v>
          </cell>
          <cell r="L85">
            <v>18.25</v>
          </cell>
          <cell r="M85">
            <v>6.45</v>
          </cell>
        </row>
        <row r="86">
          <cell r="A86">
            <v>43095</v>
          </cell>
          <cell r="B86">
            <v>1350</v>
          </cell>
          <cell r="C86">
            <v>1358</v>
          </cell>
          <cell r="D86">
            <v>1340</v>
          </cell>
          <cell r="E86">
            <v>1347.95</v>
          </cell>
          <cell r="F86">
            <v>1346.9849222553701</v>
          </cell>
          <cell r="G86">
            <v>25468</v>
          </cell>
          <cell r="H86">
            <v>786</v>
          </cell>
          <cell r="I86">
            <v>34305012</v>
          </cell>
          <cell r="J86">
            <v>7533</v>
          </cell>
          <cell r="K86">
            <v>29.58</v>
          </cell>
          <cell r="L86">
            <v>18</v>
          </cell>
          <cell r="M86">
            <v>-2.0499999999999998</v>
          </cell>
        </row>
        <row r="87">
          <cell r="A87">
            <v>43091</v>
          </cell>
          <cell r="B87">
            <v>1336</v>
          </cell>
          <cell r="C87">
            <v>1356.75</v>
          </cell>
          <cell r="D87">
            <v>1336</v>
          </cell>
          <cell r="E87">
            <v>1351.65</v>
          </cell>
          <cell r="F87">
            <v>1352.9472032382</v>
          </cell>
          <cell r="G87">
            <v>34093</v>
          </cell>
          <cell r="H87">
            <v>960</v>
          </cell>
          <cell r="I87">
            <v>46126029</v>
          </cell>
          <cell r="J87">
            <v>13293</v>
          </cell>
          <cell r="K87">
            <v>38.99</v>
          </cell>
          <cell r="L87">
            <v>20.75</v>
          </cell>
          <cell r="M87">
            <v>15.65</v>
          </cell>
        </row>
        <row r="88">
          <cell r="A88">
            <v>43090</v>
          </cell>
          <cell r="B88">
            <v>1360</v>
          </cell>
          <cell r="C88">
            <v>1362.8</v>
          </cell>
          <cell r="D88">
            <v>1346</v>
          </cell>
          <cell r="E88">
            <v>1348.35</v>
          </cell>
          <cell r="F88">
            <v>1350.85052294819</v>
          </cell>
          <cell r="G88">
            <v>40635</v>
          </cell>
          <cell r="H88">
            <v>1949</v>
          </cell>
          <cell r="I88">
            <v>54891811</v>
          </cell>
          <cell r="J88">
            <v>15831</v>
          </cell>
          <cell r="K88">
            <v>38.96</v>
          </cell>
          <cell r="L88">
            <v>16.8</v>
          </cell>
          <cell r="M88">
            <v>-11.65</v>
          </cell>
        </row>
        <row r="89">
          <cell r="A89">
            <v>43089</v>
          </cell>
          <cell r="B89">
            <v>1343.75</v>
          </cell>
          <cell r="C89">
            <v>1366.9</v>
          </cell>
          <cell r="D89">
            <v>1332.4</v>
          </cell>
          <cell r="E89">
            <v>1361.35</v>
          </cell>
          <cell r="F89">
            <v>1352.0017343142399</v>
          </cell>
          <cell r="G89">
            <v>71498</v>
          </cell>
          <cell r="H89">
            <v>1900</v>
          </cell>
          <cell r="I89">
            <v>96665420</v>
          </cell>
          <cell r="J89">
            <v>40081</v>
          </cell>
          <cell r="K89">
            <v>56.06</v>
          </cell>
          <cell r="L89">
            <v>34.5</v>
          </cell>
          <cell r="M89">
            <v>17.600000000000001</v>
          </cell>
        </row>
        <row r="90">
          <cell r="A90">
            <v>43088</v>
          </cell>
          <cell r="B90">
            <v>1330.15</v>
          </cell>
          <cell r="C90">
            <v>1350</v>
          </cell>
          <cell r="D90">
            <v>1327</v>
          </cell>
          <cell r="E90">
            <v>1347.7</v>
          </cell>
          <cell r="F90">
            <v>1336.1911318080499</v>
          </cell>
          <cell r="G90">
            <v>34573</v>
          </cell>
          <cell r="H90">
            <v>1195</v>
          </cell>
          <cell r="I90">
            <v>46196136</v>
          </cell>
          <cell r="J90">
            <v>13801</v>
          </cell>
          <cell r="K90">
            <v>39.92</v>
          </cell>
          <cell r="L90">
            <v>23</v>
          </cell>
          <cell r="M90">
            <v>17.55</v>
          </cell>
        </row>
        <row r="91">
          <cell r="A91">
            <v>43087</v>
          </cell>
          <cell r="B91">
            <v>1316</v>
          </cell>
          <cell r="C91">
            <v>1345</v>
          </cell>
          <cell r="D91">
            <v>1301.05</v>
          </cell>
          <cell r="E91">
            <v>1331.45</v>
          </cell>
          <cell r="F91">
            <v>1329.48993009896</v>
          </cell>
          <cell r="G91">
            <v>57796</v>
          </cell>
          <cell r="H91">
            <v>4195</v>
          </cell>
          <cell r="I91">
            <v>76839200</v>
          </cell>
          <cell r="J91">
            <v>21298</v>
          </cell>
          <cell r="K91">
            <v>36.85</v>
          </cell>
          <cell r="L91">
            <v>43.95</v>
          </cell>
          <cell r="M91">
            <v>15.45</v>
          </cell>
        </row>
        <row r="92">
          <cell r="A92">
            <v>43084</v>
          </cell>
          <cell r="B92">
            <v>1325</v>
          </cell>
          <cell r="C92">
            <v>1334.2</v>
          </cell>
          <cell r="D92">
            <v>1311</v>
          </cell>
          <cell r="E92">
            <v>1325.15</v>
          </cell>
          <cell r="F92">
            <v>1323.9058959410399</v>
          </cell>
          <cell r="G92">
            <v>36364</v>
          </cell>
          <cell r="H92">
            <v>1435</v>
          </cell>
          <cell r="I92">
            <v>48142514</v>
          </cell>
          <cell r="J92">
            <v>18085</v>
          </cell>
          <cell r="K92">
            <v>49.73</v>
          </cell>
          <cell r="L92">
            <v>23.2</v>
          </cell>
          <cell r="M92">
            <v>0.15</v>
          </cell>
        </row>
        <row r="93">
          <cell r="A93">
            <v>43083</v>
          </cell>
          <cell r="B93">
            <v>1316.55</v>
          </cell>
          <cell r="C93">
            <v>1326</v>
          </cell>
          <cell r="D93">
            <v>1305.5999999999999</v>
          </cell>
          <cell r="E93">
            <v>1323.65</v>
          </cell>
          <cell r="F93">
            <v>1316.30826388888</v>
          </cell>
          <cell r="G93">
            <v>28800</v>
          </cell>
          <cell r="H93">
            <v>784</v>
          </cell>
          <cell r="I93">
            <v>37909678</v>
          </cell>
          <cell r="J93">
            <v>14744</v>
          </cell>
          <cell r="K93">
            <v>51.19</v>
          </cell>
          <cell r="L93">
            <v>20.399999999999999</v>
          </cell>
          <cell r="M93">
            <v>7.1</v>
          </cell>
        </row>
        <row r="94">
          <cell r="A94">
            <v>43082</v>
          </cell>
          <cell r="B94">
            <v>1314</v>
          </cell>
          <cell r="C94">
            <v>1336.95</v>
          </cell>
          <cell r="D94">
            <v>1306.55</v>
          </cell>
          <cell r="E94">
            <v>1316.55</v>
          </cell>
          <cell r="F94">
            <v>1319.7332049747599</v>
          </cell>
          <cell r="G94">
            <v>57651</v>
          </cell>
          <cell r="H94">
            <v>1350</v>
          </cell>
          <cell r="I94">
            <v>76083939</v>
          </cell>
          <cell r="J94">
            <v>23437</v>
          </cell>
          <cell r="K94">
            <v>40.65</v>
          </cell>
          <cell r="L94">
            <v>30.4</v>
          </cell>
          <cell r="M94">
            <v>2.5499999999999998</v>
          </cell>
        </row>
        <row r="95">
          <cell r="A95">
            <v>43081</v>
          </cell>
          <cell r="B95">
            <v>1318</v>
          </cell>
          <cell r="C95">
            <v>1323.4</v>
          </cell>
          <cell r="D95">
            <v>1309.2</v>
          </cell>
          <cell r="E95">
            <v>1314.95</v>
          </cell>
          <cell r="F95">
            <v>1316.4185372677</v>
          </cell>
          <cell r="G95">
            <v>30026</v>
          </cell>
          <cell r="H95">
            <v>931</v>
          </cell>
          <cell r="I95">
            <v>39526783</v>
          </cell>
          <cell r="J95">
            <v>18818</v>
          </cell>
          <cell r="K95">
            <v>62.67</v>
          </cell>
          <cell r="L95">
            <v>14.2</v>
          </cell>
          <cell r="M95">
            <v>-3.05</v>
          </cell>
        </row>
        <row r="96">
          <cell r="A96">
            <v>43080</v>
          </cell>
          <cell r="B96">
            <v>1318</v>
          </cell>
          <cell r="C96">
            <v>1327</v>
          </cell>
          <cell r="D96">
            <v>1311.6</v>
          </cell>
          <cell r="E96">
            <v>1320.35</v>
          </cell>
          <cell r="F96">
            <v>1320.53692356037</v>
          </cell>
          <cell r="G96">
            <v>50916</v>
          </cell>
          <cell r="H96">
            <v>1194</v>
          </cell>
          <cell r="I96">
            <v>67236458</v>
          </cell>
          <cell r="J96">
            <v>22980</v>
          </cell>
          <cell r="K96">
            <v>45.13</v>
          </cell>
          <cell r="L96">
            <v>15.4</v>
          </cell>
          <cell r="M96">
            <v>2.35</v>
          </cell>
        </row>
        <row r="97">
          <cell r="A97">
            <v>43077</v>
          </cell>
          <cell r="B97">
            <v>1292</v>
          </cell>
          <cell r="C97">
            <v>1330.5</v>
          </cell>
          <cell r="D97">
            <v>1292</v>
          </cell>
          <cell r="E97">
            <v>1326.7</v>
          </cell>
          <cell r="F97">
            <v>1304.8809189214901</v>
          </cell>
          <cell r="G97">
            <v>167936</v>
          </cell>
          <cell r="H97">
            <v>2338</v>
          </cell>
          <cell r="I97">
            <v>219136482</v>
          </cell>
          <cell r="J97">
            <v>129369</v>
          </cell>
          <cell r="K97">
            <v>77.03</v>
          </cell>
          <cell r="L97">
            <v>38.5</v>
          </cell>
          <cell r="M97">
            <v>34.700000000000003</v>
          </cell>
        </row>
        <row r="98">
          <cell r="A98">
            <v>43076</v>
          </cell>
          <cell r="B98">
            <v>1271.2</v>
          </cell>
          <cell r="C98">
            <v>1295</v>
          </cell>
          <cell r="D98">
            <v>1271.2</v>
          </cell>
          <cell r="E98">
            <v>1292.1500000000001</v>
          </cell>
          <cell r="F98">
            <v>1282.27179449505</v>
          </cell>
          <cell r="G98">
            <v>285852</v>
          </cell>
          <cell r="H98">
            <v>1754</v>
          </cell>
          <cell r="I98">
            <v>366539957</v>
          </cell>
          <cell r="J98">
            <v>247099</v>
          </cell>
          <cell r="K98">
            <v>86.44</v>
          </cell>
          <cell r="L98">
            <v>23.8</v>
          </cell>
          <cell r="M98">
            <v>20.95</v>
          </cell>
        </row>
        <row r="99">
          <cell r="A99">
            <v>43075</v>
          </cell>
          <cell r="B99">
            <v>1252.0999999999999</v>
          </cell>
          <cell r="C99">
            <v>1280.8499999999999</v>
          </cell>
          <cell r="D99">
            <v>1252.0999999999999</v>
          </cell>
          <cell r="E99">
            <v>1273.8499999999999</v>
          </cell>
          <cell r="F99">
            <v>1269.60344947107</v>
          </cell>
          <cell r="G99">
            <v>72127</v>
          </cell>
          <cell r="H99">
            <v>4457</v>
          </cell>
          <cell r="I99">
            <v>91572688</v>
          </cell>
          <cell r="J99">
            <v>46403</v>
          </cell>
          <cell r="K99">
            <v>64.34</v>
          </cell>
          <cell r="L99">
            <v>28.75</v>
          </cell>
          <cell r="M99">
            <v>21.75</v>
          </cell>
        </row>
        <row r="100">
          <cell r="A100">
            <v>43074</v>
          </cell>
          <cell r="B100">
            <v>1265.2</v>
          </cell>
          <cell r="C100">
            <v>1268.7</v>
          </cell>
          <cell r="D100">
            <v>1255.5999999999999</v>
          </cell>
          <cell r="E100">
            <v>1260.6500000000001</v>
          </cell>
          <cell r="F100">
            <v>1261.3349343339501</v>
          </cell>
          <cell r="G100">
            <v>39975</v>
          </cell>
          <cell r="H100">
            <v>986</v>
          </cell>
          <cell r="I100">
            <v>50421864</v>
          </cell>
          <cell r="J100">
            <v>19463</v>
          </cell>
          <cell r="K100">
            <v>48.69</v>
          </cell>
          <cell r="L100">
            <v>13.1</v>
          </cell>
          <cell r="M100">
            <v>-4.55</v>
          </cell>
        </row>
        <row r="101">
          <cell r="A101">
            <v>43073</v>
          </cell>
          <cell r="B101">
            <v>1252.5</v>
          </cell>
          <cell r="C101">
            <v>1273.05</v>
          </cell>
          <cell r="D101">
            <v>1241.3</v>
          </cell>
          <cell r="E101">
            <v>1268.0999999999999</v>
          </cell>
          <cell r="F101">
            <v>1263.0823275862001</v>
          </cell>
          <cell r="G101">
            <v>51040</v>
          </cell>
          <cell r="H101">
            <v>1321</v>
          </cell>
          <cell r="I101">
            <v>64467722</v>
          </cell>
          <cell r="J101">
            <v>28924</v>
          </cell>
          <cell r="K101">
            <v>56.67</v>
          </cell>
          <cell r="L101">
            <v>31.75</v>
          </cell>
          <cell r="M101">
            <v>15.6</v>
          </cell>
        </row>
        <row r="102">
          <cell r="A102">
            <v>43070</v>
          </cell>
          <cell r="B102">
            <v>1278.45</v>
          </cell>
          <cell r="C102">
            <v>1278.45</v>
          </cell>
          <cell r="D102">
            <v>1246.05</v>
          </cell>
          <cell r="E102">
            <v>1252.3499999999999</v>
          </cell>
          <cell r="F102">
            <v>1260.59401394478</v>
          </cell>
          <cell r="G102">
            <v>17641</v>
          </cell>
          <cell r="H102">
            <v>982</v>
          </cell>
          <cell r="I102">
            <v>22238139</v>
          </cell>
          <cell r="J102">
            <v>7000</v>
          </cell>
          <cell r="K102">
            <v>39.68</v>
          </cell>
          <cell r="L102">
            <v>32.4</v>
          </cell>
          <cell r="M102">
            <v>-26.1</v>
          </cell>
        </row>
        <row r="103">
          <cell r="A103">
            <v>43069</v>
          </cell>
          <cell r="B103">
            <v>1277</v>
          </cell>
          <cell r="C103">
            <v>1277</v>
          </cell>
          <cell r="D103">
            <v>1259</v>
          </cell>
          <cell r="E103">
            <v>1273.75</v>
          </cell>
          <cell r="F103">
            <v>1270.33354457118</v>
          </cell>
          <cell r="G103">
            <v>37872</v>
          </cell>
          <cell r="H103">
            <v>828</v>
          </cell>
          <cell r="I103">
            <v>48110072</v>
          </cell>
          <cell r="J103">
            <v>17040</v>
          </cell>
          <cell r="K103">
            <v>44.99</v>
          </cell>
          <cell r="L103">
            <v>18</v>
          </cell>
          <cell r="M103">
            <v>-3.25</v>
          </cell>
        </row>
        <row r="104">
          <cell r="A104">
            <v>43068</v>
          </cell>
          <cell r="B104">
            <v>1270</v>
          </cell>
          <cell r="C104">
            <v>1280</v>
          </cell>
          <cell r="D104">
            <v>1263.8499999999999</v>
          </cell>
          <cell r="E104">
            <v>1277.3499999999999</v>
          </cell>
          <cell r="F104">
            <v>1275.0245734411899</v>
          </cell>
          <cell r="G104">
            <v>98521</v>
          </cell>
          <cell r="H104">
            <v>1190</v>
          </cell>
          <cell r="I104">
            <v>125616696</v>
          </cell>
          <cell r="J104">
            <v>59050</v>
          </cell>
          <cell r="K104">
            <v>59.94</v>
          </cell>
          <cell r="L104">
            <v>16.149999999999999</v>
          </cell>
          <cell r="M104">
            <v>7.35</v>
          </cell>
        </row>
        <row r="105">
          <cell r="A105">
            <v>43067</v>
          </cell>
          <cell r="B105">
            <v>1260</v>
          </cell>
          <cell r="C105">
            <v>1272</v>
          </cell>
          <cell r="D105">
            <v>1260</v>
          </cell>
          <cell r="E105">
            <v>1267.8499999999999</v>
          </cell>
          <cell r="F105">
            <v>1267.4397164517</v>
          </cell>
          <cell r="G105">
            <v>50785</v>
          </cell>
          <cell r="H105">
            <v>1110</v>
          </cell>
          <cell r="I105">
            <v>64366926</v>
          </cell>
          <cell r="J105">
            <v>19148</v>
          </cell>
          <cell r="K105">
            <v>37.700000000000003</v>
          </cell>
          <cell r="L105">
            <v>12</v>
          </cell>
          <cell r="M105">
            <v>7.85</v>
          </cell>
        </row>
        <row r="106">
          <cell r="A106">
            <v>43066</v>
          </cell>
          <cell r="B106">
            <v>1266.5999999999999</v>
          </cell>
          <cell r="C106">
            <v>1266.5999999999999</v>
          </cell>
          <cell r="D106">
            <v>1250.8</v>
          </cell>
          <cell r="E106">
            <v>1260.5</v>
          </cell>
          <cell r="F106">
            <v>1257.9519550873299</v>
          </cell>
          <cell r="G106">
            <v>116849</v>
          </cell>
          <cell r="H106">
            <v>1182</v>
          </cell>
          <cell r="I106">
            <v>146990428</v>
          </cell>
          <cell r="J106">
            <v>92587</v>
          </cell>
          <cell r="K106">
            <v>79.239999999999995</v>
          </cell>
          <cell r="L106">
            <v>15.8</v>
          </cell>
          <cell r="M106">
            <v>-6.1</v>
          </cell>
        </row>
        <row r="107">
          <cell r="A107">
            <v>43063</v>
          </cell>
          <cell r="B107">
            <v>1260.0999999999999</v>
          </cell>
          <cell r="C107">
            <v>1271.25</v>
          </cell>
          <cell r="D107">
            <v>1254</v>
          </cell>
          <cell r="E107">
            <v>1266.7</v>
          </cell>
          <cell r="F107">
            <v>1264.48635839231</v>
          </cell>
          <cell r="G107">
            <v>32071</v>
          </cell>
          <cell r="H107">
            <v>1207</v>
          </cell>
          <cell r="I107">
            <v>40553342</v>
          </cell>
          <cell r="J107">
            <v>15516</v>
          </cell>
          <cell r="K107">
            <v>48.38</v>
          </cell>
          <cell r="L107">
            <v>17.25</v>
          </cell>
          <cell r="M107">
            <v>6.6</v>
          </cell>
        </row>
        <row r="108">
          <cell r="A108">
            <v>43062</v>
          </cell>
          <cell r="B108">
            <v>1272.5</v>
          </cell>
          <cell r="C108">
            <v>1272.5</v>
          </cell>
          <cell r="D108">
            <v>1263.9000000000001</v>
          </cell>
          <cell r="E108">
            <v>1269.1500000000001</v>
          </cell>
          <cell r="F108">
            <v>1268.76722872445</v>
          </cell>
          <cell r="G108">
            <v>25205</v>
          </cell>
          <cell r="H108">
            <v>568</v>
          </cell>
          <cell r="I108">
            <v>31979278</v>
          </cell>
          <cell r="J108">
            <v>13449</v>
          </cell>
          <cell r="K108">
            <v>53.36</v>
          </cell>
          <cell r="L108">
            <v>8.6</v>
          </cell>
          <cell r="M108">
            <v>-3.35</v>
          </cell>
        </row>
        <row r="109">
          <cell r="A109">
            <v>43061</v>
          </cell>
          <cell r="B109">
            <v>1261</v>
          </cell>
          <cell r="C109">
            <v>1275</v>
          </cell>
          <cell r="D109">
            <v>1261</v>
          </cell>
          <cell r="E109">
            <v>1270.2</v>
          </cell>
          <cell r="F109">
            <v>1269.9854976254901</v>
          </cell>
          <cell r="G109">
            <v>19583</v>
          </cell>
          <cell r="H109">
            <v>892</v>
          </cell>
          <cell r="I109">
            <v>24870126</v>
          </cell>
          <cell r="J109">
            <v>8534</v>
          </cell>
          <cell r="K109">
            <v>43.58</v>
          </cell>
          <cell r="L109">
            <v>14</v>
          </cell>
          <cell r="M109">
            <v>9.1999999999999993</v>
          </cell>
        </row>
        <row r="110">
          <cell r="A110">
            <v>43060</v>
          </cell>
          <cell r="B110">
            <v>1274.0999999999999</v>
          </cell>
          <cell r="C110">
            <v>1284.1500000000001</v>
          </cell>
          <cell r="D110">
            <v>1273.55</v>
          </cell>
          <cell r="E110">
            <v>1277.2</v>
          </cell>
          <cell r="F110">
            <v>1278.6762702839001</v>
          </cell>
          <cell r="G110">
            <v>35681</v>
          </cell>
          <cell r="H110">
            <v>604</v>
          </cell>
          <cell r="I110">
            <v>45624448</v>
          </cell>
          <cell r="J110">
            <v>20056</v>
          </cell>
          <cell r="K110">
            <v>56.21</v>
          </cell>
          <cell r="L110">
            <v>10.6</v>
          </cell>
          <cell r="M110">
            <v>3.1</v>
          </cell>
        </row>
        <row r="111">
          <cell r="A111">
            <v>43059</v>
          </cell>
          <cell r="B111">
            <v>1278.5999999999999</v>
          </cell>
          <cell r="C111">
            <v>1280</v>
          </cell>
          <cell r="D111">
            <v>1266.55</v>
          </cell>
          <cell r="E111">
            <v>1274</v>
          </cell>
          <cell r="F111">
            <v>1272.9632044960499</v>
          </cell>
          <cell r="G111">
            <v>37722</v>
          </cell>
          <cell r="H111">
            <v>1115</v>
          </cell>
          <cell r="I111">
            <v>48018718</v>
          </cell>
          <cell r="J111">
            <v>14986</v>
          </cell>
          <cell r="K111">
            <v>39.729999999999997</v>
          </cell>
          <cell r="L111">
            <v>13.45</v>
          </cell>
          <cell r="M111">
            <v>-4.5999999999999996</v>
          </cell>
        </row>
        <row r="112">
          <cell r="A112">
            <v>43056</v>
          </cell>
          <cell r="B112">
            <v>1284.95</v>
          </cell>
          <cell r="C112">
            <v>1295</v>
          </cell>
          <cell r="D112">
            <v>1271.05</v>
          </cell>
          <cell r="E112">
            <v>1278.5999999999999</v>
          </cell>
          <cell r="F112">
            <v>1281.66692707775</v>
          </cell>
          <cell r="G112">
            <v>93442</v>
          </cell>
          <cell r="H112">
            <v>1965</v>
          </cell>
          <cell r="I112">
            <v>119761521</v>
          </cell>
          <cell r="J112">
            <v>58655</v>
          </cell>
          <cell r="K112">
            <v>62.77</v>
          </cell>
          <cell r="L112">
            <v>23.95</v>
          </cell>
          <cell r="M112">
            <v>-6.35</v>
          </cell>
        </row>
        <row r="113">
          <cell r="A113">
            <v>43055</v>
          </cell>
          <cell r="B113">
            <v>1270</v>
          </cell>
          <cell r="C113">
            <v>1285.2</v>
          </cell>
          <cell r="D113">
            <v>1247.5</v>
          </cell>
          <cell r="E113">
            <v>1276.5999999999999</v>
          </cell>
          <cell r="F113">
            <v>1272.5173954572599</v>
          </cell>
          <cell r="G113">
            <v>61769</v>
          </cell>
          <cell r="H113">
            <v>1464</v>
          </cell>
          <cell r="I113">
            <v>78602127</v>
          </cell>
          <cell r="J113">
            <v>12364</v>
          </cell>
          <cell r="K113">
            <v>20.02</v>
          </cell>
          <cell r="L113">
            <v>37.700000000000003</v>
          </cell>
          <cell r="M113">
            <v>6.6</v>
          </cell>
        </row>
        <row r="114">
          <cell r="A114">
            <v>43054</v>
          </cell>
          <cell r="B114">
            <v>1300</v>
          </cell>
          <cell r="C114">
            <v>1300</v>
          </cell>
          <cell r="D114">
            <v>1260.3499999999999</v>
          </cell>
          <cell r="E114">
            <v>1264.8</v>
          </cell>
          <cell r="F114">
            <v>1267.8497339764299</v>
          </cell>
          <cell r="G114">
            <v>20111</v>
          </cell>
          <cell r="H114">
            <v>597</v>
          </cell>
          <cell r="I114">
            <v>25497726</v>
          </cell>
          <cell r="J114">
            <v>9454</v>
          </cell>
          <cell r="K114">
            <v>47.01</v>
          </cell>
          <cell r="L114">
            <v>39.65</v>
          </cell>
          <cell r="M114">
            <v>-35.200000000000003</v>
          </cell>
        </row>
        <row r="115">
          <cell r="A115">
            <v>43053</v>
          </cell>
          <cell r="B115">
            <v>1276</v>
          </cell>
          <cell r="C115">
            <v>1287</v>
          </cell>
          <cell r="D115">
            <v>1275</v>
          </cell>
          <cell r="E115">
            <v>1283.45</v>
          </cell>
          <cell r="F115">
            <v>1283.4642328935299</v>
          </cell>
          <cell r="G115">
            <v>239354</v>
          </cell>
          <cell r="H115">
            <v>1738</v>
          </cell>
          <cell r="I115">
            <v>307202298</v>
          </cell>
          <cell r="J115">
            <v>224624</v>
          </cell>
          <cell r="K115">
            <v>93.85</v>
          </cell>
          <cell r="L115">
            <v>12</v>
          </cell>
          <cell r="M115">
            <v>7.45</v>
          </cell>
        </row>
        <row r="116">
          <cell r="A116">
            <v>43052</v>
          </cell>
          <cell r="B116">
            <v>1295</v>
          </cell>
          <cell r="C116">
            <v>1314.5</v>
          </cell>
          <cell r="D116">
            <v>1270.5</v>
          </cell>
          <cell r="E116">
            <v>1278.6500000000001</v>
          </cell>
          <cell r="F116">
            <v>1295.9195988383799</v>
          </cell>
          <cell r="G116">
            <v>88842</v>
          </cell>
          <cell r="H116">
            <v>2497</v>
          </cell>
          <cell r="I116">
            <v>115132089</v>
          </cell>
          <cell r="J116">
            <v>36158</v>
          </cell>
          <cell r="K116">
            <v>40.700000000000003</v>
          </cell>
          <cell r="L116">
            <v>44</v>
          </cell>
          <cell r="M116">
            <v>-16.350000000000001</v>
          </cell>
        </row>
        <row r="117">
          <cell r="A117">
            <v>43049</v>
          </cell>
          <cell r="B117">
            <v>1240.2</v>
          </cell>
          <cell r="C117">
            <v>1297.95</v>
          </cell>
          <cell r="D117">
            <v>1240.2</v>
          </cell>
          <cell r="E117">
            <v>1290.75</v>
          </cell>
          <cell r="F117">
            <v>1277.32963740675</v>
          </cell>
          <cell r="G117">
            <v>113819</v>
          </cell>
          <cell r="H117">
            <v>3099</v>
          </cell>
          <cell r="I117">
            <v>145384382</v>
          </cell>
          <cell r="J117">
            <v>35915</v>
          </cell>
          <cell r="K117">
            <v>31.55</v>
          </cell>
          <cell r="L117">
            <v>57.75</v>
          </cell>
          <cell r="M117">
            <v>50.55</v>
          </cell>
        </row>
        <row r="118">
          <cell r="A118">
            <v>43048</v>
          </cell>
          <cell r="B118">
            <v>1255</v>
          </cell>
          <cell r="C118">
            <v>1271.75</v>
          </cell>
          <cell r="D118">
            <v>1245</v>
          </cell>
          <cell r="E118">
            <v>1253.3</v>
          </cell>
          <cell r="F118">
            <v>1256.9454217586399</v>
          </cell>
          <cell r="G118">
            <v>77082</v>
          </cell>
          <cell r="H118">
            <v>2425</v>
          </cell>
          <cell r="I118">
            <v>96887867</v>
          </cell>
          <cell r="J118">
            <v>18487</v>
          </cell>
          <cell r="K118">
            <v>23.98</v>
          </cell>
          <cell r="L118">
            <v>26.75</v>
          </cell>
          <cell r="M118">
            <v>-1.7</v>
          </cell>
        </row>
        <row r="119">
          <cell r="A119">
            <v>43047</v>
          </cell>
          <cell r="B119">
            <v>1231.0999999999999</v>
          </cell>
          <cell r="C119">
            <v>1245.3</v>
          </cell>
          <cell r="D119">
            <v>1231.0999999999999</v>
          </cell>
          <cell r="E119">
            <v>1236.9000000000001</v>
          </cell>
          <cell r="F119">
            <v>1237.17022628925</v>
          </cell>
          <cell r="G119">
            <v>114853</v>
          </cell>
          <cell r="H119">
            <v>1573</v>
          </cell>
          <cell r="I119">
            <v>142092712</v>
          </cell>
          <cell r="J119">
            <v>69927</v>
          </cell>
          <cell r="K119">
            <v>60.88</v>
          </cell>
          <cell r="L119">
            <v>14.2</v>
          </cell>
          <cell r="M119">
            <v>5.8</v>
          </cell>
        </row>
        <row r="120">
          <cell r="A120">
            <v>43046</v>
          </cell>
          <cell r="B120">
            <v>1236</v>
          </cell>
          <cell r="C120">
            <v>1251.7</v>
          </cell>
          <cell r="D120">
            <v>1227</v>
          </cell>
          <cell r="E120">
            <v>1234.5999999999999</v>
          </cell>
          <cell r="F120">
            <v>1234.7108756719699</v>
          </cell>
          <cell r="G120">
            <v>70129</v>
          </cell>
          <cell r="H120">
            <v>1787</v>
          </cell>
          <cell r="I120">
            <v>86589039</v>
          </cell>
          <cell r="J120">
            <v>10590</v>
          </cell>
          <cell r="K120">
            <v>15.1</v>
          </cell>
          <cell r="L120">
            <v>24.7</v>
          </cell>
          <cell r="M120">
            <v>-1.4</v>
          </cell>
        </row>
        <row r="121">
          <cell r="A121">
            <v>43045</v>
          </cell>
          <cell r="B121">
            <v>1240</v>
          </cell>
          <cell r="C121">
            <v>1249</v>
          </cell>
          <cell r="D121">
            <v>1234.9000000000001</v>
          </cell>
          <cell r="E121">
            <v>1240.1500000000001</v>
          </cell>
          <cell r="F121">
            <v>1241.23988657007</v>
          </cell>
          <cell r="G121">
            <v>45138</v>
          </cell>
          <cell r="H121">
            <v>955</v>
          </cell>
          <cell r="I121">
            <v>56027086</v>
          </cell>
          <cell r="J121">
            <v>17925</v>
          </cell>
          <cell r="K121">
            <v>39.71</v>
          </cell>
          <cell r="L121">
            <v>14.1</v>
          </cell>
          <cell r="M121">
            <v>0.15</v>
          </cell>
        </row>
        <row r="122">
          <cell r="A122">
            <v>43042</v>
          </cell>
          <cell r="B122">
            <v>1242</v>
          </cell>
          <cell r="C122">
            <v>1242.8</v>
          </cell>
          <cell r="D122">
            <v>1231.75</v>
          </cell>
          <cell r="E122">
            <v>1238.0999999999999</v>
          </cell>
          <cell r="F122">
            <v>1236.3733505776199</v>
          </cell>
          <cell r="G122">
            <v>57217</v>
          </cell>
          <cell r="H122">
            <v>1250</v>
          </cell>
          <cell r="I122">
            <v>70741574</v>
          </cell>
          <cell r="J122">
            <v>25389</v>
          </cell>
          <cell r="K122">
            <v>44.37</v>
          </cell>
          <cell r="L122">
            <v>11.05</v>
          </cell>
          <cell r="M122">
            <v>-3.9</v>
          </cell>
        </row>
        <row r="123">
          <cell r="A123">
            <v>43041</v>
          </cell>
          <cell r="B123">
            <v>1249</v>
          </cell>
          <cell r="C123">
            <v>1260.2</v>
          </cell>
          <cell r="D123">
            <v>1237.75</v>
          </cell>
          <cell r="E123">
            <v>1239.8</v>
          </cell>
          <cell r="F123">
            <v>1245.2751056265399</v>
          </cell>
          <cell r="G123">
            <v>77632</v>
          </cell>
          <cell r="H123">
            <v>1404</v>
          </cell>
          <cell r="I123">
            <v>96673197</v>
          </cell>
          <cell r="J123">
            <v>17590</v>
          </cell>
          <cell r="K123">
            <v>22.66</v>
          </cell>
          <cell r="L123">
            <v>22.45</v>
          </cell>
          <cell r="M123">
            <v>-9.1999999999999993</v>
          </cell>
        </row>
        <row r="124">
          <cell r="A124">
            <v>43040</v>
          </cell>
          <cell r="B124">
            <v>1244</v>
          </cell>
          <cell r="C124">
            <v>1262.7</v>
          </cell>
          <cell r="D124">
            <v>1238.2</v>
          </cell>
          <cell r="E124">
            <v>1259.6500000000001</v>
          </cell>
          <cell r="F124">
            <v>1256.1429616959599</v>
          </cell>
          <cell r="G124">
            <v>121606</v>
          </cell>
          <cell r="H124">
            <v>1163</v>
          </cell>
          <cell r="I124">
            <v>152754521</v>
          </cell>
          <cell r="J124">
            <v>89077</v>
          </cell>
          <cell r="K124">
            <v>73.25</v>
          </cell>
          <cell r="L124">
            <v>24.5</v>
          </cell>
          <cell r="M124">
            <v>15.65</v>
          </cell>
        </row>
        <row r="125">
          <cell r="A125">
            <v>43039</v>
          </cell>
          <cell r="B125">
            <v>1236</v>
          </cell>
          <cell r="C125">
            <v>1248.95</v>
          </cell>
          <cell r="D125">
            <v>1230.6500000000001</v>
          </cell>
          <cell r="E125">
            <v>1236.8499999999999</v>
          </cell>
          <cell r="F125">
            <v>1238.47881702824</v>
          </cell>
          <cell r="G125">
            <v>48860</v>
          </cell>
          <cell r="H125">
            <v>1231</v>
          </cell>
          <cell r="I125">
            <v>60512075</v>
          </cell>
          <cell r="J125">
            <v>16726</v>
          </cell>
          <cell r="K125">
            <v>34.229999999999997</v>
          </cell>
          <cell r="L125">
            <v>18.3</v>
          </cell>
          <cell r="M125">
            <v>0.85</v>
          </cell>
        </row>
        <row r="126">
          <cell r="A126">
            <v>43038</v>
          </cell>
          <cell r="B126">
            <v>1262</v>
          </cell>
          <cell r="C126">
            <v>1269.6500000000001</v>
          </cell>
          <cell r="D126">
            <v>1232</v>
          </cell>
          <cell r="E126">
            <v>1235.9000000000001</v>
          </cell>
          <cell r="F126">
            <v>1247.4187439408199</v>
          </cell>
          <cell r="G126">
            <v>75299</v>
          </cell>
          <cell r="H126">
            <v>1733</v>
          </cell>
          <cell r="I126">
            <v>93929384</v>
          </cell>
          <cell r="J126">
            <v>27038</v>
          </cell>
          <cell r="K126">
            <v>35.909999999999997</v>
          </cell>
          <cell r="L126">
            <v>37.65</v>
          </cell>
          <cell r="M126">
            <v>-26.1</v>
          </cell>
        </row>
        <row r="127">
          <cell r="A127">
            <v>43035</v>
          </cell>
          <cell r="B127">
            <v>1250.05</v>
          </cell>
          <cell r="C127">
            <v>1269.7</v>
          </cell>
          <cell r="D127">
            <v>1248.0999999999999</v>
          </cell>
          <cell r="E127">
            <v>1257.4000000000001</v>
          </cell>
          <cell r="F127">
            <v>1256.2644453129999</v>
          </cell>
          <cell r="G127">
            <v>30702</v>
          </cell>
          <cell r="H127">
            <v>913</v>
          </cell>
          <cell r="I127">
            <v>38569831</v>
          </cell>
          <cell r="J127">
            <v>11777</v>
          </cell>
          <cell r="K127">
            <v>38.36</v>
          </cell>
          <cell r="L127">
            <v>21.6</v>
          </cell>
          <cell r="M127">
            <v>7.35</v>
          </cell>
        </row>
        <row r="128">
          <cell r="A128">
            <v>43034</v>
          </cell>
          <cell r="B128">
            <v>1281</v>
          </cell>
          <cell r="C128">
            <v>1288</v>
          </cell>
          <cell r="D128">
            <v>1255.05</v>
          </cell>
          <cell r="E128">
            <v>1271.3499999999999</v>
          </cell>
          <cell r="F128">
            <v>1265.2882432388899</v>
          </cell>
          <cell r="G128">
            <v>62194</v>
          </cell>
          <cell r="H128">
            <v>2670</v>
          </cell>
          <cell r="I128">
            <v>78693337</v>
          </cell>
          <cell r="J128">
            <v>14443</v>
          </cell>
          <cell r="K128">
            <v>23.22</v>
          </cell>
          <cell r="L128">
            <v>32.950000000000003</v>
          </cell>
          <cell r="M128">
            <v>-9.65</v>
          </cell>
        </row>
        <row r="129">
          <cell r="A129">
            <v>43033</v>
          </cell>
          <cell r="B129">
            <v>1280</v>
          </cell>
          <cell r="C129">
            <v>1282.9000000000001</v>
          </cell>
          <cell r="D129">
            <v>1266</v>
          </cell>
          <cell r="E129">
            <v>1273.55</v>
          </cell>
          <cell r="F129">
            <v>1274.01421401325</v>
          </cell>
          <cell r="G129">
            <v>49810</v>
          </cell>
          <cell r="H129">
            <v>1264</v>
          </cell>
          <cell r="I129">
            <v>63458648</v>
          </cell>
          <cell r="J129">
            <v>17667</v>
          </cell>
          <cell r="K129">
            <v>35.47</v>
          </cell>
          <cell r="L129">
            <v>16.899999999999999</v>
          </cell>
          <cell r="M129">
            <v>-6.45</v>
          </cell>
        </row>
        <row r="130">
          <cell r="A130">
            <v>43032</v>
          </cell>
          <cell r="B130">
            <v>1249</v>
          </cell>
          <cell r="C130">
            <v>1275</v>
          </cell>
          <cell r="D130">
            <v>1249</v>
          </cell>
          <cell r="E130">
            <v>1271.25</v>
          </cell>
          <cell r="F130">
            <v>1265.4220795258</v>
          </cell>
          <cell r="G130">
            <v>36441</v>
          </cell>
          <cell r="H130">
            <v>804</v>
          </cell>
          <cell r="I130">
            <v>46113246</v>
          </cell>
          <cell r="J130">
            <v>12191</v>
          </cell>
          <cell r="K130">
            <v>33.450000000000003</v>
          </cell>
          <cell r="L130">
            <v>26</v>
          </cell>
          <cell r="M130">
            <v>22.25</v>
          </cell>
        </row>
        <row r="131">
          <cell r="A131">
            <v>43031</v>
          </cell>
          <cell r="B131">
            <v>1261</v>
          </cell>
          <cell r="C131">
            <v>1277.8499999999999</v>
          </cell>
          <cell r="D131">
            <v>1239</v>
          </cell>
          <cell r="E131">
            <v>1248.6500000000001</v>
          </cell>
          <cell r="F131">
            <v>1262.2151665117201</v>
          </cell>
          <cell r="G131">
            <v>73148</v>
          </cell>
          <cell r="H131">
            <v>1448</v>
          </cell>
          <cell r="I131">
            <v>92328515</v>
          </cell>
          <cell r="J131">
            <v>15205</v>
          </cell>
          <cell r="K131">
            <v>20.79</v>
          </cell>
          <cell r="L131">
            <v>38.85</v>
          </cell>
          <cell r="M131">
            <v>-12.35</v>
          </cell>
        </row>
        <row r="132">
          <cell r="A132">
            <v>43027</v>
          </cell>
          <cell r="B132">
            <v>1265</v>
          </cell>
          <cell r="C132">
            <v>1269</v>
          </cell>
          <cell r="D132">
            <v>1256</v>
          </cell>
          <cell r="E132">
            <v>1259.3499999999999</v>
          </cell>
          <cell r="F132">
            <v>1262.3390080209499</v>
          </cell>
          <cell r="G132">
            <v>6109</v>
          </cell>
          <cell r="H132">
            <v>282</v>
          </cell>
          <cell r="I132">
            <v>7711629</v>
          </cell>
          <cell r="J132">
            <v>3292</v>
          </cell>
          <cell r="K132">
            <v>53.89</v>
          </cell>
          <cell r="L132">
            <v>13</v>
          </cell>
          <cell r="M132">
            <v>-5.65</v>
          </cell>
        </row>
        <row r="133">
          <cell r="A133">
            <v>43026</v>
          </cell>
          <cell r="B133">
            <v>1280</v>
          </cell>
          <cell r="C133">
            <v>1282</v>
          </cell>
          <cell r="D133">
            <v>1261</v>
          </cell>
          <cell r="E133">
            <v>1264.2</v>
          </cell>
          <cell r="F133">
            <v>1272.2761035574499</v>
          </cell>
          <cell r="G133">
            <v>53690</v>
          </cell>
          <cell r="H133">
            <v>1193</v>
          </cell>
          <cell r="I133">
            <v>68308504</v>
          </cell>
          <cell r="J133">
            <v>12172</v>
          </cell>
          <cell r="K133">
            <v>22.67</v>
          </cell>
          <cell r="L133">
            <v>21</v>
          </cell>
          <cell r="M133">
            <v>-15.8</v>
          </cell>
        </row>
        <row r="134">
          <cell r="A134">
            <v>43025</v>
          </cell>
          <cell r="B134">
            <v>1279</v>
          </cell>
          <cell r="C134">
            <v>1287.4000000000001</v>
          </cell>
          <cell r="D134">
            <v>1271</v>
          </cell>
          <cell r="E134">
            <v>1279.7</v>
          </cell>
          <cell r="F134">
            <v>1275.1310749361801</v>
          </cell>
          <cell r="G134">
            <v>59157</v>
          </cell>
          <cell r="H134">
            <v>1188</v>
          </cell>
          <cell r="I134">
            <v>75432929</v>
          </cell>
          <cell r="J134">
            <v>8088</v>
          </cell>
          <cell r="K134">
            <v>13.67</v>
          </cell>
          <cell r="L134">
            <v>16.399999999999999</v>
          </cell>
          <cell r="M134">
            <v>0.7</v>
          </cell>
        </row>
        <row r="135">
          <cell r="A135">
            <v>43024</v>
          </cell>
          <cell r="B135">
            <v>1246</v>
          </cell>
          <cell r="C135">
            <v>1285.5</v>
          </cell>
          <cell r="D135">
            <v>1246</v>
          </cell>
          <cell r="E135">
            <v>1279.3499999999999</v>
          </cell>
          <cell r="F135">
            <v>1272.9573592695899</v>
          </cell>
          <cell r="G135">
            <v>68784</v>
          </cell>
          <cell r="H135">
            <v>1847</v>
          </cell>
          <cell r="I135">
            <v>87559099</v>
          </cell>
          <cell r="J135">
            <v>21625</v>
          </cell>
          <cell r="K135">
            <v>31.44</v>
          </cell>
          <cell r="L135">
            <v>39.5</v>
          </cell>
          <cell r="M135">
            <v>33.35</v>
          </cell>
        </row>
        <row r="136">
          <cell r="A136">
            <v>43021</v>
          </cell>
          <cell r="B136">
            <v>1238</v>
          </cell>
          <cell r="C136">
            <v>1251.5999999999999</v>
          </cell>
          <cell r="D136">
            <v>1231.45</v>
          </cell>
          <cell r="E136">
            <v>1246.5999999999999</v>
          </cell>
          <cell r="F136">
            <v>1243.6179523584101</v>
          </cell>
          <cell r="G136">
            <v>31695</v>
          </cell>
          <cell r="H136">
            <v>1288</v>
          </cell>
          <cell r="I136">
            <v>39416471</v>
          </cell>
          <cell r="J136">
            <v>10528</v>
          </cell>
          <cell r="K136">
            <v>33.22</v>
          </cell>
          <cell r="L136">
            <v>20.149999999999999</v>
          </cell>
          <cell r="M136">
            <v>8.6</v>
          </cell>
        </row>
        <row r="137">
          <cell r="A137">
            <v>43020</v>
          </cell>
          <cell r="B137">
            <v>1221</v>
          </cell>
          <cell r="C137">
            <v>1243.1500000000001</v>
          </cell>
          <cell r="D137">
            <v>1216.6500000000001</v>
          </cell>
          <cell r="E137">
            <v>1238.2</v>
          </cell>
          <cell r="F137">
            <v>1236.7059835595401</v>
          </cell>
          <cell r="G137">
            <v>62772</v>
          </cell>
          <cell r="H137">
            <v>1698</v>
          </cell>
          <cell r="I137">
            <v>77630508</v>
          </cell>
          <cell r="J137">
            <v>34240</v>
          </cell>
          <cell r="K137">
            <v>54.55</v>
          </cell>
          <cell r="L137">
            <v>26.5</v>
          </cell>
          <cell r="M137">
            <v>17.2</v>
          </cell>
        </row>
        <row r="138">
          <cell r="A138">
            <v>43019</v>
          </cell>
          <cell r="B138">
            <v>1211</v>
          </cell>
          <cell r="C138">
            <v>1221</v>
          </cell>
          <cell r="D138">
            <v>1199.3499999999999</v>
          </cell>
          <cell r="E138">
            <v>1217.4000000000001</v>
          </cell>
          <cell r="F138">
            <v>1209.1055955515401</v>
          </cell>
          <cell r="G138">
            <v>54311</v>
          </cell>
          <cell r="H138">
            <v>1579</v>
          </cell>
          <cell r="I138">
            <v>65667734</v>
          </cell>
          <cell r="J138">
            <v>17239</v>
          </cell>
          <cell r="K138">
            <v>31.74</v>
          </cell>
          <cell r="L138">
            <v>21.65</v>
          </cell>
          <cell r="M138">
            <v>6.4</v>
          </cell>
        </row>
        <row r="139">
          <cell r="A139">
            <v>43018</v>
          </cell>
          <cell r="B139">
            <v>1222.95</v>
          </cell>
          <cell r="C139">
            <v>1229.0999999999999</v>
          </cell>
          <cell r="D139">
            <v>1201.7</v>
          </cell>
          <cell r="E139">
            <v>1208.1500000000001</v>
          </cell>
          <cell r="F139">
            <v>1214.1292990673901</v>
          </cell>
          <cell r="G139">
            <v>71091</v>
          </cell>
          <cell r="H139">
            <v>1540</v>
          </cell>
          <cell r="I139">
            <v>86313666</v>
          </cell>
          <cell r="J139">
            <v>20546</v>
          </cell>
          <cell r="K139">
            <v>28.9</v>
          </cell>
          <cell r="L139">
            <v>27.4</v>
          </cell>
          <cell r="M139">
            <v>-14.8</v>
          </cell>
        </row>
        <row r="140">
          <cell r="A140">
            <v>43017</v>
          </cell>
          <cell r="B140">
            <v>1210</v>
          </cell>
          <cell r="C140">
            <v>1225</v>
          </cell>
          <cell r="D140">
            <v>1205.3499999999999</v>
          </cell>
          <cell r="E140">
            <v>1220.1500000000001</v>
          </cell>
          <cell r="F140">
            <v>1217.0480297859101</v>
          </cell>
          <cell r="G140">
            <v>32230</v>
          </cell>
          <cell r="H140">
            <v>724</v>
          </cell>
          <cell r="I140">
            <v>39225458</v>
          </cell>
          <cell r="J140">
            <v>14177</v>
          </cell>
          <cell r="K140">
            <v>43.99</v>
          </cell>
          <cell r="L140">
            <v>19.649999999999999</v>
          </cell>
          <cell r="M140">
            <v>10.15</v>
          </cell>
        </row>
        <row r="141">
          <cell r="A141">
            <v>43014</v>
          </cell>
          <cell r="B141">
            <v>1190</v>
          </cell>
          <cell r="C141">
            <v>1210</v>
          </cell>
          <cell r="D141">
            <v>1190</v>
          </cell>
          <cell r="E141">
            <v>1205.5</v>
          </cell>
          <cell r="F141">
            <v>1199.1153961507</v>
          </cell>
          <cell r="G141">
            <v>96693</v>
          </cell>
          <cell r="H141">
            <v>1575</v>
          </cell>
          <cell r="I141">
            <v>115946065</v>
          </cell>
          <cell r="J141">
            <v>51122</v>
          </cell>
          <cell r="K141">
            <v>52.87</v>
          </cell>
          <cell r="L141">
            <v>20</v>
          </cell>
          <cell r="M141">
            <v>15.5</v>
          </cell>
        </row>
        <row r="142">
          <cell r="A142">
            <v>43013</v>
          </cell>
          <cell r="B142">
            <v>1210</v>
          </cell>
          <cell r="C142">
            <v>1210</v>
          </cell>
          <cell r="D142">
            <v>1185.8499999999999</v>
          </cell>
          <cell r="E142">
            <v>1188.05</v>
          </cell>
          <cell r="F142">
            <v>1195.13582033181</v>
          </cell>
          <cell r="G142">
            <v>548077</v>
          </cell>
          <cell r="H142">
            <v>2090</v>
          </cell>
          <cell r="I142">
            <v>655026455</v>
          </cell>
          <cell r="J142">
            <v>460892</v>
          </cell>
          <cell r="K142">
            <v>84.09</v>
          </cell>
          <cell r="L142">
            <v>24.15</v>
          </cell>
          <cell r="M142">
            <v>-21.95</v>
          </cell>
        </row>
        <row r="143">
          <cell r="A143">
            <v>43012</v>
          </cell>
          <cell r="B143">
            <v>1190</v>
          </cell>
          <cell r="C143">
            <v>1205</v>
          </cell>
          <cell r="D143">
            <v>1180</v>
          </cell>
          <cell r="E143">
            <v>1197.4000000000001</v>
          </cell>
          <cell r="F143">
            <v>1194.0748620746101</v>
          </cell>
          <cell r="G143">
            <v>36614</v>
          </cell>
          <cell r="H143">
            <v>857</v>
          </cell>
          <cell r="I143">
            <v>43719857</v>
          </cell>
          <cell r="J143">
            <v>10144</v>
          </cell>
          <cell r="K143">
            <v>27.71</v>
          </cell>
          <cell r="L143">
            <v>25</v>
          </cell>
          <cell r="M143">
            <v>7.4</v>
          </cell>
        </row>
        <row r="144">
          <cell r="A144">
            <v>43011</v>
          </cell>
          <cell r="B144">
            <v>1185</v>
          </cell>
          <cell r="C144">
            <v>1192.5</v>
          </cell>
          <cell r="D144">
            <v>1173</v>
          </cell>
          <cell r="E144">
            <v>1186.55</v>
          </cell>
          <cell r="F144">
            <v>1181.6788330920799</v>
          </cell>
          <cell r="G144">
            <v>44905</v>
          </cell>
          <cell r="H144">
            <v>1823</v>
          </cell>
          <cell r="I144">
            <v>53063288</v>
          </cell>
          <cell r="J144">
            <v>17327</v>
          </cell>
          <cell r="K144">
            <v>38.590000000000003</v>
          </cell>
          <cell r="L144">
            <v>19.5</v>
          </cell>
          <cell r="M144">
            <v>1.55</v>
          </cell>
        </row>
        <row r="145">
          <cell r="A145">
            <v>43007</v>
          </cell>
          <cell r="B145">
            <v>1199.75</v>
          </cell>
          <cell r="C145">
            <v>1199.75</v>
          </cell>
          <cell r="D145">
            <v>1169</v>
          </cell>
          <cell r="E145">
            <v>1175.1500000000001</v>
          </cell>
          <cell r="F145">
            <v>1182.0227280136601</v>
          </cell>
          <cell r="G145">
            <v>613472</v>
          </cell>
          <cell r="H145">
            <v>3144</v>
          </cell>
          <cell r="I145">
            <v>725137847</v>
          </cell>
          <cell r="J145">
            <v>477340</v>
          </cell>
          <cell r="K145">
            <v>77.81</v>
          </cell>
          <cell r="L145">
            <v>30.75</v>
          </cell>
          <cell r="M145">
            <v>-24.6</v>
          </cell>
        </row>
        <row r="146">
          <cell r="A146">
            <v>43006</v>
          </cell>
          <cell r="B146">
            <v>1207</v>
          </cell>
          <cell r="C146">
            <v>1211.5</v>
          </cell>
          <cell r="D146">
            <v>1193</v>
          </cell>
          <cell r="E146">
            <v>1203.7</v>
          </cell>
          <cell r="F146">
            <v>1201.9999286457501</v>
          </cell>
          <cell r="G146">
            <v>168175</v>
          </cell>
          <cell r="H146">
            <v>1836</v>
          </cell>
          <cell r="I146">
            <v>202146338</v>
          </cell>
          <cell r="J146">
            <v>100426</v>
          </cell>
          <cell r="K146">
            <v>59.72</v>
          </cell>
          <cell r="L146">
            <v>18.5</v>
          </cell>
          <cell r="M146">
            <v>-3.3</v>
          </cell>
        </row>
        <row r="147">
          <cell r="A147">
            <v>43005</v>
          </cell>
          <cell r="B147">
            <v>1220</v>
          </cell>
          <cell r="C147">
            <v>1220</v>
          </cell>
          <cell r="D147">
            <v>1188.9000000000001</v>
          </cell>
          <cell r="E147">
            <v>1207</v>
          </cell>
          <cell r="F147">
            <v>1196.3015774563801</v>
          </cell>
          <cell r="G147">
            <v>335350</v>
          </cell>
          <cell r="H147">
            <v>2635</v>
          </cell>
          <cell r="I147">
            <v>401179734</v>
          </cell>
          <cell r="J147">
            <v>237106</v>
          </cell>
          <cell r="K147">
            <v>70.7</v>
          </cell>
          <cell r="L147">
            <v>31.1</v>
          </cell>
          <cell r="M147">
            <v>-13</v>
          </cell>
        </row>
        <row r="148">
          <cell r="A148">
            <v>43004</v>
          </cell>
          <cell r="B148">
            <v>1251.0999999999999</v>
          </cell>
          <cell r="C148">
            <v>1251.1500000000001</v>
          </cell>
          <cell r="D148">
            <v>1202</v>
          </cell>
          <cell r="E148">
            <v>1217.55</v>
          </cell>
          <cell r="F148">
            <v>1217.1233395069601</v>
          </cell>
          <cell r="G148">
            <v>62632</v>
          </cell>
          <cell r="H148">
            <v>2214</v>
          </cell>
          <cell r="I148">
            <v>76230869</v>
          </cell>
          <cell r="J148">
            <v>19410</v>
          </cell>
          <cell r="K148">
            <v>30.99</v>
          </cell>
          <cell r="L148">
            <v>49.15</v>
          </cell>
          <cell r="M148">
            <v>-33.549999999999997</v>
          </cell>
        </row>
        <row r="149">
          <cell r="A149">
            <v>43003</v>
          </cell>
          <cell r="B149">
            <v>1239.55</v>
          </cell>
          <cell r="C149">
            <v>1257.45</v>
          </cell>
          <cell r="D149">
            <v>1238</v>
          </cell>
          <cell r="E149">
            <v>1246.3499999999999</v>
          </cell>
          <cell r="F149">
            <v>1247.28471422846</v>
          </cell>
          <cell r="G149">
            <v>117279</v>
          </cell>
          <cell r="H149">
            <v>3222</v>
          </cell>
          <cell r="I149">
            <v>146280304</v>
          </cell>
          <cell r="J149">
            <v>71185</v>
          </cell>
          <cell r="K149">
            <v>60.7</v>
          </cell>
          <cell r="L149">
            <v>19.45</v>
          </cell>
          <cell r="M149">
            <v>6.8</v>
          </cell>
        </row>
        <row r="150">
          <cell r="A150">
            <v>43000</v>
          </cell>
          <cell r="B150">
            <v>1254</v>
          </cell>
          <cell r="C150">
            <v>1254</v>
          </cell>
          <cell r="D150">
            <v>1234.3</v>
          </cell>
          <cell r="E150">
            <v>1239.55</v>
          </cell>
          <cell r="F150">
            <v>1240.2900733496299</v>
          </cell>
          <cell r="G150">
            <v>61350</v>
          </cell>
          <cell r="H150">
            <v>1230</v>
          </cell>
          <cell r="I150">
            <v>76091796</v>
          </cell>
          <cell r="J150">
            <v>29630</v>
          </cell>
          <cell r="K150">
            <v>48.3</v>
          </cell>
          <cell r="L150">
            <v>19.7</v>
          </cell>
          <cell r="M150">
            <v>-14.45</v>
          </cell>
        </row>
        <row r="151">
          <cell r="A151">
            <v>42999</v>
          </cell>
          <cell r="B151">
            <v>1254.5</v>
          </cell>
          <cell r="C151">
            <v>1261</v>
          </cell>
          <cell r="D151">
            <v>1248</v>
          </cell>
          <cell r="E151">
            <v>1254.8</v>
          </cell>
          <cell r="F151">
            <v>1252.5512500325101</v>
          </cell>
          <cell r="G151">
            <v>76878</v>
          </cell>
          <cell r="H151">
            <v>1407</v>
          </cell>
          <cell r="I151">
            <v>96293635</v>
          </cell>
          <cell r="J151">
            <v>41845</v>
          </cell>
          <cell r="K151">
            <v>54.43</v>
          </cell>
          <cell r="L151">
            <v>13</v>
          </cell>
          <cell r="M151">
            <v>0.3</v>
          </cell>
        </row>
        <row r="152">
          <cell r="A152">
            <v>42998</v>
          </cell>
          <cell r="B152">
            <v>1272</v>
          </cell>
          <cell r="C152">
            <v>1280</v>
          </cell>
          <cell r="D152">
            <v>1255.05</v>
          </cell>
          <cell r="E152">
            <v>1258.7</v>
          </cell>
          <cell r="F152">
            <v>1260.7995283018799</v>
          </cell>
          <cell r="G152">
            <v>31376</v>
          </cell>
          <cell r="H152">
            <v>704</v>
          </cell>
          <cell r="I152">
            <v>39558846</v>
          </cell>
          <cell r="J152">
            <v>16443</v>
          </cell>
          <cell r="K152">
            <v>52.41</v>
          </cell>
          <cell r="L152">
            <v>24.95</v>
          </cell>
          <cell r="M152">
            <v>-13.3</v>
          </cell>
        </row>
        <row r="153">
          <cell r="A153">
            <v>42997</v>
          </cell>
          <cell r="B153">
            <v>1282.1500000000001</v>
          </cell>
          <cell r="C153">
            <v>1286</v>
          </cell>
          <cell r="D153">
            <v>1273.0999999999999</v>
          </cell>
          <cell r="E153">
            <v>1279.9000000000001</v>
          </cell>
          <cell r="F153">
            <v>1280.9113848710799</v>
          </cell>
          <cell r="G153">
            <v>89048</v>
          </cell>
          <cell r="H153">
            <v>1784</v>
          </cell>
          <cell r="I153">
            <v>114062597</v>
          </cell>
          <cell r="J153">
            <v>45684</v>
          </cell>
          <cell r="K153">
            <v>51.3</v>
          </cell>
          <cell r="L153">
            <v>12.9</v>
          </cell>
          <cell r="M153">
            <v>-2.25</v>
          </cell>
        </row>
        <row r="154">
          <cell r="A154">
            <v>42996</v>
          </cell>
          <cell r="B154">
            <v>1246</v>
          </cell>
          <cell r="C154">
            <v>1285</v>
          </cell>
          <cell r="D154">
            <v>1246</v>
          </cell>
          <cell r="E154">
            <v>1279.5</v>
          </cell>
          <cell r="F154">
            <v>1271.7787566710599</v>
          </cell>
          <cell r="G154">
            <v>82633</v>
          </cell>
          <cell r="H154">
            <v>1872</v>
          </cell>
          <cell r="I154">
            <v>105090894</v>
          </cell>
          <cell r="J154">
            <v>37076</v>
          </cell>
          <cell r="K154">
            <v>44.87</v>
          </cell>
          <cell r="L154">
            <v>39</v>
          </cell>
          <cell r="M154">
            <v>33.5</v>
          </cell>
        </row>
        <row r="155">
          <cell r="A155">
            <v>42993</v>
          </cell>
          <cell r="B155">
            <v>1250</v>
          </cell>
          <cell r="C155">
            <v>1250</v>
          </cell>
          <cell r="D155">
            <v>1235.25</v>
          </cell>
          <cell r="E155">
            <v>1245.5</v>
          </cell>
          <cell r="F155">
            <v>1244.0970732244</v>
          </cell>
          <cell r="G155">
            <v>72708</v>
          </cell>
          <cell r="H155">
            <v>1369</v>
          </cell>
          <cell r="I155">
            <v>90455810</v>
          </cell>
          <cell r="J155">
            <v>34974</v>
          </cell>
          <cell r="K155">
            <v>48.1</v>
          </cell>
          <cell r="L155">
            <v>14.75</v>
          </cell>
          <cell r="M155">
            <v>-4.5</v>
          </cell>
        </row>
        <row r="156">
          <cell r="A156">
            <v>42992</v>
          </cell>
          <cell r="B156">
            <v>1253</v>
          </cell>
          <cell r="C156">
            <v>1259</v>
          </cell>
          <cell r="D156">
            <v>1240</v>
          </cell>
          <cell r="E156">
            <v>1246.8</v>
          </cell>
          <cell r="F156">
            <v>1249.2111848992399</v>
          </cell>
          <cell r="G156">
            <v>61136</v>
          </cell>
          <cell r="H156">
            <v>1403</v>
          </cell>
          <cell r="I156">
            <v>76371775</v>
          </cell>
          <cell r="J156">
            <v>16682</v>
          </cell>
          <cell r="K156">
            <v>27.29</v>
          </cell>
          <cell r="L156">
            <v>19</v>
          </cell>
          <cell r="M156">
            <v>-6.2</v>
          </cell>
        </row>
        <row r="157">
          <cell r="A157">
            <v>42991</v>
          </cell>
          <cell r="B157">
            <v>1247</v>
          </cell>
          <cell r="C157">
            <v>1258.6500000000001</v>
          </cell>
          <cell r="D157">
            <v>1243</v>
          </cell>
          <cell r="E157">
            <v>1250.75</v>
          </cell>
          <cell r="F157">
            <v>1250.5485962703799</v>
          </cell>
          <cell r="G157">
            <v>68318</v>
          </cell>
          <cell r="H157">
            <v>1601</v>
          </cell>
          <cell r="I157">
            <v>85434979</v>
          </cell>
          <cell r="J157">
            <v>25254</v>
          </cell>
          <cell r="K157">
            <v>36.97</v>
          </cell>
          <cell r="L157">
            <v>15.65</v>
          </cell>
          <cell r="M157">
            <v>3.75</v>
          </cell>
        </row>
        <row r="158">
          <cell r="A158">
            <v>42990</v>
          </cell>
          <cell r="B158">
            <v>1220</v>
          </cell>
          <cell r="C158">
            <v>1249.5</v>
          </cell>
          <cell r="D158">
            <v>1220</v>
          </cell>
          <cell r="E158">
            <v>1246.6500000000001</v>
          </cell>
          <cell r="F158">
            <v>1240.4144013703899</v>
          </cell>
          <cell r="G158">
            <v>49037</v>
          </cell>
          <cell r="H158">
            <v>1747</v>
          </cell>
          <cell r="I158">
            <v>60826201</v>
          </cell>
          <cell r="J158">
            <v>16879</v>
          </cell>
          <cell r="K158">
            <v>34.42</v>
          </cell>
          <cell r="L158">
            <v>29.5</v>
          </cell>
          <cell r="M158">
            <v>26.65</v>
          </cell>
        </row>
        <row r="159">
          <cell r="A159">
            <v>42989</v>
          </cell>
          <cell r="B159">
            <v>1213</v>
          </cell>
          <cell r="C159">
            <v>1230</v>
          </cell>
          <cell r="D159">
            <v>1207</v>
          </cell>
          <cell r="E159">
            <v>1219.05</v>
          </cell>
          <cell r="F159">
            <v>1224.3354997869001</v>
          </cell>
          <cell r="G159">
            <v>122012</v>
          </cell>
          <cell r="H159">
            <v>1998</v>
          </cell>
          <cell r="I159">
            <v>149383623</v>
          </cell>
          <cell r="J159">
            <v>49461</v>
          </cell>
          <cell r="K159">
            <v>40.54</v>
          </cell>
          <cell r="L159">
            <v>23</v>
          </cell>
          <cell r="M159">
            <v>6.05</v>
          </cell>
        </row>
        <row r="160">
          <cell r="A160">
            <v>42986</v>
          </cell>
          <cell r="B160">
            <v>1210</v>
          </cell>
          <cell r="C160">
            <v>1217.7</v>
          </cell>
          <cell r="D160">
            <v>1201.5</v>
          </cell>
          <cell r="E160">
            <v>1206.75</v>
          </cell>
          <cell r="F160">
            <v>1208.3079630140701</v>
          </cell>
          <cell r="G160">
            <v>57968</v>
          </cell>
          <cell r="H160">
            <v>1450</v>
          </cell>
          <cell r="I160">
            <v>70043196</v>
          </cell>
          <cell r="J160">
            <v>21906</v>
          </cell>
          <cell r="K160">
            <v>37.79</v>
          </cell>
          <cell r="L160">
            <v>16.2</v>
          </cell>
          <cell r="M160">
            <v>-3.25</v>
          </cell>
        </row>
        <row r="161">
          <cell r="A161">
            <v>42985</v>
          </cell>
          <cell r="B161">
            <v>1209</v>
          </cell>
          <cell r="C161">
            <v>1219.7</v>
          </cell>
          <cell r="D161">
            <v>1204.95</v>
          </cell>
          <cell r="E161">
            <v>1209.0999999999999</v>
          </cell>
          <cell r="F161">
            <v>1211.29322665838</v>
          </cell>
          <cell r="G161">
            <v>38622</v>
          </cell>
          <cell r="H161">
            <v>1029</v>
          </cell>
          <cell r="I161">
            <v>46782567</v>
          </cell>
          <cell r="J161">
            <v>14254</v>
          </cell>
          <cell r="K161">
            <v>36.909999999999997</v>
          </cell>
          <cell r="L161">
            <v>14.75</v>
          </cell>
          <cell r="M161">
            <v>0.1</v>
          </cell>
        </row>
        <row r="162">
          <cell r="A162">
            <v>42984</v>
          </cell>
          <cell r="B162">
            <v>1199.5</v>
          </cell>
          <cell r="C162">
            <v>1210.3499999999999</v>
          </cell>
          <cell r="D162">
            <v>1198.3</v>
          </cell>
          <cell r="E162">
            <v>1203.5999999999999</v>
          </cell>
          <cell r="F162">
            <v>1204.8207504910199</v>
          </cell>
          <cell r="G162">
            <v>58042</v>
          </cell>
          <cell r="H162">
            <v>1564</v>
          </cell>
          <cell r="I162">
            <v>69930206</v>
          </cell>
          <cell r="J162">
            <v>28833</v>
          </cell>
          <cell r="K162">
            <v>49.68</v>
          </cell>
          <cell r="L162">
            <v>12.05</v>
          </cell>
          <cell r="M162">
            <v>4.0999999999999996</v>
          </cell>
        </row>
        <row r="163">
          <cell r="A163">
            <v>42983</v>
          </cell>
          <cell r="B163">
            <v>1197</v>
          </cell>
          <cell r="C163">
            <v>1209.45</v>
          </cell>
          <cell r="D163">
            <v>1193.2</v>
          </cell>
          <cell r="E163">
            <v>1202.7</v>
          </cell>
          <cell r="F163">
            <v>1202.5443584555301</v>
          </cell>
          <cell r="G163">
            <v>47939</v>
          </cell>
          <cell r="H163">
            <v>1208</v>
          </cell>
          <cell r="I163">
            <v>57648774</v>
          </cell>
          <cell r="J163">
            <v>22781</v>
          </cell>
          <cell r="K163">
            <v>47.52</v>
          </cell>
          <cell r="L163">
            <v>16.25</v>
          </cell>
          <cell r="M163">
            <v>5.7</v>
          </cell>
        </row>
        <row r="164">
          <cell r="A164">
            <v>42982</v>
          </cell>
          <cell r="B164">
            <v>1216</v>
          </cell>
          <cell r="C164">
            <v>1216.9000000000001</v>
          </cell>
          <cell r="D164">
            <v>1192.0999999999999</v>
          </cell>
          <cell r="E164">
            <v>1196.95</v>
          </cell>
          <cell r="F164">
            <v>1205.6432696407101</v>
          </cell>
          <cell r="G164">
            <v>25801</v>
          </cell>
          <cell r="H164">
            <v>902</v>
          </cell>
          <cell r="I164">
            <v>31106802</v>
          </cell>
          <cell r="J164">
            <v>5471</v>
          </cell>
          <cell r="K164">
            <v>21.2</v>
          </cell>
          <cell r="L164">
            <v>24.8</v>
          </cell>
          <cell r="M164">
            <v>-19.05</v>
          </cell>
        </row>
        <row r="165">
          <cell r="A165">
            <v>42979</v>
          </cell>
          <cell r="B165">
            <v>1217</v>
          </cell>
          <cell r="C165">
            <v>1221.4000000000001</v>
          </cell>
          <cell r="D165">
            <v>1207.5999999999999</v>
          </cell>
          <cell r="E165">
            <v>1215.7</v>
          </cell>
          <cell r="F165">
            <v>1214.2482725243899</v>
          </cell>
          <cell r="G165">
            <v>37193</v>
          </cell>
          <cell r="H165">
            <v>1140</v>
          </cell>
          <cell r="I165">
            <v>45161536</v>
          </cell>
          <cell r="J165">
            <v>8798</v>
          </cell>
          <cell r="K165">
            <v>23.65</v>
          </cell>
          <cell r="L165">
            <v>13.8</v>
          </cell>
          <cell r="M165">
            <v>-1.3</v>
          </cell>
        </row>
        <row r="166">
          <cell r="A166">
            <v>42978</v>
          </cell>
          <cell r="B166">
            <v>1203.9000000000001</v>
          </cell>
          <cell r="C166">
            <v>1221</v>
          </cell>
          <cell r="D166">
            <v>1194.05</v>
          </cell>
          <cell r="E166">
            <v>1217.3499999999999</v>
          </cell>
          <cell r="F166">
            <v>1205.44059716685</v>
          </cell>
          <cell r="G166">
            <v>58945</v>
          </cell>
          <cell r="H166">
            <v>1964</v>
          </cell>
          <cell r="I166">
            <v>71054696</v>
          </cell>
          <cell r="J166">
            <v>17482</v>
          </cell>
          <cell r="K166">
            <v>29.66</v>
          </cell>
          <cell r="L166">
            <v>26.95</v>
          </cell>
          <cell r="M166">
            <v>13.45</v>
          </cell>
        </row>
        <row r="167">
          <cell r="A167">
            <v>42977</v>
          </cell>
          <cell r="B167">
            <v>1191.1500000000001</v>
          </cell>
          <cell r="C167">
            <v>1209.95</v>
          </cell>
          <cell r="D167">
            <v>1187.8</v>
          </cell>
          <cell r="E167">
            <v>1203.8499999999999</v>
          </cell>
          <cell r="F167">
            <v>1201.91510570983</v>
          </cell>
          <cell r="G167">
            <v>39826</v>
          </cell>
          <cell r="H167">
            <v>1413</v>
          </cell>
          <cell r="I167">
            <v>47867471</v>
          </cell>
          <cell r="J167">
            <v>16640</v>
          </cell>
          <cell r="K167">
            <v>41.78</v>
          </cell>
          <cell r="L167">
            <v>22.15</v>
          </cell>
          <cell r="M167">
            <v>12.7</v>
          </cell>
        </row>
        <row r="168">
          <cell r="A168">
            <v>42976</v>
          </cell>
          <cell r="B168">
            <v>1197.05</v>
          </cell>
          <cell r="C168">
            <v>1200.75</v>
          </cell>
          <cell r="D168">
            <v>1183.3499999999999</v>
          </cell>
          <cell r="E168">
            <v>1191.1500000000001</v>
          </cell>
          <cell r="F168">
            <v>1187.8952700915199</v>
          </cell>
          <cell r="G168">
            <v>37802</v>
          </cell>
          <cell r="H168">
            <v>1531</v>
          </cell>
          <cell r="I168">
            <v>44904817</v>
          </cell>
          <cell r="J168">
            <v>18219</v>
          </cell>
          <cell r="K168">
            <v>48.2</v>
          </cell>
          <cell r="L168">
            <v>17.399999999999999</v>
          </cell>
          <cell r="M168">
            <v>-5.9</v>
          </cell>
        </row>
        <row r="169">
          <cell r="A169">
            <v>42975</v>
          </cell>
          <cell r="B169">
            <v>1180.9000000000001</v>
          </cell>
          <cell r="C169">
            <v>1202.0999999999999</v>
          </cell>
          <cell r="D169">
            <v>1179.8499999999999</v>
          </cell>
          <cell r="E169">
            <v>1199.9000000000001</v>
          </cell>
          <cell r="F169">
            <v>1188.7524027597799</v>
          </cell>
          <cell r="G169">
            <v>33191</v>
          </cell>
          <cell r="H169">
            <v>782</v>
          </cell>
          <cell r="I169">
            <v>39455881</v>
          </cell>
          <cell r="J169">
            <v>13744</v>
          </cell>
          <cell r="K169">
            <v>41.41</v>
          </cell>
          <cell r="L169">
            <v>22.25</v>
          </cell>
          <cell r="M169">
            <v>19</v>
          </cell>
        </row>
        <row r="170">
          <cell r="A170">
            <v>42971</v>
          </cell>
          <cell r="B170">
            <v>1188</v>
          </cell>
          <cell r="C170">
            <v>1188.2</v>
          </cell>
          <cell r="D170">
            <v>1175</v>
          </cell>
          <cell r="E170">
            <v>1178.95</v>
          </cell>
          <cell r="F170">
            <v>1178.7532745938699</v>
          </cell>
          <cell r="G170">
            <v>50846</v>
          </cell>
          <cell r="H170">
            <v>1469</v>
          </cell>
          <cell r="I170">
            <v>59934889</v>
          </cell>
          <cell r="J170">
            <v>28354</v>
          </cell>
          <cell r="K170">
            <v>55.76</v>
          </cell>
          <cell r="L170">
            <v>13.2</v>
          </cell>
          <cell r="M170">
            <v>-9.0500000000000007</v>
          </cell>
        </row>
        <row r="171">
          <cell r="A171">
            <v>42970</v>
          </cell>
          <cell r="B171">
            <v>1197.5</v>
          </cell>
          <cell r="C171">
            <v>1197.5</v>
          </cell>
          <cell r="D171">
            <v>1184.05</v>
          </cell>
          <cell r="E171">
            <v>1187.55</v>
          </cell>
          <cell r="F171">
            <v>1188.2602848597601</v>
          </cell>
          <cell r="G171">
            <v>47813</v>
          </cell>
          <cell r="H171">
            <v>1203</v>
          </cell>
          <cell r="I171">
            <v>56814289</v>
          </cell>
          <cell r="J171">
            <v>24299</v>
          </cell>
          <cell r="K171">
            <v>50.82</v>
          </cell>
          <cell r="L171">
            <v>13.45</v>
          </cell>
          <cell r="M171">
            <v>-9.9499999999999993</v>
          </cell>
        </row>
        <row r="172">
          <cell r="A172">
            <v>42969</v>
          </cell>
          <cell r="B172">
            <v>1197</v>
          </cell>
          <cell r="C172">
            <v>1204.0999999999999</v>
          </cell>
          <cell r="D172">
            <v>1189.5999999999999</v>
          </cell>
          <cell r="E172">
            <v>1200.75</v>
          </cell>
          <cell r="F172">
            <v>1197.65477925198</v>
          </cell>
          <cell r="G172">
            <v>39117</v>
          </cell>
          <cell r="H172">
            <v>1567</v>
          </cell>
          <cell r="I172">
            <v>46848662</v>
          </cell>
          <cell r="J172">
            <v>16475</v>
          </cell>
          <cell r="K172">
            <v>42.12</v>
          </cell>
          <cell r="L172">
            <v>14.5</v>
          </cell>
          <cell r="M172">
            <v>3.75</v>
          </cell>
        </row>
        <row r="173">
          <cell r="A173">
            <v>42968</v>
          </cell>
          <cell r="B173">
            <v>1197</v>
          </cell>
          <cell r="C173">
            <v>1206.75</v>
          </cell>
          <cell r="D173">
            <v>1180.9000000000001</v>
          </cell>
          <cell r="E173">
            <v>1193.1500000000001</v>
          </cell>
          <cell r="F173">
            <v>1191.1322390540499</v>
          </cell>
          <cell r="G173">
            <v>52942</v>
          </cell>
          <cell r="H173">
            <v>1761</v>
          </cell>
          <cell r="I173">
            <v>63060923</v>
          </cell>
          <cell r="J173">
            <v>21447</v>
          </cell>
          <cell r="K173">
            <v>40.51</v>
          </cell>
          <cell r="L173">
            <v>25.85</v>
          </cell>
          <cell r="M173">
            <v>-3.85</v>
          </cell>
        </row>
        <row r="174">
          <cell r="A174">
            <v>42965</v>
          </cell>
          <cell r="B174">
            <v>1175</v>
          </cell>
          <cell r="C174">
            <v>1204</v>
          </cell>
          <cell r="D174">
            <v>1170</v>
          </cell>
          <cell r="E174">
            <v>1199.7</v>
          </cell>
          <cell r="F174">
            <v>1193.2116488463701</v>
          </cell>
          <cell r="G174">
            <v>35540</v>
          </cell>
          <cell r="H174">
            <v>1251</v>
          </cell>
          <cell r="I174">
            <v>42406742</v>
          </cell>
          <cell r="J174">
            <v>14633</v>
          </cell>
          <cell r="K174">
            <v>41.17</v>
          </cell>
          <cell r="L174">
            <v>34</v>
          </cell>
          <cell r="M174">
            <v>24.7</v>
          </cell>
        </row>
        <row r="175">
          <cell r="A175">
            <v>42964</v>
          </cell>
          <cell r="B175">
            <v>1186</v>
          </cell>
          <cell r="C175">
            <v>1186</v>
          </cell>
          <cell r="D175">
            <v>1165</v>
          </cell>
          <cell r="E175">
            <v>1174.6500000000001</v>
          </cell>
          <cell r="F175">
            <v>1174.1102449395401</v>
          </cell>
          <cell r="G175">
            <v>22577</v>
          </cell>
          <cell r="H175">
            <v>1146</v>
          </cell>
          <cell r="I175">
            <v>26507887</v>
          </cell>
          <cell r="J175">
            <v>6778</v>
          </cell>
          <cell r="K175">
            <v>30.02</v>
          </cell>
          <cell r="L175">
            <v>21</v>
          </cell>
          <cell r="M175">
            <v>-11.35</v>
          </cell>
        </row>
        <row r="176">
          <cell r="A176">
            <v>42963</v>
          </cell>
          <cell r="B176">
            <v>1152.3499999999999</v>
          </cell>
          <cell r="C176">
            <v>1190.25</v>
          </cell>
          <cell r="D176">
            <v>1152.3499999999999</v>
          </cell>
          <cell r="E176">
            <v>1186.95</v>
          </cell>
          <cell r="F176">
            <v>1178.08969703613</v>
          </cell>
          <cell r="G176">
            <v>72979</v>
          </cell>
          <cell r="H176">
            <v>2131</v>
          </cell>
          <cell r="I176">
            <v>85975808</v>
          </cell>
          <cell r="J176">
            <v>16969</v>
          </cell>
          <cell r="K176">
            <v>23.25</v>
          </cell>
          <cell r="L176">
            <v>37.9</v>
          </cell>
          <cell r="M176">
            <v>34.6</v>
          </cell>
        </row>
        <row r="177">
          <cell r="A177">
            <v>42961</v>
          </cell>
          <cell r="B177">
            <v>1145</v>
          </cell>
          <cell r="C177">
            <v>1167.95</v>
          </cell>
          <cell r="D177">
            <v>1145</v>
          </cell>
          <cell r="E177">
            <v>1152.3499999999999</v>
          </cell>
          <cell r="F177">
            <v>1158.5577777449701</v>
          </cell>
          <cell r="G177">
            <v>67751</v>
          </cell>
          <cell r="H177">
            <v>1989</v>
          </cell>
          <cell r="I177">
            <v>78493448</v>
          </cell>
          <cell r="J177">
            <v>25359</v>
          </cell>
          <cell r="K177">
            <v>37.43</v>
          </cell>
          <cell r="L177">
            <v>22.95</v>
          </cell>
          <cell r="M177">
            <v>7.35</v>
          </cell>
        </row>
        <row r="178">
          <cell r="A178">
            <v>42958</v>
          </cell>
          <cell r="B178">
            <v>1171.4000000000001</v>
          </cell>
          <cell r="C178">
            <v>1173.9000000000001</v>
          </cell>
          <cell r="D178">
            <v>1144.05</v>
          </cell>
          <cell r="E178">
            <v>1152.8499999999999</v>
          </cell>
          <cell r="F178">
            <v>1155.3149619903199</v>
          </cell>
          <cell r="G178">
            <v>40516</v>
          </cell>
          <cell r="H178">
            <v>1517</v>
          </cell>
          <cell r="I178">
            <v>46808741</v>
          </cell>
          <cell r="J178">
            <v>18129</v>
          </cell>
          <cell r="K178">
            <v>44.75</v>
          </cell>
          <cell r="L178">
            <v>29.85</v>
          </cell>
          <cell r="M178">
            <v>-18.55</v>
          </cell>
        </row>
        <row r="179">
          <cell r="A179">
            <v>42957</v>
          </cell>
          <cell r="B179">
            <v>1183.7</v>
          </cell>
          <cell r="C179">
            <v>1183.7</v>
          </cell>
          <cell r="D179">
            <v>1166.0999999999999</v>
          </cell>
          <cell r="E179">
            <v>1171.4000000000001</v>
          </cell>
          <cell r="F179">
            <v>1174.2727167529699</v>
          </cell>
          <cell r="G179">
            <v>34567</v>
          </cell>
          <cell r="H179">
            <v>1375</v>
          </cell>
          <cell r="I179">
            <v>40591085</v>
          </cell>
          <cell r="J179">
            <v>12698</v>
          </cell>
          <cell r="K179">
            <v>36.729999999999997</v>
          </cell>
          <cell r="L179">
            <v>17.600000000000001</v>
          </cell>
          <cell r="M179">
            <v>-12.3</v>
          </cell>
        </row>
        <row r="180">
          <cell r="A180">
            <v>42956</v>
          </cell>
          <cell r="B180">
            <v>1186</v>
          </cell>
          <cell r="C180">
            <v>1193.95</v>
          </cell>
          <cell r="D180">
            <v>1176.9000000000001</v>
          </cell>
          <cell r="E180">
            <v>1183.7</v>
          </cell>
          <cell r="F180">
            <v>1184.9518004920501</v>
          </cell>
          <cell r="G180">
            <v>17884</v>
          </cell>
          <cell r="H180">
            <v>643</v>
          </cell>
          <cell r="I180">
            <v>21191678</v>
          </cell>
          <cell r="J180">
            <v>4370</v>
          </cell>
          <cell r="K180">
            <v>24.44</v>
          </cell>
          <cell r="L180">
            <v>17.05</v>
          </cell>
          <cell r="M180">
            <v>-2.2999999999999998</v>
          </cell>
        </row>
        <row r="181">
          <cell r="A181">
            <v>42955</v>
          </cell>
          <cell r="B181">
            <v>1195</v>
          </cell>
          <cell r="C181">
            <v>1207</v>
          </cell>
          <cell r="D181">
            <v>1180.7</v>
          </cell>
          <cell r="E181">
            <v>1186.25</v>
          </cell>
          <cell r="F181">
            <v>1194.3761811874299</v>
          </cell>
          <cell r="G181">
            <v>85613</v>
          </cell>
          <cell r="H181">
            <v>2655</v>
          </cell>
          <cell r="I181">
            <v>102254128</v>
          </cell>
          <cell r="J181">
            <v>31641</v>
          </cell>
          <cell r="K181">
            <v>36.96</v>
          </cell>
          <cell r="L181">
            <v>26.3</v>
          </cell>
          <cell r="M181">
            <v>-8.75</v>
          </cell>
        </row>
        <row r="182">
          <cell r="A182">
            <v>42954</v>
          </cell>
          <cell r="B182">
            <v>1191</v>
          </cell>
          <cell r="C182">
            <v>1192.5</v>
          </cell>
          <cell r="D182">
            <v>1171.1500000000001</v>
          </cell>
          <cell r="E182">
            <v>1184.25</v>
          </cell>
          <cell r="F182">
            <v>1184.19466953041</v>
          </cell>
          <cell r="G182">
            <v>30729</v>
          </cell>
          <cell r="H182">
            <v>972</v>
          </cell>
          <cell r="I182">
            <v>36389118</v>
          </cell>
          <cell r="J182">
            <v>7319</v>
          </cell>
          <cell r="K182">
            <v>23.82</v>
          </cell>
          <cell r="L182">
            <v>21.35</v>
          </cell>
          <cell r="M182">
            <v>-6.75</v>
          </cell>
        </row>
        <row r="183">
          <cell r="A183">
            <v>42951</v>
          </cell>
          <cell r="B183">
            <v>1170</v>
          </cell>
          <cell r="C183">
            <v>1196</v>
          </cell>
          <cell r="D183">
            <v>1169.05</v>
          </cell>
          <cell r="E183">
            <v>1191.9000000000001</v>
          </cell>
          <cell r="F183">
            <v>1186.4196112279899</v>
          </cell>
          <cell r="G183">
            <v>55611</v>
          </cell>
          <cell r="H183">
            <v>2483</v>
          </cell>
          <cell r="I183">
            <v>65977981</v>
          </cell>
          <cell r="J183">
            <v>24860</v>
          </cell>
          <cell r="K183">
            <v>44.7</v>
          </cell>
          <cell r="L183">
            <v>26.95</v>
          </cell>
          <cell r="M183">
            <v>21.9</v>
          </cell>
        </row>
        <row r="184">
          <cell r="A184">
            <v>42950</v>
          </cell>
          <cell r="B184">
            <v>1165.95</v>
          </cell>
          <cell r="C184">
            <v>1179.5</v>
          </cell>
          <cell r="D184">
            <v>1158.6500000000001</v>
          </cell>
          <cell r="E184">
            <v>1169.5999999999999</v>
          </cell>
          <cell r="F184">
            <v>1172.06421138715</v>
          </cell>
          <cell r="G184">
            <v>35461</v>
          </cell>
          <cell r="H184">
            <v>1632</v>
          </cell>
          <cell r="I184">
            <v>41562569</v>
          </cell>
          <cell r="J184">
            <v>16001</v>
          </cell>
          <cell r="K184">
            <v>45.12</v>
          </cell>
          <cell r="L184">
            <v>20.85</v>
          </cell>
          <cell r="M184">
            <v>3.65</v>
          </cell>
        </row>
        <row r="185">
          <cell r="A185">
            <v>42949</v>
          </cell>
          <cell r="B185">
            <v>1173</v>
          </cell>
          <cell r="C185">
            <v>1174</v>
          </cell>
          <cell r="D185">
            <v>1160</v>
          </cell>
          <cell r="E185">
            <v>1168.3499999999999</v>
          </cell>
          <cell r="F185">
            <v>1167.6069648955799</v>
          </cell>
          <cell r="G185">
            <v>35722</v>
          </cell>
          <cell r="H185">
            <v>1075</v>
          </cell>
          <cell r="I185">
            <v>41709256</v>
          </cell>
          <cell r="J185">
            <v>11766</v>
          </cell>
          <cell r="K185">
            <v>32.94</v>
          </cell>
          <cell r="L185">
            <v>14</v>
          </cell>
          <cell r="M185">
            <v>-4.6500000000000004</v>
          </cell>
        </row>
        <row r="186">
          <cell r="A186">
            <v>42948</v>
          </cell>
          <cell r="B186">
            <v>1153</v>
          </cell>
          <cell r="C186">
            <v>1178</v>
          </cell>
          <cell r="D186">
            <v>1150</v>
          </cell>
          <cell r="E186">
            <v>1173</v>
          </cell>
          <cell r="F186">
            <v>1170.0857892612</v>
          </cell>
          <cell r="G186">
            <v>44586</v>
          </cell>
          <cell r="H186">
            <v>1384</v>
          </cell>
          <cell r="I186">
            <v>52169445</v>
          </cell>
          <cell r="J186">
            <v>16418</v>
          </cell>
          <cell r="K186">
            <v>36.82</v>
          </cell>
          <cell r="L186">
            <v>28</v>
          </cell>
          <cell r="M186">
            <v>20</v>
          </cell>
        </row>
        <row r="187">
          <cell r="A187">
            <v>42947</v>
          </cell>
          <cell r="B187">
            <v>1154.0999999999999</v>
          </cell>
          <cell r="C187">
            <v>1155.95</v>
          </cell>
          <cell r="D187">
            <v>1142.95</v>
          </cell>
          <cell r="E187">
            <v>1153.3499999999999</v>
          </cell>
          <cell r="F187">
            <v>1148.5268702717799</v>
          </cell>
          <cell r="G187">
            <v>35690</v>
          </cell>
          <cell r="H187">
            <v>1077</v>
          </cell>
          <cell r="I187">
            <v>40990924</v>
          </cell>
          <cell r="J187">
            <v>10532</v>
          </cell>
          <cell r="K187">
            <v>29.51</v>
          </cell>
          <cell r="L187">
            <v>13</v>
          </cell>
          <cell r="M187">
            <v>-0.75</v>
          </cell>
        </row>
        <row r="188">
          <cell r="A188">
            <v>42944</v>
          </cell>
          <cell r="B188">
            <v>1165</v>
          </cell>
          <cell r="C188">
            <v>1165</v>
          </cell>
          <cell r="D188">
            <v>1141.5</v>
          </cell>
          <cell r="E188">
            <v>1154.0999999999999</v>
          </cell>
          <cell r="F188">
            <v>1150.6566096096799</v>
          </cell>
          <cell r="G188">
            <v>38149</v>
          </cell>
          <cell r="H188">
            <v>921</v>
          </cell>
          <cell r="I188">
            <v>43896399</v>
          </cell>
          <cell r="J188">
            <v>18464</v>
          </cell>
          <cell r="K188">
            <v>48.4</v>
          </cell>
          <cell r="L188">
            <v>23.5</v>
          </cell>
          <cell r="M188">
            <v>-10.9</v>
          </cell>
        </row>
        <row r="189">
          <cell r="A189">
            <v>42943</v>
          </cell>
          <cell r="B189">
            <v>1166</v>
          </cell>
          <cell r="C189">
            <v>1191</v>
          </cell>
          <cell r="D189">
            <v>1160.95</v>
          </cell>
          <cell r="E189">
            <v>1172.55</v>
          </cell>
          <cell r="F189">
            <v>1179.2203867092101</v>
          </cell>
          <cell r="G189">
            <v>90559</v>
          </cell>
          <cell r="H189">
            <v>2913</v>
          </cell>
          <cell r="I189">
            <v>106789019</v>
          </cell>
          <cell r="J189">
            <v>35391</v>
          </cell>
          <cell r="K189">
            <v>39.08</v>
          </cell>
          <cell r="L189">
            <v>30.05</v>
          </cell>
          <cell r="M189">
            <v>6.55</v>
          </cell>
        </row>
        <row r="190">
          <cell r="A190">
            <v>42942</v>
          </cell>
          <cell r="B190">
            <v>1149.45</v>
          </cell>
          <cell r="C190">
            <v>1170</v>
          </cell>
          <cell r="D190">
            <v>1143.0999999999999</v>
          </cell>
          <cell r="E190">
            <v>1164.3</v>
          </cell>
          <cell r="F190">
            <v>1158.58575440749</v>
          </cell>
          <cell r="G190">
            <v>42371</v>
          </cell>
          <cell r="H190">
            <v>1969</v>
          </cell>
          <cell r="I190">
            <v>49090437</v>
          </cell>
          <cell r="J190">
            <v>16732</v>
          </cell>
          <cell r="K190">
            <v>39.49</v>
          </cell>
          <cell r="L190">
            <v>26.9</v>
          </cell>
          <cell r="M190">
            <v>14.85</v>
          </cell>
        </row>
        <row r="191">
          <cell r="A191">
            <v>42941</v>
          </cell>
          <cell r="B191">
            <v>1155</v>
          </cell>
          <cell r="C191">
            <v>1160.45</v>
          </cell>
          <cell r="D191">
            <v>1144.55</v>
          </cell>
          <cell r="E191">
            <v>1149.45</v>
          </cell>
          <cell r="F191">
            <v>1152.7536327427499</v>
          </cell>
          <cell r="G191">
            <v>36405</v>
          </cell>
          <cell r="H191">
            <v>1228</v>
          </cell>
          <cell r="I191">
            <v>41965996</v>
          </cell>
          <cell r="J191">
            <v>7849</v>
          </cell>
          <cell r="K191">
            <v>21.56</v>
          </cell>
          <cell r="L191">
            <v>15.9</v>
          </cell>
          <cell r="M191">
            <v>-5.55</v>
          </cell>
        </row>
        <row r="192">
          <cell r="A192">
            <v>42940</v>
          </cell>
          <cell r="B192">
            <v>1169</v>
          </cell>
          <cell r="C192">
            <v>1169</v>
          </cell>
          <cell r="D192">
            <v>1154.6500000000001</v>
          </cell>
          <cell r="E192">
            <v>1157.8</v>
          </cell>
          <cell r="F192">
            <v>1159.1297727943299</v>
          </cell>
          <cell r="G192">
            <v>254175</v>
          </cell>
          <cell r="H192">
            <v>1645</v>
          </cell>
          <cell r="I192">
            <v>294621810</v>
          </cell>
          <cell r="J192">
            <v>212352</v>
          </cell>
          <cell r="K192">
            <v>83.55</v>
          </cell>
          <cell r="L192">
            <v>14.35</v>
          </cell>
          <cell r="M192">
            <v>-11.2</v>
          </cell>
        </row>
        <row r="193">
          <cell r="A193">
            <v>42937</v>
          </cell>
          <cell r="B193">
            <v>1159</v>
          </cell>
          <cell r="C193">
            <v>1163.9000000000001</v>
          </cell>
          <cell r="D193">
            <v>1145.8</v>
          </cell>
          <cell r="E193">
            <v>1158.55</v>
          </cell>
          <cell r="F193">
            <v>1154.8847984291001</v>
          </cell>
          <cell r="G193">
            <v>133427</v>
          </cell>
          <cell r="H193">
            <v>4038</v>
          </cell>
          <cell r="I193">
            <v>154092814</v>
          </cell>
          <cell r="J193">
            <v>36062</v>
          </cell>
          <cell r="K193">
            <v>27.03</v>
          </cell>
          <cell r="L193">
            <v>18.100000000000001</v>
          </cell>
          <cell r="M193">
            <v>-0.45</v>
          </cell>
        </row>
        <row r="194">
          <cell r="A194">
            <v>42936</v>
          </cell>
          <cell r="B194">
            <v>1166.95</v>
          </cell>
          <cell r="C194">
            <v>1166.95</v>
          </cell>
          <cell r="D194">
            <v>1145.3</v>
          </cell>
          <cell r="E194">
            <v>1152.75</v>
          </cell>
          <cell r="F194">
            <v>1156.35205183585</v>
          </cell>
          <cell r="G194">
            <v>156031</v>
          </cell>
          <cell r="H194">
            <v>1916</v>
          </cell>
          <cell r="I194">
            <v>180426767</v>
          </cell>
          <cell r="J194">
            <v>118391</v>
          </cell>
          <cell r="K194">
            <v>75.88</v>
          </cell>
          <cell r="L194">
            <v>21.65</v>
          </cell>
          <cell r="M194">
            <v>-14.2</v>
          </cell>
        </row>
        <row r="195">
          <cell r="A195">
            <v>42935</v>
          </cell>
          <cell r="B195">
            <v>1191</v>
          </cell>
          <cell r="C195">
            <v>1195.0999999999999</v>
          </cell>
          <cell r="D195">
            <v>1136</v>
          </cell>
          <cell r="E195">
            <v>1152.9000000000001</v>
          </cell>
          <cell r="F195">
            <v>1155.60357176718</v>
          </cell>
          <cell r="G195">
            <v>232042</v>
          </cell>
          <cell r="H195">
            <v>8069</v>
          </cell>
          <cell r="I195">
            <v>268148564</v>
          </cell>
          <cell r="J195">
            <v>32297</v>
          </cell>
          <cell r="K195">
            <v>13.92</v>
          </cell>
          <cell r="L195">
            <v>59.1</v>
          </cell>
          <cell r="M195">
            <v>-38.1</v>
          </cell>
        </row>
        <row r="196">
          <cell r="A196">
            <v>42934</v>
          </cell>
          <cell r="B196">
            <v>1153</v>
          </cell>
          <cell r="C196">
            <v>1190</v>
          </cell>
          <cell r="D196">
            <v>1148.0999999999999</v>
          </cell>
          <cell r="E196">
            <v>1158.2</v>
          </cell>
          <cell r="F196">
            <v>1159.9975806766299</v>
          </cell>
          <cell r="G196">
            <v>128135</v>
          </cell>
          <cell r="H196">
            <v>3370</v>
          </cell>
          <cell r="I196">
            <v>148636290</v>
          </cell>
          <cell r="J196">
            <v>25328</v>
          </cell>
          <cell r="K196">
            <v>19.77</v>
          </cell>
          <cell r="L196">
            <v>41.9</v>
          </cell>
          <cell r="M196">
            <v>5.2</v>
          </cell>
        </row>
        <row r="197">
          <cell r="A197">
            <v>42933</v>
          </cell>
          <cell r="B197">
            <v>1140</v>
          </cell>
          <cell r="C197">
            <v>1155.8</v>
          </cell>
          <cell r="D197">
            <v>1131</v>
          </cell>
          <cell r="E197">
            <v>1152.8</v>
          </cell>
          <cell r="F197">
            <v>1145.6008805128599</v>
          </cell>
          <cell r="G197">
            <v>64735</v>
          </cell>
          <cell r="H197">
            <v>1618</v>
          </cell>
          <cell r="I197">
            <v>74160473</v>
          </cell>
          <cell r="J197">
            <v>17772</v>
          </cell>
          <cell r="K197">
            <v>27.45</v>
          </cell>
          <cell r="L197">
            <v>24.8</v>
          </cell>
          <cell r="M197">
            <v>12.8</v>
          </cell>
        </row>
        <row r="198">
          <cell r="A198">
            <v>42930</v>
          </cell>
          <cell r="B198">
            <v>1133</v>
          </cell>
          <cell r="C198">
            <v>1143.75</v>
          </cell>
          <cell r="D198">
            <v>1126.0999999999999</v>
          </cell>
          <cell r="E198">
            <v>1139.7</v>
          </cell>
          <cell r="F198">
            <v>1137.5716729615599</v>
          </cell>
          <cell r="G198">
            <v>90020</v>
          </cell>
          <cell r="H198">
            <v>1984</v>
          </cell>
          <cell r="I198">
            <v>102404202</v>
          </cell>
          <cell r="J198">
            <v>14949</v>
          </cell>
          <cell r="K198">
            <v>16.61</v>
          </cell>
          <cell r="L198">
            <v>17.649999999999999</v>
          </cell>
          <cell r="M198">
            <v>6.7</v>
          </cell>
        </row>
        <row r="199">
          <cell r="A199">
            <v>42929</v>
          </cell>
          <cell r="B199">
            <v>1133</v>
          </cell>
          <cell r="C199">
            <v>1138.4000000000001</v>
          </cell>
          <cell r="D199">
            <v>1129.3</v>
          </cell>
          <cell r="E199">
            <v>1133.2</v>
          </cell>
          <cell r="F199">
            <v>1133.5695764009599</v>
          </cell>
          <cell r="G199">
            <v>67257</v>
          </cell>
          <cell r="H199">
            <v>1832</v>
          </cell>
          <cell r="I199">
            <v>76240489</v>
          </cell>
          <cell r="J199">
            <v>23581</v>
          </cell>
          <cell r="K199">
            <v>35.06</v>
          </cell>
          <cell r="L199">
            <v>9.1</v>
          </cell>
          <cell r="M199">
            <v>0.2</v>
          </cell>
        </row>
        <row r="200">
          <cell r="A200">
            <v>42928</v>
          </cell>
          <cell r="B200">
            <v>1105</v>
          </cell>
          <cell r="C200">
            <v>1135.75</v>
          </cell>
          <cell r="D200">
            <v>1105</v>
          </cell>
          <cell r="E200">
            <v>1129.7</v>
          </cell>
          <cell r="F200">
            <v>1127.74526411381</v>
          </cell>
          <cell r="G200">
            <v>165175</v>
          </cell>
          <cell r="H200">
            <v>3693</v>
          </cell>
          <cell r="I200">
            <v>186275324</v>
          </cell>
          <cell r="J200">
            <v>76517</v>
          </cell>
          <cell r="K200">
            <v>46.32</v>
          </cell>
          <cell r="L200">
            <v>30.75</v>
          </cell>
          <cell r="M200">
            <v>24.7</v>
          </cell>
        </row>
        <row r="201">
          <cell r="A201">
            <v>42927</v>
          </cell>
          <cell r="B201">
            <v>1090.05</v>
          </cell>
          <cell r="C201">
            <v>1114</v>
          </cell>
          <cell r="D201">
            <v>1090.05</v>
          </cell>
          <cell r="E201">
            <v>1107.1500000000001</v>
          </cell>
          <cell r="F201">
            <v>1107.7222103622701</v>
          </cell>
          <cell r="G201">
            <v>93686</v>
          </cell>
          <cell r="H201">
            <v>2716</v>
          </cell>
          <cell r="I201">
            <v>103778063</v>
          </cell>
          <cell r="J201">
            <v>35810</v>
          </cell>
          <cell r="K201">
            <v>38.22</v>
          </cell>
          <cell r="L201">
            <v>23.95</v>
          </cell>
          <cell r="M201">
            <v>17.100000000000001</v>
          </cell>
        </row>
        <row r="202">
          <cell r="A202">
            <v>42926</v>
          </cell>
          <cell r="B202">
            <v>1097.75</v>
          </cell>
          <cell r="C202">
            <v>1107</v>
          </cell>
          <cell r="D202">
            <v>1090</v>
          </cell>
          <cell r="E202">
            <v>1096.75</v>
          </cell>
          <cell r="F202">
            <v>1096.9100597393001</v>
          </cell>
          <cell r="G202">
            <v>377306</v>
          </cell>
          <cell r="H202">
            <v>11184</v>
          </cell>
          <cell r="I202">
            <v>413870747</v>
          </cell>
          <cell r="J202">
            <v>260694</v>
          </cell>
          <cell r="K202">
            <v>69.09</v>
          </cell>
          <cell r="L202">
            <v>17</v>
          </cell>
          <cell r="M202">
            <v>-1</v>
          </cell>
        </row>
        <row r="203">
          <cell r="A203">
            <v>42923</v>
          </cell>
          <cell r="B203">
            <v>1091.0999999999999</v>
          </cell>
          <cell r="C203">
            <v>1109</v>
          </cell>
          <cell r="D203">
            <v>1090.05</v>
          </cell>
          <cell r="E203">
            <v>1097.75</v>
          </cell>
          <cell r="F203">
            <v>1101.0022212930501</v>
          </cell>
          <cell r="G203">
            <v>76532</v>
          </cell>
          <cell r="H203">
            <v>2770</v>
          </cell>
          <cell r="I203">
            <v>84261902</v>
          </cell>
          <cell r="J203">
            <v>22426</v>
          </cell>
          <cell r="K203">
            <v>29.3</v>
          </cell>
          <cell r="L203">
            <v>18.95</v>
          </cell>
          <cell r="M203">
            <v>6.65</v>
          </cell>
        </row>
        <row r="204">
          <cell r="A204">
            <v>42922</v>
          </cell>
          <cell r="B204">
            <v>1092</v>
          </cell>
          <cell r="C204">
            <v>1095</v>
          </cell>
          <cell r="D204">
            <v>1087</v>
          </cell>
          <cell r="E204">
            <v>1092</v>
          </cell>
          <cell r="F204">
            <v>1091.6372704426799</v>
          </cell>
          <cell r="G204">
            <v>51730</v>
          </cell>
          <cell r="H204">
            <v>916</v>
          </cell>
          <cell r="I204">
            <v>56470396</v>
          </cell>
          <cell r="J204">
            <v>25253</v>
          </cell>
          <cell r="K204">
            <v>48.82</v>
          </cell>
          <cell r="L204">
            <v>8</v>
          </cell>
          <cell r="M204">
            <v>0</v>
          </cell>
        </row>
        <row r="205">
          <cell r="A205">
            <v>42921</v>
          </cell>
          <cell r="B205">
            <v>1090.3</v>
          </cell>
          <cell r="C205">
            <v>1099.6500000000001</v>
          </cell>
          <cell r="D205">
            <v>1082.75</v>
          </cell>
          <cell r="E205">
            <v>1097.3</v>
          </cell>
          <cell r="F205">
            <v>1093.33447134828</v>
          </cell>
          <cell r="G205">
            <v>57117</v>
          </cell>
          <cell r="H205">
            <v>1618</v>
          </cell>
          <cell r="I205">
            <v>62447985</v>
          </cell>
          <cell r="J205">
            <v>16208</v>
          </cell>
          <cell r="K205">
            <v>28.38</v>
          </cell>
          <cell r="L205">
            <v>16.899999999999999</v>
          </cell>
          <cell r="M205">
            <v>7</v>
          </cell>
        </row>
        <row r="206">
          <cell r="A206">
            <v>42920</v>
          </cell>
          <cell r="B206">
            <v>1107</v>
          </cell>
          <cell r="C206">
            <v>1112</v>
          </cell>
          <cell r="D206">
            <v>1085.95</v>
          </cell>
          <cell r="E206">
            <v>1090.3</v>
          </cell>
          <cell r="F206">
            <v>1102.2489456795699</v>
          </cell>
          <cell r="G206">
            <v>87260</v>
          </cell>
          <cell r="H206">
            <v>3408</v>
          </cell>
          <cell r="I206">
            <v>96182243</v>
          </cell>
          <cell r="J206">
            <v>34969</v>
          </cell>
          <cell r="K206">
            <v>40.07</v>
          </cell>
          <cell r="L206">
            <v>26.05</v>
          </cell>
          <cell r="M206">
            <v>-16.7</v>
          </cell>
        </row>
        <row r="207">
          <cell r="A207">
            <v>42919</v>
          </cell>
          <cell r="B207">
            <v>1090</v>
          </cell>
          <cell r="C207">
            <v>1098</v>
          </cell>
          <cell r="D207">
            <v>1082</v>
          </cell>
          <cell r="E207">
            <v>1095.55</v>
          </cell>
          <cell r="F207">
            <v>1090.90112650327</v>
          </cell>
          <cell r="G207">
            <v>52552</v>
          </cell>
          <cell r="H207">
            <v>1483</v>
          </cell>
          <cell r="I207">
            <v>57329036</v>
          </cell>
          <cell r="J207">
            <v>13083</v>
          </cell>
          <cell r="K207">
            <v>24.9</v>
          </cell>
          <cell r="L207">
            <v>16</v>
          </cell>
          <cell r="M207">
            <v>5.55</v>
          </cell>
        </row>
        <row r="208">
          <cell r="A208">
            <v>42916</v>
          </cell>
          <cell r="B208">
            <v>1089</v>
          </cell>
          <cell r="C208">
            <v>1092</v>
          </cell>
          <cell r="D208">
            <v>1064.5999999999999</v>
          </cell>
          <cell r="E208">
            <v>1081.5999999999999</v>
          </cell>
          <cell r="F208">
            <v>1079.88690821403</v>
          </cell>
          <cell r="G208">
            <v>65522</v>
          </cell>
          <cell r="H208">
            <v>1804</v>
          </cell>
          <cell r="I208">
            <v>70756350</v>
          </cell>
          <cell r="J208">
            <v>17797</v>
          </cell>
          <cell r="K208">
            <v>27.16</v>
          </cell>
          <cell r="L208">
            <v>27.4</v>
          </cell>
          <cell r="M208">
            <v>-7.4</v>
          </cell>
        </row>
        <row r="209">
          <cell r="A209">
            <v>42915</v>
          </cell>
          <cell r="B209">
            <v>1093.95</v>
          </cell>
          <cell r="C209">
            <v>1094.5</v>
          </cell>
          <cell r="D209">
            <v>1082.5</v>
          </cell>
          <cell r="E209">
            <v>1087.7</v>
          </cell>
          <cell r="F209">
            <v>1091.5850248798199</v>
          </cell>
          <cell r="G209">
            <v>283764</v>
          </cell>
          <cell r="H209">
            <v>2814</v>
          </cell>
          <cell r="I209">
            <v>309752533</v>
          </cell>
          <cell r="J209">
            <v>241813</v>
          </cell>
          <cell r="K209">
            <v>85.22</v>
          </cell>
          <cell r="L209">
            <v>12</v>
          </cell>
          <cell r="M209">
            <v>-6.25</v>
          </cell>
        </row>
        <row r="210">
          <cell r="A210">
            <v>42914</v>
          </cell>
          <cell r="B210">
            <v>1095</v>
          </cell>
          <cell r="C210">
            <v>1104.45</v>
          </cell>
          <cell r="D210">
            <v>1084.75</v>
          </cell>
          <cell r="E210">
            <v>1089.5999999999999</v>
          </cell>
          <cell r="F210">
            <v>1092.4388508167799</v>
          </cell>
          <cell r="G210">
            <v>895523</v>
          </cell>
          <cell r="H210">
            <v>2230</v>
          </cell>
          <cell r="I210">
            <v>978304117</v>
          </cell>
          <cell r="J210">
            <v>843744</v>
          </cell>
          <cell r="K210">
            <v>94.22</v>
          </cell>
          <cell r="L210">
            <v>19.7</v>
          </cell>
          <cell r="M210">
            <v>-5.4</v>
          </cell>
        </row>
        <row r="211">
          <cell r="A211">
            <v>42913</v>
          </cell>
          <cell r="B211">
            <v>1090</v>
          </cell>
          <cell r="C211">
            <v>1114.45</v>
          </cell>
          <cell r="D211">
            <v>1088</v>
          </cell>
          <cell r="E211">
            <v>1092.1500000000001</v>
          </cell>
          <cell r="F211">
            <v>1094.6596553192101</v>
          </cell>
          <cell r="G211">
            <v>63421</v>
          </cell>
          <cell r="H211">
            <v>2785</v>
          </cell>
          <cell r="I211">
            <v>69424410</v>
          </cell>
          <cell r="J211">
            <v>24522</v>
          </cell>
          <cell r="K211">
            <v>38.67</v>
          </cell>
          <cell r="L211">
            <v>26.45</v>
          </cell>
          <cell r="M211">
            <v>2.15</v>
          </cell>
        </row>
        <row r="212">
          <cell r="A212">
            <v>42909</v>
          </cell>
          <cell r="B212">
            <v>1102.5</v>
          </cell>
          <cell r="C212">
            <v>1102.5</v>
          </cell>
          <cell r="D212">
            <v>1075.5999999999999</v>
          </cell>
          <cell r="E212">
            <v>1096.55</v>
          </cell>
          <cell r="F212">
            <v>1089.5674947043999</v>
          </cell>
          <cell r="G212">
            <v>57123</v>
          </cell>
          <cell r="H212">
            <v>2135</v>
          </cell>
          <cell r="I212">
            <v>62239364</v>
          </cell>
          <cell r="J212">
            <v>14888</v>
          </cell>
          <cell r="K212">
            <v>26.06</v>
          </cell>
          <cell r="L212">
            <v>26.9</v>
          </cell>
          <cell r="M212">
            <v>-5.95</v>
          </cell>
        </row>
        <row r="213">
          <cell r="A213">
            <v>42908</v>
          </cell>
          <cell r="B213">
            <v>1118.8</v>
          </cell>
          <cell r="C213">
            <v>1118.8</v>
          </cell>
          <cell r="D213">
            <v>1092.1500000000001</v>
          </cell>
          <cell r="E213">
            <v>1094.25</v>
          </cell>
          <cell r="F213">
            <v>1102.3169781931399</v>
          </cell>
          <cell r="G213">
            <v>46224</v>
          </cell>
          <cell r="H213">
            <v>2921</v>
          </cell>
          <cell r="I213">
            <v>50953500</v>
          </cell>
          <cell r="J213">
            <v>14167</v>
          </cell>
          <cell r="K213">
            <v>30.65</v>
          </cell>
          <cell r="L213">
            <v>26.65</v>
          </cell>
          <cell r="M213">
            <v>-24.55</v>
          </cell>
        </row>
        <row r="214">
          <cell r="A214">
            <v>42907</v>
          </cell>
          <cell r="B214">
            <v>1095</v>
          </cell>
          <cell r="C214">
            <v>1128</v>
          </cell>
          <cell r="D214">
            <v>1095</v>
          </cell>
          <cell r="E214">
            <v>1123.7</v>
          </cell>
          <cell r="F214">
            <v>1109.86054693501</v>
          </cell>
          <cell r="G214">
            <v>65090</v>
          </cell>
          <cell r="H214">
            <v>1911</v>
          </cell>
          <cell r="I214">
            <v>72240823</v>
          </cell>
          <cell r="J214">
            <v>21638</v>
          </cell>
          <cell r="K214">
            <v>33.24</v>
          </cell>
          <cell r="L214">
            <v>33</v>
          </cell>
          <cell r="M214">
            <v>28.7</v>
          </cell>
        </row>
        <row r="215">
          <cell r="A215">
            <v>42906</v>
          </cell>
          <cell r="B215">
            <v>1095</v>
          </cell>
          <cell r="C215">
            <v>1100</v>
          </cell>
          <cell r="D215">
            <v>1091.1500000000001</v>
          </cell>
          <cell r="E215">
            <v>1096.0999999999999</v>
          </cell>
          <cell r="F215">
            <v>1094.2296200476801</v>
          </cell>
          <cell r="G215">
            <v>118278</v>
          </cell>
          <cell r="H215">
            <v>1802</v>
          </cell>
          <cell r="I215">
            <v>129423291</v>
          </cell>
          <cell r="J215">
            <v>108201</v>
          </cell>
          <cell r="K215">
            <v>91.48</v>
          </cell>
          <cell r="L215">
            <v>8.85</v>
          </cell>
          <cell r="M215">
            <v>1.1000000000000001</v>
          </cell>
        </row>
        <row r="216">
          <cell r="A216">
            <v>42905</v>
          </cell>
          <cell r="B216">
            <v>1094</v>
          </cell>
          <cell r="C216">
            <v>1100.2</v>
          </cell>
          <cell r="D216">
            <v>1091.0999999999999</v>
          </cell>
          <cell r="E216">
            <v>1095.4000000000001</v>
          </cell>
          <cell r="F216">
            <v>1099.32837809682</v>
          </cell>
          <cell r="G216">
            <v>206381</v>
          </cell>
          <cell r="H216">
            <v>1472</v>
          </cell>
          <cell r="I216">
            <v>226880490</v>
          </cell>
          <cell r="J216">
            <v>189996</v>
          </cell>
          <cell r="K216">
            <v>92.06</v>
          </cell>
          <cell r="L216">
            <v>9.1</v>
          </cell>
          <cell r="M216">
            <v>1.4</v>
          </cell>
        </row>
        <row r="217">
          <cell r="A217">
            <v>42902</v>
          </cell>
          <cell r="B217">
            <v>1106</v>
          </cell>
          <cell r="C217">
            <v>1110.45</v>
          </cell>
          <cell r="D217">
            <v>1089</v>
          </cell>
          <cell r="E217">
            <v>1091.55</v>
          </cell>
          <cell r="F217">
            <v>1094.9207747343601</v>
          </cell>
          <cell r="G217">
            <v>61079</v>
          </cell>
          <cell r="H217">
            <v>1338</v>
          </cell>
          <cell r="I217">
            <v>66876666</v>
          </cell>
          <cell r="J217">
            <v>31721</v>
          </cell>
          <cell r="K217">
            <v>51.93</v>
          </cell>
          <cell r="L217">
            <v>21.45</v>
          </cell>
          <cell r="M217">
            <v>-14.45</v>
          </cell>
        </row>
        <row r="218">
          <cell r="A218">
            <v>42901</v>
          </cell>
          <cell r="B218">
            <v>1116</v>
          </cell>
          <cell r="C218">
            <v>1120.7</v>
          </cell>
          <cell r="D218">
            <v>1102.2</v>
          </cell>
          <cell r="E218">
            <v>1103.55</v>
          </cell>
          <cell r="F218">
            <v>1109.0857938495899</v>
          </cell>
          <cell r="G218">
            <v>75052</v>
          </cell>
          <cell r="H218">
            <v>3307</v>
          </cell>
          <cell r="I218">
            <v>83239107</v>
          </cell>
          <cell r="J218">
            <v>38688</v>
          </cell>
          <cell r="K218">
            <v>51.55</v>
          </cell>
          <cell r="L218">
            <v>18.5</v>
          </cell>
          <cell r="M218">
            <v>-12.45</v>
          </cell>
        </row>
        <row r="219">
          <cell r="A219">
            <v>42900</v>
          </cell>
          <cell r="B219">
            <v>1102.5</v>
          </cell>
          <cell r="C219">
            <v>1119</v>
          </cell>
          <cell r="D219">
            <v>1094.2</v>
          </cell>
          <cell r="E219">
            <v>1112.6500000000001</v>
          </cell>
          <cell r="F219">
            <v>1106.8225977291399</v>
          </cell>
          <cell r="G219">
            <v>101019</v>
          </cell>
          <cell r="H219">
            <v>1971</v>
          </cell>
          <cell r="I219">
            <v>111810112</v>
          </cell>
          <cell r="J219">
            <v>16964</v>
          </cell>
          <cell r="K219">
            <v>16.79</v>
          </cell>
          <cell r="L219">
            <v>24.8</v>
          </cell>
          <cell r="M219">
            <v>10.15</v>
          </cell>
        </row>
        <row r="220">
          <cell r="A220">
            <v>42899</v>
          </cell>
          <cell r="B220">
            <v>1100</v>
          </cell>
          <cell r="C220">
            <v>1109</v>
          </cell>
          <cell r="D220">
            <v>1095.5</v>
          </cell>
          <cell r="E220">
            <v>1102.5999999999999</v>
          </cell>
          <cell r="F220">
            <v>1104.92432657414</v>
          </cell>
          <cell r="G220">
            <v>76883</v>
          </cell>
          <cell r="H220">
            <v>3826</v>
          </cell>
          <cell r="I220">
            <v>84949897</v>
          </cell>
          <cell r="J220">
            <v>18733</v>
          </cell>
          <cell r="K220">
            <v>24.37</v>
          </cell>
          <cell r="L220">
            <v>13.5</v>
          </cell>
          <cell r="M220">
            <v>2.6</v>
          </cell>
        </row>
        <row r="221">
          <cell r="A221">
            <v>42898</v>
          </cell>
          <cell r="B221">
            <v>1092</v>
          </cell>
          <cell r="C221">
            <v>1103.95</v>
          </cell>
          <cell r="D221">
            <v>1083.25</v>
          </cell>
          <cell r="E221">
            <v>1099.8499999999999</v>
          </cell>
          <cell r="F221">
            <v>1090.40022407426</v>
          </cell>
          <cell r="G221">
            <v>87471</v>
          </cell>
          <cell r="H221">
            <v>4487</v>
          </cell>
          <cell r="I221">
            <v>95378398</v>
          </cell>
          <cell r="J221">
            <v>29759</v>
          </cell>
          <cell r="K221">
            <v>34.020000000000003</v>
          </cell>
          <cell r="L221">
            <v>20.7</v>
          </cell>
          <cell r="M221">
            <v>7.85</v>
          </cell>
        </row>
        <row r="222">
          <cell r="A222">
            <v>42895</v>
          </cell>
          <cell r="B222">
            <v>1096</v>
          </cell>
          <cell r="C222">
            <v>1105.45</v>
          </cell>
          <cell r="D222">
            <v>1091.3499999999999</v>
          </cell>
          <cell r="E222">
            <v>1095.2</v>
          </cell>
          <cell r="F222">
            <v>1094.0762431666899</v>
          </cell>
          <cell r="G222">
            <v>75915</v>
          </cell>
          <cell r="H222">
            <v>1868</v>
          </cell>
          <cell r="I222">
            <v>83056798</v>
          </cell>
          <cell r="J222">
            <v>17755</v>
          </cell>
          <cell r="K222">
            <v>23.39</v>
          </cell>
          <cell r="L222">
            <v>14.1</v>
          </cell>
          <cell r="M222">
            <v>-0.8</v>
          </cell>
        </row>
        <row r="223">
          <cell r="A223">
            <v>42894</v>
          </cell>
          <cell r="B223">
            <v>1106</v>
          </cell>
          <cell r="C223">
            <v>1115.5999999999999</v>
          </cell>
          <cell r="D223">
            <v>1089.5</v>
          </cell>
          <cell r="E223">
            <v>1093.4000000000001</v>
          </cell>
          <cell r="F223">
            <v>1104.8492548783699</v>
          </cell>
          <cell r="G223">
            <v>59856</v>
          </cell>
          <cell r="H223">
            <v>2191</v>
          </cell>
          <cell r="I223">
            <v>66131857</v>
          </cell>
          <cell r="J223">
            <v>14991</v>
          </cell>
          <cell r="K223">
            <v>25.05</v>
          </cell>
          <cell r="L223">
            <v>26.1</v>
          </cell>
          <cell r="M223">
            <v>-12.6</v>
          </cell>
        </row>
        <row r="224">
          <cell r="A224">
            <v>42893</v>
          </cell>
          <cell r="B224">
            <v>1100.8499999999999</v>
          </cell>
          <cell r="C224">
            <v>1113.75</v>
          </cell>
          <cell r="D224">
            <v>1092.2</v>
          </cell>
          <cell r="E224">
            <v>1106.7</v>
          </cell>
          <cell r="F224">
            <v>1107.6656701603399</v>
          </cell>
          <cell r="G224">
            <v>84629</v>
          </cell>
          <cell r="H224">
            <v>2689</v>
          </cell>
          <cell r="I224">
            <v>93740638</v>
          </cell>
          <cell r="J224">
            <v>24937</v>
          </cell>
          <cell r="K224">
            <v>29.47</v>
          </cell>
          <cell r="L224">
            <v>21.55</v>
          </cell>
          <cell r="M224">
            <v>5.85</v>
          </cell>
        </row>
        <row r="225">
          <cell r="A225">
            <v>42892</v>
          </cell>
          <cell r="B225">
            <v>1100</v>
          </cell>
          <cell r="C225">
            <v>1100.75</v>
          </cell>
          <cell r="D225">
            <v>1087.6500000000001</v>
          </cell>
          <cell r="E225">
            <v>1092.8</v>
          </cell>
          <cell r="F225">
            <v>1092.7449917532699</v>
          </cell>
          <cell r="G225">
            <v>328009</v>
          </cell>
          <cell r="H225">
            <v>3094</v>
          </cell>
          <cell r="I225">
            <v>358430192</v>
          </cell>
          <cell r="J225">
            <v>207395</v>
          </cell>
          <cell r="K225">
            <v>63.23</v>
          </cell>
          <cell r="L225">
            <v>13.1</v>
          </cell>
          <cell r="M225">
            <v>-7.2</v>
          </cell>
        </row>
        <row r="226">
          <cell r="A226">
            <v>42891</v>
          </cell>
          <cell r="B226">
            <v>1094.8</v>
          </cell>
          <cell r="C226">
            <v>1100</v>
          </cell>
          <cell r="D226">
            <v>1088</v>
          </cell>
          <cell r="E226">
            <v>1097.6500000000001</v>
          </cell>
          <cell r="F226">
            <v>1097.0947904867201</v>
          </cell>
          <cell r="G226">
            <v>444053</v>
          </cell>
          <cell r="H226">
            <v>3781</v>
          </cell>
          <cell r="I226">
            <v>487168233</v>
          </cell>
          <cell r="J226">
            <v>375428</v>
          </cell>
          <cell r="K226">
            <v>84.55</v>
          </cell>
          <cell r="L226">
            <v>12</v>
          </cell>
          <cell r="M226">
            <v>2.85</v>
          </cell>
        </row>
        <row r="227">
          <cell r="A227">
            <v>42888</v>
          </cell>
          <cell r="B227">
            <v>1096</v>
          </cell>
          <cell r="C227">
            <v>1101</v>
          </cell>
          <cell r="D227">
            <v>1052.4000000000001</v>
          </cell>
          <cell r="E227">
            <v>1086.95</v>
          </cell>
          <cell r="F227">
            <v>1087.9305292878701</v>
          </cell>
          <cell r="G227">
            <v>260671</v>
          </cell>
          <cell r="H227">
            <v>1198</v>
          </cell>
          <cell r="I227">
            <v>283591939</v>
          </cell>
          <cell r="J227">
            <v>226221</v>
          </cell>
          <cell r="K227">
            <v>86.78</v>
          </cell>
          <cell r="L227">
            <v>48.6</v>
          </cell>
          <cell r="M227">
            <v>-9.0500000000000007</v>
          </cell>
        </row>
        <row r="228">
          <cell r="A228">
            <v>42887</v>
          </cell>
          <cell r="B228">
            <v>1066</v>
          </cell>
          <cell r="C228">
            <v>1098.7</v>
          </cell>
          <cell r="D228">
            <v>1063</v>
          </cell>
          <cell r="E228">
            <v>1095.4000000000001</v>
          </cell>
          <cell r="F228">
            <v>1091.97460799547</v>
          </cell>
          <cell r="G228">
            <v>84948</v>
          </cell>
          <cell r="H228">
            <v>6138</v>
          </cell>
          <cell r="I228">
            <v>92761059</v>
          </cell>
          <cell r="J228">
            <v>35803</v>
          </cell>
          <cell r="K228">
            <v>42.15</v>
          </cell>
          <cell r="L228">
            <v>35.700000000000003</v>
          </cell>
          <cell r="M228">
            <v>29.4</v>
          </cell>
        </row>
        <row r="229">
          <cell r="A229">
            <v>42886</v>
          </cell>
          <cell r="B229">
            <v>1071</v>
          </cell>
          <cell r="C229">
            <v>1074.45</v>
          </cell>
          <cell r="D229">
            <v>1061</v>
          </cell>
          <cell r="E229">
            <v>1066.8</v>
          </cell>
          <cell r="F229">
            <v>1067.281667235</v>
          </cell>
          <cell r="G229">
            <v>76246</v>
          </cell>
          <cell r="H229">
            <v>1802</v>
          </cell>
          <cell r="I229">
            <v>81375958</v>
          </cell>
          <cell r="J229">
            <v>34953</v>
          </cell>
          <cell r="K229">
            <v>45.84</v>
          </cell>
          <cell r="L229">
            <v>13.45</v>
          </cell>
          <cell r="M229">
            <v>-4.2</v>
          </cell>
        </row>
        <row r="230">
          <cell r="A230">
            <v>42885</v>
          </cell>
          <cell r="B230">
            <v>1072.8</v>
          </cell>
          <cell r="C230">
            <v>1074</v>
          </cell>
          <cell r="D230">
            <v>1054</v>
          </cell>
          <cell r="E230">
            <v>1070.6500000000001</v>
          </cell>
          <cell r="F230">
            <v>1062.72938122561</v>
          </cell>
          <cell r="G230">
            <v>177593</v>
          </cell>
          <cell r="H230">
            <v>3831</v>
          </cell>
          <cell r="I230">
            <v>188733299</v>
          </cell>
          <cell r="J230">
            <v>53664</v>
          </cell>
          <cell r="K230">
            <v>30.22</v>
          </cell>
          <cell r="L230">
            <v>20</v>
          </cell>
          <cell r="M230">
            <v>-2.15</v>
          </cell>
        </row>
        <row r="231">
          <cell r="A231">
            <v>42884</v>
          </cell>
          <cell r="B231">
            <v>1040</v>
          </cell>
          <cell r="C231">
            <v>1080</v>
          </cell>
          <cell r="D231">
            <v>1040</v>
          </cell>
          <cell r="E231">
            <v>1072.7</v>
          </cell>
          <cell r="F231">
            <v>1064.6909940021001</v>
          </cell>
          <cell r="G231">
            <v>109205</v>
          </cell>
          <cell r="H231">
            <v>4952</v>
          </cell>
          <cell r="I231">
            <v>116269580</v>
          </cell>
          <cell r="J231">
            <v>47184</v>
          </cell>
          <cell r="K231">
            <v>43.21</v>
          </cell>
          <cell r="L231">
            <v>40</v>
          </cell>
          <cell r="M231">
            <v>32.700000000000003</v>
          </cell>
        </row>
        <row r="232">
          <cell r="A232">
            <v>42881</v>
          </cell>
          <cell r="B232">
            <v>1040</v>
          </cell>
          <cell r="C232">
            <v>1046.4000000000001</v>
          </cell>
          <cell r="D232">
            <v>1032.25</v>
          </cell>
          <cell r="E232">
            <v>1040.7</v>
          </cell>
          <cell r="F232">
            <v>1039.5532550913699</v>
          </cell>
          <cell r="G232">
            <v>67909</v>
          </cell>
          <cell r="H232">
            <v>1690</v>
          </cell>
          <cell r="I232">
            <v>70595022</v>
          </cell>
          <cell r="J232">
            <v>26900</v>
          </cell>
          <cell r="K232">
            <v>39.61</v>
          </cell>
          <cell r="L232">
            <v>14.15</v>
          </cell>
          <cell r="M232">
            <v>0.7</v>
          </cell>
        </row>
        <row r="233">
          <cell r="A233">
            <v>42880</v>
          </cell>
          <cell r="B233">
            <v>1038</v>
          </cell>
          <cell r="C233">
            <v>1049.8</v>
          </cell>
          <cell r="D233">
            <v>1030.75</v>
          </cell>
          <cell r="E233">
            <v>1043.2</v>
          </cell>
          <cell r="F233">
            <v>1042.5731609733</v>
          </cell>
          <cell r="G233">
            <v>88729</v>
          </cell>
          <cell r="H233">
            <v>3712</v>
          </cell>
          <cell r="I233">
            <v>92506474</v>
          </cell>
          <cell r="J233">
            <v>40406</v>
          </cell>
          <cell r="K233">
            <v>45.54</v>
          </cell>
          <cell r="L233">
            <v>19.05</v>
          </cell>
          <cell r="M233">
            <v>5.2</v>
          </cell>
        </row>
        <row r="234">
          <cell r="A234">
            <v>42879</v>
          </cell>
          <cell r="B234">
            <v>1024.5</v>
          </cell>
          <cell r="C234">
            <v>1040</v>
          </cell>
          <cell r="D234">
            <v>1021.8</v>
          </cell>
          <cell r="E234">
            <v>1038.05</v>
          </cell>
          <cell r="F234">
            <v>1024.36872807396</v>
          </cell>
          <cell r="G234">
            <v>566393</v>
          </cell>
          <cell r="H234">
            <v>4074</v>
          </cell>
          <cell r="I234">
            <v>580195277</v>
          </cell>
          <cell r="J234">
            <v>466719</v>
          </cell>
          <cell r="K234">
            <v>82.4</v>
          </cell>
          <cell r="L234">
            <v>18.2</v>
          </cell>
          <cell r="M234">
            <v>13.55</v>
          </cell>
        </row>
        <row r="235">
          <cell r="A235">
            <v>42878</v>
          </cell>
          <cell r="B235">
            <v>1020</v>
          </cell>
          <cell r="C235">
            <v>1031.9000000000001</v>
          </cell>
          <cell r="D235">
            <v>1016.8</v>
          </cell>
          <cell r="E235">
            <v>1020.1</v>
          </cell>
          <cell r="F235">
            <v>1021.21182666415</v>
          </cell>
          <cell r="G235">
            <v>621291</v>
          </cell>
          <cell r="H235">
            <v>3794</v>
          </cell>
          <cell r="I235">
            <v>634469717</v>
          </cell>
          <cell r="J235">
            <v>65849</v>
          </cell>
          <cell r="K235">
            <v>10.6</v>
          </cell>
          <cell r="L235">
            <v>15.1</v>
          </cell>
          <cell r="M235">
            <v>0.1</v>
          </cell>
        </row>
        <row r="236">
          <cell r="A236">
            <v>42877</v>
          </cell>
          <cell r="B236">
            <v>1015</v>
          </cell>
          <cell r="C236">
            <v>1027.8</v>
          </cell>
          <cell r="D236">
            <v>1009</v>
          </cell>
          <cell r="E236">
            <v>1018.35</v>
          </cell>
          <cell r="F236">
            <v>1019.15786369366</v>
          </cell>
          <cell r="G236">
            <v>86467</v>
          </cell>
          <cell r="H236">
            <v>2876</v>
          </cell>
          <cell r="I236">
            <v>88123523</v>
          </cell>
          <cell r="J236">
            <v>30937</v>
          </cell>
          <cell r="K236">
            <v>35.78</v>
          </cell>
          <cell r="L236">
            <v>18.8</v>
          </cell>
          <cell r="M236">
            <v>3.35</v>
          </cell>
        </row>
        <row r="237">
          <cell r="A237">
            <v>42874</v>
          </cell>
          <cell r="B237">
            <v>1000</v>
          </cell>
          <cell r="C237">
            <v>1022</v>
          </cell>
          <cell r="D237">
            <v>1000</v>
          </cell>
          <cell r="E237">
            <v>1007.55</v>
          </cell>
          <cell r="F237">
            <v>1009.71490532924</v>
          </cell>
          <cell r="G237">
            <v>129343</v>
          </cell>
          <cell r="H237">
            <v>3787</v>
          </cell>
          <cell r="I237">
            <v>130599555</v>
          </cell>
          <cell r="J237">
            <v>37936</v>
          </cell>
          <cell r="K237">
            <v>29.33</v>
          </cell>
          <cell r="L237">
            <v>22</v>
          </cell>
          <cell r="M237">
            <v>7.55</v>
          </cell>
        </row>
        <row r="238">
          <cell r="A238">
            <v>42873</v>
          </cell>
          <cell r="B238">
            <v>1014</v>
          </cell>
          <cell r="C238">
            <v>1014</v>
          </cell>
          <cell r="D238">
            <v>982.55</v>
          </cell>
          <cell r="E238">
            <v>987.4</v>
          </cell>
          <cell r="F238">
            <v>996.07383481428496</v>
          </cell>
          <cell r="G238">
            <v>234984</v>
          </cell>
          <cell r="H238">
            <v>5737</v>
          </cell>
          <cell r="I238">
            <v>234061414</v>
          </cell>
          <cell r="J238">
            <v>66755</v>
          </cell>
          <cell r="K238">
            <v>28.41</v>
          </cell>
          <cell r="L238">
            <v>31.45</v>
          </cell>
          <cell r="M238">
            <v>-26.6</v>
          </cell>
        </row>
        <row r="239">
          <cell r="A239">
            <v>42872</v>
          </cell>
          <cell r="B239">
            <v>1000</v>
          </cell>
          <cell r="C239">
            <v>1010</v>
          </cell>
          <cell r="D239">
            <v>991.75</v>
          </cell>
          <cell r="E239">
            <v>1006.35</v>
          </cell>
          <cell r="F239">
            <v>1002.37241639019</v>
          </cell>
          <cell r="G239">
            <v>209784</v>
          </cell>
          <cell r="H239">
            <v>4633</v>
          </cell>
          <cell r="I239">
            <v>210281695</v>
          </cell>
          <cell r="J239">
            <v>76710</v>
          </cell>
          <cell r="K239">
            <v>36.57</v>
          </cell>
          <cell r="L239">
            <v>18.25</v>
          </cell>
          <cell r="M239">
            <v>6.35</v>
          </cell>
        </row>
        <row r="240">
          <cell r="A240">
            <v>42871</v>
          </cell>
          <cell r="B240">
            <v>984.9</v>
          </cell>
          <cell r="C240">
            <v>1000.65</v>
          </cell>
          <cell r="D240">
            <v>981.25</v>
          </cell>
          <cell r="E240">
            <v>998.15</v>
          </cell>
          <cell r="F240">
            <v>992.96167546984304</v>
          </cell>
          <cell r="G240">
            <v>105833</v>
          </cell>
          <cell r="H240">
            <v>3570</v>
          </cell>
          <cell r="I240">
            <v>105088113</v>
          </cell>
          <cell r="J240">
            <v>25194</v>
          </cell>
          <cell r="K240">
            <v>23.81</v>
          </cell>
          <cell r="L240">
            <v>19.399999999999999</v>
          </cell>
          <cell r="M240">
            <v>13.25</v>
          </cell>
        </row>
        <row r="241">
          <cell r="A241">
            <v>42870</v>
          </cell>
          <cell r="B241">
            <v>983</v>
          </cell>
          <cell r="C241">
            <v>988.6</v>
          </cell>
          <cell r="D241">
            <v>974.8</v>
          </cell>
          <cell r="E241">
            <v>982.55</v>
          </cell>
          <cell r="F241">
            <v>980.51217239720995</v>
          </cell>
          <cell r="G241">
            <v>33272</v>
          </cell>
          <cell r="H241">
            <v>1016</v>
          </cell>
          <cell r="I241">
            <v>32623601</v>
          </cell>
          <cell r="J241">
            <v>7157</v>
          </cell>
          <cell r="K241">
            <v>21.51</v>
          </cell>
          <cell r="L241">
            <v>13.8</v>
          </cell>
          <cell r="M241">
            <v>-0.45</v>
          </cell>
        </row>
        <row r="242">
          <cell r="A242">
            <v>42867</v>
          </cell>
          <cell r="B242">
            <v>980</v>
          </cell>
          <cell r="C242">
            <v>987.8</v>
          </cell>
          <cell r="D242">
            <v>970.7</v>
          </cell>
          <cell r="E242">
            <v>980.05</v>
          </cell>
          <cell r="F242">
            <v>980.087272803068</v>
          </cell>
          <cell r="G242">
            <v>47976</v>
          </cell>
          <cell r="H242">
            <v>1286</v>
          </cell>
          <cell r="I242">
            <v>47020667</v>
          </cell>
          <cell r="J242">
            <v>12208</v>
          </cell>
          <cell r="K242">
            <v>25.45</v>
          </cell>
          <cell r="L242">
            <v>17.100000000000001</v>
          </cell>
          <cell r="M242">
            <v>0.05</v>
          </cell>
        </row>
        <row r="243">
          <cell r="A243">
            <v>42866</v>
          </cell>
          <cell r="B243">
            <v>995</v>
          </cell>
          <cell r="C243">
            <v>995</v>
          </cell>
          <cell r="D243">
            <v>975.1</v>
          </cell>
          <cell r="E243">
            <v>978.15</v>
          </cell>
          <cell r="F243">
            <v>986.32748884747798</v>
          </cell>
          <cell r="G243">
            <v>106254</v>
          </cell>
          <cell r="H243">
            <v>2430</v>
          </cell>
          <cell r="I243">
            <v>104801241</v>
          </cell>
          <cell r="J243">
            <v>25427</v>
          </cell>
          <cell r="K243">
            <v>23.93</v>
          </cell>
          <cell r="L243">
            <v>19.899999999999999</v>
          </cell>
          <cell r="M243">
            <v>-16.850000000000001</v>
          </cell>
        </row>
        <row r="244">
          <cell r="A244">
            <v>42865</v>
          </cell>
          <cell r="B244">
            <v>954.2</v>
          </cell>
          <cell r="C244">
            <v>998.75</v>
          </cell>
          <cell r="D244">
            <v>954.15</v>
          </cell>
          <cell r="E244">
            <v>995.9</v>
          </cell>
          <cell r="F244">
            <v>990.64143841703003</v>
          </cell>
          <cell r="G244">
            <v>253195</v>
          </cell>
          <cell r="H244">
            <v>6320</v>
          </cell>
          <cell r="I244">
            <v>250825459</v>
          </cell>
          <cell r="J244">
            <v>55678</v>
          </cell>
          <cell r="K244">
            <v>21.99</v>
          </cell>
          <cell r="L244">
            <v>44.6</v>
          </cell>
          <cell r="M244">
            <v>41.7</v>
          </cell>
        </row>
        <row r="245">
          <cell r="A245">
            <v>42864</v>
          </cell>
          <cell r="B245">
            <v>956</v>
          </cell>
          <cell r="C245">
            <v>958</v>
          </cell>
          <cell r="D245">
            <v>948.05</v>
          </cell>
          <cell r="E245">
            <v>952.1</v>
          </cell>
          <cell r="F245">
            <v>950.93316438143199</v>
          </cell>
          <cell r="G245">
            <v>83653</v>
          </cell>
          <cell r="H245">
            <v>1590</v>
          </cell>
          <cell r="I245">
            <v>79548412</v>
          </cell>
          <cell r="J245">
            <v>36264</v>
          </cell>
          <cell r="K245">
            <v>43.35</v>
          </cell>
          <cell r="L245">
            <v>9.9499999999999993</v>
          </cell>
          <cell r="M245">
            <v>-3.9</v>
          </cell>
        </row>
        <row r="246">
          <cell r="A246">
            <v>42863</v>
          </cell>
          <cell r="B246">
            <v>955</v>
          </cell>
          <cell r="C246">
            <v>959</v>
          </cell>
          <cell r="D246">
            <v>945.65</v>
          </cell>
          <cell r="E246">
            <v>955.25</v>
          </cell>
          <cell r="F246">
            <v>949.05991108934302</v>
          </cell>
          <cell r="G246">
            <v>318522</v>
          </cell>
          <cell r="H246">
            <v>2083</v>
          </cell>
          <cell r="I246">
            <v>302296461</v>
          </cell>
          <cell r="J246">
            <v>254405</v>
          </cell>
          <cell r="K246">
            <v>79.87</v>
          </cell>
          <cell r="L246">
            <v>13.35</v>
          </cell>
          <cell r="M246">
            <v>0.25</v>
          </cell>
        </row>
        <row r="247">
          <cell r="A247">
            <v>42860</v>
          </cell>
          <cell r="B247">
            <v>955</v>
          </cell>
          <cell r="C247">
            <v>958.75</v>
          </cell>
          <cell r="D247">
            <v>949</v>
          </cell>
          <cell r="E247">
            <v>953.85</v>
          </cell>
          <cell r="F247">
            <v>953.82063370506796</v>
          </cell>
          <cell r="G247">
            <v>83572</v>
          </cell>
          <cell r="H247">
            <v>1404</v>
          </cell>
          <cell r="I247">
            <v>79712698</v>
          </cell>
          <cell r="J247">
            <v>44343</v>
          </cell>
          <cell r="K247">
            <v>53.06</v>
          </cell>
          <cell r="L247">
            <v>9.75</v>
          </cell>
          <cell r="M247">
            <v>-1.1499999999999999</v>
          </cell>
        </row>
        <row r="248">
          <cell r="A248">
            <v>42859</v>
          </cell>
          <cell r="B248">
            <v>934.15</v>
          </cell>
          <cell r="C248">
            <v>959.95</v>
          </cell>
          <cell r="D248">
            <v>934.15</v>
          </cell>
          <cell r="E248">
            <v>956.15</v>
          </cell>
          <cell r="F248">
            <v>950.52029593290001</v>
          </cell>
          <cell r="G248">
            <v>151656</v>
          </cell>
          <cell r="H248">
            <v>5465</v>
          </cell>
          <cell r="I248">
            <v>144152106</v>
          </cell>
          <cell r="J248">
            <v>86324</v>
          </cell>
          <cell r="K248">
            <v>56.92</v>
          </cell>
          <cell r="L248">
            <v>25.8</v>
          </cell>
          <cell r="M248">
            <v>22</v>
          </cell>
        </row>
        <row r="249">
          <cell r="A249">
            <v>42858</v>
          </cell>
          <cell r="B249">
            <v>928</v>
          </cell>
          <cell r="C249">
            <v>936.7</v>
          </cell>
          <cell r="D249">
            <v>923.5</v>
          </cell>
          <cell r="E249">
            <v>934.15</v>
          </cell>
          <cell r="F249">
            <v>925.79004964980004</v>
          </cell>
          <cell r="G249">
            <v>490435</v>
          </cell>
          <cell r="H249">
            <v>1253</v>
          </cell>
          <cell r="I249">
            <v>454039843</v>
          </cell>
          <cell r="J249">
            <v>15773</v>
          </cell>
          <cell r="K249">
            <v>3.22</v>
          </cell>
          <cell r="L249">
            <v>13.2</v>
          </cell>
          <cell r="M249">
            <v>6.15</v>
          </cell>
        </row>
        <row r="250">
          <cell r="A250">
            <v>42857</v>
          </cell>
          <cell r="B250">
            <v>934.7</v>
          </cell>
          <cell r="C250">
            <v>936.6</v>
          </cell>
          <cell r="D250">
            <v>924.75</v>
          </cell>
          <cell r="E250">
            <v>928.7</v>
          </cell>
          <cell r="F250">
            <v>929.68920579364703</v>
          </cell>
          <cell r="G250">
            <v>26857</v>
          </cell>
          <cell r="H250">
            <v>884</v>
          </cell>
          <cell r="I250">
            <v>24968663</v>
          </cell>
          <cell r="J250">
            <v>10733</v>
          </cell>
          <cell r="K250">
            <v>39.96</v>
          </cell>
          <cell r="L250">
            <v>11.85</v>
          </cell>
          <cell r="M250">
            <v>-6</v>
          </cell>
        </row>
        <row r="251">
          <cell r="A251">
            <v>42853</v>
          </cell>
          <cell r="B251">
            <v>947</v>
          </cell>
          <cell r="C251">
            <v>947</v>
          </cell>
          <cell r="D251">
            <v>932.45</v>
          </cell>
          <cell r="E251">
            <v>934.7</v>
          </cell>
          <cell r="F251">
            <v>936.71477571042499</v>
          </cell>
          <cell r="G251">
            <v>52187</v>
          </cell>
          <cell r="H251">
            <v>1292</v>
          </cell>
          <cell r="I251">
            <v>48884334</v>
          </cell>
          <cell r="J251">
            <v>16137</v>
          </cell>
          <cell r="K251">
            <v>30.92</v>
          </cell>
          <cell r="L251">
            <v>14.55</v>
          </cell>
          <cell r="M251">
            <v>-12.3</v>
          </cell>
        </row>
        <row r="252">
          <cell r="A252">
            <v>42852</v>
          </cell>
          <cell r="B252">
            <v>940</v>
          </cell>
          <cell r="C252">
            <v>950</v>
          </cell>
          <cell r="D252">
            <v>936.7</v>
          </cell>
          <cell r="E252">
            <v>946.35</v>
          </cell>
          <cell r="F252">
            <v>945.71463399387301</v>
          </cell>
          <cell r="G252">
            <v>63988</v>
          </cell>
          <cell r="H252">
            <v>3176</v>
          </cell>
          <cell r="I252">
            <v>60514388</v>
          </cell>
          <cell r="J252">
            <v>22696</v>
          </cell>
          <cell r="K252">
            <v>35.47</v>
          </cell>
          <cell r="L252">
            <v>13.3</v>
          </cell>
          <cell r="M252">
            <v>6.35</v>
          </cell>
        </row>
        <row r="253">
          <cell r="A253">
            <v>42851</v>
          </cell>
          <cell r="B253">
            <v>924.05</v>
          </cell>
          <cell r="C253">
            <v>944.8</v>
          </cell>
          <cell r="D253">
            <v>920.3</v>
          </cell>
          <cell r="E253">
            <v>940.85</v>
          </cell>
          <cell r="F253">
            <v>935.49154167376798</v>
          </cell>
          <cell r="G253">
            <v>93872</v>
          </cell>
          <cell r="H253">
            <v>7015</v>
          </cell>
          <cell r="I253">
            <v>87816462</v>
          </cell>
          <cell r="J253">
            <v>51103</v>
          </cell>
          <cell r="K253">
            <v>54.44</v>
          </cell>
          <cell r="L253">
            <v>24.5</v>
          </cell>
          <cell r="M253">
            <v>16.8</v>
          </cell>
        </row>
        <row r="254">
          <cell r="A254">
            <v>42850</v>
          </cell>
          <cell r="B254">
            <v>904.1</v>
          </cell>
          <cell r="C254">
            <v>926.45</v>
          </cell>
          <cell r="D254">
            <v>903.5</v>
          </cell>
          <cell r="E254">
            <v>924.05</v>
          </cell>
          <cell r="F254">
            <v>918.21661317242194</v>
          </cell>
          <cell r="G254">
            <v>77890</v>
          </cell>
          <cell r="H254">
            <v>3024</v>
          </cell>
          <cell r="I254">
            <v>71519892</v>
          </cell>
          <cell r="J254">
            <v>48095</v>
          </cell>
          <cell r="K254">
            <v>61.75</v>
          </cell>
          <cell r="L254">
            <v>22.95</v>
          </cell>
          <cell r="M254">
            <v>19.95</v>
          </cell>
        </row>
        <row r="255">
          <cell r="A255">
            <v>42849</v>
          </cell>
          <cell r="B255">
            <v>909.55</v>
          </cell>
          <cell r="C255">
            <v>909.55</v>
          </cell>
          <cell r="D255">
            <v>899.1</v>
          </cell>
          <cell r="E255">
            <v>904.8</v>
          </cell>
          <cell r="F255">
            <v>904.71062576306599</v>
          </cell>
          <cell r="G255">
            <v>51601</v>
          </cell>
          <cell r="H255">
            <v>1308</v>
          </cell>
          <cell r="I255">
            <v>46683973</v>
          </cell>
          <cell r="J255">
            <v>21545</v>
          </cell>
          <cell r="K255">
            <v>41.75</v>
          </cell>
          <cell r="L255">
            <v>10.45</v>
          </cell>
          <cell r="M255">
            <v>-4.75</v>
          </cell>
        </row>
        <row r="256">
          <cell r="A256">
            <v>42846</v>
          </cell>
          <cell r="B256">
            <v>916.1</v>
          </cell>
          <cell r="C256">
            <v>923.5</v>
          </cell>
          <cell r="D256">
            <v>904.15</v>
          </cell>
          <cell r="E256">
            <v>906.2</v>
          </cell>
          <cell r="F256">
            <v>916.22651697407105</v>
          </cell>
          <cell r="G256">
            <v>74820</v>
          </cell>
          <cell r="H256">
            <v>1749</v>
          </cell>
          <cell r="I256">
            <v>68552068</v>
          </cell>
          <cell r="J256">
            <v>16983</v>
          </cell>
          <cell r="K256">
            <v>22.7</v>
          </cell>
          <cell r="L256">
            <v>19.350000000000001</v>
          </cell>
          <cell r="M256">
            <v>-9.9</v>
          </cell>
        </row>
        <row r="257">
          <cell r="A257">
            <v>42845</v>
          </cell>
          <cell r="B257">
            <v>910</v>
          </cell>
          <cell r="C257">
            <v>917.75</v>
          </cell>
          <cell r="D257">
            <v>907</v>
          </cell>
          <cell r="E257">
            <v>916.1</v>
          </cell>
          <cell r="F257">
            <v>911.33928147972404</v>
          </cell>
          <cell r="G257">
            <v>50604</v>
          </cell>
          <cell r="H257">
            <v>1428</v>
          </cell>
          <cell r="I257">
            <v>46117413</v>
          </cell>
          <cell r="J257">
            <v>13801</v>
          </cell>
          <cell r="K257">
            <v>27.27</v>
          </cell>
          <cell r="L257">
            <v>10.75</v>
          </cell>
          <cell r="M257">
            <v>6.1</v>
          </cell>
        </row>
        <row r="258">
          <cell r="A258">
            <v>42844</v>
          </cell>
          <cell r="B258">
            <v>913.1</v>
          </cell>
          <cell r="C258">
            <v>918.2</v>
          </cell>
          <cell r="D258">
            <v>905.05</v>
          </cell>
          <cell r="E258">
            <v>909.05</v>
          </cell>
          <cell r="F258">
            <v>912.90647649233995</v>
          </cell>
          <cell r="G258">
            <v>47325</v>
          </cell>
          <cell r="H258">
            <v>1229</v>
          </cell>
          <cell r="I258">
            <v>43203299</v>
          </cell>
          <cell r="J258">
            <v>9266</v>
          </cell>
          <cell r="K258">
            <v>19.579999999999998</v>
          </cell>
          <cell r="L258">
            <v>13.15</v>
          </cell>
          <cell r="M258">
            <v>-4.05</v>
          </cell>
        </row>
        <row r="259">
          <cell r="A259">
            <v>42843</v>
          </cell>
          <cell r="B259">
            <v>915</v>
          </cell>
          <cell r="C259">
            <v>920.75</v>
          </cell>
          <cell r="D259">
            <v>911.2</v>
          </cell>
          <cell r="E259">
            <v>913.1</v>
          </cell>
          <cell r="F259">
            <v>915.718518428533</v>
          </cell>
          <cell r="G259">
            <v>82318</v>
          </cell>
          <cell r="H259">
            <v>3293</v>
          </cell>
          <cell r="I259">
            <v>75380117</v>
          </cell>
          <cell r="J259">
            <v>12816</v>
          </cell>
          <cell r="K259">
            <v>15.57</v>
          </cell>
          <cell r="L259">
            <v>9.5500000000000007</v>
          </cell>
          <cell r="M259">
            <v>-1.9</v>
          </cell>
        </row>
        <row r="260">
          <cell r="A260">
            <v>42842</v>
          </cell>
          <cell r="B260">
            <v>923.1</v>
          </cell>
          <cell r="C260">
            <v>923.8</v>
          </cell>
          <cell r="D260">
            <v>911.95</v>
          </cell>
          <cell r="E260">
            <v>913.35</v>
          </cell>
          <cell r="F260">
            <v>917.96189289788003</v>
          </cell>
          <cell r="G260">
            <v>66628</v>
          </cell>
          <cell r="H260">
            <v>1574</v>
          </cell>
          <cell r="I260">
            <v>61161965</v>
          </cell>
          <cell r="J260">
            <v>23545</v>
          </cell>
          <cell r="K260">
            <v>35.340000000000003</v>
          </cell>
          <cell r="L260">
            <v>11.85</v>
          </cell>
          <cell r="M260">
            <v>-9.75</v>
          </cell>
        </row>
        <row r="261">
          <cell r="A261">
            <v>42838</v>
          </cell>
          <cell r="B261">
            <v>922.95</v>
          </cell>
          <cell r="C261">
            <v>928.4</v>
          </cell>
          <cell r="D261">
            <v>919.2</v>
          </cell>
          <cell r="E261">
            <v>923.1</v>
          </cell>
          <cell r="F261">
            <v>922.65228267667203</v>
          </cell>
          <cell r="G261">
            <v>81549</v>
          </cell>
          <cell r="H261">
            <v>1818</v>
          </cell>
          <cell r="I261">
            <v>75241371</v>
          </cell>
          <cell r="J261">
            <v>11355</v>
          </cell>
          <cell r="K261">
            <v>13.92</v>
          </cell>
          <cell r="L261">
            <v>9.1999999999999993</v>
          </cell>
          <cell r="M261">
            <v>0.15</v>
          </cell>
        </row>
        <row r="262">
          <cell r="A262">
            <v>42837</v>
          </cell>
          <cell r="B262">
            <v>923</v>
          </cell>
          <cell r="C262">
            <v>925.4</v>
          </cell>
          <cell r="D262">
            <v>918</v>
          </cell>
          <cell r="E262">
            <v>923.5</v>
          </cell>
          <cell r="F262">
            <v>922.28205804749302</v>
          </cell>
          <cell r="G262">
            <v>56850</v>
          </cell>
          <cell r="H262">
            <v>1230</v>
          </cell>
          <cell r="I262">
            <v>52431735</v>
          </cell>
          <cell r="J262">
            <v>20175</v>
          </cell>
          <cell r="K262">
            <v>35.49</v>
          </cell>
          <cell r="L262">
            <v>7.4</v>
          </cell>
          <cell r="M262">
            <v>0.5</v>
          </cell>
        </row>
        <row r="263">
          <cell r="A263">
            <v>42836</v>
          </cell>
          <cell r="B263">
            <v>925</v>
          </cell>
          <cell r="C263">
            <v>926.1</v>
          </cell>
          <cell r="D263">
            <v>919.35</v>
          </cell>
          <cell r="E263">
            <v>923.3</v>
          </cell>
          <cell r="F263">
            <v>923.00024704275199</v>
          </cell>
          <cell r="G263">
            <v>68814</v>
          </cell>
          <cell r="H263">
            <v>1670</v>
          </cell>
          <cell r="I263">
            <v>63515339</v>
          </cell>
          <cell r="J263">
            <v>12178</v>
          </cell>
          <cell r="K263">
            <v>17.7</v>
          </cell>
          <cell r="L263">
            <v>6.75</v>
          </cell>
          <cell r="M263">
            <v>-1.7</v>
          </cell>
        </row>
        <row r="264">
          <cell r="A264">
            <v>42835</v>
          </cell>
          <cell r="B264">
            <v>923.15</v>
          </cell>
          <cell r="C264">
            <v>928.2</v>
          </cell>
          <cell r="D264">
            <v>915.45</v>
          </cell>
          <cell r="E264">
            <v>925</v>
          </cell>
          <cell r="F264">
            <v>919.41214586823196</v>
          </cell>
          <cell r="G264">
            <v>108646</v>
          </cell>
          <cell r="H264">
            <v>2550</v>
          </cell>
          <cell r="I264">
            <v>99890452</v>
          </cell>
          <cell r="J264">
            <v>10690</v>
          </cell>
          <cell r="K264">
            <v>9.84</v>
          </cell>
          <cell r="L264">
            <v>12.75</v>
          </cell>
          <cell r="M264">
            <v>1.85</v>
          </cell>
        </row>
        <row r="265">
          <cell r="A265">
            <v>42832</v>
          </cell>
          <cell r="B265">
            <v>930</v>
          </cell>
          <cell r="C265">
            <v>931.4</v>
          </cell>
          <cell r="D265">
            <v>921</v>
          </cell>
          <cell r="E265">
            <v>923.15</v>
          </cell>
          <cell r="F265">
            <v>924.08389642002703</v>
          </cell>
          <cell r="G265">
            <v>71481</v>
          </cell>
          <cell r="H265">
            <v>1680</v>
          </cell>
          <cell r="I265">
            <v>66054441</v>
          </cell>
          <cell r="J265">
            <v>16604</v>
          </cell>
          <cell r="K265">
            <v>23.23</v>
          </cell>
          <cell r="L265">
            <v>10.4</v>
          </cell>
          <cell r="M265">
            <v>-6.85</v>
          </cell>
        </row>
        <row r="266">
          <cell r="A266">
            <v>42831</v>
          </cell>
          <cell r="B266">
            <v>933</v>
          </cell>
          <cell r="C266">
            <v>935.85</v>
          </cell>
          <cell r="D266">
            <v>921.2</v>
          </cell>
          <cell r="E266">
            <v>933.8</v>
          </cell>
          <cell r="F266">
            <v>929.12959464502205</v>
          </cell>
          <cell r="G266">
            <v>85752</v>
          </cell>
          <cell r="H266">
            <v>2091</v>
          </cell>
          <cell r="I266">
            <v>79674721</v>
          </cell>
          <cell r="J266">
            <v>29338</v>
          </cell>
          <cell r="K266">
            <v>34.21</v>
          </cell>
          <cell r="L266">
            <v>14.65</v>
          </cell>
          <cell r="M266">
            <v>0.8</v>
          </cell>
        </row>
        <row r="267">
          <cell r="A267">
            <v>42830</v>
          </cell>
          <cell r="B267">
            <v>920</v>
          </cell>
          <cell r="C267">
            <v>937</v>
          </cell>
          <cell r="D267">
            <v>920</v>
          </cell>
          <cell r="E267">
            <v>935.3</v>
          </cell>
          <cell r="F267">
            <v>930.69625211489199</v>
          </cell>
          <cell r="G267">
            <v>151899</v>
          </cell>
          <cell r="H267">
            <v>2189</v>
          </cell>
          <cell r="I267">
            <v>141371830</v>
          </cell>
          <cell r="J267">
            <v>96378</v>
          </cell>
          <cell r="K267">
            <v>63.45</v>
          </cell>
          <cell r="L267">
            <v>17</v>
          </cell>
          <cell r="M267">
            <v>15.3</v>
          </cell>
        </row>
        <row r="268">
          <cell r="A268">
            <v>42828</v>
          </cell>
          <cell r="B268">
            <v>910</v>
          </cell>
          <cell r="C268">
            <v>921.35</v>
          </cell>
          <cell r="D268">
            <v>904.35</v>
          </cell>
          <cell r="E268">
            <v>918.55</v>
          </cell>
          <cell r="F268">
            <v>915.70067147410703</v>
          </cell>
          <cell r="G268">
            <v>76548</v>
          </cell>
          <cell r="H268">
            <v>1939</v>
          </cell>
          <cell r="I268">
            <v>70095055</v>
          </cell>
          <cell r="J268">
            <v>21460</v>
          </cell>
          <cell r="K268">
            <v>28.03</v>
          </cell>
          <cell r="L268">
            <v>17</v>
          </cell>
          <cell r="M268">
            <v>8.5500000000000007</v>
          </cell>
        </row>
        <row r="269">
          <cell r="A269">
            <v>42825</v>
          </cell>
          <cell r="B269">
            <v>920</v>
          </cell>
          <cell r="C269">
            <v>920.15</v>
          </cell>
          <cell r="D269">
            <v>903.2</v>
          </cell>
          <cell r="E269">
            <v>909.75</v>
          </cell>
          <cell r="F269">
            <v>916.27826337751003</v>
          </cell>
          <cell r="G269">
            <v>214969</v>
          </cell>
          <cell r="H269">
            <v>6209</v>
          </cell>
          <cell r="I269">
            <v>196971422</v>
          </cell>
          <cell r="J269">
            <v>53792</v>
          </cell>
          <cell r="K269">
            <v>25.02</v>
          </cell>
          <cell r="L269">
            <v>16.95</v>
          </cell>
          <cell r="M269">
            <v>-10.25</v>
          </cell>
        </row>
        <row r="270">
          <cell r="A270">
            <v>42824</v>
          </cell>
          <cell r="B270">
            <v>913</v>
          </cell>
          <cell r="C270">
            <v>925</v>
          </cell>
          <cell r="D270">
            <v>909.5</v>
          </cell>
          <cell r="E270">
            <v>919.25</v>
          </cell>
          <cell r="F270">
            <v>918.82844715280805</v>
          </cell>
          <cell r="G270">
            <v>92881</v>
          </cell>
          <cell r="H270">
            <v>2990</v>
          </cell>
          <cell r="I270">
            <v>85341705</v>
          </cell>
          <cell r="J270">
            <v>37548</v>
          </cell>
          <cell r="K270">
            <v>40.43</v>
          </cell>
          <cell r="L270">
            <v>15.5</v>
          </cell>
          <cell r="M270">
            <v>6.25</v>
          </cell>
        </row>
        <row r="271">
          <cell r="A271">
            <v>42823</v>
          </cell>
          <cell r="B271">
            <v>905</v>
          </cell>
          <cell r="C271">
            <v>914.9</v>
          </cell>
          <cell r="D271">
            <v>900.9</v>
          </cell>
          <cell r="E271">
            <v>912.2</v>
          </cell>
          <cell r="F271">
            <v>906.74001841592803</v>
          </cell>
          <cell r="G271">
            <v>66247</v>
          </cell>
          <cell r="H271">
            <v>2004</v>
          </cell>
          <cell r="I271">
            <v>60068806</v>
          </cell>
          <cell r="J271">
            <v>28137</v>
          </cell>
          <cell r="K271">
            <v>42.47</v>
          </cell>
          <cell r="L271">
            <v>14</v>
          </cell>
          <cell r="M271">
            <v>7.2</v>
          </cell>
        </row>
        <row r="272">
          <cell r="A272">
            <v>42822</v>
          </cell>
          <cell r="B272">
            <v>899</v>
          </cell>
          <cell r="C272">
            <v>905</v>
          </cell>
          <cell r="D272">
            <v>897.3</v>
          </cell>
          <cell r="E272">
            <v>902.55</v>
          </cell>
          <cell r="F272">
            <v>901.17708940590296</v>
          </cell>
          <cell r="G272">
            <v>37738</v>
          </cell>
          <cell r="H272">
            <v>1248</v>
          </cell>
          <cell r="I272">
            <v>34008621</v>
          </cell>
          <cell r="J272">
            <v>14351</v>
          </cell>
          <cell r="K272">
            <v>38.03</v>
          </cell>
          <cell r="L272">
            <v>7.7</v>
          </cell>
          <cell r="M272">
            <v>3.55</v>
          </cell>
        </row>
        <row r="273">
          <cell r="A273">
            <v>42821</v>
          </cell>
          <cell r="B273">
            <v>899</v>
          </cell>
          <cell r="C273">
            <v>912.75</v>
          </cell>
          <cell r="D273">
            <v>894</v>
          </cell>
          <cell r="E273">
            <v>897.5</v>
          </cell>
          <cell r="F273">
            <v>902.30945503987004</v>
          </cell>
          <cell r="G273">
            <v>136065</v>
          </cell>
          <cell r="H273">
            <v>3425</v>
          </cell>
          <cell r="I273">
            <v>122772736</v>
          </cell>
          <cell r="J273">
            <v>45885</v>
          </cell>
          <cell r="K273">
            <v>33.72</v>
          </cell>
          <cell r="L273">
            <v>18.75</v>
          </cell>
          <cell r="M273">
            <v>-1.5</v>
          </cell>
        </row>
        <row r="274">
          <cell r="A274">
            <v>42818</v>
          </cell>
          <cell r="B274">
            <v>901.45</v>
          </cell>
          <cell r="C274">
            <v>904.9</v>
          </cell>
          <cell r="D274">
            <v>897.6</v>
          </cell>
          <cell r="E274">
            <v>899.7</v>
          </cell>
          <cell r="F274">
            <v>900.12592583800199</v>
          </cell>
          <cell r="G274">
            <v>84248</v>
          </cell>
          <cell r="H274">
            <v>2022</v>
          </cell>
          <cell r="I274">
            <v>75833809</v>
          </cell>
          <cell r="J274">
            <v>48478</v>
          </cell>
          <cell r="K274">
            <v>57.54</v>
          </cell>
          <cell r="L274">
            <v>7.3</v>
          </cell>
          <cell r="M274">
            <v>-1.75</v>
          </cell>
        </row>
        <row r="275">
          <cell r="A275">
            <v>42817</v>
          </cell>
          <cell r="B275">
            <v>905</v>
          </cell>
          <cell r="C275">
            <v>908.9</v>
          </cell>
          <cell r="D275">
            <v>898.5</v>
          </cell>
          <cell r="E275">
            <v>901.65</v>
          </cell>
          <cell r="F275">
            <v>901.12638732002904</v>
          </cell>
          <cell r="G275">
            <v>55773</v>
          </cell>
          <cell r="H275">
            <v>1049</v>
          </cell>
          <cell r="I275">
            <v>50258522</v>
          </cell>
          <cell r="J275">
            <v>28193</v>
          </cell>
          <cell r="K275">
            <v>50.55</v>
          </cell>
          <cell r="L275">
            <v>10.4</v>
          </cell>
          <cell r="M275">
            <v>-3.35</v>
          </cell>
        </row>
        <row r="276">
          <cell r="A276">
            <v>42816</v>
          </cell>
          <cell r="B276">
            <v>897.55</v>
          </cell>
          <cell r="C276">
            <v>908</v>
          </cell>
          <cell r="D276">
            <v>897.55</v>
          </cell>
          <cell r="E276">
            <v>904.5</v>
          </cell>
          <cell r="F276">
            <v>901.794608699268</v>
          </cell>
          <cell r="G276">
            <v>96192</v>
          </cell>
          <cell r="H276">
            <v>2158</v>
          </cell>
          <cell r="I276">
            <v>86745427</v>
          </cell>
          <cell r="J276">
            <v>28888</v>
          </cell>
          <cell r="K276">
            <v>30.03</v>
          </cell>
          <cell r="L276">
            <v>10.45</v>
          </cell>
          <cell r="M276">
            <v>6.95</v>
          </cell>
        </row>
        <row r="277">
          <cell r="A277">
            <v>42815</v>
          </cell>
          <cell r="B277">
            <v>900</v>
          </cell>
          <cell r="C277">
            <v>908</v>
          </cell>
          <cell r="D277">
            <v>888.4</v>
          </cell>
          <cell r="E277">
            <v>903.8</v>
          </cell>
          <cell r="F277">
            <v>894.69884130467995</v>
          </cell>
          <cell r="G277">
            <v>78364</v>
          </cell>
          <cell r="H277">
            <v>1774</v>
          </cell>
          <cell r="I277">
            <v>70112180</v>
          </cell>
          <cell r="J277">
            <v>22813</v>
          </cell>
          <cell r="K277">
            <v>29.11</v>
          </cell>
          <cell r="L277">
            <v>19.600000000000001</v>
          </cell>
          <cell r="M277">
            <v>3.8</v>
          </cell>
        </row>
        <row r="278">
          <cell r="A278">
            <v>42814</v>
          </cell>
          <cell r="B278">
            <v>900.1</v>
          </cell>
          <cell r="C278">
            <v>914.5</v>
          </cell>
          <cell r="D278">
            <v>894.35</v>
          </cell>
          <cell r="E278">
            <v>898.4</v>
          </cell>
          <cell r="F278">
            <v>898.92563878031899</v>
          </cell>
          <cell r="G278">
            <v>140463</v>
          </cell>
          <cell r="H278">
            <v>1903</v>
          </cell>
          <cell r="I278">
            <v>126265792</v>
          </cell>
          <cell r="J278">
            <v>69835</v>
          </cell>
          <cell r="K278">
            <v>49.72</v>
          </cell>
          <cell r="L278">
            <v>20.149999999999999</v>
          </cell>
          <cell r="M278">
            <v>-1.7</v>
          </cell>
        </row>
        <row r="279">
          <cell r="A279">
            <v>42811</v>
          </cell>
          <cell r="B279">
            <v>905</v>
          </cell>
          <cell r="C279">
            <v>911</v>
          </cell>
          <cell r="D279">
            <v>900.1</v>
          </cell>
          <cell r="E279">
            <v>902</v>
          </cell>
          <cell r="F279">
            <v>903.14371755168895</v>
          </cell>
          <cell r="G279">
            <v>87832</v>
          </cell>
          <cell r="H279">
            <v>2875</v>
          </cell>
          <cell r="I279">
            <v>79324919</v>
          </cell>
          <cell r="J279">
            <v>30129</v>
          </cell>
          <cell r="K279">
            <v>34.299999999999997</v>
          </cell>
          <cell r="L279">
            <v>10.9</v>
          </cell>
          <cell r="M279">
            <v>-3</v>
          </cell>
        </row>
        <row r="280">
          <cell r="A280">
            <v>42810</v>
          </cell>
          <cell r="B280">
            <v>909</v>
          </cell>
          <cell r="C280">
            <v>912.1</v>
          </cell>
          <cell r="D280">
            <v>895.2</v>
          </cell>
          <cell r="E280">
            <v>905.8</v>
          </cell>
          <cell r="F280">
            <v>905.20103451351099</v>
          </cell>
          <cell r="G280">
            <v>56065</v>
          </cell>
          <cell r="H280">
            <v>1780</v>
          </cell>
          <cell r="I280">
            <v>50750096</v>
          </cell>
          <cell r="J280">
            <v>17805</v>
          </cell>
          <cell r="K280">
            <v>31.76</v>
          </cell>
          <cell r="L280">
            <v>16.899999999999999</v>
          </cell>
          <cell r="M280">
            <v>-3.2</v>
          </cell>
        </row>
        <row r="281">
          <cell r="A281">
            <v>42809</v>
          </cell>
          <cell r="B281">
            <v>913</v>
          </cell>
          <cell r="C281">
            <v>916</v>
          </cell>
          <cell r="D281">
            <v>898.8</v>
          </cell>
          <cell r="E281">
            <v>899.7</v>
          </cell>
          <cell r="F281">
            <v>901.260427422107</v>
          </cell>
          <cell r="G281">
            <v>237283</v>
          </cell>
          <cell r="H281">
            <v>1562</v>
          </cell>
          <cell r="I281">
            <v>213853778</v>
          </cell>
          <cell r="J281">
            <v>199189</v>
          </cell>
          <cell r="K281">
            <v>83.95</v>
          </cell>
          <cell r="L281">
            <v>17.2</v>
          </cell>
          <cell r="M281">
            <v>-13.3</v>
          </cell>
        </row>
        <row r="282">
          <cell r="A282">
            <v>42808</v>
          </cell>
          <cell r="B282">
            <v>885.55</v>
          </cell>
          <cell r="C282">
            <v>914.8</v>
          </cell>
          <cell r="D282">
            <v>879.25</v>
          </cell>
          <cell r="E282">
            <v>913.8</v>
          </cell>
          <cell r="F282">
            <v>896.88952756736501</v>
          </cell>
          <cell r="G282">
            <v>246342</v>
          </cell>
          <cell r="H282">
            <v>5776</v>
          </cell>
          <cell r="I282">
            <v>220941560</v>
          </cell>
          <cell r="J282">
            <v>114517</v>
          </cell>
          <cell r="K282">
            <v>46.49</v>
          </cell>
          <cell r="L282">
            <v>35.549999999999997</v>
          </cell>
          <cell r="M282">
            <v>28.25</v>
          </cell>
        </row>
        <row r="283">
          <cell r="A283">
            <v>42804</v>
          </cell>
          <cell r="B283">
            <v>870</v>
          </cell>
          <cell r="C283">
            <v>876.9</v>
          </cell>
          <cell r="D283">
            <v>867.5</v>
          </cell>
          <cell r="E283">
            <v>874.15</v>
          </cell>
          <cell r="F283">
            <v>871.24580503395896</v>
          </cell>
          <cell r="G283">
            <v>40048</v>
          </cell>
          <cell r="H283">
            <v>933</v>
          </cell>
          <cell r="I283">
            <v>34891652</v>
          </cell>
          <cell r="J283">
            <v>18290</v>
          </cell>
          <cell r="K283">
            <v>45.67</v>
          </cell>
          <cell r="L283">
            <v>9.4</v>
          </cell>
          <cell r="M283">
            <v>4.1500000000000004</v>
          </cell>
        </row>
        <row r="284">
          <cell r="A284">
            <v>42803</v>
          </cell>
          <cell r="B284">
            <v>865.75</v>
          </cell>
          <cell r="C284">
            <v>872</v>
          </cell>
          <cell r="D284">
            <v>862.8</v>
          </cell>
          <cell r="E284">
            <v>870.25</v>
          </cell>
          <cell r="F284">
            <v>868.42472377714603</v>
          </cell>
          <cell r="G284">
            <v>68242</v>
          </cell>
          <cell r="H284">
            <v>1401</v>
          </cell>
          <cell r="I284">
            <v>59263040</v>
          </cell>
          <cell r="J284">
            <v>28791</v>
          </cell>
          <cell r="K284">
            <v>42.19</v>
          </cell>
          <cell r="L284">
            <v>9.1999999999999993</v>
          </cell>
          <cell r="M284">
            <v>4.5</v>
          </cell>
        </row>
        <row r="285">
          <cell r="A285">
            <v>42802</v>
          </cell>
          <cell r="B285">
            <v>873</v>
          </cell>
          <cell r="C285">
            <v>875</v>
          </cell>
          <cell r="D285">
            <v>863.3</v>
          </cell>
          <cell r="E285">
            <v>871</v>
          </cell>
          <cell r="F285">
            <v>865.918768752083</v>
          </cell>
          <cell r="G285">
            <v>242973</v>
          </cell>
          <cell r="H285">
            <v>1872</v>
          </cell>
          <cell r="I285">
            <v>210394881</v>
          </cell>
          <cell r="J285">
            <v>135854</v>
          </cell>
          <cell r="K285">
            <v>55.91</v>
          </cell>
          <cell r="L285">
            <v>11.7</v>
          </cell>
          <cell r="M285">
            <v>-2</v>
          </cell>
        </row>
        <row r="286">
          <cell r="A286">
            <v>42801</v>
          </cell>
          <cell r="B286">
            <v>873</v>
          </cell>
          <cell r="C286">
            <v>874.45</v>
          </cell>
          <cell r="D286">
            <v>868.5</v>
          </cell>
          <cell r="E286">
            <v>872.6</v>
          </cell>
          <cell r="F286">
            <v>871.74243870365603</v>
          </cell>
          <cell r="G286">
            <v>188592</v>
          </cell>
          <cell r="H286">
            <v>1794</v>
          </cell>
          <cell r="I286">
            <v>164403650</v>
          </cell>
          <cell r="J286">
            <v>131508</v>
          </cell>
          <cell r="K286">
            <v>69.73</v>
          </cell>
          <cell r="L286">
            <v>5.95</v>
          </cell>
          <cell r="M286">
            <v>-0.4</v>
          </cell>
        </row>
        <row r="287">
          <cell r="A287">
            <v>42800</v>
          </cell>
          <cell r="B287">
            <v>877</v>
          </cell>
          <cell r="C287">
            <v>882.1</v>
          </cell>
          <cell r="D287">
            <v>866.5</v>
          </cell>
          <cell r="E287">
            <v>872.65</v>
          </cell>
          <cell r="F287">
            <v>874.37029841283197</v>
          </cell>
          <cell r="G287">
            <v>760222</v>
          </cell>
          <cell r="H287">
            <v>3356</v>
          </cell>
          <cell r="I287">
            <v>664715537</v>
          </cell>
          <cell r="J287">
            <v>660457</v>
          </cell>
          <cell r="K287">
            <v>86.88</v>
          </cell>
          <cell r="L287">
            <v>15.6</v>
          </cell>
          <cell r="M287">
            <v>-4.3499999999999996</v>
          </cell>
        </row>
        <row r="288">
          <cell r="A288">
            <v>42797</v>
          </cell>
          <cell r="B288">
            <v>878</v>
          </cell>
          <cell r="C288">
            <v>879.5</v>
          </cell>
          <cell r="D288">
            <v>871.05</v>
          </cell>
          <cell r="E288">
            <v>877.15</v>
          </cell>
          <cell r="F288">
            <v>876.67817958737805</v>
          </cell>
          <cell r="G288">
            <v>282002</v>
          </cell>
          <cell r="H288">
            <v>1967</v>
          </cell>
          <cell r="I288">
            <v>247225000</v>
          </cell>
          <cell r="J288">
            <v>251493</v>
          </cell>
          <cell r="K288">
            <v>89.18</v>
          </cell>
          <cell r="L288">
            <v>8.4499999999999993</v>
          </cell>
          <cell r="M288">
            <v>-0.85</v>
          </cell>
        </row>
        <row r="289">
          <cell r="A289">
            <v>42796</v>
          </cell>
          <cell r="B289">
            <v>880</v>
          </cell>
          <cell r="C289">
            <v>882.8</v>
          </cell>
          <cell r="D289">
            <v>873.6</v>
          </cell>
          <cell r="E289">
            <v>877.55</v>
          </cell>
          <cell r="F289">
            <v>878.34697599349295</v>
          </cell>
          <cell r="G289">
            <v>157374</v>
          </cell>
          <cell r="H289">
            <v>3719</v>
          </cell>
          <cell r="I289">
            <v>138228977</v>
          </cell>
          <cell r="J289">
            <v>78334</v>
          </cell>
          <cell r="K289">
            <v>49.78</v>
          </cell>
          <cell r="L289">
            <v>9.1999999999999993</v>
          </cell>
          <cell r="M289">
            <v>-2.4500000000000002</v>
          </cell>
        </row>
        <row r="290">
          <cell r="A290">
            <v>42795</v>
          </cell>
          <cell r="B290">
            <v>867</v>
          </cell>
          <cell r="C290">
            <v>879.95</v>
          </cell>
          <cell r="D290">
            <v>863.85</v>
          </cell>
          <cell r="E290">
            <v>874.5</v>
          </cell>
          <cell r="F290">
            <v>873.76254084869799</v>
          </cell>
          <cell r="G290">
            <v>83846</v>
          </cell>
          <cell r="H290">
            <v>3174</v>
          </cell>
          <cell r="I290">
            <v>73261494</v>
          </cell>
          <cell r="J290">
            <v>28809</v>
          </cell>
          <cell r="K290">
            <v>34.36</v>
          </cell>
          <cell r="L290">
            <v>16.100000000000001</v>
          </cell>
          <cell r="M290">
            <v>7.5</v>
          </cell>
        </row>
        <row r="291">
          <cell r="A291">
            <v>42794</v>
          </cell>
          <cell r="B291">
            <v>866.5</v>
          </cell>
          <cell r="C291">
            <v>868.35</v>
          </cell>
          <cell r="D291">
            <v>858.5</v>
          </cell>
          <cell r="E291">
            <v>864.9</v>
          </cell>
          <cell r="F291">
            <v>864.82580198895505</v>
          </cell>
          <cell r="G291">
            <v>88187</v>
          </cell>
          <cell r="H291">
            <v>2435</v>
          </cell>
          <cell r="I291">
            <v>76266393</v>
          </cell>
          <cell r="J291">
            <v>51301</v>
          </cell>
          <cell r="K291">
            <v>58.17</v>
          </cell>
          <cell r="L291">
            <v>9.85</v>
          </cell>
          <cell r="M291">
            <v>-1.6</v>
          </cell>
        </row>
        <row r="292">
          <cell r="A292">
            <v>42793</v>
          </cell>
          <cell r="B292">
            <v>860</v>
          </cell>
          <cell r="C292">
            <v>870.35</v>
          </cell>
          <cell r="D292">
            <v>855</v>
          </cell>
          <cell r="E292">
            <v>866.5</v>
          </cell>
          <cell r="F292">
            <v>864.61184446339598</v>
          </cell>
          <cell r="G292">
            <v>323628</v>
          </cell>
          <cell r="H292">
            <v>3267</v>
          </cell>
          <cell r="I292">
            <v>279812602</v>
          </cell>
          <cell r="J292">
            <v>274738</v>
          </cell>
          <cell r="K292">
            <v>84.89</v>
          </cell>
          <cell r="L292">
            <v>15.35</v>
          </cell>
          <cell r="M292">
            <v>6.5</v>
          </cell>
        </row>
        <row r="293">
          <cell r="A293">
            <v>42789</v>
          </cell>
          <cell r="B293">
            <v>868</v>
          </cell>
          <cell r="C293">
            <v>871.8</v>
          </cell>
          <cell r="D293">
            <v>855.75</v>
          </cell>
          <cell r="E293">
            <v>858.35</v>
          </cell>
          <cell r="F293">
            <v>863.36469799942495</v>
          </cell>
          <cell r="G293">
            <v>62682</v>
          </cell>
          <cell r="H293">
            <v>2354</v>
          </cell>
          <cell r="I293">
            <v>54117426</v>
          </cell>
          <cell r="J293">
            <v>20585</v>
          </cell>
          <cell r="K293">
            <v>32.840000000000003</v>
          </cell>
          <cell r="L293">
            <v>16.05</v>
          </cell>
          <cell r="M293">
            <v>-9.65</v>
          </cell>
        </row>
        <row r="294">
          <cell r="A294">
            <v>42788</v>
          </cell>
          <cell r="B294">
            <v>863</v>
          </cell>
          <cell r="C294">
            <v>869</v>
          </cell>
          <cell r="D294">
            <v>851.2</v>
          </cell>
          <cell r="E294">
            <v>864.85</v>
          </cell>
          <cell r="F294">
            <v>862.04661201909698</v>
          </cell>
          <cell r="G294">
            <v>1761713</v>
          </cell>
          <cell r="H294">
            <v>5194</v>
          </cell>
          <cell r="I294">
            <v>1518678723</v>
          </cell>
          <cell r="J294">
            <v>1657176</v>
          </cell>
          <cell r="K294">
            <v>94.07</v>
          </cell>
          <cell r="L294">
            <v>17.8</v>
          </cell>
          <cell r="M294">
            <v>1.85</v>
          </cell>
        </row>
        <row r="295">
          <cell r="A295">
            <v>42787</v>
          </cell>
          <cell r="B295">
            <v>854</v>
          </cell>
          <cell r="C295">
            <v>865.5</v>
          </cell>
          <cell r="D295">
            <v>852.5</v>
          </cell>
          <cell r="E295">
            <v>862.8</v>
          </cell>
          <cell r="F295">
            <v>861.30070340514101</v>
          </cell>
          <cell r="G295">
            <v>109041</v>
          </cell>
          <cell r="H295">
            <v>4254</v>
          </cell>
          <cell r="I295">
            <v>93917090</v>
          </cell>
          <cell r="J295">
            <v>45341</v>
          </cell>
          <cell r="K295">
            <v>41.58</v>
          </cell>
          <cell r="L295">
            <v>13</v>
          </cell>
          <cell r="M295">
            <v>8.8000000000000007</v>
          </cell>
        </row>
        <row r="296">
          <cell r="A296">
            <v>42786</v>
          </cell>
          <cell r="B296">
            <v>853.65</v>
          </cell>
          <cell r="C296">
            <v>857.1</v>
          </cell>
          <cell r="D296">
            <v>848.05</v>
          </cell>
          <cell r="E296">
            <v>852.8</v>
          </cell>
          <cell r="F296">
            <v>853.17325081974695</v>
          </cell>
          <cell r="G296">
            <v>108265</v>
          </cell>
          <cell r="H296">
            <v>3202</v>
          </cell>
          <cell r="I296">
            <v>92368802</v>
          </cell>
          <cell r="J296">
            <v>35672</v>
          </cell>
          <cell r="K296">
            <v>32.950000000000003</v>
          </cell>
          <cell r="L296">
            <v>9.0500000000000007</v>
          </cell>
          <cell r="M296">
            <v>-0.85</v>
          </cell>
        </row>
        <row r="297">
          <cell r="A297">
            <v>42783</v>
          </cell>
          <cell r="B297">
            <v>847</v>
          </cell>
          <cell r="C297">
            <v>847</v>
          </cell>
          <cell r="D297">
            <v>840.55</v>
          </cell>
          <cell r="E297">
            <v>842.35</v>
          </cell>
          <cell r="F297">
            <v>843.04584500810995</v>
          </cell>
          <cell r="G297">
            <v>54248</v>
          </cell>
          <cell r="H297">
            <v>1820</v>
          </cell>
          <cell r="I297">
            <v>45733551</v>
          </cell>
          <cell r="J297">
            <v>16067</v>
          </cell>
          <cell r="K297">
            <v>29.62</v>
          </cell>
          <cell r="L297">
            <v>6.45</v>
          </cell>
          <cell r="M297">
            <v>-4.6500000000000004</v>
          </cell>
        </row>
        <row r="298">
          <cell r="A298">
            <v>42782</v>
          </cell>
          <cell r="B298">
            <v>850.4</v>
          </cell>
          <cell r="C298">
            <v>851.45</v>
          </cell>
          <cell r="D298">
            <v>844.55</v>
          </cell>
          <cell r="E298">
            <v>846.65</v>
          </cell>
          <cell r="F298">
            <v>847.23200819139197</v>
          </cell>
          <cell r="G298">
            <v>61528</v>
          </cell>
          <cell r="H298">
            <v>1981</v>
          </cell>
          <cell r="I298">
            <v>52128491</v>
          </cell>
          <cell r="J298">
            <v>12701</v>
          </cell>
          <cell r="K298">
            <v>20.64</v>
          </cell>
          <cell r="L298">
            <v>6.9</v>
          </cell>
          <cell r="M298">
            <v>-3.75</v>
          </cell>
        </row>
        <row r="299">
          <cell r="A299">
            <v>42781</v>
          </cell>
          <cell r="B299">
            <v>849</v>
          </cell>
          <cell r="C299">
            <v>852.55</v>
          </cell>
          <cell r="D299">
            <v>843.6</v>
          </cell>
          <cell r="E299">
            <v>848.9</v>
          </cell>
          <cell r="F299">
            <v>847.38509570627298</v>
          </cell>
          <cell r="G299">
            <v>44041</v>
          </cell>
          <cell r="H299">
            <v>1602</v>
          </cell>
          <cell r="I299">
            <v>37319687</v>
          </cell>
          <cell r="J299">
            <v>12038</v>
          </cell>
          <cell r="K299">
            <v>27.33</v>
          </cell>
          <cell r="L299">
            <v>8.9499999999999993</v>
          </cell>
          <cell r="M299">
            <v>-0.1</v>
          </cell>
        </row>
        <row r="300">
          <cell r="A300">
            <v>42780</v>
          </cell>
          <cell r="B300">
            <v>862</v>
          </cell>
          <cell r="C300">
            <v>868</v>
          </cell>
          <cell r="D300">
            <v>845.1</v>
          </cell>
          <cell r="E300">
            <v>848.25</v>
          </cell>
          <cell r="F300">
            <v>851.26576775714705</v>
          </cell>
          <cell r="G300">
            <v>108576</v>
          </cell>
          <cell r="H300">
            <v>4621</v>
          </cell>
          <cell r="I300">
            <v>92427032</v>
          </cell>
          <cell r="J300">
            <v>41545</v>
          </cell>
          <cell r="K300">
            <v>38.26</v>
          </cell>
          <cell r="L300">
            <v>22.9</v>
          </cell>
          <cell r="M300">
            <v>-13.75</v>
          </cell>
        </row>
        <row r="301">
          <cell r="A301">
            <v>42779</v>
          </cell>
          <cell r="B301">
            <v>852</v>
          </cell>
          <cell r="C301">
            <v>865</v>
          </cell>
          <cell r="D301">
            <v>852</v>
          </cell>
          <cell r="E301">
            <v>862.9</v>
          </cell>
          <cell r="F301">
            <v>858.92501806239704</v>
          </cell>
          <cell r="G301">
            <v>76125</v>
          </cell>
          <cell r="H301">
            <v>2371</v>
          </cell>
          <cell r="I301">
            <v>65385667</v>
          </cell>
          <cell r="J301">
            <v>35515</v>
          </cell>
          <cell r="K301">
            <v>46.65</v>
          </cell>
          <cell r="L301">
            <v>13</v>
          </cell>
          <cell r="M301">
            <v>10.9</v>
          </cell>
        </row>
        <row r="302">
          <cell r="A302">
            <v>42776</v>
          </cell>
          <cell r="B302">
            <v>850</v>
          </cell>
          <cell r="C302">
            <v>858</v>
          </cell>
          <cell r="D302">
            <v>848</v>
          </cell>
          <cell r="E302">
            <v>850.45</v>
          </cell>
          <cell r="F302">
            <v>853.03398958241303</v>
          </cell>
          <cell r="G302">
            <v>56635</v>
          </cell>
          <cell r="H302">
            <v>2382</v>
          </cell>
          <cell r="I302">
            <v>48311580</v>
          </cell>
          <cell r="J302">
            <v>14288</v>
          </cell>
          <cell r="K302">
            <v>25.23</v>
          </cell>
          <cell r="L302">
            <v>10</v>
          </cell>
          <cell r="M302">
            <v>0.45</v>
          </cell>
        </row>
        <row r="303">
          <cell r="A303">
            <v>42775</v>
          </cell>
          <cell r="B303">
            <v>854</v>
          </cell>
          <cell r="C303">
            <v>856</v>
          </cell>
          <cell r="D303">
            <v>844.6</v>
          </cell>
          <cell r="E303">
            <v>849.8</v>
          </cell>
          <cell r="F303">
            <v>849.64470190259999</v>
          </cell>
          <cell r="G303">
            <v>114107</v>
          </cell>
          <cell r="H303">
            <v>2878</v>
          </cell>
          <cell r="I303">
            <v>96950408</v>
          </cell>
          <cell r="J303">
            <v>27331</v>
          </cell>
          <cell r="K303">
            <v>23.95</v>
          </cell>
          <cell r="L303">
            <v>11.4</v>
          </cell>
          <cell r="M303">
            <v>-4.2</v>
          </cell>
        </row>
        <row r="304">
          <cell r="A304">
            <v>42774</v>
          </cell>
          <cell r="B304">
            <v>859</v>
          </cell>
          <cell r="C304">
            <v>859.85</v>
          </cell>
          <cell r="D304">
            <v>848.3</v>
          </cell>
          <cell r="E304">
            <v>853.95</v>
          </cell>
          <cell r="F304">
            <v>854.10467264350802</v>
          </cell>
          <cell r="G304">
            <v>132623</v>
          </cell>
          <cell r="H304">
            <v>3987</v>
          </cell>
          <cell r="I304">
            <v>113273924</v>
          </cell>
          <cell r="J304">
            <v>28446</v>
          </cell>
          <cell r="K304">
            <v>21.45</v>
          </cell>
          <cell r="L304">
            <v>11.55</v>
          </cell>
          <cell r="M304">
            <v>-5.05</v>
          </cell>
        </row>
        <row r="305">
          <cell r="A305">
            <v>42773</v>
          </cell>
          <cell r="B305">
            <v>861</v>
          </cell>
          <cell r="C305">
            <v>862.55</v>
          </cell>
          <cell r="D305">
            <v>852.3</v>
          </cell>
          <cell r="E305">
            <v>854.95</v>
          </cell>
          <cell r="F305">
            <v>855.20302577512098</v>
          </cell>
          <cell r="G305">
            <v>80310</v>
          </cell>
          <cell r="H305">
            <v>1854</v>
          </cell>
          <cell r="I305">
            <v>68681355</v>
          </cell>
          <cell r="J305">
            <v>24728</v>
          </cell>
          <cell r="K305">
            <v>30.79</v>
          </cell>
          <cell r="L305">
            <v>10.25</v>
          </cell>
          <cell r="M305">
            <v>-6.05</v>
          </cell>
        </row>
        <row r="306">
          <cell r="A306">
            <v>42772</v>
          </cell>
          <cell r="B306">
            <v>852.95</v>
          </cell>
          <cell r="C306">
            <v>862</v>
          </cell>
          <cell r="D306">
            <v>850</v>
          </cell>
          <cell r="E306">
            <v>860.45</v>
          </cell>
          <cell r="F306">
            <v>856.94566297729398</v>
          </cell>
          <cell r="G306">
            <v>103631</v>
          </cell>
          <cell r="H306">
            <v>2077</v>
          </cell>
          <cell r="I306">
            <v>88806136</v>
          </cell>
          <cell r="J306">
            <v>40084</v>
          </cell>
          <cell r="K306">
            <v>38.68</v>
          </cell>
          <cell r="L306">
            <v>12</v>
          </cell>
          <cell r="M306">
            <v>7.5</v>
          </cell>
        </row>
        <row r="307">
          <cell r="A307">
            <v>42769</v>
          </cell>
          <cell r="B307">
            <v>844.9</v>
          </cell>
          <cell r="C307">
            <v>851</v>
          </cell>
          <cell r="D307">
            <v>839</v>
          </cell>
          <cell r="E307">
            <v>848.3</v>
          </cell>
          <cell r="F307">
            <v>845.18468811775006</v>
          </cell>
          <cell r="G307">
            <v>83974</v>
          </cell>
          <cell r="H307">
            <v>2456</v>
          </cell>
          <cell r="I307">
            <v>70973539</v>
          </cell>
          <cell r="J307">
            <v>28044</v>
          </cell>
          <cell r="K307">
            <v>33.4</v>
          </cell>
          <cell r="L307">
            <v>12</v>
          </cell>
          <cell r="M307">
            <v>3.4</v>
          </cell>
        </row>
        <row r="308">
          <cell r="A308">
            <v>42768</v>
          </cell>
          <cell r="B308">
            <v>860</v>
          </cell>
          <cell r="C308">
            <v>860</v>
          </cell>
          <cell r="D308">
            <v>841.25</v>
          </cell>
          <cell r="E308">
            <v>844.9</v>
          </cell>
          <cell r="F308">
            <v>850.88901343954501</v>
          </cell>
          <cell r="G308">
            <v>167714</v>
          </cell>
          <cell r="H308">
            <v>5262</v>
          </cell>
          <cell r="I308">
            <v>142706000</v>
          </cell>
          <cell r="J308">
            <v>34766</v>
          </cell>
          <cell r="K308">
            <v>20.73</v>
          </cell>
          <cell r="L308">
            <v>18.75</v>
          </cell>
          <cell r="M308">
            <v>-15.1</v>
          </cell>
        </row>
        <row r="309">
          <cell r="A309">
            <v>42767</v>
          </cell>
          <cell r="B309">
            <v>855</v>
          </cell>
          <cell r="C309">
            <v>867</v>
          </cell>
          <cell r="D309">
            <v>849.05</v>
          </cell>
          <cell r="E309">
            <v>853.85</v>
          </cell>
          <cell r="F309">
            <v>856.37627125686902</v>
          </cell>
          <cell r="G309">
            <v>96263</v>
          </cell>
          <cell r="H309">
            <v>2545</v>
          </cell>
          <cell r="I309">
            <v>82437349</v>
          </cell>
          <cell r="J309">
            <v>34347</v>
          </cell>
          <cell r="K309">
            <v>35.68</v>
          </cell>
          <cell r="L309">
            <v>17.95</v>
          </cell>
          <cell r="M309">
            <v>-1.1499999999999999</v>
          </cell>
        </row>
        <row r="310">
          <cell r="A310">
            <v>42766</v>
          </cell>
          <cell r="B310">
            <v>855</v>
          </cell>
          <cell r="C310">
            <v>861</v>
          </cell>
          <cell r="D310">
            <v>852</v>
          </cell>
          <cell r="E310">
            <v>855.15</v>
          </cell>
          <cell r="F310">
            <v>856.58485565367005</v>
          </cell>
          <cell r="G310">
            <v>158092</v>
          </cell>
          <cell r="H310">
            <v>3919</v>
          </cell>
          <cell r="I310">
            <v>135419213</v>
          </cell>
          <cell r="J310">
            <v>58481</v>
          </cell>
          <cell r="K310">
            <v>36.99</v>
          </cell>
          <cell r="L310">
            <v>9</v>
          </cell>
          <cell r="M310">
            <v>0.15</v>
          </cell>
        </row>
        <row r="311">
          <cell r="A311">
            <v>42765</v>
          </cell>
          <cell r="B311">
            <v>856</v>
          </cell>
          <cell r="C311">
            <v>863</v>
          </cell>
          <cell r="D311">
            <v>851.75</v>
          </cell>
          <cell r="E311">
            <v>853.5</v>
          </cell>
          <cell r="F311">
            <v>855.79079947575303</v>
          </cell>
          <cell r="G311">
            <v>190750</v>
          </cell>
          <cell r="H311">
            <v>5332</v>
          </cell>
          <cell r="I311">
            <v>163242095</v>
          </cell>
          <cell r="J311">
            <v>101727</v>
          </cell>
          <cell r="K311">
            <v>53.33</v>
          </cell>
          <cell r="L311">
            <v>11.25</v>
          </cell>
          <cell r="M311">
            <v>-2.5</v>
          </cell>
        </row>
        <row r="312">
          <cell r="A312">
            <v>42762</v>
          </cell>
          <cell r="B312">
            <v>869.1</v>
          </cell>
          <cell r="C312">
            <v>875.25</v>
          </cell>
          <cell r="D312">
            <v>853.15</v>
          </cell>
          <cell r="E312">
            <v>855.8</v>
          </cell>
          <cell r="F312">
            <v>860.14716815758197</v>
          </cell>
          <cell r="G312">
            <v>260131</v>
          </cell>
          <cell r="H312">
            <v>3506</v>
          </cell>
          <cell r="I312">
            <v>223750943</v>
          </cell>
          <cell r="J312">
            <v>214062</v>
          </cell>
          <cell r="K312">
            <v>82.29</v>
          </cell>
          <cell r="L312">
            <v>22.1</v>
          </cell>
          <cell r="M312">
            <v>-13.3</v>
          </cell>
        </row>
        <row r="313">
          <cell r="A313">
            <v>42760</v>
          </cell>
          <cell r="B313">
            <v>861</v>
          </cell>
          <cell r="C313">
            <v>870</v>
          </cell>
          <cell r="D313">
            <v>856.45</v>
          </cell>
          <cell r="E313">
            <v>869.1</v>
          </cell>
          <cell r="F313">
            <v>864.82922340817004</v>
          </cell>
          <cell r="G313">
            <v>51623</v>
          </cell>
          <cell r="H313">
            <v>2303</v>
          </cell>
          <cell r="I313">
            <v>44645079</v>
          </cell>
          <cell r="J313">
            <v>20664</v>
          </cell>
          <cell r="K313">
            <v>40.03</v>
          </cell>
          <cell r="L313">
            <v>13.55</v>
          </cell>
          <cell r="M313">
            <v>8.1</v>
          </cell>
        </row>
        <row r="314">
          <cell r="A314">
            <v>42759</v>
          </cell>
          <cell r="B314">
            <v>859</v>
          </cell>
          <cell r="C314">
            <v>864</v>
          </cell>
          <cell r="D314">
            <v>843</v>
          </cell>
          <cell r="E314">
            <v>860.95</v>
          </cell>
          <cell r="F314">
            <v>852.83826970893597</v>
          </cell>
          <cell r="G314">
            <v>109392</v>
          </cell>
          <cell r="H314">
            <v>5010</v>
          </cell>
          <cell r="I314">
            <v>93293684</v>
          </cell>
          <cell r="J314">
            <v>22368</v>
          </cell>
          <cell r="K314">
            <v>20.45</v>
          </cell>
          <cell r="L314">
            <v>21</v>
          </cell>
          <cell r="M314">
            <v>1.95</v>
          </cell>
        </row>
        <row r="315">
          <cell r="A315">
            <v>42758</v>
          </cell>
          <cell r="B315">
            <v>858</v>
          </cell>
          <cell r="C315">
            <v>866.6</v>
          </cell>
          <cell r="D315">
            <v>853.25</v>
          </cell>
          <cell r="E315">
            <v>863.25</v>
          </cell>
          <cell r="F315">
            <v>859.72990456964499</v>
          </cell>
          <cell r="G315">
            <v>108980</v>
          </cell>
          <cell r="H315">
            <v>3215</v>
          </cell>
          <cell r="I315">
            <v>93693365</v>
          </cell>
          <cell r="J315">
            <v>31281</v>
          </cell>
          <cell r="K315">
            <v>28.7</v>
          </cell>
          <cell r="L315">
            <v>13.35</v>
          </cell>
          <cell r="M315">
            <v>5.25</v>
          </cell>
        </row>
        <row r="316">
          <cell r="A316">
            <v>42755</v>
          </cell>
          <cell r="B316">
            <v>858</v>
          </cell>
          <cell r="C316">
            <v>872</v>
          </cell>
          <cell r="D316">
            <v>854.5</v>
          </cell>
          <cell r="E316">
            <v>861.1</v>
          </cell>
          <cell r="F316">
            <v>865.27487936348098</v>
          </cell>
          <cell r="G316">
            <v>81443</v>
          </cell>
          <cell r="H316">
            <v>2843</v>
          </cell>
          <cell r="I316">
            <v>70470582</v>
          </cell>
          <cell r="J316">
            <v>21916</v>
          </cell>
          <cell r="K316">
            <v>26.91</v>
          </cell>
          <cell r="L316">
            <v>17.5</v>
          </cell>
          <cell r="M316">
            <v>3.1</v>
          </cell>
        </row>
        <row r="317">
          <cell r="A317">
            <v>42754</v>
          </cell>
          <cell r="B317">
            <v>865</v>
          </cell>
          <cell r="C317">
            <v>875.65</v>
          </cell>
          <cell r="D317">
            <v>858.3</v>
          </cell>
          <cell r="E317">
            <v>860.25</v>
          </cell>
          <cell r="F317">
            <v>867.73857138107496</v>
          </cell>
          <cell r="G317">
            <v>120312</v>
          </cell>
          <cell r="H317">
            <v>4823</v>
          </cell>
          <cell r="I317">
            <v>104399363</v>
          </cell>
          <cell r="J317">
            <v>51615</v>
          </cell>
          <cell r="K317">
            <v>42.9</v>
          </cell>
          <cell r="L317">
            <v>17.350000000000001</v>
          </cell>
          <cell r="M317">
            <v>-4.75</v>
          </cell>
        </row>
        <row r="318">
          <cell r="A318">
            <v>42753</v>
          </cell>
          <cell r="B318">
            <v>840</v>
          </cell>
          <cell r="C318">
            <v>868</v>
          </cell>
          <cell r="D318">
            <v>838</v>
          </cell>
          <cell r="E318">
            <v>864.6</v>
          </cell>
          <cell r="F318">
            <v>857.60274857954505</v>
          </cell>
          <cell r="G318">
            <v>140800</v>
          </cell>
          <cell r="H318">
            <v>3524</v>
          </cell>
          <cell r="I318">
            <v>120750467</v>
          </cell>
          <cell r="J318">
            <v>67561</v>
          </cell>
          <cell r="K318">
            <v>47.98</v>
          </cell>
          <cell r="L318">
            <v>30</v>
          </cell>
          <cell r="M318">
            <v>24.6</v>
          </cell>
        </row>
        <row r="319">
          <cell r="A319">
            <v>42752</v>
          </cell>
          <cell r="B319">
            <v>828.45</v>
          </cell>
          <cell r="C319">
            <v>843</v>
          </cell>
          <cell r="D319">
            <v>827.2</v>
          </cell>
          <cell r="E319">
            <v>840.55</v>
          </cell>
          <cell r="F319">
            <v>838.670007287761</v>
          </cell>
          <cell r="G319">
            <v>209941</v>
          </cell>
          <cell r="H319">
            <v>3698</v>
          </cell>
          <cell r="I319">
            <v>176071220</v>
          </cell>
          <cell r="J319">
            <v>143226</v>
          </cell>
          <cell r="K319">
            <v>68.22</v>
          </cell>
          <cell r="L319">
            <v>15.8</v>
          </cell>
          <cell r="M319">
            <v>12.1</v>
          </cell>
        </row>
        <row r="320">
          <cell r="A320">
            <v>42751</v>
          </cell>
          <cell r="B320">
            <v>829.95</v>
          </cell>
          <cell r="C320">
            <v>831.05</v>
          </cell>
          <cell r="D320">
            <v>822.3</v>
          </cell>
          <cell r="E320">
            <v>827.05</v>
          </cell>
          <cell r="F320">
            <v>826.21396582745604</v>
          </cell>
          <cell r="G320">
            <v>76143</v>
          </cell>
          <cell r="H320">
            <v>2758</v>
          </cell>
          <cell r="I320">
            <v>62910410</v>
          </cell>
          <cell r="J320">
            <v>16284</v>
          </cell>
          <cell r="K320">
            <v>21.39</v>
          </cell>
          <cell r="L320">
            <v>8.75</v>
          </cell>
          <cell r="M320">
            <v>-2.9</v>
          </cell>
        </row>
        <row r="321">
          <cell r="A321">
            <v>42748</v>
          </cell>
          <cell r="B321">
            <v>832.1</v>
          </cell>
          <cell r="C321">
            <v>835</v>
          </cell>
          <cell r="D321">
            <v>824.75</v>
          </cell>
          <cell r="E321">
            <v>827.95</v>
          </cell>
          <cell r="F321">
            <v>829.50209579054001</v>
          </cell>
          <cell r="G321">
            <v>50339</v>
          </cell>
          <cell r="H321">
            <v>1693</v>
          </cell>
          <cell r="I321">
            <v>41756306</v>
          </cell>
          <cell r="J321">
            <v>14553</v>
          </cell>
          <cell r="K321">
            <v>28.91</v>
          </cell>
          <cell r="L321">
            <v>10.25</v>
          </cell>
          <cell r="M321">
            <v>-4.1500000000000004</v>
          </cell>
        </row>
        <row r="322">
          <cell r="A322">
            <v>42747</v>
          </cell>
          <cell r="B322">
            <v>841</v>
          </cell>
          <cell r="C322">
            <v>841.75</v>
          </cell>
          <cell r="D322">
            <v>824.4</v>
          </cell>
          <cell r="E322">
            <v>825.75</v>
          </cell>
          <cell r="F322">
            <v>832.00294338677304</v>
          </cell>
          <cell r="G322">
            <v>111776</v>
          </cell>
          <cell r="H322">
            <v>3243</v>
          </cell>
          <cell r="I322">
            <v>92997961</v>
          </cell>
          <cell r="J322">
            <v>44269</v>
          </cell>
          <cell r="K322">
            <v>39.61</v>
          </cell>
          <cell r="L322">
            <v>17.350000000000001</v>
          </cell>
          <cell r="M322">
            <v>-15.25</v>
          </cell>
        </row>
        <row r="323">
          <cell r="A323">
            <v>42746</v>
          </cell>
          <cell r="B323">
            <v>830.55</v>
          </cell>
          <cell r="C323">
            <v>845</v>
          </cell>
          <cell r="D323">
            <v>830.5</v>
          </cell>
          <cell r="E323">
            <v>840.55</v>
          </cell>
          <cell r="F323">
            <v>837.88662901721102</v>
          </cell>
          <cell r="G323">
            <v>319438</v>
          </cell>
          <cell r="H323">
            <v>5530</v>
          </cell>
          <cell r="I323">
            <v>267652829</v>
          </cell>
          <cell r="J323">
            <v>215470</v>
          </cell>
          <cell r="K323">
            <v>67.45</v>
          </cell>
          <cell r="L323">
            <v>14.5</v>
          </cell>
          <cell r="M323">
            <v>10</v>
          </cell>
        </row>
        <row r="324">
          <cell r="A324">
            <v>42745</v>
          </cell>
          <cell r="B324">
            <v>837</v>
          </cell>
          <cell r="C324">
            <v>837</v>
          </cell>
          <cell r="D324">
            <v>829.35</v>
          </cell>
          <cell r="E324">
            <v>830.35</v>
          </cell>
          <cell r="F324">
            <v>831.35038913727396</v>
          </cell>
          <cell r="G324">
            <v>24156</v>
          </cell>
          <cell r="H324">
            <v>646</v>
          </cell>
          <cell r="I324">
            <v>20082100</v>
          </cell>
          <cell r="J324">
            <v>12250</v>
          </cell>
          <cell r="K324">
            <v>50.71</v>
          </cell>
          <cell r="L324">
            <v>7.65</v>
          </cell>
          <cell r="M324">
            <v>-6.65</v>
          </cell>
        </row>
        <row r="325">
          <cell r="A325">
            <v>42744</v>
          </cell>
          <cell r="B325">
            <v>832.7</v>
          </cell>
          <cell r="C325">
            <v>837.15</v>
          </cell>
          <cell r="D325">
            <v>828.85</v>
          </cell>
          <cell r="E325">
            <v>830.85</v>
          </cell>
          <cell r="F325">
            <v>833.33685387673904</v>
          </cell>
          <cell r="G325">
            <v>48288</v>
          </cell>
          <cell r="H325">
            <v>1828</v>
          </cell>
          <cell r="I325">
            <v>40240170</v>
          </cell>
          <cell r="J325">
            <v>31468</v>
          </cell>
          <cell r="K325">
            <v>65.17</v>
          </cell>
          <cell r="L325">
            <v>8.3000000000000007</v>
          </cell>
          <cell r="M325">
            <v>-1.85</v>
          </cell>
        </row>
        <row r="326">
          <cell r="A326">
            <v>42741</v>
          </cell>
          <cell r="B326">
            <v>834</v>
          </cell>
          <cell r="C326">
            <v>841.2</v>
          </cell>
          <cell r="D326">
            <v>831.15</v>
          </cell>
          <cell r="E326">
            <v>832.7</v>
          </cell>
          <cell r="F326">
            <v>836.89127909266301</v>
          </cell>
          <cell r="G326">
            <v>101572</v>
          </cell>
          <cell r="H326">
            <v>2084</v>
          </cell>
          <cell r="I326">
            <v>85004721</v>
          </cell>
          <cell r="J326">
            <v>63222</v>
          </cell>
          <cell r="K326">
            <v>62.24</v>
          </cell>
          <cell r="L326">
            <v>10.050000000000001</v>
          </cell>
          <cell r="M326">
            <v>-1.3</v>
          </cell>
        </row>
        <row r="327">
          <cell r="A327">
            <v>42740</v>
          </cell>
          <cell r="B327">
            <v>825.05</v>
          </cell>
          <cell r="C327">
            <v>835.75</v>
          </cell>
          <cell r="D327">
            <v>822.7</v>
          </cell>
          <cell r="E327">
            <v>832.25</v>
          </cell>
          <cell r="F327">
            <v>830.08848256653596</v>
          </cell>
          <cell r="G327">
            <v>38776</v>
          </cell>
          <cell r="H327">
            <v>2051</v>
          </cell>
          <cell r="I327">
            <v>32187511</v>
          </cell>
          <cell r="J327">
            <v>13170</v>
          </cell>
          <cell r="K327">
            <v>33.96</v>
          </cell>
          <cell r="L327">
            <v>13.05</v>
          </cell>
          <cell r="M327">
            <v>7.2</v>
          </cell>
        </row>
        <row r="328">
          <cell r="A328">
            <v>42739</v>
          </cell>
          <cell r="B328">
            <v>829.7</v>
          </cell>
          <cell r="C328">
            <v>836.65</v>
          </cell>
          <cell r="D328">
            <v>817.25</v>
          </cell>
          <cell r="E328">
            <v>821</v>
          </cell>
          <cell r="F328">
            <v>822.89752247906404</v>
          </cell>
          <cell r="G328">
            <v>51826</v>
          </cell>
          <cell r="H328">
            <v>2345</v>
          </cell>
          <cell r="I328">
            <v>42647487</v>
          </cell>
          <cell r="J328">
            <v>21276</v>
          </cell>
          <cell r="K328">
            <v>41.05</v>
          </cell>
          <cell r="L328">
            <v>19.399999999999999</v>
          </cell>
          <cell r="M328">
            <v>-8.6999999999999993</v>
          </cell>
        </row>
        <row r="329">
          <cell r="A329">
            <v>42738</v>
          </cell>
          <cell r="B329">
            <v>826.25</v>
          </cell>
          <cell r="C329">
            <v>832.45</v>
          </cell>
          <cell r="D329">
            <v>820</v>
          </cell>
          <cell r="E329">
            <v>829.65</v>
          </cell>
          <cell r="F329">
            <v>827.49713887355801</v>
          </cell>
          <cell r="G329">
            <v>34427</v>
          </cell>
          <cell r="H329">
            <v>1906</v>
          </cell>
          <cell r="I329">
            <v>28488244</v>
          </cell>
          <cell r="J329">
            <v>11201</v>
          </cell>
          <cell r="K329">
            <v>32.54</v>
          </cell>
          <cell r="L329">
            <v>12.45</v>
          </cell>
          <cell r="M329">
            <v>3.4</v>
          </cell>
        </row>
        <row r="330">
          <cell r="A330">
            <v>42737</v>
          </cell>
          <cell r="B330">
            <v>826.25</v>
          </cell>
          <cell r="C330">
            <v>827.3</v>
          </cell>
          <cell r="D330">
            <v>820</v>
          </cell>
          <cell r="E330">
            <v>824.55</v>
          </cell>
          <cell r="F330">
            <v>823.79803269061301</v>
          </cell>
          <cell r="G330">
            <v>61302</v>
          </cell>
          <cell r="H330">
            <v>1614</v>
          </cell>
          <cell r="I330">
            <v>50500467</v>
          </cell>
          <cell r="J330">
            <v>24619</v>
          </cell>
          <cell r="K330">
            <v>40.159999999999997</v>
          </cell>
          <cell r="L330">
            <v>7.3</v>
          </cell>
          <cell r="M330">
            <v>-1.7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LGATE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1104.75</v>
          </cell>
          <cell r="C2">
            <v>1133.3499999999999</v>
          </cell>
          <cell r="D2">
            <v>1102.25</v>
          </cell>
          <cell r="E2">
            <v>1124.1500000000001</v>
          </cell>
          <cell r="F2">
            <v>1122.89062376784</v>
          </cell>
          <cell r="G2">
            <v>12681</v>
          </cell>
          <cell r="H2">
            <v>1012</v>
          </cell>
          <cell r="I2">
            <v>14239376</v>
          </cell>
          <cell r="J2">
            <v>4148</v>
          </cell>
          <cell r="K2">
            <v>32.71</v>
          </cell>
          <cell r="L2">
            <v>31.1</v>
          </cell>
          <cell r="M2">
            <v>19.399999999999999</v>
          </cell>
        </row>
        <row r="3">
          <cell r="A3">
            <v>43217</v>
          </cell>
          <cell r="B3">
            <v>1107</v>
          </cell>
          <cell r="C3">
            <v>1112</v>
          </cell>
          <cell r="D3">
            <v>1096.5999999999999</v>
          </cell>
          <cell r="E3">
            <v>1102.25</v>
          </cell>
          <cell r="F3">
            <v>1106.6474366893101</v>
          </cell>
          <cell r="G3">
            <v>8095</v>
          </cell>
          <cell r="H3">
            <v>399</v>
          </cell>
          <cell r="I3">
            <v>8958311</v>
          </cell>
          <cell r="J3">
            <v>4223</v>
          </cell>
          <cell r="K3">
            <v>52.17</v>
          </cell>
          <cell r="L3">
            <v>15.4</v>
          </cell>
          <cell r="M3">
            <v>-4.75</v>
          </cell>
        </row>
        <row r="4">
          <cell r="A4">
            <v>43216</v>
          </cell>
          <cell r="B4">
            <v>1108</v>
          </cell>
          <cell r="C4">
            <v>1108</v>
          </cell>
          <cell r="D4">
            <v>1096</v>
          </cell>
          <cell r="E4">
            <v>1102.1500000000001</v>
          </cell>
          <cell r="F4">
            <v>1104.4810366624499</v>
          </cell>
          <cell r="G4">
            <v>3164</v>
          </cell>
          <cell r="H4">
            <v>251</v>
          </cell>
          <cell r="I4">
            <v>3494578</v>
          </cell>
          <cell r="J4">
            <v>1307</v>
          </cell>
          <cell r="K4">
            <v>41.31</v>
          </cell>
          <cell r="L4">
            <v>12</v>
          </cell>
          <cell r="M4">
            <v>-5.85</v>
          </cell>
        </row>
        <row r="5">
          <cell r="A5">
            <v>43215</v>
          </cell>
          <cell r="B5">
            <v>1100</v>
          </cell>
          <cell r="C5">
            <v>1111.7</v>
          </cell>
          <cell r="D5">
            <v>1100</v>
          </cell>
          <cell r="E5">
            <v>1107.3499999999999</v>
          </cell>
          <cell r="F5">
            <v>1107.8755842421499</v>
          </cell>
          <cell r="G5">
            <v>8986</v>
          </cell>
          <cell r="H5">
            <v>538</v>
          </cell>
          <cell r="I5">
            <v>9955370</v>
          </cell>
          <cell r="J5">
            <v>1999</v>
          </cell>
          <cell r="K5">
            <v>22.25</v>
          </cell>
          <cell r="L5">
            <v>11.7</v>
          </cell>
          <cell r="M5">
            <v>7.35</v>
          </cell>
        </row>
        <row r="6">
          <cell r="A6">
            <v>43214</v>
          </cell>
          <cell r="B6">
            <v>1107.8499999999999</v>
          </cell>
          <cell r="C6">
            <v>1113</v>
          </cell>
          <cell r="D6">
            <v>1097</v>
          </cell>
          <cell r="E6">
            <v>1099.05</v>
          </cell>
          <cell r="F6">
            <v>1102.91965127238</v>
          </cell>
          <cell r="G6">
            <v>4244</v>
          </cell>
          <cell r="H6">
            <v>348</v>
          </cell>
          <cell r="I6">
            <v>4680791</v>
          </cell>
          <cell r="J6">
            <v>1480</v>
          </cell>
          <cell r="K6">
            <v>34.869999999999997</v>
          </cell>
          <cell r="L6">
            <v>16</v>
          </cell>
          <cell r="M6">
            <v>-8.8000000000000007</v>
          </cell>
        </row>
        <row r="7">
          <cell r="A7">
            <v>43213</v>
          </cell>
          <cell r="B7">
            <v>1104</v>
          </cell>
          <cell r="C7">
            <v>1108.8</v>
          </cell>
          <cell r="D7">
            <v>1101</v>
          </cell>
          <cell r="E7">
            <v>1104.95</v>
          </cell>
          <cell r="F7">
            <v>1105.1643974507499</v>
          </cell>
          <cell r="G7">
            <v>6904</v>
          </cell>
          <cell r="H7">
            <v>523</v>
          </cell>
          <cell r="I7">
            <v>7630055</v>
          </cell>
          <cell r="J7">
            <v>3027</v>
          </cell>
          <cell r="K7">
            <v>43.84</v>
          </cell>
          <cell r="L7">
            <v>7.8</v>
          </cell>
          <cell r="M7">
            <v>0.95</v>
          </cell>
        </row>
        <row r="8">
          <cell r="A8">
            <v>43210</v>
          </cell>
          <cell r="B8">
            <v>1111.05</v>
          </cell>
          <cell r="C8">
            <v>1111.45</v>
          </cell>
          <cell r="D8">
            <v>1084.8499999999999</v>
          </cell>
          <cell r="E8">
            <v>1099.1500000000001</v>
          </cell>
          <cell r="F8">
            <v>1101.72001922614</v>
          </cell>
          <cell r="G8">
            <v>4161</v>
          </cell>
          <cell r="H8">
            <v>339</v>
          </cell>
          <cell r="I8">
            <v>4584257</v>
          </cell>
          <cell r="J8">
            <v>2019</v>
          </cell>
          <cell r="K8">
            <v>48.52</v>
          </cell>
          <cell r="L8">
            <v>26.6</v>
          </cell>
          <cell r="M8">
            <v>-11.9</v>
          </cell>
        </row>
        <row r="9">
          <cell r="A9">
            <v>43209</v>
          </cell>
          <cell r="B9">
            <v>1111.1500000000001</v>
          </cell>
          <cell r="C9">
            <v>1124.6500000000001</v>
          </cell>
          <cell r="D9">
            <v>1108.8</v>
          </cell>
          <cell r="E9">
            <v>1110.45</v>
          </cell>
          <cell r="F9">
            <v>1116.0879325025101</v>
          </cell>
          <cell r="G9">
            <v>12919</v>
          </cell>
          <cell r="H9">
            <v>1151</v>
          </cell>
          <cell r="I9">
            <v>14418740</v>
          </cell>
          <cell r="J9">
            <v>4400</v>
          </cell>
          <cell r="K9">
            <v>34.06</v>
          </cell>
          <cell r="L9">
            <v>15.85</v>
          </cell>
          <cell r="M9">
            <v>-0.7</v>
          </cell>
        </row>
        <row r="10">
          <cell r="A10">
            <v>43208</v>
          </cell>
          <cell r="B10">
            <v>1102</v>
          </cell>
          <cell r="C10">
            <v>1111</v>
          </cell>
          <cell r="D10">
            <v>1093</v>
          </cell>
          <cell r="E10">
            <v>1104.9000000000001</v>
          </cell>
          <cell r="F10">
            <v>1102.7221680120599</v>
          </cell>
          <cell r="G10">
            <v>11273</v>
          </cell>
          <cell r="H10">
            <v>792</v>
          </cell>
          <cell r="I10">
            <v>12430987</v>
          </cell>
          <cell r="J10">
            <v>5205</v>
          </cell>
          <cell r="K10">
            <v>46.17</v>
          </cell>
          <cell r="L10">
            <v>18</v>
          </cell>
          <cell r="M10">
            <v>2.9</v>
          </cell>
        </row>
        <row r="11">
          <cell r="A11">
            <v>43207</v>
          </cell>
          <cell r="B11">
            <v>1100</v>
          </cell>
          <cell r="C11">
            <v>1109</v>
          </cell>
          <cell r="D11">
            <v>1095</v>
          </cell>
          <cell r="E11">
            <v>1099.7</v>
          </cell>
          <cell r="F11">
            <v>1099.8362255965201</v>
          </cell>
          <cell r="G11">
            <v>7376</v>
          </cell>
          <cell r="H11">
            <v>408</v>
          </cell>
          <cell r="I11">
            <v>8112392</v>
          </cell>
          <cell r="J11">
            <v>2077</v>
          </cell>
          <cell r="K11">
            <v>28.16</v>
          </cell>
          <cell r="L11">
            <v>14</v>
          </cell>
          <cell r="M11">
            <v>-0.3</v>
          </cell>
        </row>
        <row r="12">
          <cell r="A12">
            <v>43206</v>
          </cell>
          <cell r="B12">
            <v>1090.5</v>
          </cell>
          <cell r="C12">
            <v>1101.75</v>
          </cell>
          <cell r="D12">
            <v>1086.5</v>
          </cell>
          <cell r="E12">
            <v>1099.55</v>
          </cell>
          <cell r="F12">
            <v>1098.0170487106</v>
          </cell>
          <cell r="G12">
            <v>6980</v>
          </cell>
          <cell r="H12">
            <v>371</v>
          </cell>
          <cell r="I12">
            <v>7664159</v>
          </cell>
          <cell r="J12">
            <v>2989</v>
          </cell>
          <cell r="K12">
            <v>42.82</v>
          </cell>
          <cell r="L12">
            <v>15.25</v>
          </cell>
          <cell r="M12">
            <v>9.0500000000000007</v>
          </cell>
        </row>
        <row r="13">
          <cell r="A13">
            <v>43203</v>
          </cell>
          <cell r="B13">
            <v>1100</v>
          </cell>
          <cell r="C13">
            <v>1104.3499999999999</v>
          </cell>
          <cell r="D13">
            <v>1094.55</v>
          </cell>
          <cell r="E13">
            <v>1098.45</v>
          </cell>
          <cell r="F13">
            <v>1100.8976993522399</v>
          </cell>
          <cell r="G13">
            <v>4477</v>
          </cell>
          <cell r="H13">
            <v>296</v>
          </cell>
          <cell r="I13">
            <v>4928719</v>
          </cell>
          <cell r="J13">
            <v>1651</v>
          </cell>
          <cell r="K13">
            <v>36.880000000000003</v>
          </cell>
          <cell r="L13">
            <v>9.8000000000000007</v>
          </cell>
          <cell r="M13">
            <v>-1.55</v>
          </cell>
        </row>
        <row r="14">
          <cell r="A14">
            <v>43202</v>
          </cell>
          <cell r="B14">
            <v>1098</v>
          </cell>
          <cell r="C14">
            <v>1110</v>
          </cell>
          <cell r="D14">
            <v>1092.8</v>
          </cell>
          <cell r="E14">
            <v>1102.3499999999999</v>
          </cell>
          <cell r="F14">
            <v>1102.85589551161</v>
          </cell>
          <cell r="G14">
            <v>13858</v>
          </cell>
          <cell r="H14">
            <v>698</v>
          </cell>
          <cell r="I14">
            <v>15283377</v>
          </cell>
          <cell r="J14">
            <v>6293</v>
          </cell>
          <cell r="K14">
            <v>45.41</v>
          </cell>
          <cell r="L14">
            <v>17.2</v>
          </cell>
          <cell r="M14">
            <v>4.3499999999999996</v>
          </cell>
        </row>
        <row r="15">
          <cell r="A15">
            <v>43201</v>
          </cell>
          <cell r="B15">
            <v>1093</v>
          </cell>
          <cell r="C15">
            <v>1100</v>
          </cell>
          <cell r="D15">
            <v>1088</v>
          </cell>
          <cell r="E15">
            <v>1097.3499999999999</v>
          </cell>
          <cell r="F15">
            <v>1097.11149770678</v>
          </cell>
          <cell r="G15">
            <v>12646</v>
          </cell>
          <cell r="H15">
            <v>730</v>
          </cell>
          <cell r="I15">
            <v>13874072</v>
          </cell>
          <cell r="J15">
            <v>6389</v>
          </cell>
          <cell r="K15">
            <v>50.52</v>
          </cell>
          <cell r="L15">
            <v>12</v>
          </cell>
          <cell r="M15">
            <v>4.3499999999999996</v>
          </cell>
        </row>
        <row r="16">
          <cell r="A16">
            <v>43200</v>
          </cell>
          <cell r="B16">
            <v>1099</v>
          </cell>
          <cell r="C16">
            <v>1099.1500000000001</v>
          </cell>
          <cell r="D16">
            <v>1084.5</v>
          </cell>
          <cell r="E16">
            <v>1091.1500000000001</v>
          </cell>
          <cell r="F16">
            <v>1090.1836135139499</v>
          </cell>
          <cell r="G16">
            <v>6127</v>
          </cell>
          <cell r="H16">
            <v>404</v>
          </cell>
          <cell r="I16">
            <v>6679555</v>
          </cell>
          <cell r="J16">
            <v>1680</v>
          </cell>
          <cell r="K16">
            <v>27.42</v>
          </cell>
          <cell r="L16">
            <v>14.65</v>
          </cell>
          <cell r="M16">
            <v>-7.85</v>
          </cell>
        </row>
        <row r="17">
          <cell r="A17">
            <v>43199</v>
          </cell>
          <cell r="B17">
            <v>1100</v>
          </cell>
          <cell r="C17">
            <v>1100.5</v>
          </cell>
          <cell r="D17">
            <v>1089</v>
          </cell>
          <cell r="E17">
            <v>1095</v>
          </cell>
          <cell r="F17">
            <v>1095.3028936835799</v>
          </cell>
          <cell r="G17">
            <v>21737</v>
          </cell>
          <cell r="H17">
            <v>1448</v>
          </cell>
          <cell r="I17">
            <v>23808599</v>
          </cell>
          <cell r="J17">
            <v>11396</v>
          </cell>
          <cell r="K17">
            <v>52.43</v>
          </cell>
          <cell r="L17">
            <v>11.5</v>
          </cell>
          <cell r="M17">
            <v>-5</v>
          </cell>
        </row>
        <row r="18">
          <cell r="A18">
            <v>43196</v>
          </cell>
          <cell r="B18">
            <v>1091.55</v>
          </cell>
          <cell r="C18">
            <v>1108.5999999999999</v>
          </cell>
          <cell r="D18">
            <v>1084.8</v>
          </cell>
          <cell r="E18">
            <v>1097.6500000000001</v>
          </cell>
          <cell r="F18">
            <v>1096.6136277482899</v>
          </cell>
          <cell r="G18">
            <v>10552</v>
          </cell>
          <cell r="H18">
            <v>513</v>
          </cell>
          <cell r="I18">
            <v>11571467</v>
          </cell>
          <cell r="J18">
            <v>3189</v>
          </cell>
          <cell r="K18">
            <v>30.22</v>
          </cell>
          <cell r="L18">
            <v>23.8</v>
          </cell>
          <cell r="M18">
            <v>6.1</v>
          </cell>
        </row>
        <row r="19">
          <cell r="A19">
            <v>43195</v>
          </cell>
          <cell r="B19">
            <v>1090</v>
          </cell>
          <cell r="C19">
            <v>1097.0999999999999</v>
          </cell>
          <cell r="D19">
            <v>1081</v>
          </cell>
          <cell r="E19">
            <v>1093</v>
          </cell>
          <cell r="F19">
            <v>1086.2055971626</v>
          </cell>
          <cell r="G19">
            <v>131388</v>
          </cell>
          <cell r="H19">
            <v>716</v>
          </cell>
          <cell r="I19">
            <v>142714381</v>
          </cell>
          <cell r="J19">
            <v>122388</v>
          </cell>
          <cell r="K19">
            <v>93.15</v>
          </cell>
          <cell r="L19">
            <v>16.100000000000001</v>
          </cell>
          <cell r="M19">
            <v>3</v>
          </cell>
        </row>
        <row r="20">
          <cell r="A20">
            <v>43194</v>
          </cell>
          <cell r="B20">
            <v>1087.5</v>
          </cell>
          <cell r="C20">
            <v>1095</v>
          </cell>
          <cell r="D20">
            <v>1081.75</v>
          </cell>
          <cell r="E20">
            <v>1089.4000000000001</v>
          </cell>
          <cell r="F20">
            <v>1089.0613933996799</v>
          </cell>
          <cell r="G20">
            <v>9545</v>
          </cell>
          <cell r="H20">
            <v>518</v>
          </cell>
          <cell r="I20">
            <v>10395091</v>
          </cell>
          <cell r="J20">
            <v>3152</v>
          </cell>
          <cell r="K20">
            <v>33.020000000000003</v>
          </cell>
          <cell r="L20">
            <v>13.25</v>
          </cell>
          <cell r="M20">
            <v>1.9</v>
          </cell>
        </row>
        <row r="21">
          <cell r="A21">
            <v>43193</v>
          </cell>
          <cell r="B21">
            <v>1055.25</v>
          </cell>
          <cell r="C21">
            <v>1087</v>
          </cell>
          <cell r="D21">
            <v>1055.25</v>
          </cell>
          <cell r="E21">
            <v>1084.4000000000001</v>
          </cell>
          <cell r="F21">
            <v>1077.8186770427999</v>
          </cell>
          <cell r="G21">
            <v>12850</v>
          </cell>
          <cell r="H21">
            <v>1139</v>
          </cell>
          <cell r="I21">
            <v>13849970</v>
          </cell>
          <cell r="J21">
            <v>7036</v>
          </cell>
          <cell r="K21">
            <v>54.75</v>
          </cell>
          <cell r="L21">
            <v>31.75</v>
          </cell>
          <cell r="M21">
            <v>29.15</v>
          </cell>
        </row>
        <row r="22">
          <cell r="A22">
            <v>43192</v>
          </cell>
          <cell r="B22">
            <v>1063.9000000000001</v>
          </cell>
          <cell r="C22">
            <v>1067.5</v>
          </cell>
          <cell r="D22">
            <v>1052.25</v>
          </cell>
          <cell r="E22">
            <v>1056.8</v>
          </cell>
          <cell r="F22">
            <v>1059.4865185687599</v>
          </cell>
          <cell r="G22">
            <v>11794</v>
          </cell>
          <cell r="H22">
            <v>688</v>
          </cell>
          <cell r="I22">
            <v>12495584</v>
          </cell>
          <cell r="J22">
            <v>3848</v>
          </cell>
          <cell r="K22">
            <v>32.630000000000003</v>
          </cell>
          <cell r="L22">
            <v>15.25</v>
          </cell>
          <cell r="M22">
            <v>-7.1</v>
          </cell>
        </row>
        <row r="23">
          <cell r="A23">
            <v>43187</v>
          </cell>
          <cell r="B23">
            <v>1041.55</v>
          </cell>
          <cell r="C23">
            <v>1063.45</v>
          </cell>
          <cell r="D23">
            <v>1041</v>
          </cell>
          <cell r="E23">
            <v>1057.7</v>
          </cell>
          <cell r="F23">
            <v>1052.1599534116201</v>
          </cell>
          <cell r="G23">
            <v>10303</v>
          </cell>
          <cell r="H23">
            <v>449</v>
          </cell>
          <cell r="I23">
            <v>10840404</v>
          </cell>
          <cell r="J23">
            <v>5221</v>
          </cell>
          <cell r="K23">
            <v>50.67</v>
          </cell>
          <cell r="L23">
            <v>22.45</v>
          </cell>
          <cell r="M23">
            <v>16.149999999999999</v>
          </cell>
        </row>
        <row r="24">
          <cell r="A24">
            <v>43186</v>
          </cell>
          <cell r="B24">
            <v>1046</v>
          </cell>
          <cell r="C24">
            <v>1047</v>
          </cell>
          <cell r="D24">
            <v>1038</v>
          </cell>
          <cell r="E24">
            <v>1043.3</v>
          </cell>
          <cell r="F24">
            <v>1042.2397100093499</v>
          </cell>
          <cell r="G24">
            <v>4276</v>
          </cell>
          <cell r="H24">
            <v>277</v>
          </cell>
          <cell r="I24">
            <v>4456617</v>
          </cell>
          <cell r="J24">
            <v>1968</v>
          </cell>
          <cell r="K24">
            <v>46.02</v>
          </cell>
          <cell r="L24">
            <v>9</v>
          </cell>
          <cell r="M24">
            <v>-2.7</v>
          </cell>
        </row>
        <row r="25">
          <cell r="A25">
            <v>43185</v>
          </cell>
          <cell r="B25">
            <v>1037.0999999999999</v>
          </cell>
          <cell r="C25">
            <v>1045</v>
          </cell>
          <cell r="D25">
            <v>1036.95</v>
          </cell>
          <cell r="E25">
            <v>1043.3499999999999</v>
          </cell>
          <cell r="F25">
            <v>1041.9714508263301</v>
          </cell>
          <cell r="G25">
            <v>29528</v>
          </cell>
          <cell r="H25">
            <v>487</v>
          </cell>
          <cell r="I25">
            <v>30767333</v>
          </cell>
          <cell r="J25">
            <v>25234</v>
          </cell>
          <cell r="K25">
            <v>85.46</v>
          </cell>
          <cell r="L25">
            <v>8.0500000000000007</v>
          </cell>
          <cell r="M25">
            <v>6.25</v>
          </cell>
        </row>
        <row r="26">
          <cell r="A26">
            <v>43182</v>
          </cell>
          <cell r="B26">
            <v>1032</v>
          </cell>
          <cell r="C26">
            <v>1040</v>
          </cell>
          <cell r="D26">
            <v>1031</v>
          </cell>
          <cell r="E26">
            <v>1035.45</v>
          </cell>
          <cell r="F26">
            <v>1034.0351924587501</v>
          </cell>
          <cell r="G26">
            <v>12730</v>
          </cell>
          <cell r="H26">
            <v>766</v>
          </cell>
          <cell r="I26">
            <v>13163268</v>
          </cell>
          <cell r="J26">
            <v>9109</v>
          </cell>
          <cell r="K26">
            <v>71.56</v>
          </cell>
          <cell r="L26">
            <v>9</v>
          </cell>
          <cell r="M26">
            <v>3.45</v>
          </cell>
        </row>
        <row r="27">
          <cell r="A27">
            <v>43181</v>
          </cell>
          <cell r="B27">
            <v>1045.5</v>
          </cell>
          <cell r="C27">
            <v>1050</v>
          </cell>
          <cell r="D27">
            <v>1023.85</v>
          </cell>
          <cell r="E27">
            <v>1042.6500000000001</v>
          </cell>
          <cell r="F27">
            <v>1040.5715922107599</v>
          </cell>
          <cell r="G27">
            <v>12222</v>
          </cell>
          <cell r="H27">
            <v>680</v>
          </cell>
          <cell r="I27">
            <v>12717866</v>
          </cell>
          <cell r="J27">
            <v>4703</v>
          </cell>
          <cell r="K27">
            <v>38.479999999999997</v>
          </cell>
          <cell r="L27">
            <v>26.15</v>
          </cell>
          <cell r="M27">
            <v>-2.85</v>
          </cell>
        </row>
        <row r="28">
          <cell r="A28">
            <v>43180</v>
          </cell>
          <cell r="B28">
            <v>1042</v>
          </cell>
          <cell r="C28">
            <v>1049.5999999999999</v>
          </cell>
          <cell r="D28">
            <v>1038.95</v>
          </cell>
          <cell r="E28">
            <v>1041.2</v>
          </cell>
          <cell r="F28">
            <v>1044.1619307123301</v>
          </cell>
          <cell r="G28">
            <v>10276</v>
          </cell>
          <cell r="H28">
            <v>792</v>
          </cell>
          <cell r="I28">
            <v>10729808</v>
          </cell>
          <cell r="J28">
            <v>5347</v>
          </cell>
          <cell r="K28">
            <v>52.03</v>
          </cell>
          <cell r="L28">
            <v>10.65</v>
          </cell>
          <cell r="M28">
            <v>-0.8</v>
          </cell>
        </row>
        <row r="29">
          <cell r="A29">
            <v>43179</v>
          </cell>
          <cell r="B29">
            <v>1028</v>
          </cell>
          <cell r="C29">
            <v>1044.9000000000001</v>
          </cell>
          <cell r="D29">
            <v>1022.5</v>
          </cell>
          <cell r="E29">
            <v>1040.3499999999999</v>
          </cell>
          <cell r="F29">
            <v>1030.5583455677599</v>
          </cell>
          <cell r="G29">
            <v>19753</v>
          </cell>
          <cell r="H29">
            <v>658</v>
          </cell>
          <cell r="I29">
            <v>20356619</v>
          </cell>
          <cell r="J29">
            <v>8030</v>
          </cell>
          <cell r="K29">
            <v>40.65</v>
          </cell>
          <cell r="L29">
            <v>22.4</v>
          </cell>
          <cell r="M29">
            <v>12.35</v>
          </cell>
        </row>
        <row r="30">
          <cell r="A30">
            <v>43178</v>
          </cell>
          <cell r="B30">
            <v>1044</v>
          </cell>
          <cell r="C30">
            <v>1044.45</v>
          </cell>
          <cell r="D30">
            <v>1023.6</v>
          </cell>
          <cell r="E30">
            <v>1035.9000000000001</v>
          </cell>
          <cell r="F30">
            <v>1033.9122518418501</v>
          </cell>
          <cell r="G30">
            <v>71124</v>
          </cell>
          <cell r="H30">
            <v>1632</v>
          </cell>
          <cell r="I30">
            <v>73535975</v>
          </cell>
          <cell r="J30">
            <v>53372</v>
          </cell>
          <cell r="K30">
            <v>75.040000000000006</v>
          </cell>
          <cell r="L30">
            <v>20.85</v>
          </cell>
          <cell r="M30">
            <v>-8.1</v>
          </cell>
        </row>
        <row r="31">
          <cell r="A31">
            <v>43175</v>
          </cell>
          <cell r="B31">
            <v>1043</v>
          </cell>
          <cell r="C31">
            <v>1051.5999999999999</v>
          </cell>
          <cell r="D31">
            <v>1034.5</v>
          </cell>
          <cell r="E31">
            <v>1043</v>
          </cell>
          <cell r="F31">
            <v>1041.81738298242</v>
          </cell>
          <cell r="G31">
            <v>11494</v>
          </cell>
          <cell r="H31">
            <v>685</v>
          </cell>
          <cell r="I31">
            <v>11974649</v>
          </cell>
          <cell r="J31">
            <v>3882</v>
          </cell>
          <cell r="K31">
            <v>33.770000000000003</v>
          </cell>
          <cell r="L31">
            <v>17.100000000000001</v>
          </cell>
          <cell r="M31">
            <v>0</v>
          </cell>
        </row>
        <row r="32">
          <cell r="A32">
            <v>43174</v>
          </cell>
          <cell r="B32">
            <v>1035</v>
          </cell>
          <cell r="C32">
            <v>1045.8</v>
          </cell>
          <cell r="D32">
            <v>1034</v>
          </cell>
          <cell r="E32">
            <v>1043.45</v>
          </cell>
          <cell r="F32">
            <v>1040.6211474632501</v>
          </cell>
          <cell r="G32">
            <v>4218</v>
          </cell>
          <cell r="H32">
            <v>296</v>
          </cell>
          <cell r="I32">
            <v>4389340</v>
          </cell>
          <cell r="J32">
            <v>2268</v>
          </cell>
          <cell r="K32">
            <v>53.77</v>
          </cell>
          <cell r="L32">
            <v>11.8</v>
          </cell>
          <cell r="M32">
            <v>8.4499999999999993</v>
          </cell>
        </row>
        <row r="33">
          <cell r="A33">
            <v>43173</v>
          </cell>
          <cell r="B33">
            <v>1046</v>
          </cell>
          <cell r="C33">
            <v>1046</v>
          </cell>
          <cell r="D33">
            <v>1031.5</v>
          </cell>
          <cell r="E33">
            <v>1035</v>
          </cell>
          <cell r="F33">
            <v>1037.8448322522599</v>
          </cell>
          <cell r="G33">
            <v>801829</v>
          </cell>
          <cell r="H33">
            <v>566</v>
          </cell>
          <cell r="I33">
            <v>832174084</v>
          </cell>
          <cell r="J33">
            <v>772171</v>
          </cell>
          <cell r="K33">
            <v>96.3</v>
          </cell>
          <cell r="L33">
            <v>14.5</v>
          </cell>
          <cell r="M33">
            <v>-11</v>
          </cell>
        </row>
        <row r="34">
          <cell r="A34">
            <v>43172</v>
          </cell>
          <cell r="B34">
            <v>1047</v>
          </cell>
          <cell r="C34">
            <v>1050.95</v>
          </cell>
          <cell r="D34">
            <v>1037.55</v>
          </cell>
          <cell r="E34">
            <v>1043.2</v>
          </cell>
          <cell r="F34">
            <v>1041.2148959168701</v>
          </cell>
          <cell r="G34">
            <v>28679</v>
          </cell>
          <cell r="H34">
            <v>2395</v>
          </cell>
          <cell r="I34">
            <v>29861002</v>
          </cell>
          <cell r="J34">
            <v>17604</v>
          </cell>
          <cell r="K34">
            <v>61.38</v>
          </cell>
          <cell r="L34">
            <v>13.4</v>
          </cell>
          <cell r="M34">
            <v>-3.8</v>
          </cell>
        </row>
        <row r="35">
          <cell r="A35">
            <v>43171</v>
          </cell>
          <cell r="B35">
            <v>1039</v>
          </cell>
          <cell r="C35">
            <v>1052.5</v>
          </cell>
          <cell r="D35">
            <v>1032</v>
          </cell>
          <cell r="E35">
            <v>1042.6500000000001</v>
          </cell>
          <cell r="F35">
            <v>1035.1871959376399</v>
          </cell>
          <cell r="G35">
            <v>183145</v>
          </cell>
          <cell r="H35">
            <v>1548</v>
          </cell>
          <cell r="I35">
            <v>189589359</v>
          </cell>
          <cell r="J35">
            <v>145579</v>
          </cell>
          <cell r="K35">
            <v>79.489999999999995</v>
          </cell>
          <cell r="L35">
            <v>20.5</v>
          </cell>
          <cell r="M35">
            <v>3.65</v>
          </cell>
        </row>
        <row r="36">
          <cell r="A36">
            <v>43168</v>
          </cell>
          <cell r="B36">
            <v>1045</v>
          </cell>
          <cell r="C36">
            <v>1052.95</v>
          </cell>
          <cell r="D36">
            <v>1038</v>
          </cell>
          <cell r="E36">
            <v>1039.3</v>
          </cell>
          <cell r="F36">
            <v>1045.6176078256999</v>
          </cell>
          <cell r="G36">
            <v>8996</v>
          </cell>
          <cell r="H36">
            <v>356</v>
          </cell>
          <cell r="I36">
            <v>9406376</v>
          </cell>
          <cell r="J36">
            <v>4099</v>
          </cell>
          <cell r="K36">
            <v>45.56</v>
          </cell>
          <cell r="L36">
            <v>14.95</v>
          </cell>
          <cell r="M36">
            <v>-5.7</v>
          </cell>
        </row>
        <row r="37">
          <cell r="A37">
            <v>43167</v>
          </cell>
          <cell r="B37">
            <v>1047.25</v>
          </cell>
          <cell r="C37">
            <v>1049.9000000000001</v>
          </cell>
          <cell r="D37">
            <v>1031.45</v>
          </cell>
          <cell r="E37">
            <v>1035.0999999999999</v>
          </cell>
          <cell r="F37">
            <v>1037.10207088483</v>
          </cell>
          <cell r="G37">
            <v>12217</v>
          </cell>
          <cell r="H37">
            <v>549</v>
          </cell>
          <cell r="I37">
            <v>12670276</v>
          </cell>
          <cell r="J37">
            <v>5406</v>
          </cell>
          <cell r="K37">
            <v>44.25</v>
          </cell>
          <cell r="L37">
            <v>18.45</v>
          </cell>
          <cell r="M37">
            <v>-12.15</v>
          </cell>
        </row>
        <row r="38">
          <cell r="A38">
            <v>43166</v>
          </cell>
          <cell r="B38">
            <v>1040</v>
          </cell>
          <cell r="C38">
            <v>1051</v>
          </cell>
          <cell r="D38">
            <v>1031.5</v>
          </cell>
          <cell r="E38">
            <v>1044.9000000000001</v>
          </cell>
          <cell r="F38">
            <v>1044.1323823946</v>
          </cell>
          <cell r="G38">
            <v>20471</v>
          </cell>
          <cell r="H38">
            <v>1516</v>
          </cell>
          <cell r="I38">
            <v>21374434</v>
          </cell>
          <cell r="J38">
            <v>8128</v>
          </cell>
          <cell r="K38">
            <v>39.700000000000003</v>
          </cell>
          <cell r="L38">
            <v>19.5</v>
          </cell>
          <cell r="M38">
            <v>4.9000000000000004</v>
          </cell>
        </row>
        <row r="39">
          <cell r="A39">
            <v>43165</v>
          </cell>
          <cell r="B39">
            <v>1048.1500000000001</v>
          </cell>
          <cell r="C39">
            <v>1051</v>
          </cell>
          <cell r="D39">
            <v>1036.05</v>
          </cell>
          <cell r="E39">
            <v>1039.0999999999999</v>
          </cell>
          <cell r="F39">
            <v>1044.75368223127</v>
          </cell>
          <cell r="G39">
            <v>6382</v>
          </cell>
          <cell r="H39">
            <v>297</v>
          </cell>
          <cell r="I39">
            <v>6667618</v>
          </cell>
          <cell r="J39">
            <v>2467</v>
          </cell>
          <cell r="K39">
            <v>38.659999999999997</v>
          </cell>
          <cell r="L39">
            <v>14.95</v>
          </cell>
          <cell r="M39">
            <v>-9.0500000000000007</v>
          </cell>
        </row>
        <row r="40">
          <cell r="A40">
            <v>43164</v>
          </cell>
          <cell r="B40">
            <v>1058.5</v>
          </cell>
          <cell r="C40">
            <v>1058.5</v>
          </cell>
          <cell r="D40">
            <v>1043</v>
          </cell>
          <cell r="E40">
            <v>1048.5</v>
          </cell>
          <cell r="F40">
            <v>1050.73775890458</v>
          </cell>
          <cell r="G40">
            <v>11539</v>
          </cell>
          <cell r="H40">
            <v>528</v>
          </cell>
          <cell r="I40">
            <v>12124463</v>
          </cell>
          <cell r="J40">
            <v>5775</v>
          </cell>
          <cell r="K40">
            <v>50.05</v>
          </cell>
          <cell r="L40">
            <v>15.5</v>
          </cell>
          <cell r="M40">
            <v>-10</v>
          </cell>
        </row>
        <row r="41">
          <cell r="A41">
            <v>43160</v>
          </cell>
          <cell r="B41">
            <v>1045</v>
          </cell>
          <cell r="C41">
            <v>1065</v>
          </cell>
          <cell r="D41">
            <v>1038.6500000000001</v>
          </cell>
          <cell r="E41">
            <v>1058.05</v>
          </cell>
          <cell r="F41">
            <v>1054.2388650042899</v>
          </cell>
          <cell r="G41">
            <v>5815</v>
          </cell>
          <cell r="H41">
            <v>343</v>
          </cell>
          <cell r="I41">
            <v>6130399</v>
          </cell>
          <cell r="J41">
            <v>2308</v>
          </cell>
          <cell r="K41">
            <v>39.69</v>
          </cell>
          <cell r="L41">
            <v>26.35</v>
          </cell>
          <cell r="M41">
            <v>13.05</v>
          </cell>
        </row>
        <row r="42">
          <cell r="A42">
            <v>43159</v>
          </cell>
          <cell r="B42">
            <v>1048</v>
          </cell>
          <cell r="C42">
            <v>1048</v>
          </cell>
          <cell r="D42">
            <v>1031</v>
          </cell>
          <cell r="E42">
            <v>1040.5999999999999</v>
          </cell>
          <cell r="F42">
            <v>1036.20632015617</v>
          </cell>
          <cell r="G42">
            <v>8196</v>
          </cell>
          <cell r="H42">
            <v>530</v>
          </cell>
          <cell r="I42">
            <v>8492747</v>
          </cell>
          <cell r="J42">
            <v>3398</v>
          </cell>
          <cell r="K42">
            <v>41.46</v>
          </cell>
          <cell r="L42">
            <v>17</v>
          </cell>
          <cell r="M42">
            <v>-7.4</v>
          </cell>
        </row>
        <row r="43">
          <cell r="A43">
            <v>43158</v>
          </cell>
          <cell r="B43">
            <v>1058.55</v>
          </cell>
          <cell r="C43">
            <v>1065</v>
          </cell>
          <cell r="D43">
            <v>1045.4000000000001</v>
          </cell>
          <cell r="E43">
            <v>1051.6500000000001</v>
          </cell>
          <cell r="F43">
            <v>1051.8003056546099</v>
          </cell>
          <cell r="G43">
            <v>3926</v>
          </cell>
          <cell r="H43">
            <v>247</v>
          </cell>
          <cell r="I43">
            <v>4129368</v>
          </cell>
          <cell r="J43">
            <v>1176</v>
          </cell>
          <cell r="K43">
            <v>29.95</v>
          </cell>
          <cell r="L43">
            <v>19.600000000000001</v>
          </cell>
          <cell r="M43">
            <v>-6.9</v>
          </cell>
        </row>
        <row r="44">
          <cell r="A44">
            <v>43157</v>
          </cell>
          <cell r="B44">
            <v>1055</v>
          </cell>
          <cell r="C44">
            <v>1060.5</v>
          </cell>
          <cell r="D44">
            <v>1049</v>
          </cell>
          <cell r="E44">
            <v>1055.2</v>
          </cell>
          <cell r="F44">
            <v>1055.5051319648001</v>
          </cell>
          <cell r="G44">
            <v>6820</v>
          </cell>
          <cell r="H44">
            <v>550</v>
          </cell>
          <cell r="I44">
            <v>7198545</v>
          </cell>
          <cell r="J44">
            <v>2662</v>
          </cell>
          <cell r="K44">
            <v>39.03</v>
          </cell>
          <cell r="L44">
            <v>11.5</v>
          </cell>
          <cell r="M44">
            <v>0.2</v>
          </cell>
        </row>
        <row r="45">
          <cell r="A45">
            <v>43154</v>
          </cell>
          <cell r="B45">
            <v>1040</v>
          </cell>
          <cell r="C45">
            <v>1057.95</v>
          </cell>
          <cell r="D45">
            <v>1040</v>
          </cell>
          <cell r="E45">
            <v>1049.9000000000001</v>
          </cell>
          <cell r="F45">
            <v>1050.9419123111199</v>
          </cell>
          <cell r="G45">
            <v>8074</v>
          </cell>
          <cell r="H45">
            <v>513</v>
          </cell>
          <cell r="I45">
            <v>8485305</v>
          </cell>
          <cell r="J45">
            <v>3380</v>
          </cell>
          <cell r="K45">
            <v>41.86</v>
          </cell>
          <cell r="L45">
            <v>17.95</v>
          </cell>
          <cell r="M45">
            <v>9.9</v>
          </cell>
        </row>
        <row r="46">
          <cell r="A46">
            <v>43153</v>
          </cell>
          <cell r="B46">
            <v>1078.1500000000001</v>
          </cell>
          <cell r="C46">
            <v>1078.1500000000001</v>
          </cell>
          <cell r="D46">
            <v>1035</v>
          </cell>
          <cell r="E46">
            <v>1045.0999999999999</v>
          </cell>
          <cell r="F46">
            <v>1052.0810749259799</v>
          </cell>
          <cell r="G46">
            <v>21955</v>
          </cell>
          <cell r="H46">
            <v>976</v>
          </cell>
          <cell r="I46">
            <v>23098440</v>
          </cell>
          <cell r="J46">
            <v>5226</v>
          </cell>
          <cell r="K46">
            <v>23.8</v>
          </cell>
          <cell r="L46">
            <v>43.15</v>
          </cell>
          <cell r="M46">
            <v>-33.049999999999997</v>
          </cell>
        </row>
        <row r="47">
          <cell r="A47">
            <v>43152</v>
          </cell>
          <cell r="B47">
            <v>1070</v>
          </cell>
          <cell r="C47">
            <v>1088.45</v>
          </cell>
          <cell r="D47">
            <v>1067.5</v>
          </cell>
          <cell r="E47">
            <v>1079.25</v>
          </cell>
          <cell r="F47">
            <v>1081.4526801744</v>
          </cell>
          <cell r="G47">
            <v>7798</v>
          </cell>
          <cell r="H47">
            <v>454</v>
          </cell>
          <cell r="I47">
            <v>8433168</v>
          </cell>
          <cell r="J47">
            <v>2181</v>
          </cell>
          <cell r="K47">
            <v>27.97</v>
          </cell>
          <cell r="L47">
            <v>20.95</v>
          </cell>
          <cell r="M47">
            <v>9.25</v>
          </cell>
        </row>
        <row r="48">
          <cell r="A48">
            <v>43151</v>
          </cell>
          <cell r="B48">
            <v>1075</v>
          </cell>
          <cell r="C48">
            <v>1075</v>
          </cell>
          <cell r="D48">
            <v>1064.8499999999999</v>
          </cell>
          <cell r="E48">
            <v>1068.4000000000001</v>
          </cell>
          <cell r="F48">
            <v>1068.42349260523</v>
          </cell>
          <cell r="G48">
            <v>3516</v>
          </cell>
          <cell r="H48">
            <v>241</v>
          </cell>
          <cell r="I48">
            <v>3756577</v>
          </cell>
          <cell r="J48">
            <v>1258</v>
          </cell>
          <cell r="K48">
            <v>35.78</v>
          </cell>
          <cell r="L48">
            <v>10.15</v>
          </cell>
          <cell r="M48">
            <v>-6.6</v>
          </cell>
        </row>
        <row r="49">
          <cell r="A49">
            <v>43150</v>
          </cell>
          <cell r="B49">
            <v>1080</v>
          </cell>
          <cell r="C49">
            <v>1087</v>
          </cell>
          <cell r="D49">
            <v>1061</v>
          </cell>
          <cell r="E49">
            <v>1068.2</v>
          </cell>
          <cell r="F49">
            <v>1072.5540926249801</v>
          </cell>
          <cell r="G49">
            <v>10861</v>
          </cell>
          <cell r="H49">
            <v>551</v>
          </cell>
          <cell r="I49">
            <v>11649010</v>
          </cell>
          <cell r="J49">
            <v>4386</v>
          </cell>
          <cell r="K49">
            <v>40.380000000000003</v>
          </cell>
          <cell r="L49">
            <v>26</v>
          </cell>
          <cell r="M49">
            <v>-11.8</v>
          </cell>
        </row>
        <row r="50">
          <cell r="A50">
            <v>43147</v>
          </cell>
          <cell r="B50">
            <v>1094.05</v>
          </cell>
          <cell r="C50">
            <v>1094.2</v>
          </cell>
          <cell r="D50">
            <v>1069.5</v>
          </cell>
          <cell r="E50">
            <v>1075.0999999999999</v>
          </cell>
          <cell r="F50">
            <v>1079.1020644617599</v>
          </cell>
          <cell r="G50">
            <v>9494</v>
          </cell>
          <cell r="H50">
            <v>575</v>
          </cell>
          <cell r="I50">
            <v>10244995</v>
          </cell>
          <cell r="J50">
            <v>3775</v>
          </cell>
          <cell r="K50">
            <v>39.76</v>
          </cell>
          <cell r="L50">
            <v>24.7</v>
          </cell>
          <cell r="M50">
            <v>-18.95</v>
          </cell>
        </row>
        <row r="51">
          <cell r="A51">
            <v>43146</v>
          </cell>
          <cell r="B51">
            <v>1098</v>
          </cell>
          <cell r="C51">
            <v>1104</v>
          </cell>
          <cell r="D51">
            <v>1085.05</v>
          </cell>
          <cell r="E51">
            <v>1088.3499999999999</v>
          </cell>
          <cell r="F51">
            <v>1090.5768995921101</v>
          </cell>
          <cell r="G51">
            <v>40943</v>
          </cell>
          <cell r="H51">
            <v>501</v>
          </cell>
          <cell r="I51">
            <v>44651490</v>
          </cell>
          <cell r="J51">
            <v>36513</v>
          </cell>
          <cell r="K51">
            <v>89.18</v>
          </cell>
          <cell r="L51">
            <v>18.95</v>
          </cell>
          <cell r="M51">
            <v>-9.65</v>
          </cell>
        </row>
        <row r="52">
          <cell r="A52">
            <v>43145</v>
          </cell>
          <cell r="B52">
            <v>1092</v>
          </cell>
          <cell r="C52">
            <v>1101.9000000000001</v>
          </cell>
          <cell r="D52">
            <v>1089.5</v>
          </cell>
          <cell r="E52">
            <v>1093.3</v>
          </cell>
          <cell r="F52">
            <v>1092.45235961098</v>
          </cell>
          <cell r="G52">
            <v>44626</v>
          </cell>
          <cell r="H52">
            <v>554</v>
          </cell>
          <cell r="I52">
            <v>48751779</v>
          </cell>
          <cell r="J52">
            <v>37726</v>
          </cell>
          <cell r="K52">
            <v>84.54</v>
          </cell>
          <cell r="L52">
            <v>12.4</v>
          </cell>
          <cell r="M52">
            <v>1.3</v>
          </cell>
        </row>
        <row r="53">
          <cell r="A53">
            <v>43143</v>
          </cell>
          <cell r="B53">
            <v>1101</v>
          </cell>
          <cell r="C53">
            <v>1107.5</v>
          </cell>
          <cell r="D53">
            <v>1080</v>
          </cell>
          <cell r="E53">
            <v>1092.05</v>
          </cell>
          <cell r="F53">
            <v>1092.6220670135999</v>
          </cell>
          <cell r="G53">
            <v>43812</v>
          </cell>
          <cell r="H53">
            <v>789</v>
          </cell>
          <cell r="I53">
            <v>47869958</v>
          </cell>
          <cell r="J53">
            <v>36464</v>
          </cell>
          <cell r="K53">
            <v>83.23</v>
          </cell>
          <cell r="L53">
            <v>27.5</v>
          </cell>
          <cell r="M53">
            <v>-8.9499999999999993</v>
          </cell>
        </row>
        <row r="54">
          <cell r="A54">
            <v>43140</v>
          </cell>
          <cell r="B54">
            <v>1101</v>
          </cell>
          <cell r="C54">
            <v>1109.2</v>
          </cell>
          <cell r="D54">
            <v>1089.4000000000001</v>
          </cell>
          <cell r="E54">
            <v>1101.3499999999999</v>
          </cell>
          <cell r="F54">
            <v>1101.54871167951</v>
          </cell>
          <cell r="G54">
            <v>10634</v>
          </cell>
          <cell r="H54">
            <v>531</v>
          </cell>
          <cell r="I54">
            <v>11713869</v>
          </cell>
          <cell r="J54">
            <v>3128</v>
          </cell>
          <cell r="K54">
            <v>29.42</v>
          </cell>
          <cell r="L54">
            <v>19.8</v>
          </cell>
          <cell r="M54">
            <v>0.35</v>
          </cell>
        </row>
        <row r="55">
          <cell r="A55">
            <v>43139</v>
          </cell>
          <cell r="B55">
            <v>1105</v>
          </cell>
          <cell r="C55">
            <v>1113.5</v>
          </cell>
          <cell r="D55">
            <v>1098.45</v>
          </cell>
          <cell r="E55">
            <v>1101</v>
          </cell>
          <cell r="F55">
            <v>1102.2723857868</v>
          </cell>
          <cell r="G55">
            <v>19700</v>
          </cell>
          <cell r="H55">
            <v>855</v>
          </cell>
          <cell r="I55">
            <v>21714766</v>
          </cell>
          <cell r="J55">
            <v>13535</v>
          </cell>
          <cell r="K55">
            <v>68.709999999999994</v>
          </cell>
          <cell r="L55">
            <v>15.05</v>
          </cell>
          <cell r="M55">
            <v>-4</v>
          </cell>
        </row>
        <row r="56">
          <cell r="A56">
            <v>43138</v>
          </cell>
          <cell r="B56">
            <v>1107</v>
          </cell>
          <cell r="C56">
            <v>1111.4000000000001</v>
          </cell>
          <cell r="D56">
            <v>1094.55</v>
          </cell>
          <cell r="E56">
            <v>1097.75</v>
          </cell>
          <cell r="F56">
            <v>1101.42835865355</v>
          </cell>
          <cell r="G56">
            <v>10071</v>
          </cell>
          <cell r="H56">
            <v>527</v>
          </cell>
          <cell r="I56">
            <v>11092485</v>
          </cell>
          <cell r="J56">
            <v>2740</v>
          </cell>
          <cell r="K56">
            <v>27.21</v>
          </cell>
          <cell r="L56">
            <v>16.850000000000001</v>
          </cell>
          <cell r="M56">
            <v>-9.25</v>
          </cell>
        </row>
        <row r="57">
          <cell r="A57">
            <v>43137</v>
          </cell>
          <cell r="B57">
            <v>1109.5</v>
          </cell>
          <cell r="C57">
            <v>1109.5</v>
          </cell>
          <cell r="D57">
            <v>1081.75</v>
          </cell>
          <cell r="E57">
            <v>1099.25</v>
          </cell>
          <cell r="F57">
            <v>1093.73405733047</v>
          </cell>
          <cell r="G57">
            <v>23757</v>
          </cell>
          <cell r="H57">
            <v>1194</v>
          </cell>
          <cell r="I57">
            <v>25983840</v>
          </cell>
          <cell r="J57">
            <v>6930</v>
          </cell>
          <cell r="K57">
            <v>29.17</v>
          </cell>
          <cell r="L57">
            <v>27.75</v>
          </cell>
          <cell r="M57">
            <v>-10.25</v>
          </cell>
        </row>
        <row r="58">
          <cell r="A58">
            <v>43136</v>
          </cell>
          <cell r="B58">
            <v>1115</v>
          </cell>
          <cell r="C58">
            <v>1135.8</v>
          </cell>
          <cell r="D58">
            <v>1088.55</v>
          </cell>
          <cell r="E58">
            <v>1120.95</v>
          </cell>
          <cell r="F58">
            <v>1115.30741710854</v>
          </cell>
          <cell r="G58">
            <v>46959</v>
          </cell>
          <cell r="H58">
            <v>2485</v>
          </cell>
          <cell r="I58">
            <v>52373721</v>
          </cell>
          <cell r="J58">
            <v>8299</v>
          </cell>
          <cell r="K58">
            <v>17.670000000000002</v>
          </cell>
          <cell r="L58">
            <v>47.25</v>
          </cell>
          <cell r="M58">
            <v>5.95</v>
          </cell>
        </row>
        <row r="59">
          <cell r="A59">
            <v>43133</v>
          </cell>
          <cell r="B59">
            <v>1115</v>
          </cell>
          <cell r="C59">
            <v>1137.25</v>
          </cell>
          <cell r="D59">
            <v>1109.95</v>
          </cell>
          <cell r="E59">
            <v>1115</v>
          </cell>
          <cell r="F59">
            <v>1122.76052536883</v>
          </cell>
          <cell r="G59">
            <v>16674</v>
          </cell>
          <cell r="H59">
            <v>873</v>
          </cell>
          <cell r="I59">
            <v>18720909</v>
          </cell>
          <cell r="J59">
            <v>5742</v>
          </cell>
          <cell r="K59">
            <v>34.44</v>
          </cell>
          <cell r="L59">
            <v>27.3</v>
          </cell>
          <cell r="M59">
            <v>0</v>
          </cell>
        </row>
        <row r="60">
          <cell r="A60">
            <v>43132</v>
          </cell>
          <cell r="B60">
            <v>1125</v>
          </cell>
          <cell r="C60">
            <v>1134.95</v>
          </cell>
          <cell r="D60">
            <v>1110</v>
          </cell>
          <cell r="E60">
            <v>1125.95</v>
          </cell>
          <cell r="F60">
            <v>1117.25983539914</v>
          </cell>
          <cell r="G60">
            <v>241068</v>
          </cell>
          <cell r="H60">
            <v>752</v>
          </cell>
          <cell r="I60">
            <v>269335594</v>
          </cell>
          <cell r="J60">
            <v>230165</v>
          </cell>
          <cell r="K60">
            <v>95.48</v>
          </cell>
          <cell r="L60">
            <v>24.95</v>
          </cell>
          <cell r="M60">
            <v>0.95</v>
          </cell>
        </row>
        <row r="61">
          <cell r="A61">
            <v>43131</v>
          </cell>
          <cell r="B61">
            <v>1139.4000000000001</v>
          </cell>
          <cell r="C61">
            <v>1139.95</v>
          </cell>
          <cell r="D61">
            <v>1116</v>
          </cell>
          <cell r="E61">
            <v>1120.45</v>
          </cell>
          <cell r="F61">
            <v>1123.4299550994201</v>
          </cell>
          <cell r="G61">
            <v>15590</v>
          </cell>
          <cell r="H61">
            <v>721</v>
          </cell>
          <cell r="I61">
            <v>17514273</v>
          </cell>
          <cell r="J61">
            <v>6964</v>
          </cell>
          <cell r="K61">
            <v>44.67</v>
          </cell>
          <cell r="L61">
            <v>23.95</v>
          </cell>
          <cell r="M61">
            <v>-18.95</v>
          </cell>
        </row>
        <row r="62">
          <cell r="A62">
            <v>43130</v>
          </cell>
          <cell r="B62">
            <v>1147</v>
          </cell>
          <cell r="C62">
            <v>1150</v>
          </cell>
          <cell r="D62">
            <v>1135.8</v>
          </cell>
          <cell r="E62">
            <v>1139.55</v>
          </cell>
          <cell r="F62">
            <v>1142.08061561011</v>
          </cell>
          <cell r="G62">
            <v>8187</v>
          </cell>
          <cell r="H62">
            <v>373</v>
          </cell>
          <cell r="I62">
            <v>9350214</v>
          </cell>
          <cell r="J62">
            <v>4271</v>
          </cell>
          <cell r="K62">
            <v>52.17</v>
          </cell>
          <cell r="L62">
            <v>14.2</v>
          </cell>
          <cell r="M62">
            <v>-7.45</v>
          </cell>
        </row>
        <row r="63">
          <cell r="A63">
            <v>43129</v>
          </cell>
          <cell r="B63">
            <v>1160</v>
          </cell>
          <cell r="C63">
            <v>1162.7</v>
          </cell>
          <cell r="D63">
            <v>1140</v>
          </cell>
          <cell r="E63">
            <v>1148.9000000000001</v>
          </cell>
          <cell r="F63">
            <v>1151.00062665366</v>
          </cell>
          <cell r="G63">
            <v>14362</v>
          </cell>
          <cell r="H63">
            <v>1588</v>
          </cell>
          <cell r="I63">
            <v>16530671</v>
          </cell>
          <cell r="J63">
            <v>7251</v>
          </cell>
          <cell r="K63">
            <v>50.49</v>
          </cell>
          <cell r="L63">
            <v>22.7</v>
          </cell>
          <cell r="M63">
            <v>-11.1</v>
          </cell>
        </row>
        <row r="64">
          <cell r="A64">
            <v>43125</v>
          </cell>
          <cell r="B64">
            <v>1150</v>
          </cell>
          <cell r="C64">
            <v>1159.9000000000001</v>
          </cell>
          <cell r="D64">
            <v>1142.05</v>
          </cell>
          <cell r="E64">
            <v>1147.5</v>
          </cell>
          <cell r="F64">
            <v>1151.73736186221</v>
          </cell>
          <cell r="G64">
            <v>12759</v>
          </cell>
          <cell r="H64">
            <v>585</v>
          </cell>
          <cell r="I64">
            <v>14695017</v>
          </cell>
          <cell r="J64">
            <v>3694</v>
          </cell>
          <cell r="K64">
            <v>28.95</v>
          </cell>
          <cell r="L64">
            <v>17.850000000000001</v>
          </cell>
          <cell r="M64">
            <v>-2.5</v>
          </cell>
        </row>
        <row r="65">
          <cell r="A65">
            <v>43124</v>
          </cell>
          <cell r="B65">
            <v>1152</v>
          </cell>
          <cell r="C65">
            <v>1163.45</v>
          </cell>
          <cell r="D65">
            <v>1141</v>
          </cell>
          <cell r="E65">
            <v>1152.55</v>
          </cell>
          <cell r="F65">
            <v>1150.7028237740899</v>
          </cell>
          <cell r="G65">
            <v>12501</v>
          </cell>
          <cell r="H65">
            <v>868</v>
          </cell>
          <cell r="I65">
            <v>14384936</v>
          </cell>
          <cell r="J65">
            <v>4533</v>
          </cell>
          <cell r="K65">
            <v>36.26</v>
          </cell>
          <cell r="L65">
            <v>22.45</v>
          </cell>
          <cell r="M65">
            <v>0.55000000000000004</v>
          </cell>
        </row>
        <row r="66">
          <cell r="A66">
            <v>43123</v>
          </cell>
          <cell r="B66">
            <v>1168.95</v>
          </cell>
          <cell r="C66">
            <v>1174</v>
          </cell>
          <cell r="D66">
            <v>1148.95</v>
          </cell>
          <cell r="E66">
            <v>1154.7</v>
          </cell>
          <cell r="F66">
            <v>1156.38114697326</v>
          </cell>
          <cell r="G66">
            <v>14438</v>
          </cell>
          <cell r="H66">
            <v>608</v>
          </cell>
          <cell r="I66">
            <v>16695831</v>
          </cell>
          <cell r="J66">
            <v>3529</v>
          </cell>
          <cell r="K66">
            <v>24.44</v>
          </cell>
          <cell r="L66">
            <v>25.05</v>
          </cell>
          <cell r="M66">
            <v>-14.25</v>
          </cell>
        </row>
        <row r="67">
          <cell r="A67">
            <v>43122</v>
          </cell>
          <cell r="B67">
            <v>1148.7</v>
          </cell>
          <cell r="C67">
            <v>1174</v>
          </cell>
          <cell r="D67">
            <v>1146.0999999999999</v>
          </cell>
          <cell r="E67">
            <v>1171.3</v>
          </cell>
          <cell r="F67">
            <v>1159.81057829362</v>
          </cell>
          <cell r="G67">
            <v>19644</v>
          </cell>
          <cell r="H67">
            <v>971</v>
          </cell>
          <cell r="I67">
            <v>22783319</v>
          </cell>
          <cell r="J67">
            <v>9092</v>
          </cell>
          <cell r="K67">
            <v>46.28</v>
          </cell>
          <cell r="L67">
            <v>27.9</v>
          </cell>
          <cell r="M67">
            <v>22.6</v>
          </cell>
        </row>
        <row r="68">
          <cell r="A68">
            <v>43119</v>
          </cell>
          <cell r="B68">
            <v>1157</v>
          </cell>
          <cell r="C68">
            <v>1164.45</v>
          </cell>
          <cell r="D68">
            <v>1144.8</v>
          </cell>
          <cell r="E68">
            <v>1149.4000000000001</v>
          </cell>
          <cell r="F68">
            <v>1153.9047326367499</v>
          </cell>
          <cell r="G68">
            <v>9762</v>
          </cell>
          <cell r="H68">
            <v>532</v>
          </cell>
          <cell r="I68">
            <v>11264418</v>
          </cell>
          <cell r="J68">
            <v>2307</v>
          </cell>
          <cell r="K68">
            <v>23.63</v>
          </cell>
          <cell r="L68">
            <v>19.649999999999999</v>
          </cell>
          <cell r="M68">
            <v>-7.6</v>
          </cell>
        </row>
        <row r="69">
          <cell r="A69">
            <v>43118</v>
          </cell>
          <cell r="B69">
            <v>1140</v>
          </cell>
          <cell r="C69">
            <v>1164.55</v>
          </cell>
          <cell r="D69">
            <v>1140</v>
          </cell>
          <cell r="E69">
            <v>1157.9000000000001</v>
          </cell>
          <cell r="F69">
            <v>1151.7118836096799</v>
          </cell>
          <cell r="G69">
            <v>55606</v>
          </cell>
          <cell r="H69">
            <v>1721</v>
          </cell>
          <cell r="I69">
            <v>64042091</v>
          </cell>
          <cell r="J69">
            <v>37718</v>
          </cell>
          <cell r="K69">
            <v>67.83</v>
          </cell>
          <cell r="L69">
            <v>24.55</v>
          </cell>
          <cell r="M69">
            <v>17.899999999999999</v>
          </cell>
        </row>
        <row r="70">
          <cell r="A70">
            <v>43117</v>
          </cell>
          <cell r="B70">
            <v>1127.5</v>
          </cell>
          <cell r="C70">
            <v>1141.8</v>
          </cell>
          <cell r="D70">
            <v>1127.5</v>
          </cell>
          <cell r="E70">
            <v>1139.3</v>
          </cell>
          <cell r="F70">
            <v>1136.92961139625</v>
          </cell>
          <cell r="G70">
            <v>9547</v>
          </cell>
          <cell r="H70">
            <v>433</v>
          </cell>
          <cell r="I70">
            <v>10854267</v>
          </cell>
          <cell r="J70">
            <v>4387</v>
          </cell>
          <cell r="K70">
            <v>45.95</v>
          </cell>
          <cell r="L70">
            <v>14.3</v>
          </cell>
          <cell r="M70">
            <v>11.8</v>
          </cell>
        </row>
        <row r="71">
          <cell r="A71">
            <v>43116</v>
          </cell>
          <cell r="B71">
            <v>1136.9000000000001</v>
          </cell>
          <cell r="C71">
            <v>1147.9000000000001</v>
          </cell>
          <cell r="D71">
            <v>1111.55</v>
          </cell>
          <cell r="E71">
            <v>1128.4000000000001</v>
          </cell>
          <cell r="F71">
            <v>1137.37801310554</v>
          </cell>
          <cell r="G71">
            <v>17092</v>
          </cell>
          <cell r="H71">
            <v>740</v>
          </cell>
          <cell r="I71">
            <v>19440065</v>
          </cell>
          <cell r="J71">
            <v>6132</v>
          </cell>
          <cell r="K71">
            <v>35.880000000000003</v>
          </cell>
          <cell r="L71">
            <v>36.35</v>
          </cell>
          <cell r="M71">
            <v>-8.5</v>
          </cell>
        </row>
        <row r="72">
          <cell r="A72">
            <v>43115</v>
          </cell>
          <cell r="B72">
            <v>1136.1500000000001</v>
          </cell>
          <cell r="C72">
            <v>1144</v>
          </cell>
          <cell r="D72">
            <v>1134</v>
          </cell>
          <cell r="E72">
            <v>1141.55</v>
          </cell>
          <cell r="F72">
            <v>1139.1253346312899</v>
          </cell>
          <cell r="G72">
            <v>12327</v>
          </cell>
          <cell r="H72">
            <v>618</v>
          </cell>
          <cell r="I72">
            <v>14041998</v>
          </cell>
          <cell r="J72">
            <v>5131</v>
          </cell>
          <cell r="K72">
            <v>41.62</v>
          </cell>
          <cell r="L72">
            <v>10</v>
          </cell>
          <cell r="M72">
            <v>5.4</v>
          </cell>
        </row>
        <row r="73">
          <cell r="A73">
            <v>43112</v>
          </cell>
          <cell r="B73">
            <v>1125</v>
          </cell>
          <cell r="C73">
            <v>1142</v>
          </cell>
          <cell r="D73">
            <v>1124.5</v>
          </cell>
          <cell r="E73">
            <v>1136.4000000000001</v>
          </cell>
          <cell r="F73">
            <v>1137.50320061451</v>
          </cell>
          <cell r="G73">
            <v>15622</v>
          </cell>
          <cell r="H73">
            <v>1494</v>
          </cell>
          <cell r="I73">
            <v>17770075</v>
          </cell>
          <cell r="J73">
            <v>6366</v>
          </cell>
          <cell r="K73">
            <v>40.75</v>
          </cell>
          <cell r="L73">
            <v>17.5</v>
          </cell>
          <cell r="M73">
            <v>11.4</v>
          </cell>
        </row>
        <row r="74">
          <cell r="A74">
            <v>43111</v>
          </cell>
          <cell r="B74">
            <v>1116.5</v>
          </cell>
          <cell r="C74">
            <v>1132.75</v>
          </cell>
          <cell r="D74">
            <v>1116.5</v>
          </cell>
          <cell r="E74">
            <v>1124.5999999999999</v>
          </cell>
          <cell r="F74">
            <v>1126.75067424388</v>
          </cell>
          <cell r="G74">
            <v>20764</v>
          </cell>
          <cell r="H74">
            <v>953</v>
          </cell>
          <cell r="I74">
            <v>23395851</v>
          </cell>
          <cell r="J74">
            <v>6080</v>
          </cell>
          <cell r="K74">
            <v>29.28</v>
          </cell>
          <cell r="L74">
            <v>16.25</v>
          </cell>
          <cell r="M74">
            <v>8.1</v>
          </cell>
        </row>
        <row r="75">
          <cell r="A75">
            <v>43110</v>
          </cell>
          <cell r="B75">
            <v>1118</v>
          </cell>
          <cell r="C75">
            <v>1125.0999999999999</v>
          </cell>
          <cell r="D75">
            <v>1112.1500000000001</v>
          </cell>
          <cell r="E75">
            <v>1116.75</v>
          </cell>
          <cell r="F75">
            <v>1117.87402733964</v>
          </cell>
          <cell r="G75">
            <v>19020</v>
          </cell>
          <cell r="H75">
            <v>888</v>
          </cell>
          <cell r="I75">
            <v>21261964</v>
          </cell>
          <cell r="J75">
            <v>4686</v>
          </cell>
          <cell r="K75">
            <v>24.64</v>
          </cell>
          <cell r="L75">
            <v>12.95</v>
          </cell>
          <cell r="M75">
            <v>-1.25</v>
          </cell>
        </row>
        <row r="76">
          <cell r="A76">
            <v>43109</v>
          </cell>
          <cell r="B76">
            <v>1113.5</v>
          </cell>
          <cell r="C76">
            <v>1123.5</v>
          </cell>
          <cell r="D76">
            <v>1109.5</v>
          </cell>
          <cell r="E76">
            <v>1118.3</v>
          </cell>
          <cell r="F76">
            <v>1117.22884012539</v>
          </cell>
          <cell r="G76">
            <v>11165</v>
          </cell>
          <cell r="H76">
            <v>799</v>
          </cell>
          <cell r="I76">
            <v>12473860</v>
          </cell>
          <cell r="J76">
            <v>5424</v>
          </cell>
          <cell r="K76">
            <v>48.58</v>
          </cell>
          <cell r="L76">
            <v>14</v>
          </cell>
          <cell r="M76">
            <v>4.8</v>
          </cell>
        </row>
        <row r="77">
          <cell r="A77">
            <v>43108</v>
          </cell>
          <cell r="B77">
            <v>1109</v>
          </cell>
          <cell r="C77">
            <v>1121.9000000000001</v>
          </cell>
          <cell r="D77">
            <v>1106.0999999999999</v>
          </cell>
          <cell r="E77">
            <v>1117.1500000000001</v>
          </cell>
          <cell r="F77">
            <v>1116.8612163146299</v>
          </cell>
          <cell r="G77">
            <v>27460</v>
          </cell>
          <cell r="H77">
            <v>1701</v>
          </cell>
          <cell r="I77">
            <v>30669009</v>
          </cell>
          <cell r="J77">
            <v>10897</v>
          </cell>
          <cell r="K77">
            <v>39.68</v>
          </cell>
          <cell r="L77">
            <v>15.8</v>
          </cell>
          <cell r="M77">
            <v>8.15</v>
          </cell>
        </row>
        <row r="78">
          <cell r="A78">
            <v>43105</v>
          </cell>
          <cell r="B78">
            <v>1100</v>
          </cell>
          <cell r="C78">
            <v>1110.0999999999999</v>
          </cell>
          <cell r="D78">
            <v>1090.5</v>
          </cell>
          <cell r="E78">
            <v>1101.05</v>
          </cell>
          <cell r="F78">
            <v>1101.93355250679</v>
          </cell>
          <cell r="G78">
            <v>15817</v>
          </cell>
          <cell r="H78">
            <v>834</v>
          </cell>
          <cell r="I78">
            <v>17429283</v>
          </cell>
          <cell r="J78">
            <v>5324</v>
          </cell>
          <cell r="K78">
            <v>33.659999999999997</v>
          </cell>
          <cell r="L78">
            <v>19.600000000000001</v>
          </cell>
          <cell r="M78">
            <v>1.05</v>
          </cell>
        </row>
        <row r="79">
          <cell r="A79">
            <v>43104</v>
          </cell>
          <cell r="B79">
            <v>1099.1500000000001</v>
          </cell>
          <cell r="C79">
            <v>1104.2</v>
          </cell>
          <cell r="D79">
            <v>1087.5</v>
          </cell>
          <cell r="E79">
            <v>1094.45</v>
          </cell>
          <cell r="F79">
            <v>1093.22100175746</v>
          </cell>
          <cell r="G79">
            <v>6828</v>
          </cell>
          <cell r="H79">
            <v>427</v>
          </cell>
          <cell r="I79">
            <v>7464513</v>
          </cell>
          <cell r="J79">
            <v>2357</v>
          </cell>
          <cell r="K79">
            <v>34.520000000000003</v>
          </cell>
          <cell r="L79">
            <v>16.7</v>
          </cell>
          <cell r="M79">
            <v>-4.7</v>
          </cell>
        </row>
        <row r="80">
          <cell r="A80">
            <v>43103</v>
          </cell>
          <cell r="B80">
            <v>1098</v>
          </cell>
          <cell r="C80">
            <v>1109.05</v>
          </cell>
          <cell r="D80">
            <v>1093.0999999999999</v>
          </cell>
          <cell r="E80">
            <v>1096.25</v>
          </cell>
          <cell r="F80">
            <v>1096.2150678998901</v>
          </cell>
          <cell r="G80">
            <v>129308</v>
          </cell>
          <cell r="H80">
            <v>544</v>
          </cell>
          <cell r="I80">
            <v>141749378</v>
          </cell>
          <cell r="J80">
            <v>2849</v>
          </cell>
          <cell r="K80">
            <v>2.2000000000000002</v>
          </cell>
          <cell r="L80">
            <v>15.95</v>
          </cell>
          <cell r="M80">
            <v>-1.75</v>
          </cell>
        </row>
        <row r="81">
          <cell r="A81">
            <v>43102</v>
          </cell>
          <cell r="B81">
            <v>1100</v>
          </cell>
          <cell r="C81">
            <v>1107</v>
          </cell>
          <cell r="D81">
            <v>1086</v>
          </cell>
          <cell r="E81">
            <v>1097.45</v>
          </cell>
          <cell r="F81">
            <v>1096.7478571097599</v>
          </cell>
          <cell r="G81">
            <v>21583</v>
          </cell>
          <cell r="H81">
            <v>1102</v>
          </cell>
          <cell r="I81">
            <v>23671109</v>
          </cell>
          <cell r="J81">
            <v>4950</v>
          </cell>
          <cell r="K81">
            <v>22.93</v>
          </cell>
          <cell r="L81">
            <v>21</v>
          </cell>
          <cell r="M81">
            <v>-2.5499999999999998</v>
          </cell>
        </row>
        <row r="82">
          <cell r="A82">
            <v>43101</v>
          </cell>
          <cell r="B82">
            <v>1095</v>
          </cell>
          <cell r="C82">
            <v>1122.55</v>
          </cell>
          <cell r="D82">
            <v>1092</v>
          </cell>
          <cell r="E82">
            <v>1099.4000000000001</v>
          </cell>
          <cell r="F82">
            <v>1108.2844395212101</v>
          </cell>
          <cell r="G82">
            <v>32499</v>
          </cell>
          <cell r="H82">
            <v>1135</v>
          </cell>
          <cell r="I82">
            <v>36018136</v>
          </cell>
          <cell r="J82">
            <v>11872</v>
          </cell>
          <cell r="K82">
            <v>36.53</v>
          </cell>
          <cell r="L82">
            <v>30.55</v>
          </cell>
          <cell r="M82">
            <v>4.4000000000000004</v>
          </cell>
        </row>
        <row r="83">
          <cell r="A83">
            <v>43098</v>
          </cell>
          <cell r="B83">
            <v>1082.5999999999999</v>
          </cell>
          <cell r="C83">
            <v>1103</v>
          </cell>
          <cell r="D83">
            <v>1082.55</v>
          </cell>
          <cell r="E83">
            <v>1095.5999999999999</v>
          </cell>
          <cell r="F83">
            <v>1095.88308342133</v>
          </cell>
          <cell r="G83">
            <v>23675</v>
          </cell>
          <cell r="H83">
            <v>929</v>
          </cell>
          <cell r="I83">
            <v>25945032</v>
          </cell>
          <cell r="J83">
            <v>9902</v>
          </cell>
          <cell r="K83">
            <v>41.82</v>
          </cell>
          <cell r="L83">
            <v>20.45</v>
          </cell>
          <cell r="M83">
            <v>13</v>
          </cell>
        </row>
        <row r="84">
          <cell r="A84">
            <v>43097</v>
          </cell>
          <cell r="B84">
            <v>1080</v>
          </cell>
          <cell r="C84">
            <v>1089.5</v>
          </cell>
          <cell r="D84">
            <v>1074.95</v>
          </cell>
          <cell r="E84">
            <v>1082.25</v>
          </cell>
          <cell r="F84">
            <v>1081.8382049727099</v>
          </cell>
          <cell r="G84">
            <v>16490</v>
          </cell>
          <cell r="H84">
            <v>655</v>
          </cell>
          <cell r="I84">
            <v>17839512</v>
          </cell>
          <cell r="J84">
            <v>4537</v>
          </cell>
          <cell r="K84">
            <v>27.51</v>
          </cell>
          <cell r="L84">
            <v>14.55</v>
          </cell>
          <cell r="M84">
            <v>2.25</v>
          </cell>
        </row>
        <row r="85">
          <cell r="A85">
            <v>43096</v>
          </cell>
          <cell r="B85">
            <v>1086.45</v>
          </cell>
          <cell r="C85">
            <v>1088.5</v>
          </cell>
          <cell r="D85">
            <v>1075.5</v>
          </cell>
          <cell r="E85">
            <v>1078.3499999999999</v>
          </cell>
          <cell r="F85">
            <v>1079.3029888650101</v>
          </cell>
          <cell r="G85">
            <v>5119</v>
          </cell>
          <cell r="H85">
            <v>320</v>
          </cell>
          <cell r="I85">
            <v>5524952</v>
          </cell>
          <cell r="J85">
            <v>2420</v>
          </cell>
          <cell r="K85">
            <v>47.27</v>
          </cell>
          <cell r="L85">
            <v>13</v>
          </cell>
          <cell r="M85">
            <v>-8.1</v>
          </cell>
        </row>
        <row r="86">
          <cell r="A86">
            <v>43095</v>
          </cell>
          <cell r="B86">
            <v>1090</v>
          </cell>
          <cell r="C86">
            <v>1098</v>
          </cell>
          <cell r="D86">
            <v>1079.6500000000001</v>
          </cell>
          <cell r="E86">
            <v>1081.8</v>
          </cell>
          <cell r="F86">
            <v>1083.5940955665999</v>
          </cell>
          <cell r="G86">
            <v>9857</v>
          </cell>
          <cell r="H86">
            <v>583</v>
          </cell>
          <cell r="I86">
            <v>10680987</v>
          </cell>
          <cell r="J86">
            <v>4068</v>
          </cell>
          <cell r="K86">
            <v>41.27</v>
          </cell>
          <cell r="L86">
            <v>18.350000000000001</v>
          </cell>
          <cell r="M86">
            <v>-8.1999999999999993</v>
          </cell>
        </row>
        <row r="87">
          <cell r="A87">
            <v>43091</v>
          </cell>
          <cell r="B87">
            <v>1091</v>
          </cell>
          <cell r="C87">
            <v>1098</v>
          </cell>
          <cell r="D87">
            <v>1079.95</v>
          </cell>
          <cell r="E87">
            <v>1091.3</v>
          </cell>
          <cell r="F87">
            <v>1091.41554054054</v>
          </cell>
          <cell r="G87">
            <v>15392</v>
          </cell>
          <cell r="H87">
            <v>1185</v>
          </cell>
          <cell r="I87">
            <v>16799068</v>
          </cell>
          <cell r="J87">
            <v>5831</v>
          </cell>
          <cell r="K87">
            <v>37.880000000000003</v>
          </cell>
          <cell r="L87">
            <v>18.05</v>
          </cell>
          <cell r="M87">
            <v>0.3</v>
          </cell>
        </row>
        <row r="88">
          <cell r="A88">
            <v>43090</v>
          </cell>
          <cell r="B88">
            <v>1086.5</v>
          </cell>
          <cell r="C88">
            <v>1094</v>
          </cell>
          <cell r="D88">
            <v>1077.7</v>
          </cell>
          <cell r="E88">
            <v>1090</v>
          </cell>
          <cell r="F88">
            <v>1086.2192583732001</v>
          </cell>
          <cell r="G88">
            <v>16720</v>
          </cell>
          <cell r="H88">
            <v>1781</v>
          </cell>
          <cell r="I88">
            <v>18161586</v>
          </cell>
          <cell r="J88">
            <v>7972</v>
          </cell>
          <cell r="K88">
            <v>47.68</v>
          </cell>
          <cell r="L88">
            <v>16.3</v>
          </cell>
          <cell r="M88">
            <v>3.5</v>
          </cell>
        </row>
        <row r="89">
          <cell r="A89">
            <v>43089</v>
          </cell>
          <cell r="B89">
            <v>1072</v>
          </cell>
          <cell r="C89">
            <v>1090</v>
          </cell>
          <cell r="D89">
            <v>1071</v>
          </cell>
          <cell r="E89">
            <v>1082.5</v>
          </cell>
          <cell r="F89">
            <v>1082.3399132874199</v>
          </cell>
          <cell r="G89">
            <v>19605</v>
          </cell>
          <cell r="H89">
            <v>1440</v>
          </cell>
          <cell r="I89">
            <v>21219274</v>
          </cell>
          <cell r="J89">
            <v>7638</v>
          </cell>
          <cell r="K89">
            <v>38.96</v>
          </cell>
          <cell r="L89">
            <v>19</v>
          </cell>
          <cell r="M89">
            <v>10.5</v>
          </cell>
        </row>
        <row r="90">
          <cell r="A90">
            <v>43088</v>
          </cell>
          <cell r="B90">
            <v>1077.05</v>
          </cell>
          <cell r="C90">
            <v>1080</v>
          </cell>
          <cell r="D90">
            <v>1070</v>
          </cell>
          <cell r="E90">
            <v>1072.5</v>
          </cell>
          <cell r="F90">
            <v>1073.7332614449499</v>
          </cell>
          <cell r="G90">
            <v>10201</v>
          </cell>
          <cell r="H90">
            <v>465</v>
          </cell>
          <cell r="I90">
            <v>10953153</v>
          </cell>
          <cell r="J90">
            <v>4030</v>
          </cell>
          <cell r="K90">
            <v>39.51</v>
          </cell>
          <cell r="L90">
            <v>10</v>
          </cell>
          <cell r="M90">
            <v>-4.55</v>
          </cell>
        </row>
        <row r="91">
          <cell r="A91">
            <v>43087</v>
          </cell>
          <cell r="B91">
            <v>1073.0999999999999</v>
          </cell>
          <cell r="C91">
            <v>1088.45</v>
          </cell>
          <cell r="D91">
            <v>1054.05</v>
          </cell>
          <cell r="E91">
            <v>1077.3</v>
          </cell>
          <cell r="F91">
            <v>1076.7720219344301</v>
          </cell>
          <cell r="G91">
            <v>17142</v>
          </cell>
          <cell r="H91">
            <v>1211</v>
          </cell>
          <cell r="I91">
            <v>18458026</v>
          </cell>
          <cell r="J91">
            <v>3638</v>
          </cell>
          <cell r="K91">
            <v>21.22</v>
          </cell>
          <cell r="L91">
            <v>34.4</v>
          </cell>
          <cell r="M91">
            <v>4.2</v>
          </cell>
        </row>
        <row r="92">
          <cell r="A92">
            <v>43084</v>
          </cell>
          <cell r="B92">
            <v>1063.55</v>
          </cell>
          <cell r="C92">
            <v>1088</v>
          </cell>
          <cell r="D92">
            <v>1057</v>
          </cell>
          <cell r="E92">
            <v>1070.9000000000001</v>
          </cell>
          <cell r="F92">
            <v>1065.79989672088</v>
          </cell>
          <cell r="G92">
            <v>7746</v>
          </cell>
          <cell r="H92">
            <v>525</v>
          </cell>
          <cell r="I92">
            <v>8255686</v>
          </cell>
          <cell r="J92">
            <v>2744</v>
          </cell>
          <cell r="K92">
            <v>35.42</v>
          </cell>
          <cell r="L92">
            <v>31</v>
          </cell>
          <cell r="M92">
            <v>7.35</v>
          </cell>
        </row>
        <row r="93">
          <cell r="A93">
            <v>43083</v>
          </cell>
          <cell r="B93">
            <v>1050</v>
          </cell>
          <cell r="C93">
            <v>1061</v>
          </cell>
          <cell r="D93">
            <v>1049.5</v>
          </cell>
          <cell r="E93">
            <v>1056.55</v>
          </cell>
          <cell r="F93">
            <v>1053.1700598802299</v>
          </cell>
          <cell r="G93">
            <v>5010</v>
          </cell>
          <cell r="H93">
            <v>415</v>
          </cell>
          <cell r="I93">
            <v>5276382</v>
          </cell>
          <cell r="J93">
            <v>1872</v>
          </cell>
          <cell r="K93">
            <v>37.369999999999997</v>
          </cell>
          <cell r="L93">
            <v>11.5</v>
          </cell>
          <cell r="M93">
            <v>6.55</v>
          </cell>
        </row>
        <row r="94">
          <cell r="A94">
            <v>43082</v>
          </cell>
          <cell r="B94">
            <v>1066.0999999999999</v>
          </cell>
          <cell r="C94">
            <v>1070.5</v>
          </cell>
          <cell r="D94">
            <v>1049.5</v>
          </cell>
          <cell r="E94">
            <v>1050.5</v>
          </cell>
          <cell r="F94">
            <v>1056.8626159832299</v>
          </cell>
          <cell r="G94">
            <v>6682</v>
          </cell>
          <cell r="H94">
            <v>744</v>
          </cell>
          <cell r="I94">
            <v>7061956</v>
          </cell>
          <cell r="J94">
            <v>2362</v>
          </cell>
          <cell r="K94">
            <v>35.35</v>
          </cell>
          <cell r="L94">
            <v>21</v>
          </cell>
          <cell r="M94">
            <v>-15.6</v>
          </cell>
        </row>
        <row r="95">
          <cell r="A95">
            <v>43081</v>
          </cell>
          <cell r="B95">
            <v>1092</v>
          </cell>
          <cell r="C95">
            <v>1092</v>
          </cell>
          <cell r="D95">
            <v>1065.5</v>
          </cell>
          <cell r="E95">
            <v>1069</v>
          </cell>
          <cell r="F95">
            <v>1073.52985359643</v>
          </cell>
          <cell r="G95">
            <v>7855</v>
          </cell>
          <cell r="H95">
            <v>440</v>
          </cell>
          <cell r="I95">
            <v>8432577</v>
          </cell>
          <cell r="J95">
            <v>4405</v>
          </cell>
          <cell r="K95">
            <v>56.08</v>
          </cell>
          <cell r="L95">
            <v>26.5</v>
          </cell>
          <cell r="M95">
            <v>-23</v>
          </cell>
        </row>
        <row r="96">
          <cell r="A96">
            <v>43080</v>
          </cell>
          <cell r="B96">
            <v>1069.7</v>
          </cell>
          <cell r="C96">
            <v>1098.5</v>
          </cell>
          <cell r="D96">
            <v>1069.7</v>
          </cell>
          <cell r="E96">
            <v>1078.9000000000001</v>
          </cell>
          <cell r="F96">
            <v>1076.5477358801199</v>
          </cell>
          <cell r="G96">
            <v>91095</v>
          </cell>
          <cell r="H96">
            <v>1183</v>
          </cell>
          <cell r="I96">
            <v>98068116</v>
          </cell>
          <cell r="J96">
            <v>74548</v>
          </cell>
          <cell r="K96">
            <v>81.84</v>
          </cell>
          <cell r="L96">
            <v>28.8</v>
          </cell>
          <cell r="M96">
            <v>9.1999999999999993</v>
          </cell>
        </row>
        <row r="97">
          <cell r="A97">
            <v>43077</v>
          </cell>
          <cell r="B97">
            <v>1050.05</v>
          </cell>
          <cell r="C97">
            <v>1073.3</v>
          </cell>
          <cell r="D97">
            <v>1050.05</v>
          </cell>
          <cell r="E97">
            <v>1069.7</v>
          </cell>
          <cell r="F97">
            <v>1063.0330574127099</v>
          </cell>
          <cell r="G97">
            <v>18846</v>
          </cell>
          <cell r="H97">
            <v>1024</v>
          </cell>
          <cell r="I97">
            <v>20033921</v>
          </cell>
          <cell r="J97">
            <v>9202</v>
          </cell>
          <cell r="K97">
            <v>48.83</v>
          </cell>
          <cell r="L97">
            <v>23.25</v>
          </cell>
          <cell r="M97">
            <v>19.649999999999999</v>
          </cell>
        </row>
        <row r="98">
          <cell r="A98">
            <v>43076</v>
          </cell>
          <cell r="B98">
            <v>1040.7</v>
          </cell>
          <cell r="C98">
            <v>1052.3</v>
          </cell>
          <cell r="D98">
            <v>1038.3499999999999</v>
          </cell>
          <cell r="E98">
            <v>1046.0999999999999</v>
          </cell>
          <cell r="F98">
            <v>1046.46336996336</v>
          </cell>
          <cell r="G98">
            <v>9828</v>
          </cell>
          <cell r="H98">
            <v>652</v>
          </cell>
          <cell r="I98">
            <v>10284642</v>
          </cell>
          <cell r="J98">
            <v>4420</v>
          </cell>
          <cell r="K98">
            <v>44.97</v>
          </cell>
          <cell r="L98">
            <v>13.95</v>
          </cell>
          <cell r="M98">
            <v>5.4</v>
          </cell>
        </row>
        <row r="99">
          <cell r="A99">
            <v>43075</v>
          </cell>
          <cell r="B99">
            <v>1029.75</v>
          </cell>
          <cell r="C99">
            <v>1049.1500000000001</v>
          </cell>
          <cell r="D99">
            <v>1029.75</v>
          </cell>
          <cell r="E99">
            <v>1038.3499999999999</v>
          </cell>
          <cell r="F99">
            <v>1040.14777907346</v>
          </cell>
          <cell r="G99">
            <v>9433</v>
          </cell>
          <cell r="H99">
            <v>492</v>
          </cell>
          <cell r="I99">
            <v>9811714</v>
          </cell>
          <cell r="J99">
            <v>2572</v>
          </cell>
          <cell r="K99">
            <v>27.27</v>
          </cell>
          <cell r="L99">
            <v>19.399999999999999</v>
          </cell>
          <cell r="M99">
            <v>8.6</v>
          </cell>
        </row>
        <row r="100">
          <cell r="A100">
            <v>43074</v>
          </cell>
          <cell r="B100">
            <v>1033.8</v>
          </cell>
          <cell r="C100">
            <v>1042.8499999999999</v>
          </cell>
          <cell r="D100">
            <v>1026</v>
          </cell>
          <cell r="E100">
            <v>1030.3</v>
          </cell>
          <cell r="F100">
            <v>1032.9776201878699</v>
          </cell>
          <cell r="G100">
            <v>10858</v>
          </cell>
          <cell r="H100">
            <v>628</v>
          </cell>
          <cell r="I100">
            <v>11216071</v>
          </cell>
          <cell r="J100">
            <v>3554</v>
          </cell>
          <cell r="K100">
            <v>32.729999999999997</v>
          </cell>
          <cell r="L100">
            <v>16.850000000000001</v>
          </cell>
          <cell r="M100">
            <v>-3.5</v>
          </cell>
        </row>
        <row r="101">
          <cell r="A101">
            <v>43073</v>
          </cell>
          <cell r="B101">
            <v>1029</v>
          </cell>
          <cell r="C101">
            <v>1037</v>
          </cell>
          <cell r="D101">
            <v>1022.5</v>
          </cell>
          <cell r="E101">
            <v>1030.5999999999999</v>
          </cell>
          <cell r="F101">
            <v>1030.8882870683799</v>
          </cell>
          <cell r="G101">
            <v>7385</v>
          </cell>
          <cell r="H101">
            <v>439</v>
          </cell>
          <cell r="I101">
            <v>7613110</v>
          </cell>
          <cell r="J101">
            <v>2736</v>
          </cell>
          <cell r="K101">
            <v>37.049999999999997</v>
          </cell>
          <cell r="L101">
            <v>14.5</v>
          </cell>
          <cell r="M101">
            <v>1.6</v>
          </cell>
        </row>
        <row r="102">
          <cell r="A102">
            <v>43070</v>
          </cell>
          <cell r="B102">
            <v>1039.7</v>
          </cell>
          <cell r="C102">
            <v>1048.5</v>
          </cell>
          <cell r="D102">
            <v>1025</v>
          </cell>
          <cell r="E102">
            <v>1029.5</v>
          </cell>
          <cell r="F102">
            <v>1035.7303330115799</v>
          </cell>
          <cell r="G102">
            <v>8288</v>
          </cell>
          <cell r="H102">
            <v>557</v>
          </cell>
          <cell r="I102">
            <v>8584133</v>
          </cell>
          <cell r="J102">
            <v>2863</v>
          </cell>
          <cell r="K102">
            <v>34.54</v>
          </cell>
          <cell r="L102">
            <v>23.5</v>
          </cell>
          <cell r="M102">
            <v>-10.199999999999999</v>
          </cell>
        </row>
        <row r="103">
          <cell r="A103">
            <v>43069</v>
          </cell>
          <cell r="B103">
            <v>1052.95</v>
          </cell>
          <cell r="C103">
            <v>1052.95</v>
          </cell>
          <cell r="D103">
            <v>1030</v>
          </cell>
          <cell r="E103">
            <v>1037</v>
          </cell>
          <cell r="F103">
            <v>1041.06403457081</v>
          </cell>
          <cell r="G103">
            <v>5091</v>
          </cell>
          <cell r="H103">
            <v>302</v>
          </cell>
          <cell r="I103">
            <v>5300057</v>
          </cell>
          <cell r="J103">
            <v>2336</v>
          </cell>
          <cell r="K103">
            <v>45.88</v>
          </cell>
          <cell r="L103">
            <v>22.95</v>
          </cell>
          <cell r="M103">
            <v>-15.95</v>
          </cell>
        </row>
        <row r="104">
          <cell r="A104">
            <v>43068</v>
          </cell>
          <cell r="B104">
            <v>1052.5</v>
          </cell>
          <cell r="C104">
            <v>1062</v>
          </cell>
          <cell r="D104">
            <v>1043.05</v>
          </cell>
          <cell r="E104">
            <v>1046.75</v>
          </cell>
          <cell r="F104">
            <v>1052.2534774824401</v>
          </cell>
          <cell r="G104">
            <v>14522</v>
          </cell>
          <cell r="H104">
            <v>715</v>
          </cell>
          <cell r="I104">
            <v>15280825</v>
          </cell>
          <cell r="J104">
            <v>6314</v>
          </cell>
          <cell r="K104">
            <v>43.48</v>
          </cell>
          <cell r="L104">
            <v>18.95</v>
          </cell>
          <cell r="M104">
            <v>-5.75</v>
          </cell>
        </row>
        <row r="105">
          <cell r="A105">
            <v>43067</v>
          </cell>
          <cell r="B105">
            <v>1062</v>
          </cell>
          <cell r="C105">
            <v>1065</v>
          </cell>
          <cell r="D105">
            <v>1049.05</v>
          </cell>
          <cell r="E105">
            <v>1052.95</v>
          </cell>
          <cell r="F105">
            <v>1059.7398824946099</v>
          </cell>
          <cell r="G105">
            <v>82209</v>
          </cell>
          <cell r="H105">
            <v>608</v>
          </cell>
          <cell r="I105">
            <v>87120156</v>
          </cell>
          <cell r="J105">
            <v>73810</v>
          </cell>
          <cell r="K105">
            <v>89.78</v>
          </cell>
          <cell r="L105">
            <v>15.95</v>
          </cell>
          <cell r="M105">
            <v>-9.0500000000000007</v>
          </cell>
        </row>
        <row r="106">
          <cell r="A106">
            <v>43066</v>
          </cell>
          <cell r="B106">
            <v>1058.3</v>
          </cell>
          <cell r="C106">
            <v>1065.05</v>
          </cell>
          <cell r="D106">
            <v>1055.7</v>
          </cell>
          <cell r="E106">
            <v>1058.25</v>
          </cell>
          <cell r="F106">
            <v>1060.0367579676199</v>
          </cell>
          <cell r="G106">
            <v>19642</v>
          </cell>
          <cell r="H106">
            <v>997</v>
          </cell>
          <cell r="I106">
            <v>20821242</v>
          </cell>
          <cell r="J106">
            <v>8364</v>
          </cell>
          <cell r="K106">
            <v>42.58</v>
          </cell>
          <cell r="L106">
            <v>9.35</v>
          </cell>
          <cell r="M106">
            <v>-0.05</v>
          </cell>
        </row>
        <row r="107">
          <cell r="A107">
            <v>43063</v>
          </cell>
          <cell r="B107">
            <v>1049</v>
          </cell>
          <cell r="C107">
            <v>1057.5</v>
          </cell>
          <cell r="D107">
            <v>1040.3499999999999</v>
          </cell>
          <cell r="E107">
            <v>1052.5</v>
          </cell>
          <cell r="F107">
            <v>1052.6657054474899</v>
          </cell>
          <cell r="G107">
            <v>19073</v>
          </cell>
          <cell r="H107">
            <v>1144</v>
          </cell>
          <cell r="I107">
            <v>20077493</v>
          </cell>
          <cell r="J107">
            <v>9215</v>
          </cell>
          <cell r="K107">
            <v>48.31</v>
          </cell>
          <cell r="L107">
            <v>17.149999999999999</v>
          </cell>
          <cell r="M107">
            <v>3.5</v>
          </cell>
        </row>
        <row r="108">
          <cell r="A108">
            <v>43062</v>
          </cell>
          <cell r="B108">
            <v>1036.25</v>
          </cell>
          <cell r="C108">
            <v>1050.3499999999999</v>
          </cell>
          <cell r="D108">
            <v>1032.8</v>
          </cell>
          <cell r="E108">
            <v>1047.5</v>
          </cell>
          <cell r="F108">
            <v>1044.06125661943</v>
          </cell>
          <cell r="G108">
            <v>13974</v>
          </cell>
          <cell r="H108">
            <v>884</v>
          </cell>
          <cell r="I108">
            <v>14589712</v>
          </cell>
          <cell r="J108">
            <v>3717</v>
          </cell>
          <cell r="K108">
            <v>26.6</v>
          </cell>
          <cell r="L108">
            <v>17.55</v>
          </cell>
          <cell r="M108">
            <v>11.25</v>
          </cell>
        </row>
        <row r="109">
          <cell r="A109">
            <v>43061</v>
          </cell>
          <cell r="B109">
            <v>1046.9000000000001</v>
          </cell>
          <cell r="C109">
            <v>1050.5</v>
          </cell>
          <cell r="D109">
            <v>1032.6500000000001</v>
          </cell>
          <cell r="E109">
            <v>1037.3499999999999</v>
          </cell>
          <cell r="F109">
            <v>1036.9446893515701</v>
          </cell>
          <cell r="G109">
            <v>162193</v>
          </cell>
          <cell r="H109">
            <v>1466</v>
          </cell>
          <cell r="I109">
            <v>168185170</v>
          </cell>
          <cell r="J109">
            <v>141181</v>
          </cell>
          <cell r="K109">
            <v>87.05</v>
          </cell>
          <cell r="L109">
            <v>17.850000000000001</v>
          </cell>
          <cell r="M109">
            <v>-9.5500000000000007</v>
          </cell>
        </row>
        <row r="110">
          <cell r="A110">
            <v>43060</v>
          </cell>
          <cell r="B110">
            <v>1049.6500000000001</v>
          </cell>
          <cell r="C110">
            <v>1049.8499999999999</v>
          </cell>
          <cell r="D110">
            <v>1038.3499999999999</v>
          </cell>
          <cell r="E110">
            <v>1043.75</v>
          </cell>
          <cell r="F110">
            <v>1043.6546655879099</v>
          </cell>
          <cell r="G110">
            <v>7416</v>
          </cell>
          <cell r="H110">
            <v>427</v>
          </cell>
          <cell r="I110">
            <v>7739743</v>
          </cell>
          <cell r="J110">
            <v>3473</v>
          </cell>
          <cell r="K110">
            <v>46.83</v>
          </cell>
          <cell r="L110">
            <v>11.5</v>
          </cell>
          <cell r="M110">
            <v>-5.9</v>
          </cell>
        </row>
        <row r="111">
          <cell r="A111">
            <v>43059</v>
          </cell>
          <cell r="B111">
            <v>1045.4000000000001</v>
          </cell>
          <cell r="C111">
            <v>1051</v>
          </cell>
          <cell r="D111">
            <v>1034</v>
          </cell>
          <cell r="E111">
            <v>1044.45</v>
          </cell>
          <cell r="F111">
            <v>1044.9879657910799</v>
          </cell>
          <cell r="G111">
            <v>16370</v>
          </cell>
          <cell r="H111">
            <v>739</v>
          </cell>
          <cell r="I111">
            <v>17106453</v>
          </cell>
          <cell r="J111">
            <v>5282</v>
          </cell>
          <cell r="K111">
            <v>32.270000000000003</v>
          </cell>
          <cell r="L111">
            <v>17</v>
          </cell>
          <cell r="M111">
            <v>-0.95</v>
          </cell>
        </row>
        <row r="112">
          <cell r="A112">
            <v>43056</v>
          </cell>
          <cell r="B112">
            <v>1048</v>
          </cell>
          <cell r="C112">
            <v>1052.05</v>
          </cell>
          <cell r="D112">
            <v>1038</v>
          </cell>
          <cell r="E112">
            <v>1040.1500000000001</v>
          </cell>
          <cell r="F112">
            <v>1044.3960274393301</v>
          </cell>
          <cell r="G112">
            <v>9767</v>
          </cell>
          <cell r="H112">
            <v>579</v>
          </cell>
          <cell r="I112">
            <v>10200616</v>
          </cell>
          <cell r="J112">
            <v>3888</v>
          </cell>
          <cell r="K112">
            <v>39.81</v>
          </cell>
          <cell r="L112">
            <v>14.05</v>
          </cell>
          <cell r="M112">
            <v>-7.85</v>
          </cell>
        </row>
        <row r="113">
          <cell r="A113">
            <v>43055</v>
          </cell>
          <cell r="B113">
            <v>1044</v>
          </cell>
          <cell r="C113">
            <v>1051</v>
          </cell>
          <cell r="D113">
            <v>1021.55</v>
          </cell>
          <cell r="E113">
            <v>1037.8</v>
          </cell>
          <cell r="F113">
            <v>1033.1526757004999</v>
          </cell>
          <cell r="G113">
            <v>17416</v>
          </cell>
          <cell r="H113">
            <v>951</v>
          </cell>
          <cell r="I113">
            <v>17993387</v>
          </cell>
          <cell r="J113">
            <v>4844</v>
          </cell>
          <cell r="K113">
            <v>27.81</v>
          </cell>
          <cell r="L113">
            <v>29.45</v>
          </cell>
          <cell r="M113">
            <v>-6.2</v>
          </cell>
        </row>
        <row r="114">
          <cell r="A114">
            <v>43054</v>
          </cell>
          <cell r="B114">
            <v>1044</v>
          </cell>
          <cell r="C114">
            <v>1058.5</v>
          </cell>
          <cell r="D114">
            <v>1028.7</v>
          </cell>
          <cell r="E114">
            <v>1042.5</v>
          </cell>
          <cell r="F114">
            <v>1043.7422560186501</v>
          </cell>
          <cell r="G114">
            <v>62597</v>
          </cell>
          <cell r="H114">
            <v>1624</v>
          </cell>
          <cell r="I114">
            <v>65335134</v>
          </cell>
          <cell r="J114">
            <v>33014</v>
          </cell>
          <cell r="K114">
            <v>52.74</v>
          </cell>
          <cell r="L114">
            <v>29.8</v>
          </cell>
          <cell r="M114">
            <v>-1.5</v>
          </cell>
        </row>
        <row r="115">
          <cell r="A115">
            <v>43053</v>
          </cell>
          <cell r="B115">
            <v>1048.45</v>
          </cell>
          <cell r="C115">
            <v>1059.9000000000001</v>
          </cell>
          <cell r="D115">
            <v>1042.5</v>
          </cell>
          <cell r="E115">
            <v>1054.95</v>
          </cell>
          <cell r="F115">
            <v>1053.8439921208101</v>
          </cell>
          <cell r="G115">
            <v>15230</v>
          </cell>
          <cell r="H115">
            <v>608</v>
          </cell>
          <cell r="I115">
            <v>16050044</v>
          </cell>
          <cell r="J115">
            <v>6786</v>
          </cell>
          <cell r="K115">
            <v>44.56</v>
          </cell>
          <cell r="L115">
            <v>17.399999999999999</v>
          </cell>
          <cell r="M115">
            <v>6.5</v>
          </cell>
        </row>
        <row r="116">
          <cell r="A116">
            <v>43052</v>
          </cell>
          <cell r="B116">
            <v>1040</v>
          </cell>
          <cell r="C116">
            <v>1055.45</v>
          </cell>
          <cell r="D116">
            <v>1032.5</v>
          </cell>
          <cell r="E116">
            <v>1047.8</v>
          </cell>
          <cell r="F116">
            <v>1044.9049974806401</v>
          </cell>
          <cell r="G116">
            <v>21831</v>
          </cell>
          <cell r="H116">
            <v>704</v>
          </cell>
          <cell r="I116">
            <v>22811321</v>
          </cell>
          <cell r="J116">
            <v>12513</v>
          </cell>
          <cell r="K116">
            <v>57.32</v>
          </cell>
          <cell r="L116">
            <v>22.95</v>
          </cell>
          <cell r="M116">
            <v>7.8</v>
          </cell>
        </row>
        <row r="117">
          <cell r="A117">
            <v>43049</v>
          </cell>
          <cell r="B117">
            <v>1040</v>
          </cell>
          <cell r="C117">
            <v>1047.55</v>
          </cell>
          <cell r="D117">
            <v>1029</v>
          </cell>
          <cell r="E117">
            <v>1038.6500000000001</v>
          </cell>
          <cell r="F117">
            <v>1038.3742709990099</v>
          </cell>
          <cell r="G117">
            <v>26406</v>
          </cell>
          <cell r="H117">
            <v>744</v>
          </cell>
          <cell r="I117">
            <v>27419311</v>
          </cell>
          <cell r="J117">
            <v>14025</v>
          </cell>
          <cell r="K117">
            <v>53.11</v>
          </cell>
          <cell r="L117">
            <v>18.55</v>
          </cell>
          <cell r="M117">
            <v>-1.35</v>
          </cell>
        </row>
        <row r="118">
          <cell r="A118">
            <v>43048</v>
          </cell>
          <cell r="B118">
            <v>1032.2</v>
          </cell>
          <cell r="C118">
            <v>1056.05</v>
          </cell>
          <cell r="D118">
            <v>1026.75</v>
          </cell>
          <cell r="E118">
            <v>1039.05</v>
          </cell>
          <cell r="F118">
            <v>1036.03762666066</v>
          </cell>
          <cell r="G118">
            <v>44410</v>
          </cell>
          <cell r="H118">
            <v>1420</v>
          </cell>
          <cell r="I118">
            <v>46010431</v>
          </cell>
          <cell r="J118">
            <v>10353</v>
          </cell>
          <cell r="K118">
            <v>23.31</v>
          </cell>
          <cell r="L118">
            <v>29.3</v>
          </cell>
          <cell r="M118">
            <v>6.85</v>
          </cell>
        </row>
        <row r="119">
          <cell r="A119">
            <v>43047</v>
          </cell>
          <cell r="B119">
            <v>1034</v>
          </cell>
          <cell r="C119">
            <v>1034.8499999999999</v>
          </cell>
          <cell r="D119">
            <v>1016.8</v>
          </cell>
          <cell r="E119">
            <v>1021.3</v>
          </cell>
          <cell r="F119">
            <v>1021.9102808944</v>
          </cell>
          <cell r="G119">
            <v>25134</v>
          </cell>
          <cell r="H119">
            <v>960</v>
          </cell>
          <cell r="I119">
            <v>25684693</v>
          </cell>
          <cell r="J119">
            <v>10333</v>
          </cell>
          <cell r="K119">
            <v>41.11</v>
          </cell>
          <cell r="L119">
            <v>18.05</v>
          </cell>
          <cell r="M119">
            <v>-12.7</v>
          </cell>
        </row>
        <row r="120">
          <cell r="A120">
            <v>43046</v>
          </cell>
          <cell r="B120">
            <v>1040.0999999999999</v>
          </cell>
          <cell r="C120">
            <v>1047.8499999999999</v>
          </cell>
          <cell r="D120">
            <v>1033.2</v>
          </cell>
          <cell r="E120">
            <v>1034.9000000000001</v>
          </cell>
          <cell r="F120">
            <v>1037.36335098158</v>
          </cell>
          <cell r="G120">
            <v>21343</v>
          </cell>
          <cell r="H120">
            <v>576</v>
          </cell>
          <cell r="I120">
            <v>22140446</v>
          </cell>
          <cell r="J120">
            <v>12731</v>
          </cell>
          <cell r="K120">
            <v>59.65</v>
          </cell>
          <cell r="L120">
            <v>14.65</v>
          </cell>
          <cell r="M120">
            <v>-5.2</v>
          </cell>
        </row>
        <row r="121">
          <cell r="A121">
            <v>43045</v>
          </cell>
          <cell r="B121">
            <v>1040</v>
          </cell>
          <cell r="C121">
            <v>1045</v>
          </cell>
          <cell r="D121">
            <v>1029.5</v>
          </cell>
          <cell r="E121">
            <v>1043.95</v>
          </cell>
          <cell r="F121">
            <v>1039.0784693176799</v>
          </cell>
          <cell r="G121">
            <v>16019</v>
          </cell>
          <cell r="H121">
            <v>1110</v>
          </cell>
          <cell r="I121">
            <v>16644998</v>
          </cell>
          <cell r="J121">
            <v>7682</v>
          </cell>
          <cell r="K121">
            <v>47.96</v>
          </cell>
          <cell r="L121">
            <v>15.5</v>
          </cell>
          <cell r="M121">
            <v>3.95</v>
          </cell>
        </row>
        <row r="122">
          <cell r="A122">
            <v>43042</v>
          </cell>
          <cell r="B122">
            <v>1040.05</v>
          </cell>
          <cell r="C122">
            <v>1046.5</v>
          </cell>
          <cell r="D122">
            <v>1030.7</v>
          </cell>
          <cell r="E122">
            <v>1033</v>
          </cell>
          <cell r="F122">
            <v>1039.59209309119</v>
          </cell>
          <cell r="G122">
            <v>102695</v>
          </cell>
          <cell r="H122">
            <v>606</v>
          </cell>
          <cell r="I122">
            <v>106760910</v>
          </cell>
          <cell r="J122">
            <v>91898</v>
          </cell>
          <cell r="K122">
            <v>89.49</v>
          </cell>
          <cell r="L122">
            <v>15.8</v>
          </cell>
          <cell r="M122">
            <v>-7.05</v>
          </cell>
        </row>
        <row r="123">
          <cell r="A123">
            <v>43041</v>
          </cell>
          <cell r="B123">
            <v>1045.5</v>
          </cell>
          <cell r="C123">
            <v>1050.8499999999999</v>
          </cell>
          <cell r="D123">
            <v>1031</v>
          </cell>
          <cell r="E123">
            <v>1039.1500000000001</v>
          </cell>
          <cell r="F123">
            <v>1043.19066736486</v>
          </cell>
          <cell r="G123">
            <v>17187</v>
          </cell>
          <cell r="H123">
            <v>758</v>
          </cell>
          <cell r="I123">
            <v>17929318</v>
          </cell>
          <cell r="J123">
            <v>6843</v>
          </cell>
          <cell r="K123">
            <v>39.81</v>
          </cell>
          <cell r="L123">
            <v>19.850000000000001</v>
          </cell>
          <cell r="M123">
            <v>-6.35</v>
          </cell>
        </row>
        <row r="124">
          <cell r="A124">
            <v>43040</v>
          </cell>
          <cell r="B124">
            <v>1064</v>
          </cell>
          <cell r="C124">
            <v>1067</v>
          </cell>
          <cell r="D124">
            <v>1040</v>
          </cell>
          <cell r="E124">
            <v>1042.75</v>
          </cell>
          <cell r="F124">
            <v>1048.9707044556401</v>
          </cell>
          <cell r="G124">
            <v>44034</v>
          </cell>
          <cell r="H124">
            <v>1387</v>
          </cell>
          <cell r="I124">
            <v>46190376</v>
          </cell>
          <cell r="J124">
            <v>27135</v>
          </cell>
          <cell r="K124">
            <v>61.62</v>
          </cell>
          <cell r="L124">
            <v>27</v>
          </cell>
          <cell r="M124">
            <v>-21.25</v>
          </cell>
        </row>
        <row r="125">
          <cell r="A125">
            <v>43039</v>
          </cell>
          <cell r="B125">
            <v>1067</v>
          </cell>
          <cell r="C125">
            <v>1085</v>
          </cell>
          <cell r="D125">
            <v>1059.9000000000001</v>
          </cell>
          <cell r="E125">
            <v>1063.3499999999999</v>
          </cell>
          <cell r="F125">
            <v>1064.3101230597899</v>
          </cell>
          <cell r="G125">
            <v>16171</v>
          </cell>
          <cell r="H125">
            <v>726</v>
          </cell>
          <cell r="I125">
            <v>17210959</v>
          </cell>
          <cell r="J125">
            <v>6749</v>
          </cell>
          <cell r="K125">
            <v>41.74</v>
          </cell>
          <cell r="L125">
            <v>25.1</v>
          </cell>
          <cell r="M125">
            <v>-3.65</v>
          </cell>
        </row>
        <row r="126">
          <cell r="A126">
            <v>43038</v>
          </cell>
          <cell r="B126">
            <v>1061</v>
          </cell>
          <cell r="C126">
            <v>1070</v>
          </cell>
          <cell r="D126">
            <v>1056</v>
          </cell>
          <cell r="E126">
            <v>1065.45</v>
          </cell>
          <cell r="F126">
            <v>1061.1624119539099</v>
          </cell>
          <cell r="G126">
            <v>24561</v>
          </cell>
          <cell r="H126">
            <v>1218</v>
          </cell>
          <cell r="I126">
            <v>26063210</v>
          </cell>
          <cell r="J126">
            <v>12108</v>
          </cell>
          <cell r="K126">
            <v>49.3</v>
          </cell>
          <cell r="L126">
            <v>14</v>
          </cell>
          <cell r="M126">
            <v>4.45</v>
          </cell>
        </row>
        <row r="127">
          <cell r="A127">
            <v>43035</v>
          </cell>
          <cell r="B127">
            <v>1060</v>
          </cell>
          <cell r="C127">
            <v>1063.55</v>
          </cell>
          <cell r="D127">
            <v>1051.5</v>
          </cell>
          <cell r="E127">
            <v>1057.45</v>
          </cell>
          <cell r="F127">
            <v>1057.96511723345</v>
          </cell>
          <cell r="G127">
            <v>36551</v>
          </cell>
          <cell r="H127">
            <v>709</v>
          </cell>
          <cell r="I127">
            <v>38669683</v>
          </cell>
          <cell r="J127">
            <v>24109</v>
          </cell>
          <cell r="K127">
            <v>65.959999999999994</v>
          </cell>
          <cell r="L127">
            <v>12.05</v>
          </cell>
          <cell r="M127">
            <v>-2.5499999999999998</v>
          </cell>
        </row>
        <row r="128">
          <cell r="A128">
            <v>43034</v>
          </cell>
          <cell r="B128">
            <v>1039.0999999999999</v>
          </cell>
          <cell r="C128">
            <v>1059</v>
          </cell>
          <cell r="D128">
            <v>1036.5</v>
          </cell>
          <cell r="E128">
            <v>1055.3499999999999</v>
          </cell>
          <cell r="F128">
            <v>1051.07419599898</v>
          </cell>
          <cell r="G128">
            <v>11847</v>
          </cell>
          <cell r="H128">
            <v>725</v>
          </cell>
          <cell r="I128">
            <v>12452076</v>
          </cell>
          <cell r="J128">
            <v>6044</v>
          </cell>
          <cell r="K128">
            <v>51.02</v>
          </cell>
          <cell r="L128">
            <v>22.5</v>
          </cell>
          <cell r="M128">
            <v>16.25</v>
          </cell>
        </row>
        <row r="129">
          <cell r="A129">
            <v>43033</v>
          </cell>
          <cell r="B129">
            <v>1063</v>
          </cell>
          <cell r="C129">
            <v>1064</v>
          </cell>
          <cell r="D129">
            <v>1036.5</v>
          </cell>
          <cell r="E129">
            <v>1038.3</v>
          </cell>
          <cell r="F129">
            <v>1042.2007239223401</v>
          </cell>
          <cell r="G129">
            <v>9117</v>
          </cell>
          <cell r="H129">
            <v>768</v>
          </cell>
          <cell r="I129">
            <v>9501744</v>
          </cell>
          <cell r="J129">
            <v>4754</v>
          </cell>
          <cell r="K129">
            <v>52.14</v>
          </cell>
          <cell r="L129">
            <v>27.5</v>
          </cell>
          <cell r="M129">
            <v>-24.7</v>
          </cell>
        </row>
        <row r="130">
          <cell r="A130">
            <v>43032</v>
          </cell>
          <cell r="B130">
            <v>1062.0999999999999</v>
          </cell>
          <cell r="C130">
            <v>1068.5</v>
          </cell>
          <cell r="D130">
            <v>1049</v>
          </cell>
          <cell r="E130">
            <v>1056.95</v>
          </cell>
          <cell r="F130">
            <v>1058.0453462726</v>
          </cell>
          <cell r="G130">
            <v>11335</v>
          </cell>
          <cell r="H130">
            <v>613</v>
          </cell>
          <cell r="I130">
            <v>11992944</v>
          </cell>
          <cell r="J130">
            <v>3533</v>
          </cell>
          <cell r="K130">
            <v>31.17</v>
          </cell>
          <cell r="L130">
            <v>19.5</v>
          </cell>
          <cell r="M130">
            <v>-5.15</v>
          </cell>
        </row>
        <row r="131">
          <cell r="A131">
            <v>43031</v>
          </cell>
          <cell r="B131">
            <v>1047.4000000000001</v>
          </cell>
          <cell r="C131">
            <v>1070.0999999999999</v>
          </cell>
          <cell r="D131">
            <v>1042.5</v>
          </cell>
          <cell r="E131">
            <v>1061.75</v>
          </cell>
          <cell r="F131">
            <v>1056.15969410706</v>
          </cell>
          <cell r="G131">
            <v>24453</v>
          </cell>
          <cell r="H131">
            <v>977</v>
          </cell>
          <cell r="I131">
            <v>25826273</v>
          </cell>
          <cell r="J131">
            <v>11808</v>
          </cell>
          <cell r="K131">
            <v>48.29</v>
          </cell>
          <cell r="L131">
            <v>27.6</v>
          </cell>
          <cell r="M131">
            <v>14.35</v>
          </cell>
        </row>
        <row r="132">
          <cell r="A132">
            <v>43027</v>
          </cell>
          <cell r="B132">
            <v>1059.5</v>
          </cell>
          <cell r="C132">
            <v>1060</v>
          </cell>
          <cell r="D132">
            <v>1040</v>
          </cell>
          <cell r="E132">
            <v>1047.05</v>
          </cell>
          <cell r="F132">
            <v>1048.6880056278501</v>
          </cell>
          <cell r="G132">
            <v>5686</v>
          </cell>
          <cell r="H132">
            <v>268</v>
          </cell>
          <cell r="I132">
            <v>5962840</v>
          </cell>
          <cell r="J132">
            <v>3609</v>
          </cell>
          <cell r="K132">
            <v>63.47</v>
          </cell>
          <cell r="L132">
            <v>20</v>
          </cell>
          <cell r="M132">
            <v>-12.45</v>
          </cell>
        </row>
        <row r="133">
          <cell r="A133">
            <v>43026</v>
          </cell>
          <cell r="B133">
            <v>1042</v>
          </cell>
          <cell r="C133">
            <v>1058</v>
          </cell>
          <cell r="D133">
            <v>1028.5999999999999</v>
          </cell>
          <cell r="E133">
            <v>1053.3</v>
          </cell>
          <cell r="F133">
            <v>1047.06608077284</v>
          </cell>
          <cell r="G133">
            <v>14906</v>
          </cell>
          <cell r="H133">
            <v>910</v>
          </cell>
          <cell r="I133">
            <v>15607567</v>
          </cell>
          <cell r="J133">
            <v>4851</v>
          </cell>
          <cell r="K133">
            <v>32.54</v>
          </cell>
          <cell r="L133">
            <v>29.4</v>
          </cell>
          <cell r="M133">
            <v>11.3</v>
          </cell>
        </row>
        <row r="134">
          <cell r="A134">
            <v>43025</v>
          </cell>
          <cell r="B134">
            <v>1063</v>
          </cell>
          <cell r="C134">
            <v>1063</v>
          </cell>
          <cell r="D134">
            <v>1026.3</v>
          </cell>
          <cell r="E134">
            <v>1043.2</v>
          </cell>
          <cell r="F134">
            <v>1041.27764910785</v>
          </cell>
          <cell r="G134">
            <v>53971</v>
          </cell>
          <cell r="H134">
            <v>3389</v>
          </cell>
          <cell r="I134">
            <v>56198796</v>
          </cell>
          <cell r="J134">
            <v>28672</v>
          </cell>
          <cell r="K134">
            <v>53.12</v>
          </cell>
          <cell r="L134">
            <v>36.700000000000003</v>
          </cell>
          <cell r="M134">
            <v>-19.8</v>
          </cell>
        </row>
        <row r="135">
          <cell r="A135">
            <v>43024</v>
          </cell>
          <cell r="B135">
            <v>1098</v>
          </cell>
          <cell r="C135">
            <v>1115.5999999999999</v>
          </cell>
          <cell r="D135">
            <v>1051.1500000000001</v>
          </cell>
          <cell r="E135">
            <v>1063.55</v>
          </cell>
          <cell r="F135">
            <v>1080.85385389114</v>
          </cell>
          <cell r="G135">
            <v>53686</v>
          </cell>
          <cell r="H135">
            <v>3366</v>
          </cell>
          <cell r="I135">
            <v>58026720</v>
          </cell>
          <cell r="J135">
            <v>12819</v>
          </cell>
          <cell r="K135">
            <v>23.88</v>
          </cell>
          <cell r="L135">
            <v>64.45</v>
          </cell>
          <cell r="M135">
            <v>-34.450000000000003</v>
          </cell>
        </row>
        <row r="136">
          <cell r="A136">
            <v>43021</v>
          </cell>
          <cell r="B136">
            <v>1110</v>
          </cell>
          <cell r="C136">
            <v>1110</v>
          </cell>
          <cell r="D136">
            <v>1090</v>
          </cell>
          <cell r="E136">
            <v>1091.95</v>
          </cell>
          <cell r="F136">
            <v>1096.7367116937</v>
          </cell>
          <cell r="G136">
            <v>12511</v>
          </cell>
          <cell r="H136">
            <v>671</v>
          </cell>
          <cell r="I136">
            <v>13721273</v>
          </cell>
          <cell r="J136">
            <v>3882</v>
          </cell>
          <cell r="K136">
            <v>31.03</v>
          </cell>
          <cell r="L136">
            <v>20</v>
          </cell>
          <cell r="M136">
            <v>-18.05</v>
          </cell>
        </row>
        <row r="137">
          <cell r="A137">
            <v>43020</v>
          </cell>
          <cell r="B137">
            <v>1088</v>
          </cell>
          <cell r="C137">
            <v>1123.45</v>
          </cell>
          <cell r="D137">
            <v>1085.4000000000001</v>
          </cell>
          <cell r="E137">
            <v>1109.75</v>
          </cell>
          <cell r="F137">
            <v>1110.5251895169999</v>
          </cell>
          <cell r="G137">
            <v>23085</v>
          </cell>
          <cell r="H137">
            <v>1897</v>
          </cell>
          <cell r="I137">
            <v>25636474</v>
          </cell>
          <cell r="J137">
            <v>8264</v>
          </cell>
          <cell r="K137">
            <v>35.799999999999997</v>
          </cell>
          <cell r="L137">
            <v>38.049999999999997</v>
          </cell>
          <cell r="M137">
            <v>21.75</v>
          </cell>
        </row>
        <row r="138">
          <cell r="A138">
            <v>43019</v>
          </cell>
          <cell r="B138">
            <v>1090</v>
          </cell>
          <cell r="C138">
            <v>1099</v>
          </cell>
          <cell r="D138">
            <v>1080</v>
          </cell>
          <cell r="E138">
            <v>1086.8499999999999</v>
          </cell>
          <cell r="F138">
            <v>1087.9212435233101</v>
          </cell>
          <cell r="G138">
            <v>5790</v>
          </cell>
          <cell r="H138">
            <v>395</v>
          </cell>
          <cell r="I138">
            <v>6299064</v>
          </cell>
          <cell r="J138">
            <v>2161</v>
          </cell>
          <cell r="K138">
            <v>37.32</v>
          </cell>
          <cell r="L138">
            <v>19</v>
          </cell>
          <cell r="M138">
            <v>-3.15</v>
          </cell>
        </row>
        <row r="139">
          <cell r="A139">
            <v>43018</v>
          </cell>
          <cell r="B139">
            <v>1095</v>
          </cell>
          <cell r="C139">
            <v>1100.75</v>
          </cell>
          <cell r="D139">
            <v>1081</v>
          </cell>
          <cell r="E139">
            <v>1089.05</v>
          </cell>
          <cell r="F139">
            <v>1089.93992659841</v>
          </cell>
          <cell r="G139">
            <v>5177</v>
          </cell>
          <cell r="H139">
            <v>352</v>
          </cell>
          <cell r="I139">
            <v>5642619</v>
          </cell>
          <cell r="J139">
            <v>1933</v>
          </cell>
          <cell r="K139">
            <v>37.340000000000003</v>
          </cell>
          <cell r="L139">
            <v>19.75</v>
          </cell>
          <cell r="M139">
            <v>-5.95</v>
          </cell>
        </row>
        <row r="140">
          <cell r="A140">
            <v>43017</v>
          </cell>
          <cell r="B140">
            <v>1097.5</v>
          </cell>
          <cell r="C140">
            <v>1112.5</v>
          </cell>
          <cell r="D140">
            <v>1086.9000000000001</v>
          </cell>
          <cell r="E140">
            <v>1090.55</v>
          </cell>
          <cell r="F140">
            <v>1097.66530361889</v>
          </cell>
          <cell r="G140">
            <v>9782</v>
          </cell>
          <cell r="H140">
            <v>866</v>
          </cell>
          <cell r="I140">
            <v>10737362</v>
          </cell>
          <cell r="J140">
            <v>3596</v>
          </cell>
          <cell r="K140">
            <v>36.76</v>
          </cell>
          <cell r="L140">
            <v>25.6</v>
          </cell>
          <cell r="M140">
            <v>-6.95</v>
          </cell>
        </row>
        <row r="141">
          <cell r="A141">
            <v>43014</v>
          </cell>
          <cell r="B141">
            <v>1085</v>
          </cell>
          <cell r="C141">
            <v>1094</v>
          </cell>
          <cell r="D141">
            <v>1081.9000000000001</v>
          </cell>
          <cell r="E141">
            <v>1089.0999999999999</v>
          </cell>
          <cell r="F141">
            <v>1087.41866359447</v>
          </cell>
          <cell r="G141">
            <v>8680</v>
          </cell>
          <cell r="H141">
            <v>675</v>
          </cell>
          <cell r="I141">
            <v>9438794</v>
          </cell>
          <cell r="J141">
            <v>4097</v>
          </cell>
          <cell r="K141">
            <v>47.2</v>
          </cell>
          <cell r="L141">
            <v>12.1</v>
          </cell>
          <cell r="M141">
            <v>4.0999999999999996</v>
          </cell>
        </row>
        <row r="142">
          <cell r="A142">
            <v>43013</v>
          </cell>
          <cell r="B142">
            <v>1081</v>
          </cell>
          <cell r="C142">
            <v>1096.9000000000001</v>
          </cell>
          <cell r="D142">
            <v>1076.5</v>
          </cell>
          <cell r="E142">
            <v>1088.25</v>
          </cell>
          <cell r="F142">
            <v>1087.05486979374</v>
          </cell>
          <cell r="G142">
            <v>12557</v>
          </cell>
          <cell r="H142">
            <v>644</v>
          </cell>
          <cell r="I142">
            <v>13650148</v>
          </cell>
          <cell r="J142">
            <v>4919</v>
          </cell>
          <cell r="K142">
            <v>39.17</v>
          </cell>
          <cell r="L142">
            <v>20.399999999999999</v>
          </cell>
          <cell r="M142">
            <v>7.25</v>
          </cell>
        </row>
        <row r="143">
          <cell r="A143">
            <v>43012</v>
          </cell>
          <cell r="B143">
            <v>1063</v>
          </cell>
          <cell r="C143">
            <v>1081.2</v>
          </cell>
          <cell r="D143">
            <v>1059.6500000000001</v>
          </cell>
          <cell r="E143">
            <v>1078.2</v>
          </cell>
          <cell r="F143">
            <v>1071.56185641769</v>
          </cell>
          <cell r="G143">
            <v>6895</v>
          </cell>
          <cell r="H143">
            <v>347</v>
          </cell>
          <cell r="I143">
            <v>7388419</v>
          </cell>
          <cell r="J143">
            <v>3240</v>
          </cell>
          <cell r="K143">
            <v>46.99</v>
          </cell>
          <cell r="L143">
            <v>21.55</v>
          </cell>
          <cell r="M143">
            <v>15.2</v>
          </cell>
        </row>
        <row r="144">
          <cell r="A144">
            <v>43011</v>
          </cell>
          <cell r="B144">
            <v>1060</v>
          </cell>
          <cell r="C144">
            <v>1066.6500000000001</v>
          </cell>
          <cell r="D144">
            <v>1052.5</v>
          </cell>
          <cell r="E144">
            <v>1058.75</v>
          </cell>
          <cell r="F144">
            <v>1056.7888011812099</v>
          </cell>
          <cell r="G144">
            <v>17609</v>
          </cell>
          <cell r="H144">
            <v>698</v>
          </cell>
          <cell r="I144">
            <v>18608994</v>
          </cell>
          <cell r="J144">
            <v>8355</v>
          </cell>
          <cell r="K144">
            <v>47.45</v>
          </cell>
          <cell r="L144">
            <v>14.15</v>
          </cell>
          <cell r="M144">
            <v>-1.25</v>
          </cell>
        </row>
        <row r="145">
          <cell r="A145">
            <v>43007</v>
          </cell>
          <cell r="B145">
            <v>1072.95</v>
          </cell>
          <cell r="C145">
            <v>1083</v>
          </cell>
          <cell r="D145">
            <v>1052</v>
          </cell>
          <cell r="E145">
            <v>1058.4000000000001</v>
          </cell>
          <cell r="F145">
            <v>1064.7764591267301</v>
          </cell>
          <cell r="G145">
            <v>11291</v>
          </cell>
          <cell r="H145">
            <v>443</v>
          </cell>
          <cell r="I145">
            <v>12022391</v>
          </cell>
          <cell r="J145">
            <v>6674</v>
          </cell>
          <cell r="K145">
            <v>59.11</v>
          </cell>
          <cell r="L145">
            <v>31</v>
          </cell>
          <cell r="M145">
            <v>-14.55</v>
          </cell>
        </row>
        <row r="146">
          <cell r="A146">
            <v>43006</v>
          </cell>
          <cell r="B146">
            <v>1061.7</v>
          </cell>
          <cell r="C146">
            <v>1084</v>
          </cell>
          <cell r="D146">
            <v>1050.3499999999999</v>
          </cell>
          <cell r="E146">
            <v>1072.9000000000001</v>
          </cell>
          <cell r="F146">
            <v>1067.4870786014401</v>
          </cell>
          <cell r="G146">
            <v>11183</v>
          </cell>
          <cell r="H146">
            <v>696</v>
          </cell>
          <cell r="I146">
            <v>11937708</v>
          </cell>
          <cell r="J146">
            <v>2322</v>
          </cell>
          <cell r="K146">
            <v>20.76</v>
          </cell>
          <cell r="L146">
            <v>33.65</v>
          </cell>
          <cell r="M146">
            <v>11.2</v>
          </cell>
        </row>
        <row r="147">
          <cell r="A147">
            <v>43005</v>
          </cell>
          <cell r="B147">
            <v>1080.7</v>
          </cell>
          <cell r="C147">
            <v>1086.95</v>
          </cell>
          <cell r="D147">
            <v>1057.8</v>
          </cell>
          <cell r="E147">
            <v>1061.6500000000001</v>
          </cell>
          <cell r="F147">
            <v>1066.0246994356701</v>
          </cell>
          <cell r="G147">
            <v>12227</v>
          </cell>
          <cell r="H147">
            <v>707</v>
          </cell>
          <cell r="I147">
            <v>13034284</v>
          </cell>
          <cell r="J147">
            <v>4068</v>
          </cell>
          <cell r="K147">
            <v>33.270000000000003</v>
          </cell>
          <cell r="L147">
            <v>29.15</v>
          </cell>
          <cell r="M147">
            <v>-19.05</v>
          </cell>
        </row>
        <row r="148">
          <cell r="A148">
            <v>43004</v>
          </cell>
          <cell r="B148">
            <v>1088</v>
          </cell>
          <cell r="C148">
            <v>1090.3499999999999</v>
          </cell>
          <cell r="D148">
            <v>1068</v>
          </cell>
          <cell r="E148">
            <v>1080.6500000000001</v>
          </cell>
          <cell r="F148">
            <v>1078.6112012987001</v>
          </cell>
          <cell r="G148">
            <v>8624</v>
          </cell>
          <cell r="H148">
            <v>549</v>
          </cell>
          <cell r="I148">
            <v>9301943</v>
          </cell>
          <cell r="J148">
            <v>1490</v>
          </cell>
          <cell r="K148">
            <v>17.28</v>
          </cell>
          <cell r="L148">
            <v>22.35</v>
          </cell>
          <cell r="M148">
            <v>-7.35</v>
          </cell>
        </row>
        <row r="149">
          <cell r="A149">
            <v>43003</v>
          </cell>
          <cell r="B149">
            <v>1100</v>
          </cell>
          <cell r="C149">
            <v>1103</v>
          </cell>
          <cell r="D149">
            <v>1081</v>
          </cell>
          <cell r="E149">
            <v>1084.95</v>
          </cell>
          <cell r="F149">
            <v>1090.16554793521</v>
          </cell>
          <cell r="G149">
            <v>13706</v>
          </cell>
          <cell r="H149">
            <v>851</v>
          </cell>
          <cell r="I149">
            <v>14941809</v>
          </cell>
          <cell r="J149">
            <v>2534</v>
          </cell>
          <cell r="K149">
            <v>18.489999999999998</v>
          </cell>
          <cell r="L149">
            <v>22</v>
          </cell>
          <cell r="M149">
            <v>-15.05</v>
          </cell>
        </row>
        <row r="150">
          <cell r="A150">
            <v>43000</v>
          </cell>
          <cell r="B150">
            <v>1110.05</v>
          </cell>
          <cell r="C150">
            <v>1114</v>
          </cell>
          <cell r="D150">
            <v>1093.5999999999999</v>
          </cell>
          <cell r="E150">
            <v>1100.4000000000001</v>
          </cell>
          <cell r="F150">
            <v>1103.6405054586</v>
          </cell>
          <cell r="G150">
            <v>11633</v>
          </cell>
          <cell r="H150">
            <v>744</v>
          </cell>
          <cell r="I150">
            <v>12838650</v>
          </cell>
          <cell r="J150">
            <v>4713</v>
          </cell>
          <cell r="K150">
            <v>40.51</v>
          </cell>
          <cell r="L150">
            <v>20.399999999999999</v>
          </cell>
          <cell r="M150">
            <v>-9.65</v>
          </cell>
        </row>
        <row r="151">
          <cell r="A151">
            <v>42999</v>
          </cell>
          <cell r="B151">
            <v>1139</v>
          </cell>
          <cell r="C151">
            <v>1140.25</v>
          </cell>
          <cell r="D151">
            <v>1111.0999999999999</v>
          </cell>
          <cell r="E151">
            <v>1117.5</v>
          </cell>
          <cell r="F151">
            <v>1123.3592088998701</v>
          </cell>
          <cell r="G151">
            <v>8090</v>
          </cell>
          <cell r="H151">
            <v>489</v>
          </cell>
          <cell r="I151">
            <v>9087976</v>
          </cell>
          <cell r="J151">
            <v>3091</v>
          </cell>
          <cell r="K151">
            <v>38.21</v>
          </cell>
          <cell r="L151">
            <v>29.15</v>
          </cell>
          <cell r="M151">
            <v>-21.5</v>
          </cell>
        </row>
        <row r="152">
          <cell r="A152">
            <v>42998</v>
          </cell>
          <cell r="B152">
            <v>1144</v>
          </cell>
          <cell r="C152">
            <v>1152.5</v>
          </cell>
          <cell r="D152">
            <v>1133.0999999999999</v>
          </cell>
          <cell r="E152">
            <v>1135.95</v>
          </cell>
          <cell r="F152">
            <v>1142.31873378308</v>
          </cell>
          <cell r="G152">
            <v>9635</v>
          </cell>
          <cell r="H152">
            <v>485</v>
          </cell>
          <cell r="I152">
            <v>11006241</v>
          </cell>
          <cell r="J152">
            <v>4724</v>
          </cell>
          <cell r="K152">
            <v>49.03</v>
          </cell>
          <cell r="L152">
            <v>19.399999999999999</v>
          </cell>
          <cell r="M152">
            <v>-8.0500000000000007</v>
          </cell>
        </row>
        <row r="153">
          <cell r="A153">
            <v>42997</v>
          </cell>
          <cell r="B153">
            <v>1139.7</v>
          </cell>
          <cell r="C153">
            <v>1163</v>
          </cell>
          <cell r="D153">
            <v>1139.7</v>
          </cell>
          <cell r="E153">
            <v>1143.8499999999999</v>
          </cell>
          <cell r="F153">
            <v>1152.15972685731</v>
          </cell>
          <cell r="G153">
            <v>19477</v>
          </cell>
          <cell r="H153">
            <v>992</v>
          </cell>
          <cell r="I153">
            <v>22440615</v>
          </cell>
          <cell r="J153">
            <v>5201</v>
          </cell>
          <cell r="K153">
            <v>26.7</v>
          </cell>
          <cell r="L153">
            <v>23.3</v>
          </cell>
          <cell r="M153">
            <v>4.1500000000000004</v>
          </cell>
        </row>
        <row r="154">
          <cell r="A154">
            <v>42996</v>
          </cell>
          <cell r="B154">
            <v>1139.95</v>
          </cell>
          <cell r="C154">
            <v>1144.25</v>
          </cell>
          <cell r="D154">
            <v>1131.7</v>
          </cell>
          <cell r="E154">
            <v>1139.7</v>
          </cell>
          <cell r="F154">
            <v>1139.11875616979</v>
          </cell>
          <cell r="G154">
            <v>10130</v>
          </cell>
          <cell r="H154">
            <v>508</v>
          </cell>
          <cell r="I154">
            <v>11539273</v>
          </cell>
          <cell r="J154">
            <v>4497</v>
          </cell>
          <cell r="K154">
            <v>44.39</v>
          </cell>
          <cell r="L154">
            <v>12.55</v>
          </cell>
          <cell r="M154">
            <v>-0.25</v>
          </cell>
        </row>
        <row r="155">
          <cell r="A155">
            <v>42993</v>
          </cell>
          <cell r="B155">
            <v>1142.4000000000001</v>
          </cell>
          <cell r="C155">
            <v>1143.1500000000001</v>
          </cell>
          <cell r="D155">
            <v>1125</v>
          </cell>
          <cell r="E155">
            <v>1133.75</v>
          </cell>
          <cell r="F155">
            <v>1131.0005554526899</v>
          </cell>
          <cell r="G155">
            <v>5401</v>
          </cell>
          <cell r="H155">
            <v>445</v>
          </cell>
          <cell r="I155">
            <v>6108534</v>
          </cell>
          <cell r="J155">
            <v>1882</v>
          </cell>
          <cell r="K155">
            <v>34.85</v>
          </cell>
          <cell r="L155">
            <v>18.149999999999999</v>
          </cell>
          <cell r="M155">
            <v>-8.65</v>
          </cell>
        </row>
        <row r="156">
          <cell r="A156">
            <v>42992</v>
          </cell>
          <cell r="B156">
            <v>1148</v>
          </cell>
          <cell r="C156">
            <v>1152.5</v>
          </cell>
          <cell r="D156">
            <v>1133.45</v>
          </cell>
          <cell r="E156">
            <v>1140.9000000000001</v>
          </cell>
          <cell r="F156">
            <v>1140.4424839993001</v>
          </cell>
          <cell r="G156">
            <v>11562</v>
          </cell>
          <cell r="H156">
            <v>545</v>
          </cell>
          <cell r="I156">
            <v>13185796</v>
          </cell>
          <cell r="J156">
            <v>4435</v>
          </cell>
          <cell r="K156">
            <v>38.36</v>
          </cell>
          <cell r="L156">
            <v>19.05</v>
          </cell>
          <cell r="M156">
            <v>-7.1</v>
          </cell>
        </row>
        <row r="157">
          <cell r="A157">
            <v>42991</v>
          </cell>
          <cell r="B157">
            <v>1157.2</v>
          </cell>
          <cell r="C157">
            <v>1175.5</v>
          </cell>
          <cell r="D157">
            <v>1139.45</v>
          </cell>
          <cell r="E157">
            <v>1144</v>
          </cell>
          <cell r="F157">
            <v>1157.05104249142</v>
          </cell>
          <cell r="G157">
            <v>18945</v>
          </cell>
          <cell r="H157">
            <v>839</v>
          </cell>
          <cell r="I157">
            <v>21920332</v>
          </cell>
          <cell r="J157">
            <v>5655</v>
          </cell>
          <cell r="K157">
            <v>29.85</v>
          </cell>
          <cell r="L157">
            <v>36.049999999999997</v>
          </cell>
          <cell r="M157">
            <v>-13.2</v>
          </cell>
        </row>
        <row r="158">
          <cell r="A158">
            <v>42990</v>
          </cell>
          <cell r="B158">
            <v>1153.2</v>
          </cell>
          <cell r="C158">
            <v>1160</v>
          </cell>
          <cell r="D158">
            <v>1146.55</v>
          </cell>
          <cell r="E158">
            <v>1157.2</v>
          </cell>
          <cell r="F158">
            <v>1153.9220884620499</v>
          </cell>
          <cell r="G158">
            <v>7393</v>
          </cell>
          <cell r="H158">
            <v>449</v>
          </cell>
          <cell r="I158">
            <v>8530946</v>
          </cell>
          <cell r="J158">
            <v>3159</v>
          </cell>
          <cell r="K158">
            <v>42.73</v>
          </cell>
          <cell r="L158">
            <v>13.45</v>
          </cell>
          <cell r="M158">
            <v>4</v>
          </cell>
        </row>
        <row r="159">
          <cell r="A159">
            <v>42989</v>
          </cell>
          <cell r="B159">
            <v>1162</v>
          </cell>
          <cell r="C159">
            <v>1170</v>
          </cell>
          <cell r="D159">
            <v>1146</v>
          </cell>
          <cell r="E159">
            <v>1148.95</v>
          </cell>
          <cell r="F159">
            <v>1154.8529178245301</v>
          </cell>
          <cell r="G159">
            <v>20152</v>
          </cell>
          <cell r="H159">
            <v>1066</v>
          </cell>
          <cell r="I159">
            <v>23272596</v>
          </cell>
          <cell r="J159">
            <v>6372</v>
          </cell>
          <cell r="K159">
            <v>31.62</v>
          </cell>
          <cell r="L159">
            <v>24</v>
          </cell>
          <cell r="M159">
            <v>-13.05</v>
          </cell>
        </row>
        <row r="160">
          <cell r="A160">
            <v>42986</v>
          </cell>
          <cell r="B160">
            <v>1150</v>
          </cell>
          <cell r="C160">
            <v>1162</v>
          </cell>
          <cell r="D160">
            <v>1135.3499999999999</v>
          </cell>
          <cell r="E160">
            <v>1156.5999999999999</v>
          </cell>
          <cell r="F160">
            <v>1154.41984880256</v>
          </cell>
          <cell r="G160">
            <v>36244</v>
          </cell>
          <cell r="H160">
            <v>1776</v>
          </cell>
          <cell r="I160">
            <v>41840793</v>
          </cell>
          <cell r="J160">
            <v>10146</v>
          </cell>
          <cell r="K160">
            <v>27.99</v>
          </cell>
          <cell r="L160">
            <v>26.65</v>
          </cell>
          <cell r="M160">
            <v>6.6</v>
          </cell>
        </row>
        <row r="161">
          <cell r="A161">
            <v>42985</v>
          </cell>
          <cell r="B161">
            <v>1116.5</v>
          </cell>
          <cell r="C161">
            <v>1149.4000000000001</v>
          </cell>
          <cell r="D161">
            <v>1095</v>
          </cell>
          <cell r="E161">
            <v>1144.55</v>
          </cell>
          <cell r="F161">
            <v>1135.6659770321701</v>
          </cell>
          <cell r="G161">
            <v>33351</v>
          </cell>
          <cell r="H161">
            <v>2121</v>
          </cell>
          <cell r="I161">
            <v>37875596</v>
          </cell>
          <cell r="J161">
            <v>13047</v>
          </cell>
          <cell r="K161">
            <v>39.119999999999997</v>
          </cell>
          <cell r="L161">
            <v>54.4</v>
          </cell>
          <cell r="M161">
            <v>28.05</v>
          </cell>
        </row>
        <row r="162">
          <cell r="A162">
            <v>42984</v>
          </cell>
          <cell r="B162">
            <v>1109.1500000000001</v>
          </cell>
          <cell r="C162">
            <v>1119.3</v>
          </cell>
          <cell r="D162">
            <v>1106.5999999999999</v>
          </cell>
          <cell r="E162">
            <v>1113.25</v>
          </cell>
          <cell r="F162">
            <v>1112.6486230636799</v>
          </cell>
          <cell r="G162">
            <v>11620</v>
          </cell>
          <cell r="H162">
            <v>557</v>
          </cell>
          <cell r="I162">
            <v>12928977</v>
          </cell>
          <cell r="J162">
            <v>3697</v>
          </cell>
          <cell r="K162">
            <v>31.82</v>
          </cell>
          <cell r="L162">
            <v>12.7</v>
          </cell>
          <cell r="M162">
            <v>4.0999999999999996</v>
          </cell>
        </row>
        <row r="163">
          <cell r="A163">
            <v>42983</v>
          </cell>
          <cell r="B163">
            <v>1112</v>
          </cell>
          <cell r="C163">
            <v>1119.7</v>
          </cell>
          <cell r="D163">
            <v>1105.5</v>
          </cell>
          <cell r="E163">
            <v>1110.25</v>
          </cell>
          <cell r="F163">
            <v>1112.4617271201701</v>
          </cell>
          <cell r="G163">
            <v>7747</v>
          </cell>
          <cell r="H163">
            <v>416</v>
          </cell>
          <cell r="I163">
            <v>8618241</v>
          </cell>
          <cell r="J163">
            <v>2192</v>
          </cell>
          <cell r="K163">
            <v>28.29</v>
          </cell>
          <cell r="L163">
            <v>14.2</v>
          </cell>
          <cell r="M163">
            <v>-1.75</v>
          </cell>
        </row>
        <row r="164">
          <cell r="A164">
            <v>42982</v>
          </cell>
          <cell r="B164">
            <v>1124</v>
          </cell>
          <cell r="C164">
            <v>1125</v>
          </cell>
          <cell r="D164">
            <v>1104.9000000000001</v>
          </cell>
          <cell r="E164">
            <v>1110.4000000000001</v>
          </cell>
          <cell r="F164">
            <v>1112.9803135766001</v>
          </cell>
          <cell r="G164">
            <v>14223</v>
          </cell>
          <cell r="H164">
            <v>669</v>
          </cell>
          <cell r="I164">
            <v>15829919</v>
          </cell>
          <cell r="J164">
            <v>3571</v>
          </cell>
          <cell r="K164">
            <v>25.11</v>
          </cell>
          <cell r="L164">
            <v>20.100000000000001</v>
          </cell>
          <cell r="M164">
            <v>-13.6</v>
          </cell>
        </row>
        <row r="165">
          <cell r="A165">
            <v>42979</v>
          </cell>
          <cell r="B165">
            <v>1115</v>
          </cell>
          <cell r="C165">
            <v>1130.4000000000001</v>
          </cell>
          <cell r="D165">
            <v>1113.05</v>
          </cell>
          <cell r="E165">
            <v>1124.55</v>
          </cell>
          <cell r="F165">
            <v>1124.1877119328201</v>
          </cell>
          <cell r="G165">
            <v>24772</v>
          </cell>
          <cell r="H165">
            <v>1179</v>
          </cell>
          <cell r="I165">
            <v>27848378</v>
          </cell>
          <cell r="J165">
            <v>6911</v>
          </cell>
          <cell r="K165">
            <v>27.9</v>
          </cell>
          <cell r="L165">
            <v>17.350000000000001</v>
          </cell>
          <cell r="M165">
            <v>9.5500000000000007</v>
          </cell>
        </row>
        <row r="166">
          <cell r="A166">
            <v>42978</v>
          </cell>
          <cell r="B166">
            <v>1107</v>
          </cell>
          <cell r="C166">
            <v>1117</v>
          </cell>
          <cell r="D166">
            <v>1103.05</v>
          </cell>
          <cell r="E166">
            <v>1111.6500000000001</v>
          </cell>
          <cell r="F166">
            <v>1109.6869685678801</v>
          </cell>
          <cell r="G166">
            <v>20934</v>
          </cell>
          <cell r="H166">
            <v>928</v>
          </cell>
          <cell r="I166">
            <v>23230187</v>
          </cell>
          <cell r="J166">
            <v>4599</v>
          </cell>
          <cell r="K166">
            <v>21.97</v>
          </cell>
          <cell r="L166">
            <v>13.95</v>
          </cell>
          <cell r="M166">
            <v>4.6500000000000004</v>
          </cell>
        </row>
        <row r="167">
          <cell r="A167">
            <v>42977</v>
          </cell>
          <cell r="B167">
            <v>1098.75</v>
          </cell>
          <cell r="C167">
            <v>1113.5</v>
          </cell>
          <cell r="D167">
            <v>1096.55</v>
          </cell>
          <cell r="E167">
            <v>1104.8</v>
          </cell>
          <cell r="F167">
            <v>1106.5624491692799</v>
          </cell>
          <cell r="G167">
            <v>25821</v>
          </cell>
          <cell r="H167">
            <v>796</v>
          </cell>
          <cell r="I167">
            <v>28572549</v>
          </cell>
          <cell r="J167">
            <v>9585</v>
          </cell>
          <cell r="K167">
            <v>37.119999999999997</v>
          </cell>
          <cell r="L167">
            <v>16.95</v>
          </cell>
          <cell r="M167">
            <v>6.05</v>
          </cell>
        </row>
        <row r="168">
          <cell r="A168">
            <v>42976</v>
          </cell>
          <cell r="B168">
            <v>1098.3</v>
          </cell>
          <cell r="C168">
            <v>1098.8</v>
          </cell>
          <cell r="D168">
            <v>1087</v>
          </cell>
          <cell r="E168">
            <v>1093.55</v>
          </cell>
          <cell r="F168">
            <v>1092.98003644141</v>
          </cell>
          <cell r="G168">
            <v>12623</v>
          </cell>
          <cell r="H168">
            <v>594</v>
          </cell>
          <cell r="I168">
            <v>13796687</v>
          </cell>
          <cell r="J168">
            <v>4829</v>
          </cell>
          <cell r="K168">
            <v>38.26</v>
          </cell>
          <cell r="L168">
            <v>11.8</v>
          </cell>
          <cell r="M168">
            <v>-4.75</v>
          </cell>
        </row>
        <row r="169">
          <cell r="A169">
            <v>42975</v>
          </cell>
          <cell r="B169">
            <v>1093</v>
          </cell>
          <cell r="C169">
            <v>1105.95</v>
          </cell>
          <cell r="D169">
            <v>1088.5</v>
          </cell>
          <cell r="E169">
            <v>1100.5999999999999</v>
          </cell>
          <cell r="F169">
            <v>1099.0600896860899</v>
          </cell>
          <cell r="G169">
            <v>25645</v>
          </cell>
          <cell r="H169">
            <v>1166</v>
          </cell>
          <cell r="I169">
            <v>28185396</v>
          </cell>
          <cell r="J169">
            <v>8299</v>
          </cell>
          <cell r="K169">
            <v>32.36</v>
          </cell>
          <cell r="L169">
            <v>17.45</v>
          </cell>
          <cell r="M169">
            <v>7.6</v>
          </cell>
        </row>
        <row r="170">
          <cell r="A170">
            <v>42971</v>
          </cell>
          <cell r="B170">
            <v>1087.6500000000001</v>
          </cell>
          <cell r="C170">
            <v>1096.45</v>
          </cell>
          <cell r="D170">
            <v>1083.8499999999999</v>
          </cell>
          <cell r="E170">
            <v>1093.4000000000001</v>
          </cell>
          <cell r="F170">
            <v>1092.3866531850299</v>
          </cell>
          <cell r="G170">
            <v>14835</v>
          </cell>
          <cell r="H170">
            <v>889</v>
          </cell>
          <cell r="I170">
            <v>16205556</v>
          </cell>
          <cell r="J170">
            <v>6710</v>
          </cell>
          <cell r="K170">
            <v>45.23</v>
          </cell>
          <cell r="L170">
            <v>12.6</v>
          </cell>
          <cell r="M170">
            <v>5.75</v>
          </cell>
        </row>
        <row r="171">
          <cell r="A171">
            <v>42970</v>
          </cell>
          <cell r="B171">
            <v>1085</v>
          </cell>
          <cell r="C171">
            <v>1092</v>
          </cell>
          <cell r="D171">
            <v>1082.9000000000001</v>
          </cell>
          <cell r="E171">
            <v>1086.25</v>
          </cell>
          <cell r="F171">
            <v>1085.0500673873701</v>
          </cell>
          <cell r="G171">
            <v>139492</v>
          </cell>
          <cell r="H171">
            <v>398</v>
          </cell>
          <cell r="I171">
            <v>151355804</v>
          </cell>
          <cell r="J171">
            <v>135922</v>
          </cell>
          <cell r="K171">
            <v>97.44</v>
          </cell>
          <cell r="L171">
            <v>9.1</v>
          </cell>
          <cell r="M171">
            <v>1.25</v>
          </cell>
        </row>
        <row r="172">
          <cell r="A172">
            <v>42969</v>
          </cell>
          <cell r="B172">
            <v>1080</v>
          </cell>
          <cell r="C172">
            <v>1093.9000000000001</v>
          </cell>
          <cell r="D172">
            <v>1080</v>
          </cell>
          <cell r="E172">
            <v>1083.4000000000001</v>
          </cell>
          <cell r="F172">
            <v>1084.46517068512</v>
          </cell>
          <cell r="G172">
            <v>62835</v>
          </cell>
          <cell r="H172">
            <v>755</v>
          </cell>
          <cell r="I172">
            <v>68142369</v>
          </cell>
          <cell r="J172">
            <v>54971</v>
          </cell>
          <cell r="K172">
            <v>87.48</v>
          </cell>
          <cell r="L172">
            <v>13.9</v>
          </cell>
          <cell r="M172">
            <v>3.4</v>
          </cell>
        </row>
        <row r="173">
          <cell r="A173">
            <v>42968</v>
          </cell>
          <cell r="B173">
            <v>1075</v>
          </cell>
          <cell r="C173">
            <v>1095.5</v>
          </cell>
          <cell r="D173">
            <v>1073.2</v>
          </cell>
          <cell r="E173">
            <v>1077.5</v>
          </cell>
          <cell r="F173">
            <v>1084.0342132814801</v>
          </cell>
          <cell r="G173">
            <v>26744</v>
          </cell>
          <cell r="H173">
            <v>1301</v>
          </cell>
          <cell r="I173">
            <v>28991411</v>
          </cell>
          <cell r="J173">
            <v>9456</v>
          </cell>
          <cell r="K173">
            <v>35.36</v>
          </cell>
          <cell r="L173">
            <v>22.3</v>
          </cell>
          <cell r="M173">
            <v>2.5</v>
          </cell>
        </row>
        <row r="174">
          <cell r="A174">
            <v>42965</v>
          </cell>
          <cell r="B174">
            <v>1062.05</v>
          </cell>
          <cell r="C174">
            <v>1075.8499999999999</v>
          </cell>
          <cell r="D174">
            <v>1051</v>
          </cell>
          <cell r="E174">
            <v>1068.9000000000001</v>
          </cell>
          <cell r="F174">
            <v>1067.6404431824501</v>
          </cell>
          <cell r="G174">
            <v>17961</v>
          </cell>
          <cell r="H174">
            <v>935</v>
          </cell>
          <cell r="I174">
            <v>19175890</v>
          </cell>
          <cell r="J174">
            <v>4703</v>
          </cell>
          <cell r="K174">
            <v>26.18</v>
          </cell>
          <cell r="L174">
            <v>24.85</v>
          </cell>
          <cell r="M174">
            <v>6.85</v>
          </cell>
        </row>
        <row r="175">
          <cell r="A175">
            <v>42964</v>
          </cell>
          <cell r="B175">
            <v>1065</v>
          </cell>
          <cell r="C175">
            <v>1067.95</v>
          </cell>
          <cell r="D175">
            <v>1055</v>
          </cell>
          <cell r="E175">
            <v>1058.6500000000001</v>
          </cell>
          <cell r="F175">
            <v>1060.76756156641</v>
          </cell>
          <cell r="G175">
            <v>9908</v>
          </cell>
          <cell r="H175">
            <v>480</v>
          </cell>
          <cell r="I175">
            <v>10510085</v>
          </cell>
          <cell r="J175">
            <v>3594</v>
          </cell>
          <cell r="K175">
            <v>36.270000000000003</v>
          </cell>
          <cell r="L175">
            <v>12.95</v>
          </cell>
          <cell r="M175">
            <v>-6.35</v>
          </cell>
        </row>
        <row r="176">
          <cell r="A176">
            <v>42963</v>
          </cell>
          <cell r="B176">
            <v>1050.5</v>
          </cell>
          <cell r="C176">
            <v>1071.5</v>
          </cell>
          <cell r="D176">
            <v>1048</v>
          </cell>
          <cell r="E176">
            <v>1065.8499999999999</v>
          </cell>
          <cell r="F176">
            <v>1062.26158367004</v>
          </cell>
          <cell r="G176">
            <v>19057</v>
          </cell>
          <cell r="H176">
            <v>875</v>
          </cell>
          <cell r="I176">
            <v>20243519</v>
          </cell>
          <cell r="J176">
            <v>6860</v>
          </cell>
          <cell r="K176">
            <v>36</v>
          </cell>
          <cell r="L176">
            <v>23.5</v>
          </cell>
          <cell r="M176">
            <v>15.35</v>
          </cell>
        </row>
        <row r="177">
          <cell r="A177">
            <v>42961</v>
          </cell>
          <cell r="B177">
            <v>1048</v>
          </cell>
          <cell r="C177">
            <v>1061</v>
          </cell>
          <cell r="D177">
            <v>1039</v>
          </cell>
          <cell r="E177">
            <v>1045.9000000000001</v>
          </cell>
          <cell r="F177">
            <v>1053.5934967979299</v>
          </cell>
          <cell r="G177">
            <v>28263</v>
          </cell>
          <cell r="H177">
            <v>1037</v>
          </cell>
          <cell r="I177">
            <v>29777713</v>
          </cell>
          <cell r="J177">
            <v>12961</v>
          </cell>
          <cell r="K177">
            <v>45.86</v>
          </cell>
          <cell r="L177">
            <v>22</v>
          </cell>
          <cell r="M177">
            <v>-2.1</v>
          </cell>
        </row>
        <row r="178">
          <cell r="A178">
            <v>42958</v>
          </cell>
          <cell r="B178">
            <v>1050.95</v>
          </cell>
          <cell r="C178">
            <v>1057.5</v>
          </cell>
          <cell r="D178">
            <v>1040</v>
          </cell>
          <cell r="E178">
            <v>1048</v>
          </cell>
          <cell r="F178">
            <v>1046.1093296686499</v>
          </cell>
          <cell r="G178">
            <v>13098</v>
          </cell>
          <cell r="H178">
            <v>657</v>
          </cell>
          <cell r="I178">
            <v>13701940</v>
          </cell>
          <cell r="J178">
            <v>5258</v>
          </cell>
          <cell r="K178">
            <v>40.14</v>
          </cell>
          <cell r="L178">
            <v>17.5</v>
          </cell>
          <cell r="M178">
            <v>-2.95</v>
          </cell>
        </row>
        <row r="179">
          <cell r="A179">
            <v>42957</v>
          </cell>
          <cell r="B179">
            <v>1055</v>
          </cell>
          <cell r="C179">
            <v>1056</v>
          </cell>
          <cell r="D179">
            <v>1035.2</v>
          </cell>
          <cell r="E179">
            <v>1050.95</v>
          </cell>
          <cell r="F179">
            <v>1049.7653776135</v>
          </cell>
          <cell r="G179">
            <v>18127</v>
          </cell>
          <cell r="H179">
            <v>787</v>
          </cell>
          <cell r="I179">
            <v>19029097</v>
          </cell>
          <cell r="J179">
            <v>6315</v>
          </cell>
          <cell r="K179">
            <v>34.840000000000003</v>
          </cell>
          <cell r="L179">
            <v>20.8</v>
          </cell>
          <cell r="M179">
            <v>-4.05</v>
          </cell>
        </row>
        <row r="180">
          <cell r="A180">
            <v>42956</v>
          </cell>
          <cell r="B180">
            <v>1065</v>
          </cell>
          <cell r="C180">
            <v>1068</v>
          </cell>
          <cell r="D180">
            <v>1048</v>
          </cell>
          <cell r="E180">
            <v>1055.6500000000001</v>
          </cell>
          <cell r="F180">
            <v>1055.09477577438</v>
          </cell>
          <cell r="G180">
            <v>12978</v>
          </cell>
          <cell r="H180">
            <v>637</v>
          </cell>
          <cell r="I180">
            <v>13693020</v>
          </cell>
          <cell r="J180">
            <v>3833</v>
          </cell>
          <cell r="K180">
            <v>29.53</v>
          </cell>
          <cell r="L180">
            <v>20</v>
          </cell>
          <cell r="M180">
            <v>-9.35</v>
          </cell>
        </row>
        <row r="181">
          <cell r="A181">
            <v>42955</v>
          </cell>
          <cell r="B181">
            <v>1076</v>
          </cell>
          <cell r="C181">
            <v>1076</v>
          </cell>
          <cell r="D181">
            <v>1060</v>
          </cell>
          <cell r="E181">
            <v>1065.95</v>
          </cell>
          <cell r="F181">
            <v>1068.4628171960101</v>
          </cell>
          <cell r="G181">
            <v>18167</v>
          </cell>
          <cell r="H181">
            <v>743</v>
          </cell>
          <cell r="I181">
            <v>19410764</v>
          </cell>
          <cell r="J181">
            <v>9491</v>
          </cell>
          <cell r="K181">
            <v>52.24</v>
          </cell>
          <cell r="L181">
            <v>16</v>
          </cell>
          <cell r="M181">
            <v>-10.050000000000001</v>
          </cell>
        </row>
        <row r="182">
          <cell r="A182">
            <v>42954</v>
          </cell>
          <cell r="B182">
            <v>1078</v>
          </cell>
          <cell r="C182">
            <v>1078</v>
          </cell>
          <cell r="D182">
            <v>1067.2</v>
          </cell>
          <cell r="E182">
            <v>1072.4000000000001</v>
          </cell>
          <cell r="F182">
            <v>1072.66906044284</v>
          </cell>
          <cell r="G182">
            <v>8355</v>
          </cell>
          <cell r="H182">
            <v>458</v>
          </cell>
          <cell r="I182">
            <v>8962150</v>
          </cell>
          <cell r="J182">
            <v>3834</v>
          </cell>
          <cell r="K182">
            <v>45.89</v>
          </cell>
          <cell r="L182">
            <v>10.8</v>
          </cell>
          <cell r="M182">
            <v>-5.6</v>
          </cell>
        </row>
        <row r="183">
          <cell r="A183">
            <v>42951</v>
          </cell>
          <cell r="B183">
            <v>1073.9000000000001</v>
          </cell>
          <cell r="C183">
            <v>1085.3</v>
          </cell>
          <cell r="D183">
            <v>1069.8</v>
          </cell>
          <cell r="E183">
            <v>1073.95</v>
          </cell>
          <cell r="F183">
            <v>1077.99133910726</v>
          </cell>
          <cell r="G183">
            <v>36024</v>
          </cell>
          <cell r="H183">
            <v>1582</v>
          </cell>
          <cell r="I183">
            <v>38833560</v>
          </cell>
          <cell r="J183">
            <v>13373</v>
          </cell>
          <cell r="K183">
            <v>37.119999999999997</v>
          </cell>
          <cell r="L183">
            <v>15.5</v>
          </cell>
          <cell r="M183">
            <v>0.05</v>
          </cell>
        </row>
        <row r="184">
          <cell r="A184">
            <v>42950</v>
          </cell>
          <cell r="B184">
            <v>1038</v>
          </cell>
          <cell r="C184">
            <v>1099</v>
          </cell>
          <cell r="D184">
            <v>1028</v>
          </cell>
          <cell r="E184">
            <v>1082.95</v>
          </cell>
          <cell r="F184">
            <v>1078.2499768482701</v>
          </cell>
          <cell r="G184">
            <v>129580</v>
          </cell>
          <cell r="H184">
            <v>6092</v>
          </cell>
          <cell r="I184">
            <v>139719632</v>
          </cell>
          <cell r="J184">
            <v>17555</v>
          </cell>
          <cell r="K184">
            <v>13.55</v>
          </cell>
          <cell r="L184">
            <v>71</v>
          </cell>
          <cell r="M184">
            <v>44.95</v>
          </cell>
        </row>
        <row r="185">
          <cell r="A185">
            <v>42949</v>
          </cell>
          <cell r="B185">
            <v>1070</v>
          </cell>
          <cell r="C185">
            <v>1070</v>
          </cell>
          <cell r="D185">
            <v>1031</v>
          </cell>
          <cell r="E185">
            <v>1038.8499999999999</v>
          </cell>
          <cell r="F185">
            <v>1043.3821171846701</v>
          </cell>
          <cell r="G185">
            <v>19337</v>
          </cell>
          <cell r="H185">
            <v>1370</v>
          </cell>
          <cell r="I185">
            <v>20175880</v>
          </cell>
          <cell r="J185">
            <v>6383</v>
          </cell>
          <cell r="K185">
            <v>33.01</v>
          </cell>
          <cell r="L185">
            <v>39</v>
          </cell>
          <cell r="M185">
            <v>-31.15</v>
          </cell>
        </row>
        <row r="186">
          <cell r="A186">
            <v>42948</v>
          </cell>
          <cell r="B186">
            <v>1080</v>
          </cell>
          <cell r="C186">
            <v>1084.5</v>
          </cell>
          <cell r="D186">
            <v>1067.0999999999999</v>
          </cell>
          <cell r="E186">
            <v>1069.4000000000001</v>
          </cell>
          <cell r="F186">
            <v>1070.9891534721301</v>
          </cell>
          <cell r="G186">
            <v>8021</v>
          </cell>
          <cell r="H186">
            <v>512</v>
          </cell>
          <cell r="I186">
            <v>8590404</v>
          </cell>
          <cell r="J186">
            <v>3422</v>
          </cell>
          <cell r="K186">
            <v>42.66</v>
          </cell>
          <cell r="L186">
            <v>17.399999999999999</v>
          </cell>
          <cell r="M186">
            <v>-10.6</v>
          </cell>
        </row>
        <row r="187">
          <cell r="A187">
            <v>42947</v>
          </cell>
          <cell r="B187">
            <v>1074</v>
          </cell>
          <cell r="C187">
            <v>1085</v>
          </cell>
          <cell r="D187">
            <v>1070</v>
          </cell>
          <cell r="E187">
            <v>1079</v>
          </cell>
          <cell r="F187">
            <v>1078.26772396056</v>
          </cell>
          <cell r="G187">
            <v>11665</v>
          </cell>
          <cell r="H187">
            <v>681</v>
          </cell>
          <cell r="I187">
            <v>12577993</v>
          </cell>
          <cell r="J187">
            <v>4923</v>
          </cell>
          <cell r="K187">
            <v>42.2</v>
          </cell>
          <cell r="L187">
            <v>15</v>
          </cell>
          <cell r="M187">
            <v>5</v>
          </cell>
        </row>
        <row r="188">
          <cell r="A188">
            <v>42944</v>
          </cell>
          <cell r="B188">
            <v>1083</v>
          </cell>
          <cell r="C188">
            <v>1083</v>
          </cell>
          <cell r="D188">
            <v>1064</v>
          </cell>
          <cell r="E188">
            <v>1069.1500000000001</v>
          </cell>
          <cell r="F188">
            <v>1069.9550593716201</v>
          </cell>
          <cell r="G188">
            <v>88005</v>
          </cell>
          <cell r="H188">
            <v>575</v>
          </cell>
          <cell r="I188">
            <v>94161395</v>
          </cell>
          <cell r="J188">
            <v>79488</v>
          </cell>
          <cell r="K188">
            <v>90.32</v>
          </cell>
          <cell r="L188">
            <v>19</v>
          </cell>
          <cell r="M188">
            <v>-13.85</v>
          </cell>
        </row>
        <row r="189">
          <cell r="A189">
            <v>42943</v>
          </cell>
          <cell r="B189">
            <v>1064.05</v>
          </cell>
          <cell r="C189">
            <v>1082</v>
          </cell>
          <cell r="D189">
            <v>1062</v>
          </cell>
          <cell r="E189">
            <v>1076.25</v>
          </cell>
          <cell r="F189">
            <v>1071.8984613644</v>
          </cell>
          <cell r="G189">
            <v>17678</v>
          </cell>
          <cell r="H189">
            <v>752</v>
          </cell>
          <cell r="I189">
            <v>18949021</v>
          </cell>
          <cell r="J189">
            <v>7175</v>
          </cell>
          <cell r="K189">
            <v>40.590000000000003</v>
          </cell>
          <cell r="L189">
            <v>20</v>
          </cell>
          <cell r="M189">
            <v>12.2</v>
          </cell>
        </row>
        <row r="190">
          <cell r="A190">
            <v>42942</v>
          </cell>
          <cell r="B190">
            <v>1067.5</v>
          </cell>
          <cell r="C190">
            <v>1071</v>
          </cell>
          <cell r="D190">
            <v>1061.8</v>
          </cell>
          <cell r="E190">
            <v>1065.6500000000001</v>
          </cell>
          <cell r="F190">
            <v>1065.1241304216301</v>
          </cell>
          <cell r="G190">
            <v>16531</v>
          </cell>
          <cell r="H190">
            <v>793</v>
          </cell>
          <cell r="I190">
            <v>17607567</v>
          </cell>
          <cell r="J190">
            <v>3171</v>
          </cell>
          <cell r="K190">
            <v>19.18</v>
          </cell>
          <cell r="L190">
            <v>9.1999999999999993</v>
          </cell>
          <cell r="M190">
            <v>-1.85</v>
          </cell>
        </row>
        <row r="191">
          <cell r="A191">
            <v>42941</v>
          </cell>
          <cell r="B191">
            <v>1074</v>
          </cell>
          <cell r="C191">
            <v>1074.9000000000001</v>
          </cell>
          <cell r="D191">
            <v>1064.8</v>
          </cell>
          <cell r="E191">
            <v>1068.45</v>
          </cell>
          <cell r="F191">
            <v>1068.9635023890301</v>
          </cell>
          <cell r="G191">
            <v>208452</v>
          </cell>
          <cell r="H191">
            <v>1055</v>
          </cell>
          <cell r="I191">
            <v>222827580</v>
          </cell>
          <cell r="J191">
            <v>199640</v>
          </cell>
          <cell r="K191">
            <v>95.77</v>
          </cell>
          <cell r="L191">
            <v>10.1</v>
          </cell>
          <cell r="M191">
            <v>-5.55</v>
          </cell>
        </row>
        <row r="192">
          <cell r="A192">
            <v>42940</v>
          </cell>
          <cell r="B192">
            <v>1070</v>
          </cell>
          <cell r="C192">
            <v>1071.4000000000001</v>
          </cell>
          <cell r="D192">
            <v>1061</v>
          </cell>
          <cell r="E192">
            <v>1069.7</v>
          </cell>
          <cell r="F192">
            <v>1066.47307805986</v>
          </cell>
          <cell r="G192">
            <v>98117</v>
          </cell>
          <cell r="H192">
            <v>1578</v>
          </cell>
          <cell r="I192">
            <v>104639139</v>
          </cell>
          <cell r="J192">
            <v>74652</v>
          </cell>
          <cell r="K192">
            <v>76.08</v>
          </cell>
          <cell r="L192">
            <v>10.4</v>
          </cell>
          <cell r="M192">
            <v>-0.3</v>
          </cell>
        </row>
        <row r="193">
          <cell r="A193">
            <v>42937</v>
          </cell>
          <cell r="B193">
            <v>1063</v>
          </cell>
          <cell r="C193">
            <v>1073.5</v>
          </cell>
          <cell r="D193">
            <v>1061</v>
          </cell>
          <cell r="E193">
            <v>1070</v>
          </cell>
          <cell r="F193">
            <v>1068.71842334494</v>
          </cell>
          <cell r="G193">
            <v>9184</v>
          </cell>
          <cell r="H193">
            <v>538</v>
          </cell>
          <cell r="I193">
            <v>9815110</v>
          </cell>
          <cell r="J193">
            <v>3781</v>
          </cell>
          <cell r="K193">
            <v>41.17</v>
          </cell>
          <cell r="L193">
            <v>12.5</v>
          </cell>
          <cell r="M193">
            <v>7</v>
          </cell>
        </row>
        <row r="194">
          <cell r="A194">
            <v>42936</v>
          </cell>
          <cell r="B194">
            <v>1079.5</v>
          </cell>
          <cell r="C194">
            <v>1079.5</v>
          </cell>
          <cell r="D194">
            <v>1060.8499999999999</v>
          </cell>
          <cell r="E194">
            <v>1063.05</v>
          </cell>
          <cell r="F194">
            <v>1066.9845870715401</v>
          </cell>
          <cell r="G194">
            <v>13041</v>
          </cell>
          <cell r="H194">
            <v>763</v>
          </cell>
          <cell r="I194">
            <v>13914546</v>
          </cell>
          <cell r="J194">
            <v>7111</v>
          </cell>
          <cell r="K194">
            <v>54.53</v>
          </cell>
          <cell r="L194">
            <v>18.649999999999999</v>
          </cell>
          <cell r="M194">
            <v>-16.45</v>
          </cell>
        </row>
        <row r="195">
          <cell r="A195">
            <v>42935</v>
          </cell>
          <cell r="B195">
            <v>1072.0999999999999</v>
          </cell>
          <cell r="C195">
            <v>1076.3499999999999</v>
          </cell>
          <cell r="D195">
            <v>1069.1500000000001</v>
          </cell>
          <cell r="E195">
            <v>1071.3</v>
          </cell>
          <cell r="F195">
            <v>1071.86838530103</v>
          </cell>
          <cell r="G195">
            <v>60358</v>
          </cell>
          <cell r="H195">
            <v>673</v>
          </cell>
          <cell r="I195">
            <v>64695832</v>
          </cell>
          <cell r="J195">
            <v>52415</v>
          </cell>
          <cell r="K195">
            <v>86.84</v>
          </cell>
          <cell r="L195">
            <v>7.2</v>
          </cell>
          <cell r="M195">
            <v>-0.8</v>
          </cell>
        </row>
        <row r="196">
          <cell r="A196">
            <v>42934</v>
          </cell>
          <cell r="B196">
            <v>1072.2</v>
          </cell>
          <cell r="C196">
            <v>1079.6500000000001</v>
          </cell>
          <cell r="D196">
            <v>1064.9000000000001</v>
          </cell>
          <cell r="E196">
            <v>1072.9000000000001</v>
          </cell>
          <cell r="F196">
            <v>1072.1614324627401</v>
          </cell>
          <cell r="G196">
            <v>12482</v>
          </cell>
          <cell r="H196">
            <v>696</v>
          </cell>
          <cell r="I196">
            <v>13382719</v>
          </cell>
          <cell r="J196">
            <v>2828</v>
          </cell>
          <cell r="K196">
            <v>22.66</v>
          </cell>
          <cell r="L196">
            <v>14.75</v>
          </cell>
          <cell r="M196">
            <v>0.7</v>
          </cell>
        </row>
        <row r="197">
          <cell r="A197">
            <v>42933</v>
          </cell>
          <cell r="B197">
            <v>1075</v>
          </cell>
          <cell r="C197">
            <v>1075.5</v>
          </cell>
          <cell r="D197">
            <v>1059.75</v>
          </cell>
          <cell r="E197">
            <v>1070.25</v>
          </cell>
          <cell r="F197">
            <v>1066.03186618073</v>
          </cell>
          <cell r="G197">
            <v>10701</v>
          </cell>
          <cell r="H197">
            <v>808</v>
          </cell>
          <cell r="I197">
            <v>11407607</v>
          </cell>
          <cell r="J197">
            <v>4557</v>
          </cell>
          <cell r="K197">
            <v>42.58</v>
          </cell>
          <cell r="L197">
            <v>15.75</v>
          </cell>
          <cell r="M197">
            <v>-4.75</v>
          </cell>
        </row>
        <row r="198">
          <cell r="A198">
            <v>42930</v>
          </cell>
          <cell r="B198">
            <v>1073.5</v>
          </cell>
          <cell r="C198">
            <v>1076.4000000000001</v>
          </cell>
          <cell r="D198">
            <v>1066</v>
          </cell>
          <cell r="E198">
            <v>1070.6500000000001</v>
          </cell>
          <cell r="F198">
            <v>1070.4733096085399</v>
          </cell>
          <cell r="G198">
            <v>8430</v>
          </cell>
          <cell r="H198">
            <v>582</v>
          </cell>
          <cell r="I198">
            <v>9024090</v>
          </cell>
          <cell r="J198">
            <v>3892</v>
          </cell>
          <cell r="K198">
            <v>46.17</v>
          </cell>
          <cell r="L198">
            <v>10.4</v>
          </cell>
          <cell r="M198">
            <v>-2.85</v>
          </cell>
        </row>
        <row r="199">
          <cell r="A199">
            <v>42929</v>
          </cell>
          <cell r="B199">
            <v>1082</v>
          </cell>
          <cell r="C199">
            <v>1086.95</v>
          </cell>
          <cell r="D199">
            <v>1072.3</v>
          </cell>
          <cell r="E199">
            <v>1074</v>
          </cell>
          <cell r="F199">
            <v>1077.6570220477099</v>
          </cell>
          <cell r="G199">
            <v>16555</v>
          </cell>
          <cell r="H199">
            <v>966</v>
          </cell>
          <cell r="I199">
            <v>17840612</v>
          </cell>
          <cell r="J199">
            <v>7076</v>
          </cell>
          <cell r="K199">
            <v>42.74</v>
          </cell>
          <cell r="L199">
            <v>14.65</v>
          </cell>
          <cell r="M199">
            <v>-8</v>
          </cell>
        </row>
        <row r="200">
          <cell r="A200">
            <v>42928</v>
          </cell>
          <cell r="B200">
            <v>1080</v>
          </cell>
          <cell r="C200">
            <v>1083.5</v>
          </cell>
          <cell r="D200">
            <v>1068.95</v>
          </cell>
          <cell r="E200">
            <v>1075.8</v>
          </cell>
          <cell r="F200">
            <v>1075.49393933136</v>
          </cell>
          <cell r="G200">
            <v>48427</v>
          </cell>
          <cell r="H200">
            <v>1956</v>
          </cell>
          <cell r="I200">
            <v>52082945</v>
          </cell>
          <cell r="J200">
            <v>25882</v>
          </cell>
          <cell r="K200">
            <v>53.45</v>
          </cell>
          <cell r="L200">
            <v>14.55</v>
          </cell>
          <cell r="M200">
            <v>-4.2</v>
          </cell>
        </row>
        <row r="201">
          <cell r="A201">
            <v>42927</v>
          </cell>
          <cell r="B201">
            <v>1097</v>
          </cell>
          <cell r="C201">
            <v>1100.5</v>
          </cell>
          <cell r="D201">
            <v>1076</v>
          </cell>
          <cell r="E201">
            <v>1078.8499999999999</v>
          </cell>
          <cell r="F201">
            <v>1082.2259837111101</v>
          </cell>
          <cell r="G201">
            <v>20382</v>
          </cell>
          <cell r="H201">
            <v>647</v>
          </cell>
          <cell r="I201">
            <v>22057930</v>
          </cell>
          <cell r="J201">
            <v>12254</v>
          </cell>
          <cell r="K201">
            <v>60.12</v>
          </cell>
          <cell r="L201">
            <v>24.5</v>
          </cell>
          <cell r="M201">
            <v>-18.149999999999999</v>
          </cell>
        </row>
        <row r="202">
          <cell r="A202">
            <v>42926</v>
          </cell>
          <cell r="B202">
            <v>1094.95</v>
          </cell>
          <cell r="C202">
            <v>1100</v>
          </cell>
          <cell r="D202">
            <v>1088</v>
          </cell>
          <cell r="E202">
            <v>1092.95</v>
          </cell>
          <cell r="F202">
            <v>1093.59349810139</v>
          </cell>
          <cell r="G202">
            <v>30022</v>
          </cell>
          <cell r="H202">
            <v>895</v>
          </cell>
          <cell r="I202">
            <v>32831864</v>
          </cell>
          <cell r="J202">
            <v>20853</v>
          </cell>
          <cell r="K202">
            <v>69.459999999999994</v>
          </cell>
          <cell r="L202">
            <v>12</v>
          </cell>
          <cell r="M202">
            <v>-2</v>
          </cell>
        </row>
        <row r="203">
          <cell r="A203">
            <v>42923</v>
          </cell>
          <cell r="B203">
            <v>1105.1500000000001</v>
          </cell>
          <cell r="C203">
            <v>1105.1500000000001</v>
          </cell>
          <cell r="D203">
            <v>1082.05</v>
          </cell>
          <cell r="E203">
            <v>1086.5999999999999</v>
          </cell>
          <cell r="F203">
            <v>1088.2888478273801</v>
          </cell>
          <cell r="G203">
            <v>16777</v>
          </cell>
          <cell r="H203">
            <v>952</v>
          </cell>
          <cell r="I203">
            <v>18258222</v>
          </cell>
          <cell r="J203">
            <v>5937</v>
          </cell>
          <cell r="K203">
            <v>35.39</v>
          </cell>
          <cell r="L203">
            <v>23.1</v>
          </cell>
          <cell r="M203">
            <v>-18.55</v>
          </cell>
        </row>
        <row r="204">
          <cell r="A204">
            <v>42922</v>
          </cell>
          <cell r="B204">
            <v>1116</v>
          </cell>
          <cell r="C204">
            <v>1116</v>
          </cell>
          <cell r="D204">
            <v>1104</v>
          </cell>
          <cell r="E204">
            <v>1106.9000000000001</v>
          </cell>
          <cell r="F204">
            <v>1108.40640394088</v>
          </cell>
          <cell r="G204">
            <v>9744</v>
          </cell>
          <cell r="H204">
            <v>470</v>
          </cell>
          <cell r="I204">
            <v>10800312</v>
          </cell>
          <cell r="J204">
            <v>3982</v>
          </cell>
          <cell r="K204">
            <v>40.869999999999997</v>
          </cell>
          <cell r="L204">
            <v>12</v>
          </cell>
          <cell r="M204">
            <v>-9.1</v>
          </cell>
        </row>
        <row r="205">
          <cell r="A205">
            <v>42921</v>
          </cell>
          <cell r="B205">
            <v>1115.25</v>
          </cell>
          <cell r="C205">
            <v>1125</v>
          </cell>
          <cell r="D205">
            <v>1110</v>
          </cell>
          <cell r="E205">
            <v>1114.25</v>
          </cell>
          <cell r="F205">
            <v>1116.0970934889499</v>
          </cell>
          <cell r="G205">
            <v>17478</v>
          </cell>
          <cell r="H205">
            <v>994</v>
          </cell>
          <cell r="I205">
            <v>19507145</v>
          </cell>
          <cell r="J205">
            <v>6814</v>
          </cell>
          <cell r="K205">
            <v>38.99</v>
          </cell>
          <cell r="L205">
            <v>15</v>
          </cell>
          <cell r="M205">
            <v>-1</v>
          </cell>
        </row>
        <row r="206">
          <cell r="A206">
            <v>42920</v>
          </cell>
          <cell r="B206">
            <v>1129.95</v>
          </cell>
          <cell r="C206">
            <v>1131.3499999999999</v>
          </cell>
          <cell r="D206">
            <v>1115</v>
          </cell>
          <cell r="E206">
            <v>1126.2</v>
          </cell>
          <cell r="F206">
            <v>1124.94817370129</v>
          </cell>
          <cell r="G206">
            <v>24640</v>
          </cell>
          <cell r="H206">
            <v>1306</v>
          </cell>
          <cell r="I206">
            <v>27718723</v>
          </cell>
          <cell r="J206">
            <v>9750</v>
          </cell>
          <cell r="K206">
            <v>39.57</v>
          </cell>
          <cell r="L206">
            <v>16.350000000000001</v>
          </cell>
          <cell r="M206">
            <v>-3.75</v>
          </cell>
        </row>
        <row r="207">
          <cell r="A207">
            <v>42919</v>
          </cell>
          <cell r="B207">
            <v>1120</v>
          </cell>
          <cell r="C207">
            <v>1132.9000000000001</v>
          </cell>
          <cell r="D207">
            <v>1114.05</v>
          </cell>
          <cell r="E207">
            <v>1127.5999999999999</v>
          </cell>
          <cell r="F207">
            <v>1121.0784601023199</v>
          </cell>
          <cell r="G207">
            <v>84629</v>
          </cell>
          <cell r="H207">
            <v>1371</v>
          </cell>
          <cell r="I207">
            <v>94875749</v>
          </cell>
          <cell r="J207">
            <v>68025</v>
          </cell>
          <cell r="K207">
            <v>80.38</v>
          </cell>
          <cell r="L207">
            <v>18.850000000000001</v>
          </cell>
          <cell r="M207">
            <v>7.6</v>
          </cell>
        </row>
        <row r="208">
          <cell r="A208">
            <v>42916</v>
          </cell>
          <cell r="B208">
            <v>1082.6500000000001</v>
          </cell>
          <cell r="C208">
            <v>1116.45</v>
          </cell>
          <cell r="D208">
            <v>1081.8499999999999</v>
          </cell>
          <cell r="E208">
            <v>1111.5999999999999</v>
          </cell>
          <cell r="F208">
            <v>1103.22205290083</v>
          </cell>
          <cell r="G208">
            <v>18374</v>
          </cell>
          <cell r="H208">
            <v>1097</v>
          </cell>
          <cell r="I208">
            <v>20270602</v>
          </cell>
          <cell r="J208">
            <v>6476</v>
          </cell>
          <cell r="K208">
            <v>35.25</v>
          </cell>
          <cell r="L208">
            <v>34.6</v>
          </cell>
          <cell r="M208">
            <v>28.95</v>
          </cell>
        </row>
        <row r="209">
          <cell r="A209">
            <v>42915</v>
          </cell>
          <cell r="B209">
            <v>1086.05</v>
          </cell>
          <cell r="C209">
            <v>1099.75</v>
          </cell>
          <cell r="D209">
            <v>1085</v>
          </cell>
          <cell r="E209">
            <v>1087.45</v>
          </cell>
          <cell r="F209">
            <v>1089.78412291933</v>
          </cell>
          <cell r="G209">
            <v>11715</v>
          </cell>
          <cell r="H209">
            <v>694</v>
          </cell>
          <cell r="I209">
            <v>12766821</v>
          </cell>
          <cell r="J209">
            <v>3260</v>
          </cell>
          <cell r="K209">
            <v>27.83</v>
          </cell>
          <cell r="L209">
            <v>14.75</v>
          </cell>
          <cell r="M209">
            <v>1.4</v>
          </cell>
        </row>
        <row r="210">
          <cell r="A210">
            <v>42914</v>
          </cell>
          <cell r="B210">
            <v>1100</v>
          </cell>
          <cell r="C210">
            <v>1100</v>
          </cell>
          <cell r="D210">
            <v>1072.8</v>
          </cell>
          <cell r="E210">
            <v>1086.7</v>
          </cell>
          <cell r="F210">
            <v>1083.63118408176</v>
          </cell>
          <cell r="G210">
            <v>18394</v>
          </cell>
          <cell r="H210">
            <v>823</v>
          </cell>
          <cell r="I210">
            <v>19932312</v>
          </cell>
          <cell r="J210">
            <v>8346</v>
          </cell>
          <cell r="K210">
            <v>45.37</v>
          </cell>
          <cell r="L210">
            <v>27.2</v>
          </cell>
          <cell r="M210">
            <v>-13.3</v>
          </cell>
        </row>
        <row r="211">
          <cell r="A211">
            <v>42913</v>
          </cell>
          <cell r="B211">
            <v>1114</v>
          </cell>
          <cell r="C211">
            <v>1114</v>
          </cell>
          <cell r="D211">
            <v>1086.0999999999999</v>
          </cell>
          <cell r="E211">
            <v>1093.45</v>
          </cell>
          <cell r="F211">
            <v>1093.07426381605</v>
          </cell>
          <cell r="G211">
            <v>24790</v>
          </cell>
          <cell r="H211">
            <v>1068</v>
          </cell>
          <cell r="I211">
            <v>27097311</v>
          </cell>
          <cell r="J211">
            <v>7188</v>
          </cell>
          <cell r="K211">
            <v>29</v>
          </cell>
          <cell r="L211">
            <v>27.9</v>
          </cell>
          <cell r="M211">
            <v>-20.55</v>
          </cell>
        </row>
        <row r="212">
          <cell r="A212">
            <v>42909</v>
          </cell>
          <cell r="B212">
            <v>1115</v>
          </cell>
          <cell r="C212">
            <v>1120</v>
          </cell>
          <cell r="D212">
            <v>1100</v>
          </cell>
          <cell r="E212">
            <v>1106.0999999999999</v>
          </cell>
          <cell r="F212">
            <v>1109.3233323438301</v>
          </cell>
          <cell r="G212">
            <v>47162</v>
          </cell>
          <cell r="H212">
            <v>2887</v>
          </cell>
          <cell r="I212">
            <v>52317907</v>
          </cell>
          <cell r="J212">
            <v>16652</v>
          </cell>
          <cell r="K212">
            <v>35.31</v>
          </cell>
          <cell r="L212">
            <v>20</v>
          </cell>
          <cell r="M212">
            <v>-8.9</v>
          </cell>
        </row>
        <row r="213">
          <cell r="A213">
            <v>42908</v>
          </cell>
          <cell r="B213">
            <v>1107.95</v>
          </cell>
          <cell r="C213">
            <v>1115</v>
          </cell>
          <cell r="D213">
            <v>1098</v>
          </cell>
          <cell r="E213">
            <v>1100.8</v>
          </cell>
          <cell r="F213">
            <v>1101.9442119042601</v>
          </cell>
          <cell r="G213">
            <v>61877</v>
          </cell>
          <cell r="H213">
            <v>882</v>
          </cell>
          <cell r="I213">
            <v>68185002</v>
          </cell>
          <cell r="J213">
            <v>46206</v>
          </cell>
          <cell r="K213">
            <v>74.67</v>
          </cell>
          <cell r="L213">
            <v>17</v>
          </cell>
          <cell r="M213">
            <v>-7.15</v>
          </cell>
        </row>
        <row r="214">
          <cell r="A214">
            <v>42907</v>
          </cell>
          <cell r="B214">
            <v>1080</v>
          </cell>
          <cell r="C214">
            <v>1113.25</v>
          </cell>
          <cell r="D214">
            <v>1075</v>
          </cell>
          <cell r="E214">
            <v>1103.3499999999999</v>
          </cell>
          <cell r="F214">
            <v>1095.2717447006701</v>
          </cell>
          <cell r="G214">
            <v>21465</v>
          </cell>
          <cell r="H214">
            <v>1086</v>
          </cell>
          <cell r="I214">
            <v>23510008</v>
          </cell>
          <cell r="J214">
            <v>9437</v>
          </cell>
          <cell r="K214">
            <v>43.96</v>
          </cell>
          <cell r="L214">
            <v>38.25</v>
          </cell>
          <cell r="M214">
            <v>23.35</v>
          </cell>
        </row>
        <row r="215">
          <cell r="A215">
            <v>42906</v>
          </cell>
          <cell r="B215">
            <v>1109.1500000000001</v>
          </cell>
          <cell r="C215">
            <v>1109.1500000000001</v>
          </cell>
          <cell r="D215">
            <v>1079.6500000000001</v>
          </cell>
          <cell r="E215">
            <v>1081.55</v>
          </cell>
          <cell r="F215">
            <v>1080.6613888860099</v>
          </cell>
          <cell r="G215">
            <v>773368</v>
          </cell>
          <cell r="H215">
            <v>748</v>
          </cell>
          <cell r="I215">
            <v>835748937</v>
          </cell>
          <cell r="J215">
            <v>764293</v>
          </cell>
          <cell r="K215">
            <v>98.83</v>
          </cell>
          <cell r="L215">
            <v>29.5</v>
          </cell>
          <cell r="M215">
            <v>-27.6</v>
          </cell>
        </row>
        <row r="216">
          <cell r="A216">
            <v>42905</v>
          </cell>
          <cell r="B216">
            <v>1114.9000000000001</v>
          </cell>
          <cell r="C216">
            <v>1114.9000000000001</v>
          </cell>
          <cell r="D216">
            <v>1092</v>
          </cell>
          <cell r="E216">
            <v>1099.25</v>
          </cell>
          <cell r="F216">
            <v>1100.0462229652001</v>
          </cell>
          <cell r="G216">
            <v>143565</v>
          </cell>
          <cell r="H216">
            <v>1464</v>
          </cell>
          <cell r="I216">
            <v>157928136</v>
          </cell>
          <cell r="J216">
            <v>122768</v>
          </cell>
          <cell r="K216">
            <v>85.51</v>
          </cell>
          <cell r="L216">
            <v>22.9</v>
          </cell>
          <cell r="M216">
            <v>-15.65</v>
          </cell>
        </row>
        <row r="217">
          <cell r="A217">
            <v>42902</v>
          </cell>
          <cell r="B217">
            <v>1080.3</v>
          </cell>
          <cell r="C217">
            <v>1098.0999999999999</v>
          </cell>
          <cell r="D217">
            <v>1071</v>
          </cell>
          <cell r="E217">
            <v>1095.45</v>
          </cell>
          <cell r="F217">
            <v>1084.7849282859099</v>
          </cell>
          <cell r="G217">
            <v>42530</v>
          </cell>
          <cell r="H217">
            <v>1167</v>
          </cell>
          <cell r="I217">
            <v>46135903</v>
          </cell>
          <cell r="J217">
            <v>25142</v>
          </cell>
          <cell r="K217">
            <v>59.12</v>
          </cell>
          <cell r="L217">
            <v>27.1</v>
          </cell>
          <cell r="M217">
            <v>15.15</v>
          </cell>
        </row>
        <row r="218">
          <cell r="A218">
            <v>42901</v>
          </cell>
          <cell r="B218">
            <v>1072</v>
          </cell>
          <cell r="C218">
            <v>1080.8</v>
          </cell>
          <cell r="D218">
            <v>1071.25</v>
          </cell>
          <cell r="E218">
            <v>1078.8</v>
          </cell>
          <cell r="F218">
            <v>1076.78292715408</v>
          </cell>
          <cell r="G218">
            <v>15018</v>
          </cell>
          <cell r="H218">
            <v>812</v>
          </cell>
          <cell r="I218">
            <v>16171126</v>
          </cell>
          <cell r="J218">
            <v>5799</v>
          </cell>
          <cell r="K218">
            <v>38.61</v>
          </cell>
          <cell r="L218">
            <v>9.5500000000000007</v>
          </cell>
          <cell r="M218">
            <v>6.8</v>
          </cell>
        </row>
        <row r="219">
          <cell r="A219">
            <v>42900</v>
          </cell>
          <cell r="B219">
            <v>1050.05</v>
          </cell>
          <cell r="C219">
            <v>1075</v>
          </cell>
          <cell r="D219">
            <v>1050.05</v>
          </cell>
          <cell r="E219">
            <v>1072.3499999999999</v>
          </cell>
          <cell r="F219">
            <v>1071.50891290292</v>
          </cell>
          <cell r="G219">
            <v>10827</v>
          </cell>
          <cell r="H219">
            <v>548</v>
          </cell>
          <cell r="I219">
            <v>11601227</v>
          </cell>
          <cell r="J219">
            <v>4831</v>
          </cell>
          <cell r="K219">
            <v>44.62</v>
          </cell>
          <cell r="L219">
            <v>24.95</v>
          </cell>
          <cell r="M219">
            <v>22.3</v>
          </cell>
        </row>
        <row r="220">
          <cell r="A220">
            <v>42899</v>
          </cell>
          <cell r="B220">
            <v>1079</v>
          </cell>
          <cell r="C220">
            <v>1083.6500000000001</v>
          </cell>
          <cell r="D220">
            <v>1067</v>
          </cell>
          <cell r="E220">
            <v>1075.1500000000001</v>
          </cell>
          <cell r="F220">
            <v>1074.1770993203199</v>
          </cell>
          <cell r="G220">
            <v>18244</v>
          </cell>
          <cell r="H220">
            <v>795</v>
          </cell>
          <cell r="I220">
            <v>19597287</v>
          </cell>
          <cell r="J220">
            <v>9108</v>
          </cell>
          <cell r="K220">
            <v>49.92</v>
          </cell>
          <cell r="L220">
            <v>16.649999999999999</v>
          </cell>
          <cell r="M220">
            <v>-3.85</v>
          </cell>
        </row>
        <row r="221">
          <cell r="A221">
            <v>42898</v>
          </cell>
          <cell r="B221">
            <v>1061.5</v>
          </cell>
          <cell r="C221">
            <v>1087.4000000000001</v>
          </cell>
          <cell r="D221">
            <v>1061.5</v>
          </cell>
          <cell r="E221">
            <v>1079.9000000000001</v>
          </cell>
          <cell r="F221">
            <v>1080.4431138836201</v>
          </cell>
          <cell r="G221">
            <v>53862</v>
          </cell>
          <cell r="H221">
            <v>1730</v>
          </cell>
          <cell r="I221">
            <v>58194827</v>
          </cell>
          <cell r="J221">
            <v>43286</v>
          </cell>
          <cell r="K221">
            <v>80.36</v>
          </cell>
          <cell r="L221">
            <v>25.9</v>
          </cell>
          <cell r="M221">
            <v>18.399999999999999</v>
          </cell>
        </row>
        <row r="222">
          <cell r="A222">
            <v>42895</v>
          </cell>
          <cell r="B222">
            <v>1070</v>
          </cell>
          <cell r="C222">
            <v>1080.5999999999999</v>
          </cell>
          <cell r="D222">
            <v>1068.05</v>
          </cell>
          <cell r="E222">
            <v>1075.25</v>
          </cell>
          <cell r="F222">
            <v>1075.21239968143</v>
          </cell>
          <cell r="G222">
            <v>16323</v>
          </cell>
          <cell r="H222">
            <v>1201</v>
          </cell>
          <cell r="I222">
            <v>17550692</v>
          </cell>
          <cell r="J222">
            <v>7094</v>
          </cell>
          <cell r="K222">
            <v>43.46</v>
          </cell>
          <cell r="L222">
            <v>12.55</v>
          </cell>
          <cell r="M222">
            <v>5.25</v>
          </cell>
        </row>
        <row r="223">
          <cell r="A223">
            <v>42894</v>
          </cell>
          <cell r="B223">
            <v>1070</v>
          </cell>
          <cell r="C223">
            <v>1083.9000000000001</v>
          </cell>
          <cell r="D223">
            <v>1065</v>
          </cell>
          <cell r="E223">
            <v>1076.3</v>
          </cell>
          <cell r="F223">
            <v>1077.34844778927</v>
          </cell>
          <cell r="G223">
            <v>31890</v>
          </cell>
          <cell r="H223">
            <v>1879</v>
          </cell>
          <cell r="I223">
            <v>34356642</v>
          </cell>
          <cell r="J223">
            <v>12175</v>
          </cell>
          <cell r="K223">
            <v>38.18</v>
          </cell>
          <cell r="L223">
            <v>18.899999999999999</v>
          </cell>
          <cell r="M223">
            <v>6.3</v>
          </cell>
        </row>
        <row r="224">
          <cell r="A224">
            <v>42893</v>
          </cell>
          <cell r="B224">
            <v>1030</v>
          </cell>
          <cell r="C224">
            <v>1069.75</v>
          </cell>
          <cell r="D224">
            <v>1030</v>
          </cell>
          <cell r="E224">
            <v>1065.7</v>
          </cell>
          <cell r="F224">
            <v>1055.4960740497399</v>
          </cell>
          <cell r="G224">
            <v>374559</v>
          </cell>
          <cell r="H224">
            <v>4558</v>
          </cell>
          <cell r="I224">
            <v>395345554</v>
          </cell>
          <cell r="J224">
            <v>331129</v>
          </cell>
          <cell r="K224">
            <v>88.41</v>
          </cell>
          <cell r="L224">
            <v>39.75</v>
          </cell>
          <cell r="M224">
            <v>35.700000000000003</v>
          </cell>
        </row>
        <row r="225">
          <cell r="A225">
            <v>42892</v>
          </cell>
          <cell r="B225">
            <v>1020.6</v>
          </cell>
          <cell r="C225">
            <v>1030</v>
          </cell>
          <cell r="D225">
            <v>1009.55</v>
          </cell>
          <cell r="E225">
            <v>1026.45</v>
          </cell>
          <cell r="F225">
            <v>1023.32500580091</v>
          </cell>
          <cell r="G225">
            <v>12929</v>
          </cell>
          <cell r="H225">
            <v>849</v>
          </cell>
          <cell r="I225">
            <v>13230569</v>
          </cell>
          <cell r="J225">
            <v>4998</v>
          </cell>
          <cell r="K225">
            <v>38.659999999999997</v>
          </cell>
          <cell r="L225">
            <v>20.45</v>
          </cell>
          <cell r="M225">
            <v>5.85</v>
          </cell>
        </row>
        <row r="226">
          <cell r="A226">
            <v>42891</v>
          </cell>
          <cell r="B226">
            <v>1029</v>
          </cell>
          <cell r="C226">
            <v>1035.5999999999999</v>
          </cell>
          <cell r="D226">
            <v>1018.35</v>
          </cell>
          <cell r="E226">
            <v>1020.65</v>
          </cell>
          <cell r="F226">
            <v>1025.97775685536</v>
          </cell>
          <cell r="G226">
            <v>8497</v>
          </cell>
          <cell r="H226">
            <v>821</v>
          </cell>
          <cell r="I226">
            <v>8717733</v>
          </cell>
          <cell r="J226">
            <v>3954</v>
          </cell>
          <cell r="K226">
            <v>46.53</v>
          </cell>
          <cell r="L226">
            <v>17.25</v>
          </cell>
          <cell r="M226">
            <v>-8.35</v>
          </cell>
        </row>
        <row r="227">
          <cell r="A227">
            <v>42888</v>
          </cell>
          <cell r="B227">
            <v>1048.8499999999999</v>
          </cell>
          <cell r="C227">
            <v>1050</v>
          </cell>
          <cell r="D227">
            <v>1022.55</v>
          </cell>
          <cell r="E227">
            <v>1026</v>
          </cell>
          <cell r="F227">
            <v>1030.5405942831301</v>
          </cell>
          <cell r="G227">
            <v>44255</v>
          </cell>
          <cell r="H227">
            <v>1390</v>
          </cell>
          <cell r="I227">
            <v>45606574</v>
          </cell>
          <cell r="J227">
            <v>18075</v>
          </cell>
          <cell r="K227">
            <v>40.840000000000003</v>
          </cell>
          <cell r="L227">
            <v>27.45</v>
          </cell>
          <cell r="M227">
            <v>-22.85</v>
          </cell>
        </row>
        <row r="228">
          <cell r="A228">
            <v>42887</v>
          </cell>
          <cell r="B228">
            <v>1014</v>
          </cell>
          <cell r="C228">
            <v>1049</v>
          </cell>
          <cell r="D228">
            <v>1014</v>
          </cell>
          <cell r="E228">
            <v>1037.75</v>
          </cell>
          <cell r="F228">
            <v>1035.6104090185499</v>
          </cell>
          <cell r="G228">
            <v>30781</v>
          </cell>
          <cell r="H228">
            <v>1752</v>
          </cell>
          <cell r="I228">
            <v>31877124</v>
          </cell>
          <cell r="J228">
            <v>10056</v>
          </cell>
          <cell r="K228">
            <v>32.67</v>
          </cell>
          <cell r="L228">
            <v>35</v>
          </cell>
          <cell r="M228">
            <v>23.75</v>
          </cell>
        </row>
        <row r="229">
          <cell r="A229">
            <v>42886</v>
          </cell>
          <cell r="B229">
            <v>1010</v>
          </cell>
          <cell r="C229">
            <v>1019</v>
          </cell>
          <cell r="D229">
            <v>1003</v>
          </cell>
          <cell r="E229">
            <v>1012.45</v>
          </cell>
          <cell r="F229">
            <v>1013.97286150292</v>
          </cell>
          <cell r="G229">
            <v>12123</v>
          </cell>
          <cell r="H229">
            <v>647</v>
          </cell>
          <cell r="I229">
            <v>12292393</v>
          </cell>
          <cell r="J229">
            <v>3801</v>
          </cell>
          <cell r="K229">
            <v>31.35</v>
          </cell>
          <cell r="L229">
            <v>16</v>
          </cell>
          <cell r="M229">
            <v>2.4500000000000002</v>
          </cell>
        </row>
        <row r="230">
          <cell r="A230">
            <v>42885</v>
          </cell>
          <cell r="B230">
            <v>1016</v>
          </cell>
          <cell r="C230">
            <v>1029.5999999999999</v>
          </cell>
          <cell r="D230">
            <v>1009</v>
          </cell>
          <cell r="E230">
            <v>1011.55</v>
          </cell>
          <cell r="F230">
            <v>1016.50327142254</v>
          </cell>
          <cell r="G230">
            <v>9476</v>
          </cell>
          <cell r="H230">
            <v>590</v>
          </cell>
          <cell r="I230">
            <v>9632385</v>
          </cell>
          <cell r="J230">
            <v>2776</v>
          </cell>
          <cell r="K230">
            <v>29.3</v>
          </cell>
          <cell r="L230">
            <v>20.6</v>
          </cell>
          <cell r="M230">
            <v>-4.45</v>
          </cell>
        </row>
        <row r="231">
          <cell r="A231">
            <v>42884</v>
          </cell>
          <cell r="B231">
            <v>1000</v>
          </cell>
          <cell r="C231">
            <v>1028.4000000000001</v>
          </cell>
          <cell r="D231">
            <v>997.8</v>
          </cell>
          <cell r="E231">
            <v>1017.95</v>
          </cell>
          <cell r="F231">
            <v>1015.99992121641</v>
          </cell>
          <cell r="G231">
            <v>25386</v>
          </cell>
          <cell r="H231">
            <v>1405</v>
          </cell>
          <cell r="I231">
            <v>25792174</v>
          </cell>
          <cell r="J231">
            <v>8087</v>
          </cell>
          <cell r="K231">
            <v>31.86</v>
          </cell>
          <cell r="L231">
            <v>30.6</v>
          </cell>
          <cell r="M231">
            <v>17.95</v>
          </cell>
        </row>
        <row r="232">
          <cell r="A232">
            <v>42881</v>
          </cell>
          <cell r="B232">
            <v>985</v>
          </cell>
          <cell r="C232">
            <v>1005</v>
          </cell>
          <cell r="D232">
            <v>982.75</v>
          </cell>
          <cell r="E232">
            <v>998.85</v>
          </cell>
          <cell r="F232">
            <v>996.216635588705</v>
          </cell>
          <cell r="G232">
            <v>15016</v>
          </cell>
          <cell r="H232">
            <v>947</v>
          </cell>
          <cell r="I232">
            <v>14959189</v>
          </cell>
          <cell r="J232">
            <v>6181</v>
          </cell>
          <cell r="K232">
            <v>41.16</v>
          </cell>
          <cell r="L232">
            <v>22.25</v>
          </cell>
          <cell r="M232">
            <v>13.85</v>
          </cell>
        </row>
        <row r="233">
          <cell r="A233">
            <v>42880</v>
          </cell>
          <cell r="B233">
            <v>995</v>
          </cell>
          <cell r="C233">
            <v>997.5</v>
          </cell>
          <cell r="D233">
            <v>975.7</v>
          </cell>
          <cell r="E233">
            <v>982.65</v>
          </cell>
          <cell r="F233">
            <v>986.34715076206101</v>
          </cell>
          <cell r="G233">
            <v>20602</v>
          </cell>
          <cell r="H233">
            <v>1010</v>
          </cell>
          <cell r="I233">
            <v>20320724</v>
          </cell>
          <cell r="J233">
            <v>3995</v>
          </cell>
          <cell r="K233">
            <v>19.39</v>
          </cell>
          <cell r="L233">
            <v>21.8</v>
          </cell>
          <cell r="M233">
            <v>-12.35</v>
          </cell>
        </row>
        <row r="234">
          <cell r="A234">
            <v>42879</v>
          </cell>
          <cell r="B234">
            <v>990</v>
          </cell>
          <cell r="C234">
            <v>1009</v>
          </cell>
          <cell r="D234">
            <v>983.65</v>
          </cell>
          <cell r="E234">
            <v>989.55</v>
          </cell>
          <cell r="F234">
            <v>996.49267868361198</v>
          </cell>
          <cell r="G234">
            <v>20693</v>
          </cell>
          <cell r="H234">
            <v>1102</v>
          </cell>
          <cell r="I234">
            <v>20620423</v>
          </cell>
          <cell r="J234">
            <v>4971</v>
          </cell>
          <cell r="K234">
            <v>24.02</v>
          </cell>
          <cell r="L234">
            <v>25.35</v>
          </cell>
          <cell r="M234">
            <v>-0.45</v>
          </cell>
        </row>
        <row r="235">
          <cell r="A235">
            <v>42878</v>
          </cell>
          <cell r="B235">
            <v>1006</v>
          </cell>
          <cell r="C235">
            <v>1010</v>
          </cell>
          <cell r="D235">
            <v>983.1</v>
          </cell>
          <cell r="E235">
            <v>985.95</v>
          </cell>
          <cell r="F235">
            <v>992.92911196911098</v>
          </cell>
          <cell r="G235">
            <v>25900</v>
          </cell>
          <cell r="H235">
            <v>1449</v>
          </cell>
          <cell r="I235">
            <v>25716864</v>
          </cell>
          <cell r="J235">
            <v>9576</v>
          </cell>
          <cell r="K235">
            <v>36.97</v>
          </cell>
          <cell r="L235">
            <v>26.9</v>
          </cell>
          <cell r="M235">
            <v>-20.05</v>
          </cell>
        </row>
        <row r="236">
          <cell r="A236">
            <v>42877</v>
          </cell>
          <cell r="B236">
            <v>1024</v>
          </cell>
          <cell r="C236">
            <v>1024</v>
          </cell>
          <cell r="D236">
            <v>1002.15</v>
          </cell>
          <cell r="E236">
            <v>1005.25</v>
          </cell>
          <cell r="F236">
            <v>1015.8426974528099</v>
          </cell>
          <cell r="G236">
            <v>27285</v>
          </cell>
          <cell r="H236">
            <v>1202</v>
          </cell>
          <cell r="I236">
            <v>27717268</v>
          </cell>
          <cell r="J236">
            <v>13635</v>
          </cell>
          <cell r="K236">
            <v>49.97</v>
          </cell>
          <cell r="L236">
            <v>21.85</v>
          </cell>
          <cell r="M236">
            <v>-18.75</v>
          </cell>
        </row>
        <row r="237">
          <cell r="A237">
            <v>42874</v>
          </cell>
          <cell r="B237">
            <v>1011</v>
          </cell>
          <cell r="C237">
            <v>1043.4000000000001</v>
          </cell>
          <cell r="D237">
            <v>1008.8</v>
          </cell>
          <cell r="E237">
            <v>1014.55</v>
          </cell>
          <cell r="F237">
            <v>1023.92448627753</v>
          </cell>
          <cell r="G237">
            <v>93387</v>
          </cell>
          <cell r="H237">
            <v>4487</v>
          </cell>
          <cell r="I237">
            <v>95621236</v>
          </cell>
          <cell r="J237">
            <v>24310</v>
          </cell>
          <cell r="K237">
            <v>26.03</v>
          </cell>
          <cell r="L237">
            <v>34.6</v>
          </cell>
          <cell r="M237">
            <v>3.55</v>
          </cell>
        </row>
        <row r="238">
          <cell r="A238">
            <v>42873</v>
          </cell>
          <cell r="B238">
            <v>975.05</v>
          </cell>
          <cell r="C238">
            <v>994.75</v>
          </cell>
          <cell r="D238">
            <v>975.05</v>
          </cell>
          <cell r="E238">
            <v>979.4</v>
          </cell>
          <cell r="F238">
            <v>984.20106814360497</v>
          </cell>
          <cell r="G238">
            <v>20222</v>
          </cell>
          <cell r="H238">
            <v>841</v>
          </cell>
          <cell r="I238">
            <v>19902514</v>
          </cell>
          <cell r="J238">
            <v>6917</v>
          </cell>
          <cell r="K238">
            <v>34.21</v>
          </cell>
          <cell r="L238">
            <v>19.7</v>
          </cell>
          <cell r="M238">
            <v>4.3499999999999996</v>
          </cell>
        </row>
        <row r="239">
          <cell r="A239">
            <v>42872</v>
          </cell>
          <cell r="B239">
            <v>975.4</v>
          </cell>
          <cell r="C239">
            <v>981</v>
          </cell>
          <cell r="D239">
            <v>973</v>
          </cell>
          <cell r="E239">
            <v>977.3</v>
          </cell>
          <cell r="F239">
            <v>975.85794988170505</v>
          </cell>
          <cell r="G239">
            <v>20711</v>
          </cell>
          <cell r="H239">
            <v>924</v>
          </cell>
          <cell r="I239">
            <v>20210994</v>
          </cell>
          <cell r="J239">
            <v>7935</v>
          </cell>
          <cell r="K239">
            <v>38.31</v>
          </cell>
          <cell r="L239">
            <v>8</v>
          </cell>
          <cell r="M239">
            <v>1.9</v>
          </cell>
        </row>
        <row r="240">
          <cell r="A240">
            <v>42871</v>
          </cell>
          <cell r="B240">
            <v>990</v>
          </cell>
          <cell r="C240">
            <v>990</v>
          </cell>
          <cell r="D240">
            <v>970</v>
          </cell>
          <cell r="E240">
            <v>975.95</v>
          </cell>
          <cell r="F240">
            <v>976.287035228234</v>
          </cell>
          <cell r="G240">
            <v>30714</v>
          </cell>
          <cell r="H240">
            <v>1682</v>
          </cell>
          <cell r="I240">
            <v>29985680</v>
          </cell>
          <cell r="J240">
            <v>8035</v>
          </cell>
          <cell r="K240">
            <v>26.16</v>
          </cell>
          <cell r="L240">
            <v>20</v>
          </cell>
          <cell r="M240">
            <v>-14.05</v>
          </cell>
        </row>
        <row r="241">
          <cell r="A241">
            <v>42870</v>
          </cell>
          <cell r="B241">
            <v>1014</v>
          </cell>
          <cell r="C241">
            <v>1028.3</v>
          </cell>
          <cell r="D241">
            <v>979</v>
          </cell>
          <cell r="E241">
            <v>994.05</v>
          </cell>
          <cell r="F241">
            <v>996.79872770017903</v>
          </cell>
          <cell r="G241">
            <v>72310</v>
          </cell>
          <cell r="H241">
            <v>3955</v>
          </cell>
          <cell r="I241">
            <v>72078516</v>
          </cell>
          <cell r="J241">
            <v>6231</v>
          </cell>
          <cell r="K241">
            <v>8.6199999999999992</v>
          </cell>
          <cell r="L241">
            <v>49.3</v>
          </cell>
          <cell r="M241">
            <v>-19.95</v>
          </cell>
        </row>
        <row r="242">
          <cell r="A242">
            <v>42867</v>
          </cell>
          <cell r="B242">
            <v>1010</v>
          </cell>
          <cell r="C242">
            <v>1019.05</v>
          </cell>
          <cell r="D242">
            <v>1007.55</v>
          </cell>
          <cell r="E242">
            <v>1014.95</v>
          </cell>
          <cell r="F242">
            <v>1012.26874410757</v>
          </cell>
          <cell r="G242">
            <v>20153</v>
          </cell>
          <cell r="H242">
            <v>789</v>
          </cell>
          <cell r="I242">
            <v>20400252</v>
          </cell>
          <cell r="J242">
            <v>9605</v>
          </cell>
          <cell r="K242">
            <v>47.66</v>
          </cell>
          <cell r="L242">
            <v>11.5</v>
          </cell>
          <cell r="M242">
            <v>4.95</v>
          </cell>
        </row>
        <row r="243">
          <cell r="A243">
            <v>42866</v>
          </cell>
          <cell r="B243">
            <v>1021.15</v>
          </cell>
          <cell r="C243">
            <v>1025</v>
          </cell>
          <cell r="D243">
            <v>1006</v>
          </cell>
          <cell r="E243">
            <v>1007.45</v>
          </cell>
          <cell r="F243">
            <v>1016.82967289719</v>
          </cell>
          <cell r="G243">
            <v>12840</v>
          </cell>
          <cell r="H243">
            <v>680</v>
          </cell>
          <cell r="I243">
            <v>13056093</v>
          </cell>
          <cell r="J243">
            <v>5052</v>
          </cell>
          <cell r="K243">
            <v>39.35</v>
          </cell>
          <cell r="L243">
            <v>19</v>
          </cell>
          <cell r="M243">
            <v>-13.7</v>
          </cell>
        </row>
        <row r="244">
          <cell r="A244">
            <v>42865</v>
          </cell>
          <cell r="B244">
            <v>1005</v>
          </cell>
          <cell r="C244">
            <v>1030.4000000000001</v>
          </cell>
          <cell r="D244">
            <v>1005</v>
          </cell>
          <cell r="E244">
            <v>1019.45</v>
          </cell>
          <cell r="F244">
            <v>1020.57011586096</v>
          </cell>
          <cell r="G244">
            <v>20024</v>
          </cell>
          <cell r="H244">
            <v>903</v>
          </cell>
          <cell r="I244">
            <v>20435896</v>
          </cell>
          <cell r="J244">
            <v>6472</v>
          </cell>
          <cell r="K244">
            <v>32.32</v>
          </cell>
          <cell r="L244">
            <v>25.4</v>
          </cell>
          <cell r="M244">
            <v>14.45</v>
          </cell>
        </row>
        <row r="245">
          <cell r="A245">
            <v>42864</v>
          </cell>
          <cell r="B245">
            <v>990</v>
          </cell>
          <cell r="C245">
            <v>1010.85</v>
          </cell>
          <cell r="D245">
            <v>985.35</v>
          </cell>
          <cell r="E245">
            <v>1006.35</v>
          </cell>
          <cell r="F245">
            <v>1004.34138585137</v>
          </cell>
          <cell r="G245">
            <v>17924</v>
          </cell>
          <cell r="H245">
            <v>899</v>
          </cell>
          <cell r="I245">
            <v>18001815</v>
          </cell>
          <cell r="J245">
            <v>4016</v>
          </cell>
          <cell r="K245">
            <v>22.41</v>
          </cell>
          <cell r="L245">
            <v>25.5</v>
          </cell>
          <cell r="M245">
            <v>16.350000000000001</v>
          </cell>
        </row>
        <row r="246">
          <cell r="A246">
            <v>42863</v>
          </cell>
          <cell r="B246">
            <v>1013.2</v>
          </cell>
          <cell r="C246">
            <v>1019.6</v>
          </cell>
          <cell r="D246">
            <v>984.15</v>
          </cell>
          <cell r="E246">
            <v>987.55</v>
          </cell>
          <cell r="F246">
            <v>1001.12128370122</v>
          </cell>
          <cell r="G246">
            <v>12277</v>
          </cell>
          <cell r="H246">
            <v>716</v>
          </cell>
          <cell r="I246">
            <v>12290766</v>
          </cell>
          <cell r="J246">
            <v>5126</v>
          </cell>
          <cell r="K246">
            <v>41.75</v>
          </cell>
          <cell r="L246">
            <v>35.450000000000003</v>
          </cell>
          <cell r="M246">
            <v>-25.65</v>
          </cell>
        </row>
        <row r="247">
          <cell r="A247">
            <v>42860</v>
          </cell>
          <cell r="B247">
            <v>1042.5</v>
          </cell>
          <cell r="C247">
            <v>1045.5</v>
          </cell>
          <cell r="D247">
            <v>1007</v>
          </cell>
          <cell r="E247">
            <v>1012.5</v>
          </cell>
          <cell r="F247">
            <v>1019.4536231884</v>
          </cell>
          <cell r="G247">
            <v>11040</v>
          </cell>
          <cell r="H247">
            <v>1117</v>
          </cell>
          <cell r="I247">
            <v>11254768</v>
          </cell>
          <cell r="J247">
            <v>4051</v>
          </cell>
          <cell r="K247">
            <v>36.69</v>
          </cell>
          <cell r="L247">
            <v>38.5</v>
          </cell>
          <cell r="M247">
            <v>-30</v>
          </cell>
        </row>
        <row r="248">
          <cell r="A248">
            <v>42859</v>
          </cell>
          <cell r="B248">
            <v>1035</v>
          </cell>
          <cell r="C248">
            <v>1048.7</v>
          </cell>
          <cell r="D248">
            <v>1032.4000000000001</v>
          </cell>
          <cell r="E248">
            <v>1043.8</v>
          </cell>
          <cell r="F248">
            <v>1041.47314093111</v>
          </cell>
          <cell r="G248">
            <v>18988</v>
          </cell>
          <cell r="H248">
            <v>1272</v>
          </cell>
          <cell r="I248">
            <v>19775492</v>
          </cell>
          <cell r="J248">
            <v>5868</v>
          </cell>
          <cell r="K248">
            <v>30.9</v>
          </cell>
          <cell r="L248">
            <v>16.3</v>
          </cell>
          <cell r="M248">
            <v>8.8000000000000007</v>
          </cell>
        </row>
        <row r="249">
          <cell r="A249">
            <v>42858</v>
          </cell>
          <cell r="B249">
            <v>1030</v>
          </cell>
          <cell r="C249">
            <v>1036.5</v>
          </cell>
          <cell r="D249">
            <v>1027.2</v>
          </cell>
          <cell r="E249">
            <v>1033.8</v>
          </cell>
          <cell r="F249">
            <v>1032.53389417215</v>
          </cell>
          <cell r="G249">
            <v>8202</v>
          </cell>
          <cell r="H249">
            <v>747</v>
          </cell>
          <cell r="I249">
            <v>8468843</v>
          </cell>
          <cell r="J249">
            <v>2539</v>
          </cell>
          <cell r="K249">
            <v>30.96</v>
          </cell>
          <cell r="L249">
            <v>9.3000000000000007</v>
          </cell>
          <cell r="M249">
            <v>3.8</v>
          </cell>
        </row>
        <row r="250">
          <cell r="A250">
            <v>42857</v>
          </cell>
          <cell r="B250">
            <v>1035</v>
          </cell>
          <cell r="C250">
            <v>1035</v>
          </cell>
          <cell r="D250">
            <v>994.3</v>
          </cell>
          <cell r="E250">
            <v>1029.45</v>
          </cell>
          <cell r="F250">
            <v>1023.0229740644299</v>
          </cell>
          <cell r="G250">
            <v>22286</v>
          </cell>
          <cell r="H250">
            <v>1578</v>
          </cell>
          <cell r="I250">
            <v>22799090</v>
          </cell>
          <cell r="J250">
            <v>5628</v>
          </cell>
          <cell r="K250">
            <v>25.25</v>
          </cell>
          <cell r="L250">
            <v>40.700000000000003</v>
          </cell>
          <cell r="M250">
            <v>-5.55</v>
          </cell>
        </row>
        <row r="251">
          <cell r="A251">
            <v>42853</v>
          </cell>
          <cell r="B251">
            <v>1036</v>
          </cell>
          <cell r="C251">
            <v>1044</v>
          </cell>
          <cell r="D251">
            <v>1032</v>
          </cell>
          <cell r="E251">
            <v>1038.25</v>
          </cell>
          <cell r="F251">
            <v>1040.03033814389</v>
          </cell>
          <cell r="G251">
            <v>9493</v>
          </cell>
          <cell r="H251">
            <v>692</v>
          </cell>
          <cell r="I251">
            <v>9873008</v>
          </cell>
          <cell r="J251">
            <v>3871</v>
          </cell>
          <cell r="K251">
            <v>40.78</v>
          </cell>
          <cell r="L251">
            <v>12</v>
          </cell>
          <cell r="M251">
            <v>2.25</v>
          </cell>
        </row>
        <row r="252">
          <cell r="A252">
            <v>42852</v>
          </cell>
          <cell r="B252">
            <v>1039.4000000000001</v>
          </cell>
          <cell r="C252">
            <v>1046.7</v>
          </cell>
          <cell r="D252">
            <v>1031.0999999999999</v>
          </cell>
          <cell r="E252">
            <v>1035.5</v>
          </cell>
          <cell r="F252">
            <v>1040.44872212274</v>
          </cell>
          <cell r="G252">
            <v>12286</v>
          </cell>
          <cell r="H252">
            <v>793</v>
          </cell>
          <cell r="I252">
            <v>12782953</v>
          </cell>
          <cell r="J252">
            <v>3984</v>
          </cell>
          <cell r="K252">
            <v>32.43</v>
          </cell>
          <cell r="L252">
            <v>15.6</v>
          </cell>
          <cell r="M252">
            <v>-3.9</v>
          </cell>
        </row>
        <row r="253">
          <cell r="A253">
            <v>42851</v>
          </cell>
          <cell r="B253">
            <v>1038</v>
          </cell>
          <cell r="C253">
            <v>1047.05</v>
          </cell>
          <cell r="D253">
            <v>1024.8</v>
          </cell>
          <cell r="E253">
            <v>1037.1500000000001</v>
          </cell>
          <cell r="F253">
            <v>1041.1979681642799</v>
          </cell>
          <cell r="G253">
            <v>18407</v>
          </cell>
          <cell r="H253">
            <v>1355</v>
          </cell>
          <cell r="I253">
            <v>19165331</v>
          </cell>
          <cell r="J253">
            <v>7047</v>
          </cell>
          <cell r="K253">
            <v>38.28</v>
          </cell>
          <cell r="L253">
            <v>22.25</v>
          </cell>
          <cell r="M253">
            <v>-0.85</v>
          </cell>
        </row>
        <row r="254">
          <cell r="A254">
            <v>42850</v>
          </cell>
          <cell r="B254">
            <v>1034.95</v>
          </cell>
          <cell r="C254">
            <v>1040</v>
          </cell>
          <cell r="D254">
            <v>1016.5</v>
          </cell>
          <cell r="E254">
            <v>1036.95</v>
          </cell>
          <cell r="F254">
            <v>1031.7427638737699</v>
          </cell>
          <cell r="G254">
            <v>13785</v>
          </cell>
          <cell r="H254">
            <v>972</v>
          </cell>
          <cell r="I254">
            <v>14222574</v>
          </cell>
          <cell r="J254">
            <v>4899</v>
          </cell>
          <cell r="K254">
            <v>35.54</v>
          </cell>
          <cell r="L254">
            <v>23.5</v>
          </cell>
          <cell r="M254">
            <v>2</v>
          </cell>
        </row>
        <row r="255">
          <cell r="A255">
            <v>42849</v>
          </cell>
          <cell r="B255">
            <v>1035</v>
          </cell>
          <cell r="C255">
            <v>1044.8</v>
          </cell>
          <cell r="D255">
            <v>1025.1500000000001</v>
          </cell>
          <cell r="E255">
            <v>1036.0999999999999</v>
          </cell>
          <cell r="F255">
            <v>1035.0141106363801</v>
          </cell>
          <cell r="G255">
            <v>17788</v>
          </cell>
          <cell r="H255">
            <v>1303</v>
          </cell>
          <cell r="I255">
            <v>18410831</v>
          </cell>
          <cell r="J255">
            <v>6468</v>
          </cell>
          <cell r="K255">
            <v>36.36</v>
          </cell>
          <cell r="L255">
            <v>19.649999999999999</v>
          </cell>
          <cell r="M255">
            <v>1.1000000000000001</v>
          </cell>
        </row>
        <row r="256">
          <cell r="A256">
            <v>42846</v>
          </cell>
          <cell r="B256">
            <v>1007</v>
          </cell>
          <cell r="C256">
            <v>1042</v>
          </cell>
          <cell r="D256">
            <v>1006.55</v>
          </cell>
          <cell r="E256">
            <v>1032.3</v>
          </cell>
          <cell r="F256">
            <v>1022.0594838934001</v>
          </cell>
          <cell r="G256">
            <v>120789</v>
          </cell>
          <cell r="H256">
            <v>3093</v>
          </cell>
          <cell r="I256">
            <v>123453543</v>
          </cell>
          <cell r="J256">
            <v>97336</v>
          </cell>
          <cell r="K256">
            <v>80.58</v>
          </cell>
          <cell r="L256">
            <v>35.450000000000003</v>
          </cell>
          <cell r="M256">
            <v>25.3</v>
          </cell>
        </row>
        <row r="257">
          <cell r="A257">
            <v>42845</v>
          </cell>
          <cell r="B257">
            <v>989</v>
          </cell>
          <cell r="C257">
            <v>1009.7</v>
          </cell>
          <cell r="D257">
            <v>987.75</v>
          </cell>
          <cell r="E257">
            <v>1007.35</v>
          </cell>
          <cell r="F257">
            <v>1001.32696836611</v>
          </cell>
          <cell r="G257">
            <v>15711</v>
          </cell>
          <cell r="H257">
            <v>975</v>
          </cell>
          <cell r="I257">
            <v>15731848</v>
          </cell>
          <cell r="J257">
            <v>7491</v>
          </cell>
          <cell r="K257">
            <v>47.68</v>
          </cell>
          <cell r="L257">
            <v>21.95</v>
          </cell>
          <cell r="M257">
            <v>18.350000000000001</v>
          </cell>
        </row>
        <row r="258">
          <cell r="A258">
            <v>42844</v>
          </cell>
          <cell r="B258">
            <v>990</v>
          </cell>
          <cell r="C258">
            <v>993</v>
          </cell>
          <cell r="D258">
            <v>980</v>
          </cell>
          <cell r="E258">
            <v>988.15</v>
          </cell>
          <cell r="F258">
            <v>987.42402910701503</v>
          </cell>
          <cell r="G258">
            <v>12643</v>
          </cell>
          <cell r="H258">
            <v>750</v>
          </cell>
          <cell r="I258">
            <v>12484002</v>
          </cell>
          <cell r="J258">
            <v>5773</v>
          </cell>
          <cell r="K258">
            <v>45.66</v>
          </cell>
          <cell r="L258">
            <v>13</v>
          </cell>
          <cell r="M258">
            <v>-1.85</v>
          </cell>
        </row>
        <row r="259">
          <cell r="A259">
            <v>42843</v>
          </cell>
          <cell r="B259">
            <v>1004.5</v>
          </cell>
          <cell r="C259">
            <v>1008</v>
          </cell>
          <cell r="D259">
            <v>987.25</v>
          </cell>
          <cell r="E259">
            <v>990.25</v>
          </cell>
          <cell r="F259">
            <v>995.82762640244698</v>
          </cell>
          <cell r="G259">
            <v>6863</v>
          </cell>
          <cell r="H259">
            <v>673</v>
          </cell>
          <cell r="I259">
            <v>6834365</v>
          </cell>
          <cell r="J259">
            <v>2822</v>
          </cell>
          <cell r="K259">
            <v>41.12</v>
          </cell>
          <cell r="L259">
            <v>20.75</v>
          </cell>
          <cell r="M259">
            <v>-14.25</v>
          </cell>
        </row>
        <row r="260">
          <cell r="A260">
            <v>42842</v>
          </cell>
          <cell r="B260">
            <v>1008</v>
          </cell>
          <cell r="C260">
            <v>1011.15</v>
          </cell>
          <cell r="D260">
            <v>998.45</v>
          </cell>
          <cell r="E260">
            <v>1003.25</v>
          </cell>
          <cell r="F260">
            <v>1003.40572119258</v>
          </cell>
          <cell r="G260">
            <v>7446</v>
          </cell>
          <cell r="H260">
            <v>464</v>
          </cell>
          <cell r="I260">
            <v>7471359</v>
          </cell>
          <cell r="J260">
            <v>2473</v>
          </cell>
          <cell r="K260">
            <v>33.21</v>
          </cell>
          <cell r="L260">
            <v>12.7</v>
          </cell>
          <cell r="M260">
            <v>-4.75</v>
          </cell>
        </row>
        <row r="261">
          <cell r="A261">
            <v>42838</v>
          </cell>
          <cell r="B261">
            <v>1023.5</v>
          </cell>
          <cell r="C261">
            <v>1025</v>
          </cell>
          <cell r="D261">
            <v>1007.45</v>
          </cell>
          <cell r="E261">
            <v>1011.15</v>
          </cell>
          <cell r="F261">
            <v>1016.9964524207001</v>
          </cell>
          <cell r="G261">
            <v>4792</v>
          </cell>
          <cell r="H261">
            <v>529</v>
          </cell>
          <cell r="I261">
            <v>4873447</v>
          </cell>
          <cell r="J261">
            <v>1889</v>
          </cell>
          <cell r="K261">
            <v>39.42</v>
          </cell>
          <cell r="L261">
            <v>17.55</v>
          </cell>
          <cell r="M261">
            <v>-12.35</v>
          </cell>
        </row>
        <row r="262">
          <cell r="A262">
            <v>42837</v>
          </cell>
          <cell r="B262">
            <v>1016.25</v>
          </cell>
          <cell r="C262">
            <v>1027.2</v>
          </cell>
          <cell r="D262">
            <v>1012.1</v>
          </cell>
          <cell r="E262">
            <v>1022.3</v>
          </cell>
          <cell r="F262">
            <v>1022.17700093066</v>
          </cell>
          <cell r="G262">
            <v>17192</v>
          </cell>
          <cell r="H262">
            <v>993</v>
          </cell>
          <cell r="I262">
            <v>17573267</v>
          </cell>
          <cell r="J262">
            <v>7165</v>
          </cell>
          <cell r="K262">
            <v>41.68</v>
          </cell>
          <cell r="L262">
            <v>15.1</v>
          </cell>
          <cell r="M262">
            <v>6.05</v>
          </cell>
        </row>
        <row r="263">
          <cell r="A263">
            <v>42836</v>
          </cell>
          <cell r="B263">
            <v>1016</v>
          </cell>
          <cell r="C263">
            <v>1022</v>
          </cell>
          <cell r="D263">
            <v>1009.25</v>
          </cell>
          <cell r="E263">
            <v>1019.4</v>
          </cell>
          <cell r="F263">
            <v>1018.9312132515601</v>
          </cell>
          <cell r="G263">
            <v>15817</v>
          </cell>
          <cell r="H263">
            <v>1752</v>
          </cell>
          <cell r="I263">
            <v>16116435</v>
          </cell>
          <cell r="J263">
            <v>6807</v>
          </cell>
          <cell r="K263">
            <v>43.04</v>
          </cell>
          <cell r="L263">
            <v>12.75</v>
          </cell>
          <cell r="M263">
            <v>3.4</v>
          </cell>
        </row>
        <row r="264">
          <cell r="A264">
            <v>42835</v>
          </cell>
          <cell r="B264">
            <v>1013</v>
          </cell>
          <cell r="C264">
            <v>1029.5999999999999</v>
          </cell>
          <cell r="D264">
            <v>1007.05</v>
          </cell>
          <cell r="E264">
            <v>1016.15</v>
          </cell>
          <cell r="F264">
            <v>1019.91532916213</v>
          </cell>
          <cell r="G264">
            <v>14704</v>
          </cell>
          <cell r="H264">
            <v>1039</v>
          </cell>
          <cell r="I264">
            <v>14996835</v>
          </cell>
          <cell r="J264">
            <v>5101</v>
          </cell>
          <cell r="K264">
            <v>34.69</v>
          </cell>
          <cell r="L264">
            <v>22.55</v>
          </cell>
          <cell r="M264">
            <v>3.15</v>
          </cell>
        </row>
        <row r="265">
          <cell r="A265">
            <v>42832</v>
          </cell>
          <cell r="B265">
            <v>1007</v>
          </cell>
          <cell r="C265">
            <v>1021</v>
          </cell>
          <cell r="D265">
            <v>1003.15</v>
          </cell>
          <cell r="E265">
            <v>1011.9</v>
          </cell>
          <cell r="F265">
            <v>1014.69976290984</v>
          </cell>
          <cell r="G265">
            <v>17293</v>
          </cell>
          <cell r="H265">
            <v>1194</v>
          </cell>
          <cell r="I265">
            <v>17547203</v>
          </cell>
          <cell r="J265">
            <v>7777</v>
          </cell>
          <cell r="K265">
            <v>44.97</v>
          </cell>
          <cell r="L265">
            <v>17.850000000000001</v>
          </cell>
          <cell r="M265">
            <v>4.9000000000000004</v>
          </cell>
        </row>
        <row r="266">
          <cell r="A266">
            <v>42831</v>
          </cell>
          <cell r="B266">
            <v>1000</v>
          </cell>
          <cell r="C266">
            <v>1010</v>
          </cell>
          <cell r="D266">
            <v>1000</v>
          </cell>
          <cell r="E266">
            <v>1005.45</v>
          </cell>
          <cell r="F266">
            <v>1006.6607215793</v>
          </cell>
          <cell r="G266">
            <v>14690</v>
          </cell>
          <cell r="H266">
            <v>840</v>
          </cell>
          <cell r="I266">
            <v>14787846</v>
          </cell>
          <cell r="J266">
            <v>8308</v>
          </cell>
          <cell r="K266">
            <v>56.56</v>
          </cell>
          <cell r="L266">
            <v>10</v>
          </cell>
          <cell r="M266">
            <v>5.45</v>
          </cell>
        </row>
        <row r="267">
          <cell r="A267">
            <v>42830</v>
          </cell>
          <cell r="B267">
            <v>1006.25</v>
          </cell>
          <cell r="C267">
            <v>1028.3</v>
          </cell>
          <cell r="D267">
            <v>995</v>
          </cell>
          <cell r="E267">
            <v>1000.75</v>
          </cell>
          <cell r="F267">
            <v>1015.28065497555</v>
          </cell>
          <cell r="G267">
            <v>29253</v>
          </cell>
          <cell r="H267">
            <v>2648</v>
          </cell>
          <cell r="I267">
            <v>29700005</v>
          </cell>
          <cell r="J267">
            <v>13302</v>
          </cell>
          <cell r="K267">
            <v>45.47</v>
          </cell>
          <cell r="L267">
            <v>33.299999999999997</v>
          </cell>
          <cell r="M267">
            <v>-5.5</v>
          </cell>
        </row>
        <row r="268">
          <cell r="A268">
            <v>42828</v>
          </cell>
          <cell r="B268">
            <v>999</v>
          </cell>
          <cell r="C268">
            <v>1011</v>
          </cell>
          <cell r="D268">
            <v>995.95</v>
          </cell>
          <cell r="E268">
            <v>1006.25</v>
          </cell>
          <cell r="F268">
            <v>1005.40072780203</v>
          </cell>
          <cell r="G268">
            <v>20610</v>
          </cell>
          <cell r="H268">
            <v>2339</v>
          </cell>
          <cell r="I268">
            <v>20721309</v>
          </cell>
          <cell r="J268">
            <v>9963</v>
          </cell>
          <cell r="K268">
            <v>48.34</v>
          </cell>
          <cell r="L268">
            <v>15.05</v>
          </cell>
          <cell r="M268">
            <v>7.25</v>
          </cell>
        </row>
        <row r="269">
          <cell r="A269">
            <v>42825</v>
          </cell>
          <cell r="B269">
            <v>1008</v>
          </cell>
          <cell r="C269">
            <v>1012.75</v>
          </cell>
          <cell r="D269">
            <v>992</v>
          </cell>
          <cell r="E269">
            <v>998.35</v>
          </cell>
          <cell r="F269">
            <v>1001.89105557081</v>
          </cell>
          <cell r="G269">
            <v>10923</v>
          </cell>
          <cell r="H269">
            <v>829</v>
          </cell>
          <cell r="I269">
            <v>10943656</v>
          </cell>
          <cell r="J269">
            <v>4903</v>
          </cell>
          <cell r="K269">
            <v>44.89</v>
          </cell>
          <cell r="L269">
            <v>20.75</v>
          </cell>
          <cell r="M269">
            <v>-9.65</v>
          </cell>
        </row>
        <row r="270">
          <cell r="A270">
            <v>42824</v>
          </cell>
          <cell r="B270">
            <v>991</v>
          </cell>
          <cell r="C270">
            <v>1016.35</v>
          </cell>
          <cell r="D270">
            <v>990</v>
          </cell>
          <cell r="E270">
            <v>1008.25</v>
          </cell>
          <cell r="F270">
            <v>1006.6204982615</v>
          </cell>
          <cell r="G270">
            <v>31349</v>
          </cell>
          <cell r="H270">
            <v>2201</v>
          </cell>
          <cell r="I270">
            <v>31556546</v>
          </cell>
          <cell r="J270">
            <v>17037</v>
          </cell>
          <cell r="K270">
            <v>54.35</v>
          </cell>
          <cell r="L270">
            <v>26.35</v>
          </cell>
          <cell r="M270">
            <v>17.25</v>
          </cell>
        </row>
        <row r="271">
          <cell r="A271">
            <v>42823</v>
          </cell>
          <cell r="B271">
            <v>988</v>
          </cell>
          <cell r="C271">
            <v>998.1</v>
          </cell>
          <cell r="D271">
            <v>985</v>
          </cell>
          <cell r="E271">
            <v>990.65</v>
          </cell>
          <cell r="F271">
            <v>991.64606759071705</v>
          </cell>
          <cell r="G271">
            <v>32105</v>
          </cell>
          <cell r="H271">
            <v>1570</v>
          </cell>
          <cell r="I271">
            <v>31836797</v>
          </cell>
          <cell r="J271">
            <v>12158</v>
          </cell>
          <cell r="K271">
            <v>37.869999999999997</v>
          </cell>
          <cell r="L271">
            <v>13.1</v>
          </cell>
          <cell r="M271">
            <v>2.65</v>
          </cell>
        </row>
        <row r="272">
          <cell r="A272">
            <v>42822</v>
          </cell>
          <cell r="B272">
            <v>982</v>
          </cell>
          <cell r="C272">
            <v>989.95</v>
          </cell>
          <cell r="D272">
            <v>979.75</v>
          </cell>
          <cell r="E272">
            <v>988.1</v>
          </cell>
          <cell r="F272">
            <v>985.52906724511899</v>
          </cell>
          <cell r="G272">
            <v>4610</v>
          </cell>
          <cell r="H272">
            <v>430</v>
          </cell>
          <cell r="I272">
            <v>4543289</v>
          </cell>
          <cell r="J272">
            <v>2953</v>
          </cell>
          <cell r="K272">
            <v>64.06</v>
          </cell>
          <cell r="L272">
            <v>10.199999999999999</v>
          </cell>
          <cell r="M272">
            <v>6.1</v>
          </cell>
        </row>
        <row r="273">
          <cell r="A273">
            <v>42821</v>
          </cell>
          <cell r="B273">
            <v>979</v>
          </cell>
          <cell r="C273">
            <v>986.9</v>
          </cell>
          <cell r="D273">
            <v>978.9</v>
          </cell>
          <cell r="E273">
            <v>981.6</v>
          </cell>
          <cell r="F273">
            <v>981.84982537834605</v>
          </cell>
          <cell r="G273">
            <v>9449</v>
          </cell>
          <cell r="H273">
            <v>527</v>
          </cell>
          <cell r="I273">
            <v>9277499</v>
          </cell>
          <cell r="J273">
            <v>4202</v>
          </cell>
          <cell r="K273">
            <v>44.47</v>
          </cell>
          <cell r="L273">
            <v>8</v>
          </cell>
          <cell r="M273">
            <v>2.6</v>
          </cell>
        </row>
        <row r="274">
          <cell r="A274">
            <v>42818</v>
          </cell>
          <cell r="B274">
            <v>984</v>
          </cell>
          <cell r="C274">
            <v>986</v>
          </cell>
          <cell r="D274">
            <v>977</v>
          </cell>
          <cell r="E274">
            <v>979.5</v>
          </cell>
          <cell r="F274">
            <v>980.32463363572901</v>
          </cell>
          <cell r="G274">
            <v>7165</v>
          </cell>
          <cell r="H274">
            <v>464</v>
          </cell>
          <cell r="I274">
            <v>7024026</v>
          </cell>
          <cell r="J274">
            <v>3975</v>
          </cell>
          <cell r="K274">
            <v>55.48</v>
          </cell>
          <cell r="L274">
            <v>9</v>
          </cell>
          <cell r="M274">
            <v>-4.5</v>
          </cell>
        </row>
        <row r="275">
          <cell r="A275">
            <v>42817</v>
          </cell>
          <cell r="B275">
            <v>985</v>
          </cell>
          <cell r="C275">
            <v>989</v>
          </cell>
          <cell r="D275">
            <v>979</v>
          </cell>
          <cell r="E275">
            <v>981.9</v>
          </cell>
          <cell r="F275">
            <v>983.46339102021</v>
          </cell>
          <cell r="G275">
            <v>8263</v>
          </cell>
          <cell r="H275">
            <v>651</v>
          </cell>
          <cell r="I275">
            <v>8126358</v>
          </cell>
          <cell r="J275">
            <v>3365</v>
          </cell>
          <cell r="K275">
            <v>40.72</v>
          </cell>
          <cell r="L275">
            <v>10</v>
          </cell>
          <cell r="M275">
            <v>-3.1</v>
          </cell>
        </row>
        <row r="276">
          <cell r="A276">
            <v>42816</v>
          </cell>
          <cell r="B276">
            <v>975</v>
          </cell>
          <cell r="C276">
            <v>985.3</v>
          </cell>
          <cell r="D276">
            <v>972</v>
          </cell>
          <cell r="E276">
            <v>978.85</v>
          </cell>
          <cell r="F276">
            <v>979.08529396144195</v>
          </cell>
          <cell r="G276">
            <v>18829</v>
          </cell>
          <cell r="H276">
            <v>1009</v>
          </cell>
          <cell r="I276">
            <v>18435197</v>
          </cell>
          <cell r="J276">
            <v>5337</v>
          </cell>
          <cell r="K276">
            <v>28.34</v>
          </cell>
          <cell r="L276">
            <v>13.3</v>
          </cell>
          <cell r="M276">
            <v>3.85</v>
          </cell>
        </row>
        <row r="277">
          <cell r="A277">
            <v>42815</v>
          </cell>
          <cell r="B277">
            <v>981</v>
          </cell>
          <cell r="C277">
            <v>993</v>
          </cell>
          <cell r="D277">
            <v>978.25</v>
          </cell>
          <cell r="E277">
            <v>980</v>
          </cell>
          <cell r="F277">
            <v>982.314213225966</v>
          </cell>
          <cell r="G277">
            <v>18131</v>
          </cell>
          <cell r="H277">
            <v>1393</v>
          </cell>
          <cell r="I277">
            <v>17810339</v>
          </cell>
          <cell r="J277">
            <v>8291</v>
          </cell>
          <cell r="K277">
            <v>45.73</v>
          </cell>
          <cell r="L277">
            <v>14.75</v>
          </cell>
          <cell r="M277">
            <v>-1</v>
          </cell>
        </row>
        <row r="278">
          <cell r="A278">
            <v>42814</v>
          </cell>
          <cell r="B278">
            <v>989.5</v>
          </cell>
          <cell r="C278">
            <v>993.95</v>
          </cell>
          <cell r="D278">
            <v>981.5</v>
          </cell>
          <cell r="E278">
            <v>983.45</v>
          </cell>
          <cell r="F278">
            <v>986.95157657657603</v>
          </cell>
          <cell r="G278">
            <v>13320</v>
          </cell>
          <cell r="H278">
            <v>1251</v>
          </cell>
          <cell r="I278">
            <v>13146195</v>
          </cell>
          <cell r="J278">
            <v>3273</v>
          </cell>
          <cell r="K278">
            <v>24.57</v>
          </cell>
          <cell r="L278">
            <v>12.45</v>
          </cell>
          <cell r="M278">
            <v>-6.05</v>
          </cell>
        </row>
        <row r="279">
          <cell r="A279">
            <v>42811</v>
          </cell>
          <cell r="B279">
            <v>985</v>
          </cell>
          <cell r="C279">
            <v>995.6</v>
          </cell>
          <cell r="D279">
            <v>977.15</v>
          </cell>
          <cell r="E279">
            <v>989.2</v>
          </cell>
          <cell r="F279">
            <v>985.18583454498503</v>
          </cell>
          <cell r="G279">
            <v>294364</v>
          </cell>
          <cell r="H279">
            <v>3474</v>
          </cell>
          <cell r="I279">
            <v>290003243</v>
          </cell>
          <cell r="J279">
            <v>254355</v>
          </cell>
          <cell r="K279">
            <v>86.41</v>
          </cell>
          <cell r="L279">
            <v>18.45</v>
          </cell>
          <cell r="M279">
            <v>4.2</v>
          </cell>
        </row>
        <row r="280">
          <cell r="A280">
            <v>42810</v>
          </cell>
          <cell r="B280">
            <v>965</v>
          </cell>
          <cell r="C280">
            <v>982</v>
          </cell>
          <cell r="D280">
            <v>965</v>
          </cell>
          <cell r="E280">
            <v>978.35</v>
          </cell>
          <cell r="F280">
            <v>973.78792404523097</v>
          </cell>
          <cell r="G280">
            <v>37496</v>
          </cell>
          <cell r="H280">
            <v>3206</v>
          </cell>
          <cell r="I280">
            <v>36513152</v>
          </cell>
          <cell r="J280">
            <v>19087</v>
          </cell>
          <cell r="K280">
            <v>50.9</v>
          </cell>
          <cell r="L280">
            <v>17</v>
          </cell>
          <cell r="M280">
            <v>13.35</v>
          </cell>
        </row>
        <row r="281">
          <cell r="A281">
            <v>42809</v>
          </cell>
          <cell r="B281">
            <v>955</v>
          </cell>
          <cell r="C281">
            <v>961.75</v>
          </cell>
          <cell r="D281">
            <v>949.7</v>
          </cell>
          <cell r="E281">
            <v>957.5</v>
          </cell>
          <cell r="F281">
            <v>954.75700569144499</v>
          </cell>
          <cell r="G281">
            <v>23017</v>
          </cell>
          <cell r="H281">
            <v>1731</v>
          </cell>
          <cell r="I281">
            <v>21975642</v>
          </cell>
          <cell r="J281">
            <v>8868</v>
          </cell>
          <cell r="K281">
            <v>38.53</v>
          </cell>
          <cell r="L281">
            <v>12.05</v>
          </cell>
          <cell r="M281">
            <v>2.5</v>
          </cell>
        </row>
        <row r="282">
          <cell r="A282">
            <v>42808</v>
          </cell>
          <cell r="B282">
            <v>948.8</v>
          </cell>
          <cell r="C282">
            <v>963</v>
          </cell>
          <cell r="D282">
            <v>946.6</v>
          </cell>
          <cell r="E282">
            <v>953.2</v>
          </cell>
          <cell r="F282">
            <v>955.50650745976998</v>
          </cell>
          <cell r="G282">
            <v>40953</v>
          </cell>
          <cell r="H282">
            <v>2901</v>
          </cell>
          <cell r="I282">
            <v>39130858</v>
          </cell>
          <cell r="J282">
            <v>15831</v>
          </cell>
          <cell r="K282">
            <v>38.659999999999997</v>
          </cell>
          <cell r="L282">
            <v>16.399999999999999</v>
          </cell>
          <cell r="M282">
            <v>4.4000000000000004</v>
          </cell>
        </row>
        <row r="283">
          <cell r="A283">
            <v>42804</v>
          </cell>
          <cell r="B283">
            <v>945.5</v>
          </cell>
          <cell r="C283">
            <v>948</v>
          </cell>
          <cell r="D283">
            <v>936</v>
          </cell>
          <cell r="E283">
            <v>943.4</v>
          </cell>
          <cell r="F283">
            <v>942.178510008942</v>
          </cell>
          <cell r="G283">
            <v>14537</v>
          </cell>
          <cell r="H283">
            <v>1345</v>
          </cell>
          <cell r="I283">
            <v>13696449</v>
          </cell>
          <cell r="J283">
            <v>4387</v>
          </cell>
          <cell r="K283">
            <v>30.18</v>
          </cell>
          <cell r="L283">
            <v>12</v>
          </cell>
          <cell r="M283">
            <v>-2.1</v>
          </cell>
        </row>
        <row r="284">
          <cell r="A284">
            <v>42803</v>
          </cell>
          <cell r="B284">
            <v>933</v>
          </cell>
          <cell r="C284">
            <v>948</v>
          </cell>
          <cell r="D284">
            <v>926.65</v>
          </cell>
          <cell r="E284">
            <v>944.75</v>
          </cell>
          <cell r="F284">
            <v>938.57982513317302</v>
          </cell>
          <cell r="G284">
            <v>44491</v>
          </cell>
          <cell r="H284">
            <v>3061</v>
          </cell>
          <cell r="I284">
            <v>41758355</v>
          </cell>
          <cell r="J284">
            <v>18596</v>
          </cell>
          <cell r="K284">
            <v>41.8</v>
          </cell>
          <cell r="L284">
            <v>21.35</v>
          </cell>
          <cell r="M284">
            <v>11.75</v>
          </cell>
        </row>
        <row r="285">
          <cell r="A285">
            <v>42802</v>
          </cell>
          <cell r="B285">
            <v>930.05</v>
          </cell>
          <cell r="C285">
            <v>939.95</v>
          </cell>
          <cell r="D285">
            <v>927.95</v>
          </cell>
          <cell r="E285">
            <v>930.5</v>
          </cell>
          <cell r="F285">
            <v>932.90730541411199</v>
          </cell>
          <cell r="G285">
            <v>57738</v>
          </cell>
          <cell r="H285">
            <v>2307</v>
          </cell>
          <cell r="I285">
            <v>53864202</v>
          </cell>
          <cell r="J285">
            <v>21251</v>
          </cell>
          <cell r="K285">
            <v>36.81</v>
          </cell>
          <cell r="L285">
            <v>12</v>
          </cell>
          <cell r="M285">
            <v>0.45</v>
          </cell>
        </row>
        <row r="286">
          <cell r="A286">
            <v>42801</v>
          </cell>
          <cell r="B286">
            <v>909</v>
          </cell>
          <cell r="C286">
            <v>926.6</v>
          </cell>
          <cell r="D286">
            <v>906.5</v>
          </cell>
          <cell r="E286">
            <v>925.1</v>
          </cell>
          <cell r="F286">
            <v>922.15838536888498</v>
          </cell>
          <cell r="G286">
            <v>33791</v>
          </cell>
          <cell r="H286">
            <v>2081</v>
          </cell>
          <cell r="I286">
            <v>31160654</v>
          </cell>
          <cell r="J286">
            <v>13111</v>
          </cell>
          <cell r="K286">
            <v>38.799999999999997</v>
          </cell>
          <cell r="L286">
            <v>20.100000000000001</v>
          </cell>
          <cell r="M286">
            <v>16.100000000000001</v>
          </cell>
        </row>
        <row r="287">
          <cell r="A287">
            <v>42800</v>
          </cell>
          <cell r="B287">
            <v>905</v>
          </cell>
          <cell r="C287">
            <v>914.25</v>
          </cell>
          <cell r="D287">
            <v>905</v>
          </cell>
          <cell r="E287">
            <v>909.55</v>
          </cell>
          <cell r="F287">
            <v>909.72234246233199</v>
          </cell>
          <cell r="G287">
            <v>24026</v>
          </cell>
          <cell r="H287">
            <v>1373</v>
          </cell>
          <cell r="I287">
            <v>21856989</v>
          </cell>
          <cell r="J287">
            <v>3822</v>
          </cell>
          <cell r="K287">
            <v>15.91</v>
          </cell>
          <cell r="L287">
            <v>9.25</v>
          </cell>
          <cell r="M287">
            <v>4.55</v>
          </cell>
        </row>
        <row r="288">
          <cell r="A288">
            <v>42797</v>
          </cell>
          <cell r="B288">
            <v>891.5</v>
          </cell>
          <cell r="C288">
            <v>910.45</v>
          </cell>
          <cell r="D288">
            <v>891.5</v>
          </cell>
          <cell r="E288">
            <v>907.8</v>
          </cell>
          <cell r="F288">
            <v>904.66447659825701</v>
          </cell>
          <cell r="G288">
            <v>81276</v>
          </cell>
          <cell r="H288">
            <v>3718</v>
          </cell>
          <cell r="I288">
            <v>73527510</v>
          </cell>
          <cell r="J288">
            <v>21831</v>
          </cell>
          <cell r="K288">
            <v>26.86</v>
          </cell>
          <cell r="L288">
            <v>18.95</v>
          </cell>
          <cell r="M288">
            <v>16.3</v>
          </cell>
        </row>
        <row r="289">
          <cell r="A289">
            <v>42796</v>
          </cell>
          <cell r="B289">
            <v>897</v>
          </cell>
          <cell r="C289">
            <v>905.55</v>
          </cell>
          <cell r="D289">
            <v>890.1</v>
          </cell>
          <cell r="E289">
            <v>891.2</v>
          </cell>
          <cell r="F289">
            <v>895.19945725915795</v>
          </cell>
          <cell r="G289">
            <v>20636</v>
          </cell>
          <cell r="H289">
            <v>1201</v>
          </cell>
          <cell r="I289">
            <v>18473336</v>
          </cell>
          <cell r="J289">
            <v>8523</v>
          </cell>
          <cell r="K289">
            <v>41.3</v>
          </cell>
          <cell r="L289">
            <v>15.45</v>
          </cell>
          <cell r="M289">
            <v>-5.8</v>
          </cell>
        </row>
        <row r="290">
          <cell r="A290">
            <v>42795</v>
          </cell>
          <cell r="B290">
            <v>897</v>
          </cell>
          <cell r="C290">
            <v>900.5</v>
          </cell>
          <cell r="D290">
            <v>889.05</v>
          </cell>
          <cell r="E290">
            <v>896.4</v>
          </cell>
          <cell r="F290">
            <v>894.12976449446705</v>
          </cell>
          <cell r="G290">
            <v>10573</v>
          </cell>
          <cell r="H290">
            <v>849</v>
          </cell>
          <cell r="I290">
            <v>9453634</v>
          </cell>
          <cell r="J290">
            <v>3891</v>
          </cell>
          <cell r="K290">
            <v>36.799999999999997</v>
          </cell>
          <cell r="L290">
            <v>11.45</v>
          </cell>
          <cell r="M290">
            <v>-0.6</v>
          </cell>
        </row>
        <row r="291">
          <cell r="A291">
            <v>42794</v>
          </cell>
          <cell r="B291">
            <v>890</v>
          </cell>
          <cell r="C291">
            <v>915</v>
          </cell>
          <cell r="D291">
            <v>890</v>
          </cell>
          <cell r="E291">
            <v>900.5</v>
          </cell>
          <cell r="F291">
            <v>902.78146506087796</v>
          </cell>
          <cell r="G291">
            <v>30224</v>
          </cell>
          <cell r="H291">
            <v>1255</v>
          </cell>
          <cell r="I291">
            <v>27285667</v>
          </cell>
          <cell r="J291">
            <v>12321</v>
          </cell>
          <cell r="K291">
            <v>40.770000000000003</v>
          </cell>
          <cell r="L291">
            <v>25</v>
          </cell>
          <cell r="M291">
            <v>10.5</v>
          </cell>
        </row>
        <row r="292">
          <cell r="A292">
            <v>42793</v>
          </cell>
          <cell r="B292">
            <v>894.25</v>
          </cell>
          <cell r="C292">
            <v>900.75</v>
          </cell>
          <cell r="D292">
            <v>886</v>
          </cell>
          <cell r="E292">
            <v>888.1</v>
          </cell>
          <cell r="F292">
            <v>893.81667799682702</v>
          </cell>
          <cell r="G292">
            <v>39717</v>
          </cell>
          <cell r="H292">
            <v>2010</v>
          </cell>
          <cell r="I292">
            <v>35499717</v>
          </cell>
          <cell r="J292">
            <v>21563</v>
          </cell>
          <cell r="K292">
            <v>54.29</v>
          </cell>
          <cell r="L292">
            <v>14.75</v>
          </cell>
          <cell r="M292">
            <v>-6.15</v>
          </cell>
        </row>
        <row r="293">
          <cell r="A293">
            <v>42789</v>
          </cell>
          <cell r="B293">
            <v>901</v>
          </cell>
          <cell r="C293">
            <v>904.45</v>
          </cell>
          <cell r="D293">
            <v>886.8</v>
          </cell>
          <cell r="E293">
            <v>893.75</v>
          </cell>
          <cell r="F293">
            <v>892.95160512154303</v>
          </cell>
          <cell r="G293">
            <v>26945</v>
          </cell>
          <cell r="H293">
            <v>1693</v>
          </cell>
          <cell r="I293">
            <v>24060581</v>
          </cell>
          <cell r="J293">
            <v>13514</v>
          </cell>
          <cell r="K293">
            <v>50.15</v>
          </cell>
          <cell r="L293">
            <v>17.649999999999999</v>
          </cell>
          <cell r="M293">
            <v>-7.25</v>
          </cell>
        </row>
        <row r="294">
          <cell r="A294">
            <v>42788</v>
          </cell>
          <cell r="B294">
            <v>918</v>
          </cell>
          <cell r="C294">
            <v>918</v>
          </cell>
          <cell r="D294">
            <v>896.15</v>
          </cell>
          <cell r="E294">
            <v>900.85</v>
          </cell>
          <cell r="F294">
            <v>903.81649274624499</v>
          </cell>
          <cell r="G294">
            <v>11787</v>
          </cell>
          <cell r="H294">
            <v>942</v>
          </cell>
          <cell r="I294">
            <v>10653285</v>
          </cell>
          <cell r="J294">
            <v>5343</v>
          </cell>
          <cell r="K294">
            <v>45.33</v>
          </cell>
          <cell r="L294">
            <v>21.85</v>
          </cell>
          <cell r="M294">
            <v>-17.149999999999999</v>
          </cell>
        </row>
        <row r="295">
          <cell r="A295">
            <v>42787</v>
          </cell>
          <cell r="B295">
            <v>925</v>
          </cell>
          <cell r="C295">
            <v>929.25</v>
          </cell>
          <cell r="D295">
            <v>910.3</v>
          </cell>
          <cell r="E295">
            <v>913.6</v>
          </cell>
          <cell r="F295">
            <v>918.24729849424205</v>
          </cell>
          <cell r="G295">
            <v>16935</v>
          </cell>
          <cell r="H295">
            <v>1116</v>
          </cell>
          <cell r="I295">
            <v>15550518</v>
          </cell>
          <cell r="J295">
            <v>5923</v>
          </cell>
          <cell r="K295">
            <v>34.97</v>
          </cell>
          <cell r="L295">
            <v>18.95</v>
          </cell>
          <cell r="M295">
            <v>-11.4</v>
          </cell>
        </row>
        <row r="296">
          <cell r="A296">
            <v>42786</v>
          </cell>
          <cell r="B296">
            <v>909</v>
          </cell>
          <cell r="C296">
            <v>927.05</v>
          </cell>
          <cell r="D296">
            <v>909</v>
          </cell>
          <cell r="E296">
            <v>920.7</v>
          </cell>
          <cell r="F296">
            <v>920.66971141781596</v>
          </cell>
          <cell r="G296">
            <v>39850</v>
          </cell>
          <cell r="H296">
            <v>1629</v>
          </cell>
          <cell r="I296">
            <v>36688688</v>
          </cell>
          <cell r="J296">
            <v>21840</v>
          </cell>
          <cell r="K296">
            <v>54.81</v>
          </cell>
          <cell r="L296">
            <v>18.05</v>
          </cell>
          <cell r="M296">
            <v>11.7</v>
          </cell>
        </row>
        <row r="297">
          <cell r="A297">
            <v>42783</v>
          </cell>
          <cell r="B297">
            <v>911</v>
          </cell>
          <cell r="C297">
            <v>923.6</v>
          </cell>
          <cell r="D297">
            <v>900.8</v>
          </cell>
          <cell r="E297">
            <v>909.9</v>
          </cell>
          <cell r="F297">
            <v>915.10401016988305</v>
          </cell>
          <cell r="G297">
            <v>34612</v>
          </cell>
          <cell r="H297">
            <v>2405</v>
          </cell>
          <cell r="I297">
            <v>31673580</v>
          </cell>
          <cell r="J297">
            <v>10774</v>
          </cell>
          <cell r="K297">
            <v>31.13</v>
          </cell>
          <cell r="L297">
            <v>22.8</v>
          </cell>
          <cell r="M297">
            <v>-1.1000000000000001</v>
          </cell>
        </row>
        <row r="298">
          <cell r="A298">
            <v>42782</v>
          </cell>
          <cell r="B298">
            <v>881.9</v>
          </cell>
          <cell r="C298">
            <v>910.95</v>
          </cell>
          <cell r="D298">
            <v>880.1</v>
          </cell>
          <cell r="E298">
            <v>907.45</v>
          </cell>
          <cell r="F298">
            <v>900.52278716750402</v>
          </cell>
          <cell r="G298">
            <v>28459</v>
          </cell>
          <cell r="H298">
            <v>1887</v>
          </cell>
          <cell r="I298">
            <v>25627978</v>
          </cell>
          <cell r="J298">
            <v>12738</v>
          </cell>
          <cell r="K298">
            <v>44.76</v>
          </cell>
          <cell r="L298">
            <v>30.85</v>
          </cell>
          <cell r="M298">
            <v>25.55</v>
          </cell>
        </row>
        <row r="299">
          <cell r="A299">
            <v>42781</v>
          </cell>
          <cell r="B299">
            <v>883</v>
          </cell>
          <cell r="C299">
            <v>884.95</v>
          </cell>
          <cell r="D299">
            <v>877.5</v>
          </cell>
          <cell r="E299">
            <v>881.85</v>
          </cell>
          <cell r="F299">
            <v>882.16046139057903</v>
          </cell>
          <cell r="G299">
            <v>15605</v>
          </cell>
          <cell r="H299">
            <v>1170</v>
          </cell>
          <cell r="I299">
            <v>13766114</v>
          </cell>
          <cell r="J299">
            <v>5945</v>
          </cell>
          <cell r="K299">
            <v>38.1</v>
          </cell>
          <cell r="L299">
            <v>7.45</v>
          </cell>
          <cell r="M299">
            <v>-1.1499999999999999</v>
          </cell>
        </row>
        <row r="300">
          <cell r="A300">
            <v>42780</v>
          </cell>
          <cell r="B300">
            <v>891</v>
          </cell>
          <cell r="C300">
            <v>891</v>
          </cell>
          <cell r="D300">
            <v>879</v>
          </cell>
          <cell r="E300">
            <v>880.45</v>
          </cell>
          <cell r="F300">
            <v>881.96588526777202</v>
          </cell>
          <cell r="G300">
            <v>15741</v>
          </cell>
          <cell r="H300">
            <v>1098</v>
          </cell>
          <cell r="I300">
            <v>13883025</v>
          </cell>
          <cell r="J300">
            <v>6797</v>
          </cell>
          <cell r="K300">
            <v>43.18</v>
          </cell>
          <cell r="L300">
            <v>12</v>
          </cell>
          <cell r="M300">
            <v>-10.55</v>
          </cell>
        </row>
        <row r="301">
          <cell r="A301">
            <v>42779</v>
          </cell>
          <cell r="B301">
            <v>894.5</v>
          </cell>
          <cell r="C301">
            <v>894.5</v>
          </cell>
          <cell r="D301">
            <v>885</v>
          </cell>
          <cell r="E301">
            <v>888.15</v>
          </cell>
          <cell r="F301">
            <v>888.68225907384203</v>
          </cell>
          <cell r="G301">
            <v>12784</v>
          </cell>
          <cell r="H301">
            <v>1086</v>
          </cell>
          <cell r="I301">
            <v>11360914</v>
          </cell>
          <cell r="J301">
            <v>4882</v>
          </cell>
          <cell r="K301">
            <v>38.19</v>
          </cell>
          <cell r="L301">
            <v>9.5</v>
          </cell>
          <cell r="M301">
            <v>-6.35</v>
          </cell>
        </row>
        <row r="302">
          <cell r="A302">
            <v>42776</v>
          </cell>
          <cell r="B302">
            <v>892</v>
          </cell>
          <cell r="C302">
            <v>898</v>
          </cell>
          <cell r="D302">
            <v>885.8</v>
          </cell>
          <cell r="E302">
            <v>889.9</v>
          </cell>
          <cell r="F302">
            <v>891.84905547584799</v>
          </cell>
          <cell r="G302">
            <v>33456</v>
          </cell>
          <cell r="H302">
            <v>1763</v>
          </cell>
          <cell r="I302">
            <v>29837702</v>
          </cell>
          <cell r="J302">
            <v>14312</v>
          </cell>
          <cell r="K302">
            <v>42.78</v>
          </cell>
          <cell r="L302">
            <v>12.2</v>
          </cell>
          <cell r="M302">
            <v>-2.1</v>
          </cell>
        </row>
        <row r="303">
          <cell r="A303">
            <v>42775</v>
          </cell>
          <cell r="B303">
            <v>886</v>
          </cell>
          <cell r="C303">
            <v>890</v>
          </cell>
          <cell r="D303">
            <v>879</v>
          </cell>
          <cell r="E303">
            <v>883.95</v>
          </cell>
          <cell r="F303">
            <v>882.48774755030399</v>
          </cell>
          <cell r="G303">
            <v>62967</v>
          </cell>
          <cell r="H303">
            <v>939</v>
          </cell>
          <cell r="I303">
            <v>55567606</v>
          </cell>
          <cell r="J303">
            <v>54199</v>
          </cell>
          <cell r="K303">
            <v>86.08</v>
          </cell>
          <cell r="L303">
            <v>11</v>
          </cell>
          <cell r="M303">
            <v>-2.0499999999999998</v>
          </cell>
        </row>
        <row r="304">
          <cell r="A304">
            <v>42774</v>
          </cell>
          <cell r="B304">
            <v>896</v>
          </cell>
          <cell r="C304">
            <v>896.8</v>
          </cell>
          <cell r="D304">
            <v>880.5</v>
          </cell>
          <cell r="E304">
            <v>885.05</v>
          </cell>
          <cell r="F304">
            <v>886.59597470301605</v>
          </cell>
          <cell r="G304">
            <v>23402</v>
          </cell>
          <cell r="H304">
            <v>1757</v>
          </cell>
          <cell r="I304">
            <v>20748119</v>
          </cell>
          <cell r="J304">
            <v>10504</v>
          </cell>
          <cell r="K304">
            <v>44.89</v>
          </cell>
          <cell r="L304">
            <v>16.3</v>
          </cell>
          <cell r="M304">
            <v>-10.95</v>
          </cell>
        </row>
        <row r="305">
          <cell r="A305">
            <v>42773</v>
          </cell>
          <cell r="B305">
            <v>900</v>
          </cell>
          <cell r="C305">
            <v>905</v>
          </cell>
          <cell r="D305">
            <v>890</v>
          </cell>
          <cell r="E305">
            <v>894.1</v>
          </cell>
          <cell r="F305">
            <v>895.92442293373006</v>
          </cell>
          <cell r="G305">
            <v>13430</v>
          </cell>
          <cell r="H305">
            <v>922</v>
          </cell>
          <cell r="I305">
            <v>12032265</v>
          </cell>
          <cell r="J305">
            <v>3628</v>
          </cell>
          <cell r="K305">
            <v>27.01</v>
          </cell>
          <cell r="L305">
            <v>15</v>
          </cell>
          <cell r="M305">
            <v>-5.9</v>
          </cell>
        </row>
        <row r="306">
          <cell r="A306">
            <v>42772</v>
          </cell>
          <cell r="B306">
            <v>902</v>
          </cell>
          <cell r="C306">
            <v>913.5</v>
          </cell>
          <cell r="D306">
            <v>888.75</v>
          </cell>
          <cell r="E306">
            <v>891.55</v>
          </cell>
          <cell r="F306">
            <v>897.67056896276097</v>
          </cell>
          <cell r="G306">
            <v>25028</v>
          </cell>
          <cell r="H306">
            <v>1598</v>
          </cell>
          <cell r="I306">
            <v>22466899</v>
          </cell>
          <cell r="J306">
            <v>7871</v>
          </cell>
          <cell r="K306">
            <v>31.45</v>
          </cell>
          <cell r="L306">
            <v>24.75</v>
          </cell>
          <cell r="M306">
            <v>-10.45</v>
          </cell>
        </row>
        <row r="307">
          <cell r="A307">
            <v>42769</v>
          </cell>
          <cell r="B307">
            <v>901.75</v>
          </cell>
          <cell r="C307">
            <v>908</v>
          </cell>
          <cell r="D307">
            <v>897.55</v>
          </cell>
          <cell r="E307">
            <v>901.1</v>
          </cell>
          <cell r="F307">
            <v>901.29982631350401</v>
          </cell>
          <cell r="G307">
            <v>9212</v>
          </cell>
          <cell r="H307">
            <v>928</v>
          </cell>
          <cell r="I307">
            <v>8302774</v>
          </cell>
          <cell r="J307">
            <v>2096</v>
          </cell>
          <cell r="K307">
            <v>22.75</v>
          </cell>
          <cell r="L307">
            <v>10.45</v>
          </cell>
          <cell r="M307">
            <v>-0.65</v>
          </cell>
        </row>
        <row r="308">
          <cell r="A308">
            <v>42768</v>
          </cell>
          <cell r="B308">
            <v>893</v>
          </cell>
          <cell r="C308">
            <v>909</v>
          </cell>
          <cell r="D308">
            <v>884.55</v>
          </cell>
          <cell r="E308">
            <v>901.4</v>
          </cell>
          <cell r="F308">
            <v>896.21910398620298</v>
          </cell>
          <cell r="G308">
            <v>25513</v>
          </cell>
          <cell r="H308">
            <v>2200</v>
          </cell>
          <cell r="I308">
            <v>22865238</v>
          </cell>
          <cell r="J308">
            <v>7046</v>
          </cell>
          <cell r="K308">
            <v>27.62</v>
          </cell>
          <cell r="L308">
            <v>24.45</v>
          </cell>
          <cell r="M308">
            <v>8.4</v>
          </cell>
        </row>
        <row r="309">
          <cell r="A309">
            <v>42767</v>
          </cell>
          <cell r="B309">
            <v>887</v>
          </cell>
          <cell r="C309">
            <v>895</v>
          </cell>
          <cell r="D309">
            <v>884.4</v>
          </cell>
          <cell r="E309">
            <v>892.85</v>
          </cell>
          <cell r="F309">
            <v>891.14995819009505</v>
          </cell>
          <cell r="G309">
            <v>10763</v>
          </cell>
          <cell r="H309">
            <v>935</v>
          </cell>
          <cell r="I309">
            <v>9591447</v>
          </cell>
          <cell r="J309">
            <v>3789</v>
          </cell>
          <cell r="K309">
            <v>35.200000000000003</v>
          </cell>
          <cell r="L309">
            <v>10.6</v>
          </cell>
          <cell r="M309">
            <v>5.85</v>
          </cell>
        </row>
        <row r="310">
          <cell r="A310">
            <v>42766</v>
          </cell>
          <cell r="B310">
            <v>883</v>
          </cell>
          <cell r="C310">
            <v>894.25</v>
          </cell>
          <cell r="D310">
            <v>880</v>
          </cell>
          <cell r="E310">
            <v>887.2</v>
          </cell>
          <cell r="F310">
            <v>889.40015088310895</v>
          </cell>
          <cell r="G310">
            <v>22534</v>
          </cell>
          <cell r="H310">
            <v>1503</v>
          </cell>
          <cell r="I310">
            <v>20041743</v>
          </cell>
          <cell r="J310">
            <v>5544</v>
          </cell>
          <cell r="K310">
            <v>24.6</v>
          </cell>
          <cell r="L310">
            <v>14.25</v>
          </cell>
          <cell r="M310">
            <v>4.2</v>
          </cell>
        </row>
        <row r="311">
          <cell r="A311">
            <v>42765</v>
          </cell>
          <cell r="B311">
            <v>866</v>
          </cell>
          <cell r="C311">
            <v>887.1</v>
          </cell>
          <cell r="D311">
            <v>863</v>
          </cell>
          <cell r="E311">
            <v>884.25</v>
          </cell>
          <cell r="F311">
            <v>877.31588058531395</v>
          </cell>
          <cell r="G311">
            <v>30616</v>
          </cell>
          <cell r="H311">
            <v>2182</v>
          </cell>
          <cell r="I311">
            <v>26859903</v>
          </cell>
          <cell r="J311">
            <v>6577</v>
          </cell>
          <cell r="K311">
            <v>21.48</v>
          </cell>
          <cell r="L311">
            <v>24.1</v>
          </cell>
          <cell r="M311">
            <v>18.25</v>
          </cell>
        </row>
        <row r="312">
          <cell r="A312">
            <v>42762</v>
          </cell>
          <cell r="B312">
            <v>924</v>
          </cell>
          <cell r="C312">
            <v>924</v>
          </cell>
          <cell r="D312">
            <v>877</v>
          </cell>
          <cell r="E312">
            <v>880.5</v>
          </cell>
          <cell r="F312">
            <v>894.35590420113704</v>
          </cell>
          <cell r="G312">
            <v>80502</v>
          </cell>
          <cell r="H312">
            <v>4800</v>
          </cell>
          <cell r="I312">
            <v>71997439</v>
          </cell>
          <cell r="J312">
            <v>18323</v>
          </cell>
          <cell r="K312">
            <v>22.76</v>
          </cell>
          <cell r="L312">
            <v>47</v>
          </cell>
          <cell r="M312">
            <v>-43.5</v>
          </cell>
        </row>
        <row r="313">
          <cell r="A313">
            <v>42760</v>
          </cell>
          <cell r="B313">
            <v>898.05</v>
          </cell>
          <cell r="C313">
            <v>904</v>
          </cell>
          <cell r="D313">
            <v>893</v>
          </cell>
          <cell r="E313">
            <v>898.1</v>
          </cell>
          <cell r="F313">
            <v>898.14309076042503</v>
          </cell>
          <cell r="G313">
            <v>15899</v>
          </cell>
          <cell r="H313">
            <v>1862</v>
          </cell>
          <cell r="I313">
            <v>14279577</v>
          </cell>
          <cell r="J313">
            <v>7444</v>
          </cell>
          <cell r="K313">
            <v>46.82</v>
          </cell>
          <cell r="L313">
            <v>11</v>
          </cell>
          <cell r="M313">
            <v>0.05</v>
          </cell>
        </row>
        <row r="314">
          <cell r="A314">
            <v>42759</v>
          </cell>
          <cell r="B314">
            <v>904.95</v>
          </cell>
          <cell r="C314">
            <v>905.65</v>
          </cell>
          <cell r="D314">
            <v>896</v>
          </cell>
          <cell r="E314">
            <v>898.95</v>
          </cell>
          <cell r="F314">
            <v>899.77059794337902</v>
          </cell>
          <cell r="G314">
            <v>7877</v>
          </cell>
          <cell r="H314">
            <v>1085</v>
          </cell>
          <cell r="I314">
            <v>7087493</v>
          </cell>
          <cell r="J314">
            <v>3406</v>
          </cell>
          <cell r="K314">
            <v>43.24</v>
          </cell>
          <cell r="L314">
            <v>9.65</v>
          </cell>
          <cell r="M314">
            <v>-6</v>
          </cell>
        </row>
        <row r="315">
          <cell r="A315">
            <v>42758</v>
          </cell>
          <cell r="B315">
            <v>897.9</v>
          </cell>
          <cell r="C315">
            <v>910.8</v>
          </cell>
          <cell r="D315">
            <v>896.8</v>
          </cell>
          <cell r="E315">
            <v>901.6</v>
          </cell>
          <cell r="F315">
            <v>903.49682451253398</v>
          </cell>
          <cell r="G315">
            <v>8975</v>
          </cell>
          <cell r="H315">
            <v>1092</v>
          </cell>
          <cell r="I315">
            <v>8108884</v>
          </cell>
          <cell r="J315">
            <v>4038</v>
          </cell>
          <cell r="K315">
            <v>44.99</v>
          </cell>
          <cell r="L315">
            <v>14</v>
          </cell>
          <cell r="M315">
            <v>3.7</v>
          </cell>
        </row>
        <row r="316">
          <cell r="A316">
            <v>42755</v>
          </cell>
          <cell r="B316">
            <v>907.05</v>
          </cell>
          <cell r="C316">
            <v>908.75</v>
          </cell>
          <cell r="D316">
            <v>899.9</v>
          </cell>
          <cell r="E316">
            <v>900.6</v>
          </cell>
          <cell r="F316">
            <v>904.20273260510601</v>
          </cell>
          <cell r="G316">
            <v>28471</v>
          </cell>
          <cell r="H316">
            <v>1039</v>
          </cell>
          <cell r="I316">
            <v>25743556</v>
          </cell>
          <cell r="J316">
            <v>18257</v>
          </cell>
          <cell r="K316">
            <v>64.12</v>
          </cell>
          <cell r="L316">
            <v>8.85</v>
          </cell>
          <cell r="M316">
            <v>-6.45</v>
          </cell>
        </row>
        <row r="317">
          <cell r="A317">
            <v>42754</v>
          </cell>
          <cell r="B317">
            <v>916.95</v>
          </cell>
          <cell r="C317">
            <v>918.5</v>
          </cell>
          <cell r="D317">
            <v>906.3</v>
          </cell>
          <cell r="E317">
            <v>907.55</v>
          </cell>
          <cell r="F317">
            <v>910.27161862527703</v>
          </cell>
          <cell r="G317">
            <v>8118</v>
          </cell>
          <cell r="H317">
            <v>859</v>
          </cell>
          <cell r="I317">
            <v>7389585</v>
          </cell>
          <cell r="J317">
            <v>3278</v>
          </cell>
          <cell r="K317">
            <v>40.380000000000003</v>
          </cell>
          <cell r="L317">
            <v>12.2</v>
          </cell>
          <cell r="M317">
            <v>-9.4</v>
          </cell>
        </row>
        <row r="318">
          <cell r="A318">
            <v>42753</v>
          </cell>
          <cell r="B318">
            <v>909</v>
          </cell>
          <cell r="C318">
            <v>923.25</v>
          </cell>
          <cell r="D318">
            <v>908.05</v>
          </cell>
          <cell r="E318">
            <v>915.05</v>
          </cell>
          <cell r="F318">
            <v>916.50303258263102</v>
          </cell>
          <cell r="G318">
            <v>21269</v>
          </cell>
          <cell r="H318">
            <v>1227</v>
          </cell>
          <cell r="I318">
            <v>19493103</v>
          </cell>
          <cell r="J318">
            <v>11070</v>
          </cell>
          <cell r="K318">
            <v>52.05</v>
          </cell>
          <cell r="L318">
            <v>15.2</v>
          </cell>
          <cell r="M318">
            <v>6.05</v>
          </cell>
        </row>
        <row r="319">
          <cell r="A319">
            <v>42752</v>
          </cell>
          <cell r="B319">
            <v>913.5</v>
          </cell>
          <cell r="C319">
            <v>915.45</v>
          </cell>
          <cell r="D319">
            <v>906</v>
          </cell>
          <cell r="E319">
            <v>908.55</v>
          </cell>
          <cell r="F319">
            <v>908.92111795531798</v>
          </cell>
          <cell r="G319">
            <v>10877</v>
          </cell>
          <cell r="H319">
            <v>958</v>
          </cell>
          <cell r="I319">
            <v>9886335</v>
          </cell>
          <cell r="J319">
            <v>4500</v>
          </cell>
          <cell r="K319">
            <v>41.37</v>
          </cell>
          <cell r="L319">
            <v>9.4499999999999993</v>
          </cell>
          <cell r="M319">
            <v>-4.95</v>
          </cell>
        </row>
        <row r="320">
          <cell r="A320">
            <v>42751</v>
          </cell>
          <cell r="B320">
            <v>899</v>
          </cell>
          <cell r="C320">
            <v>914.8</v>
          </cell>
          <cell r="D320">
            <v>891</v>
          </cell>
          <cell r="E320">
            <v>912.6</v>
          </cell>
          <cell r="F320">
            <v>904.85227378262005</v>
          </cell>
          <cell r="G320">
            <v>32303</v>
          </cell>
          <cell r="H320">
            <v>2304</v>
          </cell>
          <cell r="I320">
            <v>29229443</v>
          </cell>
          <cell r="J320">
            <v>16573</v>
          </cell>
          <cell r="K320">
            <v>51.3</v>
          </cell>
          <cell r="L320">
            <v>23.8</v>
          </cell>
          <cell r="M320">
            <v>13.6</v>
          </cell>
        </row>
        <row r="321">
          <cell r="A321">
            <v>42748</v>
          </cell>
          <cell r="B321">
            <v>892.4</v>
          </cell>
          <cell r="C321">
            <v>904</v>
          </cell>
          <cell r="D321">
            <v>892.4</v>
          </cell>
          <cell r="E321">
            <v>899.15</v>
          </cell>
          <cell r="F321">
            <v>898.370636632318</v>
          </cell>
          <cell r="G321">
            <v>12519</v>
          </cell>
          <cell r="H321">
            <v>1238</v>
          </cell>
          <cell r="I321">
            <v>11246702</v>
          </cell>
          <cell r="J321">
            <v>6296</v>
          </cell>
          <cell r="K321">
            <v>50.29</v>
          </cell>
          <cell r="L321">
            <v>11.6</v>
          </cell>
          <cell r="M321">
            <v>6.75</v>
          </cell>
        </row>
        <row r="322">
          <cell r="A322">
            <v>42747</v>
          </cell>
          <cell r="B322">
            <v>900</v>
          </cell>
          <cell r="C322">
            <v>901</v>
          </cell>
          <cell r="D322">
            <v>884.8</v>
          </cell>
          <cell r="E322">
            <v>890.35</v>
          </cell>
          <cell r="F322">
            <v>889.53853900899605</v>
          </cell>
          <cell r="G322">
            <v>14894</v>
          </cell>
          <cell r="H322">
            <v>1599</v>
          </cell>
          <cell r="I322">
            <v>13248787</v>
          </cell>
          <cell r="J322">
            <v>6262</v>
          </cell>
          <cell r="K322">
            <v>42.04</v>
          </cell>
          <cell r="L322">
            <v>16.2</v>
          </cell>
          <cell r="M322">
            <v>-9.65</v>
          </cell>
        </row>
        <row r="323">
          <cell r="A323">
            <v>42746</v>
          </cell>
          <cell r="B323">
            <v>891</v>
          </cell>
          <cell r="C323">
            <v>898.55</v>
          </cell>
          <cell r="D323">
            <v>885.6</v>
          </cell>
          <cell r="E323">
            <v>894.55</v>
          </cell>
          <cell r="F323">
            <v>892.931390246879</v>
          </cell>
          <cell r="G323">
            <v>311326</v>
          </cell>
          <cell r="H323">
            <v>1875</v>
          </cell>
          <cell r="I323">
            <v>277992758</v>
          </cell>
          <cell r="J323">
            <v>299242</v>
          </cell>
          <cell r="K323">
            <v>96.12</v>
          </cell>
          <cell r="L323">
            <v>12.95</v>
          </cell>
          <cell r="M323">
            <v>3.55</v>
          </cell>
        </row>
        <row r="324">
          <cell r="A324">
            <v>42745</v>
          </cell>
          <cell r="B324">
            <v>892</v>
          </cell>
          <cell r="C324">
            <v>895.95</v>
          </cell>
          <cell r="D324">
            <v>883.7</v>
          </cell>
          <cell r="E324">
            <v>892.4</v>
          </cell>
          <cell r="F324">
            <v>890.14777123633303</v>
          </cell>
          <cell r="G324">
            <v>11890</v>
          </cell>
          <cell r="H324">
            <v>1254</v>
          </cell>
          <cell r="I324">
            <v>10583857</v>
          </cell>
          <cell r="J324">
            <v>5476</v>
          </cell>
          <cell r="K324">
            <v>46.06</v>
          </cell>
          <cell r="L324">
            <v>12.25</v>
          </cell>
          <cell r="M324">
            <v>0.4</v>
          </cell>
        </row>
        <row r="325">
          <cell r="A325">
            <v>42744</v>
          </cell>
          <cell r="B325">
            <v>901.6</v>
          </cell>
          <cell r="C325">
            <v>902.05</v>
          </cell>
          <cell r="D325">
            <v>890.5</v>
          </cell>
          <cell r="E325">
            <v>893.7</v>
          </cell>
          <cell r="F325">
            <v>893.49336509016598</v>
          </cell>
          <cell r="G325">
            <v>8817</v>
          </cell>
          <cell r="H325">
            <v>1269</v>
          </cell>
          <cell r="I325">
            <v>7877931</v>
          </cell>
          <cell r="J325">
            <v>3997</v>
          </cell>
          <cell r="K325">
            <v>45.33</v>
          </cell>
          <cell r="L325">
            <v>11.55</v>
          </cell>
          <cell r="M325">
            <v>-7.9</v>
          </cell>
        </row>
        <row r="326">
          <cell r="A326">
            <v>42741</v>
          </cell>
          <cell r="B326">
            <v>900</v>
          </cell>
          <cell r="C326">
            <v>903.7</v>
          </cell>
          <cell r="D326">
            <v>894.6</v>
          </cell>
          <cell r="E326">
            <v>899.65</v>
          </cell>
          <cell r="F326">
            <v>899.39155609167597</v>
          </cell>
          <cell r="G326">
            <v>16580</v>
          </cell>
          <cell r="H326">
            <v>1525</v>
          </cell>
          <cell r="I326">
            <v>14911912</v>
          </cell>
          <cell r="J326">
            <v>8859</v>
          </cell>
          <cell r="K326">
            <v>53.43</v>
          </cell>
          <cell r="L326">
            <v>9.1</v>
          </cell>
          <cell r="M326">
            <v>-0.35</v>
          </cell>
        </row>
        <row r="327">
          <cell r="A327">
            <v>42740</v>
          </cell>
          <cell r="B327">
            <v>902</v>
          </cell>
          <cell r="C327">
            <v>902.7</v>
          </cell>
          <cell r="D327">
            <v>889.45</v>
          </cell>
          <cell r="E327">
            <v>897.1</v>
          </cell>
          <cell r="F327">
            <v>897.17436677899695</v>
          </cell>
          <cell r="G327">
            <v>9199</v>
          </cell>
          <cell r="H327">
            <v>859</v>
          </cell>
          <cell r="I327">
            <v>8253107</v>
          </cell>
          <cell r="J327">
            <v>3460</v>
          </cell>
          <cell r="K327">
            <v>37.61</v>
          </cell>
          <cell r="L327">
            <v>13.25</v>
          </cell>
          <cell r="M327">
            <v>-4.9000000000000004</v>
          </cell>
        </row>
        <row r="328">
          <cell r="A328">
            <v>42739</v>
          </cell>
          <cell r="B328">
            <v>898</v>
          </cell>
          <cell r="C328">
            <v>904</v>
          </cell>
          <cell r="D328">
            <v>891</v>
          </cell>
          <cell r="E328">
            <v>895.3</v>
          </cell>
          <cell r="F328">
            <v>896.47145570327302</v>
          </cell>
          <cell r="G328">
            <v>8951</v>
          </cell>
          <cell r="H328">
            <v>679</v>
          </cell>
          <cell r="I328">
            <v>8024316</v>
          </cell>
          <cell r="J328">
            <v>4029</v>
          </cell>
          <cell r="K328">
            <v>45.01</v>
          </cell>
          <cell r="L328">
            <v>13</v>
          </cell>
          <cell r="M328">
            <v>-2.7</v>
          </cell>
        </row>
        <row r="329">
          <cell r="A329">
            <v>42738</v>
          </cell>
          <cell r="B329">
            <v>902.25</v>
          </cell>
          <cell r="C329">
            <v>902.45</v>
          </cell>
          <cell r="D329">
            <v>893</v>
          </cell>
          <cell r="E329">
            <v>897.4</v>
          </cell>
          <cell r="F329">
            <v>896.90151969605995</v>
          </cell>
          <cell r="G329">
            <v>10002</v>
          </cell>
          <cell r="H329">
            <v>1694</v>
          </cell>
          <cell r="I329">
            <v>8970809</v>
          </cell>
          <cell r="J329">
            <v>3150</v>
          </cell>
          <cell r="K329">
            <v>31.49</v>
          </cell>
          <cell r="L329">
            <v>9.4499999999999993</v>
          </cell>
          <cell r="M329">
            <v>-4.8499999999999996</v>
          </cell>
        </row>
        <row r="330">
          <cell r="A330">
            <v>42737</v>
          </cell>
          <cell r="B330">
            <v>902.55</v>
          </cell>
          <cell r="C330">
            <v>907.2</v>
          </cell>
          <cell r="D330">
            <v>899.05</v>
          </cell>
          <cell r="E330">
            <v>902.25</v>
          </cell>
          <cell r="F330">
            <v>901.85382406682299</v>
          </cell>
          <cell r="G330">
            <v>11493</v>
          </cell>
          <cell r="H330">
            <v>1223</v>
          </cell>
          <cell r="I330">
            <v>10365006</v>
          </cell>
          <cell r="J330">
            <v>3815</v>
          </cell>
          <cell r="K330">
            <v>33.19</v>
          </cell>
          <cell r="L330">
            <v>8.15</v>
          </cell>
          <cell r="M330">
            <v>-0.3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STLE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9090</v>
          </cell>
          <cell r="C2">
            <v>9447.5</v>
          </cell>
          <cell r="D2">
            <v>9090</v>
          </cell>
          <cell r="E2">
            <v>9406.35</v>
          </cell>
          <cell r="F2">
            <v>9325.4107791119695</v>
          </cell>
          <cell r="G2">
            <v>3581</v>
          </cell>
          <cell r="H2">
            <v>1041</v>
          </cell>
          <cell r="I2">
            <v>33394296</v>
          </cell>
          <cell r="J2">
            <v>1661</v>
          </cell>
          <cell r="K2">
            <v>46.38</v>
          </cell>
          <cell r="L2">
            <v>357.5</v>
          </cell>
          <cell r="M2">
            <v>316.35000000000002</v>
          </cell>
        </row>
        <row r="3">
          <cell r="A3">
            <v>43217</v>
          </cell>
          <cell r="B3">
            <v>9050</v>
          </cell>
          <cell r="C3">
            <v>9125.9500000000007</v>
          </cell>
          <cell r="D3">
            <v>8866.5499999999993</v>
          </cell>
          <cell r="E3">
            <v>9057.5</v>
          </cell>
          <cell r="F3">
            <v>9038.6563333333306</v>
          </cell>
          <cell r="G3">
            <v>3000</v>
          </cell>
          <cell r="H3">
            <v>733</v>
          </cell>
          <cell r="I3">
            <v>27115969</v>
          </cell>
          <cell r="J3">
            <v>1211</v>
          </cell>
          <cell r="K3">
            <v>40.369999999999997</v>
          </cell>
          <cell r="L3">
            <v>259.39999999999998</v>
          </cell>
          <cell r="M3">
            <v>7.5</v>
          </cell>
        </row>
        <row r="4">
          <cell r="A4">
            <v>43216</v>
          </cell>
          <cell r="B4">
            <v>8799.7999999999993</v>
          </cell>
          <cell r="C4">
            <v>9189.9500000000007</v>
          </cell>
          <cell r="D4">
            <v>8799.7999999999993</v>
          </cell>
          <cell r="E4">
            <v>9061.5499999999993</v>
          </cell>
          <cell r="F4">
            <v>9089.6127138115899</v>
          </cell>
          <cell r="G4">
            <v>3917</v>
          </cell>
          <cell r="H4">
            <v>1296</v>
          </cell>
          <cell r="I4">
            <v>35604013</v>
          </cell>
          <cell r="J4">
            <v>1173</v>
          </cell>
          <cell r="K4">
            <v>29.95</v>
          </cell>
          <cell r="L4">
            <v>390.15</v>
          </cell>
          <cell r="M4">
            <v>261.75</v>
          </cell>
        </row>
        <row r="5">
          <cell r="A5">
            <v>43215</v>
          </cell>
          <cell r="B5">
            <v>8866.5499999999993</v>
          </cell>
          <cell r="C5">
            <v>8899.5499999999993</v>
          </cell>
          <cell r="D5">
            <v>8668.0499999999993</v>
          </cell>
          <cell r="E5">
            <v>8734.65</v>
          </cell>
          <cell r="F5">
            <v>8780.7653485952105</v>
          </cell>
          <cell r="G5">
            <v>1922</v>
          </cell>
          <cell r="H5">
            <v>543</v>
          </cell>
          <cell r="I5">
            <v>16876631</v>
          </cell>
          <cell r="J5">
            <v>714</v>
          </cell>
          <cell r="K5">
            <v>37.15</v>
          </cell>
          <cell r="L5">
            <v>231.5</v>
          </cell>
          <cell r="M5">
            <v>-131.9</v>
          </cell>
        </row>
        <row r="6">
          <cell r="A6">
            <v>43214</v>
          </cell>
          <cell r="B6">
            <v>8944</v>
          </cell>
          <cell r="C6">
            <v>9017.65</v>
          </cell>
          <cell r="D6">
            <v>8809.4</v>
          </cell>
          <cell r="E6">
            <v>8823.2999999999993</v>
          </cell>
          <cell r="F6">
            <v>8870.9586928584504</v>
          </cell>
          <cell r="G6">
            <v>5447</v>
          </cell>
          <cell r="H6">
            <v>513</v>
          </cell>
          <cell r="I6">
            <v>48320112</v>
          </cell>
          <cell r="J6">
            <v>4419</v>
          </cell>
          <cell r="K6">
            <v>81.13</v>
          </cell>
          <cell r="L6">
            <v>208.25</v>
          </cell>
          <cell r="M6">
            <v>-120.7</v>
          </cell>
        </row>
        <row r="7">
          <cell r="A7">
            <v>43213</v>
          </cell>
          <cell r="B7">
            <v>9130</v>
          </cell>
          <cell r="C7">
            <v>9166</v>
          </cell>
          <cell r="D7">
            <v>8888.4500000000007</v>
          </cell>
          <cell r="E7">
            <v>8924.4500000000007</v>
          </cell>
          <cell r="F7">
            <v>8983.5314487144005</v>
          </cell>
          <cell r="G7">
            <v>14468</v>
          </cell>
          <cell r="H7">
            <v>662</v>
          </cell>
          <cell r="I7">
            <v>129973733</v>
          </cell>
          <cell r="J7">
            <v>12759</v>
          </cell>
          <cell r="K7">
            <v>88.19</v>
          </cell>
          <cell r="L7">
            <v>277.55</v>
          </cell>
          <cell r="M7">
            <v>-205.55</v>
          </cell>
        </row>
        <row r="8">
          <cell r="A8">
            <v>43210</v>
          </cell>
          <cell r="B8">
            <v>9151</v>
          </cell>
          <cell r="C8">
            <v>9246.35</v>
          </cell>
          <cell r="D8">
            <v>9123.1</v>
          </cell>
          <cell r="E8">
            <v>9165.4</v>
          </cell>
          <cell r="F8">
            <v>9187.8076023391804</v>
          </cell>
          <cell r="G8">
            <v>1710</v>
          </cell>
          <cell r="H8">
            <v>519</v>
          </cell>
          <cell r="I8">
            <v>15711151</v>
          </cell>
          <cell r="J8">
            <v>782</v>
          </cell>
          <cell r="K8">
            <v>45.73</v>
          </cell>
          <cell r="L8">
            <v>123.25</v>
          </cell>
          <cell r="M8">
            <v>14.4</v>
          </cell>
        </row>
        <row r="9">
          <cell r="A9">
            <v>43209</v>
          </cell>
          <cell r="B9">
            <v>8960.0499999999993</v>
          </cell>
          <cell r="C9">
            <v>9200</v>
          </cell>
          <cell r="D9">
            <v>8960.0499999999993</v>
          </cell>
          <cell r="E9">
            <v>9153.5</v>
          </cell>
          <cell r="F9">
            <v>9082.0372620494109</v>
          </cell>
          <cell r="G9">
            <v>2469</v>
          </cell>
          <cell r="H9">
            <v>616</v>
          </cell>
          <cell r="I9">
            <v>22423550</v>
          </cell>
          <cell r="J9">
            <v>1027</v>
          </cell>
          <cell r="K9">
            <v>41.6</v>
          </cell>
          <cell r="L9">
            <v>239.95</v>
          </cell>
          <cell r="M9">
            <v>193.45</v>
          </cell>
        </row>
        <row r="10">
          <cell r="A10">
            <v>43208</v>
          </cell>
          <cell r="B10">
            <v>9028</v>
          </cell>
          <cell r="C10">
            <v>9119.9500000000007</v>
          </cell>
          <cell r="D10">
            <v>8971.65</v>
          </cell>
          <cell r="E10">
            <v>8987.1</v>
          </cell>
          <cell r="F10">
            <v>9059.9566218809905</v>
          </cell>
          <cell r="G10">
            <v>2605</v>
          </cell>
          <cell r="H10">
            <v>655</v>
          </cell>
          <cell r="I10">
            <v>23601187</v>
          </cell>
          <cell r="J10">
            <v>948</v>
          </cell>
          <cell r="K10">
            <v>36.39</v>
          </cell>
          <cell r="L10">
            <v>148.30000000000001</v>
          </cell>
          <cell r="M10">
            <v>-40.9</v>
          </cell>
        </row>
        <row r="11">
          <cell r="A11">
            <v>43207</v>
          </cell>
          <cell r="B11">
            <v>8755</v>
          </cell>
          <cell r="C11">
            <v>9035</v>
          </cell>
          <cell r="D11">
            <v>8755</v>
          </cell>
          <cell r="E11">
            <v>9015.9500000000007</v>
          </cell>
          <cell r="F11">
            <v>8935.4687535965004</v>
          </cell>
          <cell r="G11">
            <v>8689</v>
          </cell>
          <cell r="H11">
            <v>854</v>
          </cell>
          <cell r="I11">
            <v>77640288</v>
          </cell>
          <cell r="J11">
            <v>5892</v>
          </cell>
          <cell r="K11">
            <v>67.81</v>
          </cell>
          <cell r="L11">
            <v>280</v>
          </cell>
          <cell r="M11">
            <v>260.95</v>
          </cell>
        </row>
        <row r="12">
          <cell r="A12">
            <v>43206</v>
          </cell>
          <cell r="B12">
            <v>8689.9500000000007</v>
          </cell>
          <cell r="C12">
            <v>8777.7000000000007</v>
          </cell>
          <cell r="D12">
            <v>8669</v>
          </cell>
          <cell r="E12">
            <v>8744.7000000000007</v>
          </cell>
          <cell r="F12">
            <v>8734.5725929699402</v>
          </cell>
          <cell r="G12">
            <v>1963</v>
          </cell>
          <cell r="H12">
            <v>433</v>
          </cell>
          <cell r="I12">
            <v>17145966</v>
          </cell>
          <cell r="J12">
            <v>834</v>
          </cell>
          <cell r="K12">
            <v>42.49</v>
          </cell>
          <cell r="L12">
            <v>108.7</v>
          </cell>
          <cell r="M12">
            <v>54.75</v>
          </cell>
        </row>
        <row r="13">
          <cell r="A13">
            <v>43203</v>
          </cell>
          <cell r="B13">
            <v>8627.5</v>
          </cell>
          <cell r="C13">
            <v>8739.7000000000007</v>
          </cell>
          <cell r="D13">
            <v>8617.7999999999993</v>
          </cell>
          <cell r="E13">
            <v>8692.2999999999993</v>
          </cell>
          <cell r="F13">
            <v>8692.4265080713594</v>
          </cell>
          <cell r="G13">
            <v>2354</v>
          </cell>
          <cell r="H13">
            <v>496</v>
          </cell>
          <cell r="I13">
            <v>20461972</v>
          </cell>
          <cell r="J13">
            <v>1100</v>
          </cell>
          <cell r="K13">
            <v>46.73</v>
          </cell>
          <cell r="L13">
            <v>121.9</v>
          </cell>
          <cell r="M13">
            <v>64.8</v>
          </cell>
        </row>
        <row r="14">
          <cell r="A14">
            <v>43202</v>
          </cell>
          <cell r="B14">
            <v>8475</v>
          </cell>
          <cell r="C14">
            <v>8698</v>
          </cell>
          <cell r="D14">
            <v>8325.6</v>
          </cell>
          <cell r="E14">
            <v>8627.35</v>
          </cell>
          <cell r="F14">
            <v>8558.6431089178695</v>
          </cell>
          <cell r="G14">
            <v>28370</v>
          </cell>
          <cell r="H14">
            <v>900</v>
          </cell>
          <cell r="I14">
            <v>242808705</v>
          </cell>
          <cell r="J14">
            <v>26931</v>
          </cell>
          <cell r="K14">
            <v>94.93</v>
          </cell>
          <cell r="L14">
            <v>372.4</v>
          </cell>
          <cell r="M14">
            <v>152.35</v>
          </cell>
        </row>
        <row r="15">
          <cell r="A15">
            <v>43201</v>
          </cell>
          <cell r="B15">
            <v>8510.2999999999993</v>
          </cell>
          <cell r="C15">
            <v>8510.2999999999993</v>
          </cell>
          <cell r="D15">
            <v>8392.9</v>
          </cell>
          <cell r="E15">
            <v>8473.6</v>
          </cell>
          <cell r="F15">
            <v>8462.2996389891596</v>
          </cell>
          <cell r="G15">
            <v>1662</v>
          </cell>
          <cell r="H15">
            <v>414</v>
          </cell>
          <cell r="I15">
            <v>14064342</v>
          </cell>
          <cell r="J15">
            <v>646</v>
          </cell>
          <cell r="K15">
            <v>38.869999999999997</v>
          </cell>
          <cell r="L15">
            <v>117.4</v>
          </cell>
          <cell r="M15">
            <v>-36.700000000000003</v>
          </cell>
        </row>
        <row r="16">
          <cell r="A16">
            <v>43200</v>
          </cell>
          <cell r="B16">
            <v>8400.7999999999993</v>
          </cell>
          <cell r="C16">
            <v>8552.35</v>
          </cell>
          <cell r="D16">
            <v>8385</v>
          </cell>
          <cell r="E16">
            <v>8503.4500000000007</v>
          </cell>
          <cell r="F16">
            <v>8469.7889273356395</v>
          </cell>
          <cell r="G16">
            <v>2023</v>
          </cell>
          <cell r="H16">
            <v>539</v>
          </cell>
          <cell r="I16">
            <v>17134383</v>
          </cell>
          <cell r="J16">
            <v>1112</v>
          </cell>
          <cell r="K16">
            <v>54.97</v>
          </cell>
          <cell r="L16">
            <v>167.35</v>
          </cell>
          <cell r="M16">
            <v>102.65</v>
          </cell>
        </row>
        <row r="17">
          <cell r="A17">
            <v>43199</v>
          </cell>
          <cell r="B17">
            <v>8359.9</v>
          </cell>
          <cell r="C17">
            <v>8400.35</v>
          </cell>
          <cell r="D17">
            <v>8350</v>
          </cell>
          <cell r="E17">
            <v>8388.5499999999993</v>
          </cell>
          <cell r="F17">
            <v>8383.6347782760295</v>
          </cell>
          <cell r="G17">
            <v>2007</v>
          </cell>
          <cell r="H17">
            <v>372</v>
          </cell>
          <cell r="I17">
            <v>16825955</v>
          </cell>
          <cell r="J17">
            <v>1455</v>
          </cell>
          <cell r="K17">
            <v>72.5</v>
          </cell>
          <cell r="L17">
            <v>50.35</v>
          </cell>
          <cell r="M17">
            <v>28.65</v>
          </cell>
        </row>
        <row r="18">
          <cell r="A18">
            <v>43196</v>
          </cell>
          <cell r="B18">
            <v>8355</v>
          </cell>
          <cell r="C18">
            <v>8407.5</v>
          </cell>
          <cell r="D18">
            <v>8320.5</v>
          </cell>
          <cell r="E18">
            <v>8355.5</v>
          </cell>
          <cell r="F18">
            <v>8360.4343794579108</v>
          </cell>
          <cell r="G18">
            <v>1402</v>
          </cell>
          <cell r="H18">
            <v>338</v>
          </cell>
          <cell r="I18">
            <v>11721329</v>
          </cell>
          <cell r="J18">
            <v>716</v>
          </cell>
          <cell r="K18">
            <v>51.07</v>
          </cell>
          <cell r="L18">
            <v>87</v>
          </cell>
          <cell r="M18">
            <v>0.5</v>
          </cell>
        </row>
        <row r="19">
          <cell r="A19">
            <v>43195</v>
          </cell>
          <cell r="B19">
            <v>8397.2999999999993</v>
          </cell>
          <cell r="C19">
            <v>8400.6</v>
          </cell>
          <cell r="D19">
            <v>8366.0499999999993</v>
          </cell>
          <cell r="E19">
            <v>8395.7000000000007</v>
          </cell>
          <cell r="F19">
            <v>8390.6482412060304</v>
          </cell>
          <cell r="G19">
            <v>995</v>
          </cell>
          <cell r="H19">
            <v>246</v>
          </cell>
          <cell r="I19">
            <v>8348695</v>
          </cell>
          <cell r="J19">
            <v>489</v>
          </cell>
          <cell r="K19">
            <v>49.15</v>
          </cell>
          <cell r="L19">
            <v>34.549999999999997</v>
          </cell>
          <cell r="M19">
            <v>-1.6</v>
          </cell>
        </row>
        <row r="20">
          <cell r="A20">
            <v>43194</v>
          </cell>
          <cell r="B20">
            <v>8341</v>
          </cell>
          <cell r="C20">
            <v>8394</v>
          </cell>
          <cell r="D20">
            <v>8332.7999999999993</v>
          </cell>
          <cell r="E20">
            <v>8358.7999999999993</v>
          </cell>
          <cell r="F20">
            <v>8363.8624663849405</v>
          </cell>
          <cell r="G20">
            <v>5206</v>
          </cell>
          <cell r="H20">
            <v>428</v>
          </cell>
          <cell r="I20">
            <v>43542268</v>
          </cell>
          <cell r="J20">
            <v>4392</v>
          </cell>
          <cell r="K20">
            <v>84.36</v>
          </cell>
          <cell r="L20">
            <v>61.2</v>
          </cell>
          <cell r="M20">
            <v>17.8</v>
          </cell>
        </row>
        <row r="21">
          <cell r="A21">
            <v>43193</v>
          </cell>
          <cell r="B21">
            <v>8285</v>
          </cell>
          <cell r="C21">
            <v>8374</v>
          </cell>
          <cell r="D21">
            <v>8285</v>
          </cell>
          <cell r="E21">
            <v>8360.7000000000007</v>
          </cell>
          <cell r="F21">
            <v>8342.8216340621402</v>
          </cell>
          <cell r="G21">
            <v>1738</v>
          </cell>
          <cell r="H21">
            <v>338</v>
          </cell>
          <cell r="I21">
            <v>14499824</v>
          </cell>
          <cell r="J21">
            <v>1059</v>
          </cell>
          <cell r="K21">
            <v>60.93</v>
          </cell>
          <cell r="L21">
            <v>89</v>
          </cell>
          <cell r="M21">
            <v>75.7</v>
          </cell>
        </row>
        <row r="22">
          <cell r="A22">
            <v>43192</v>
          </cell>
          <cell r="B22">
            <v>8201</v>
          </cell>
          <cell r="C22">
            <v>8321.4</v>
          </cell>
          <cell r="D22">
            <v>8167.75</v>
          </cell>
          <cell r="E22">
            <v>8309.1</v>
          </cell>
          <cell r="F22">
            <v>8262.2938554600405</v>
          </cell>
          <cell r="G22">
            <v>3141</v>
          </cell>
          <cell r="H22">
            <v>511</v>
          </cell>
          <cell r="I22">
            <v>25951865</v>
          </cell>
          <cell r="J22">
            <v>1418</v>
          </cell>
          <cell r="K22">
            <v>45.14</v>
          </cell>
          <cell r="L22">
            <v>153.65</v>
          </cell>
          <cell r="M22">
            <v>108.1</v>
          </cell>
        </row>
        <row r="23">
          <cell r="A23">
            <v>43187</v>
          </cell>
          <cell r="B23">
            <v>8169</v>
          </cell>
          <cell r="C23">
            <v>8235</v>
          </cell>
          <cell r="D23">
            <v>8125</v>
          </cell>
          <cell r="E23">
            <v>8202.15</v>
          </cell>
          <cell r="F23">
            <v>8195.0578165374609</v>
          </cell>
          <cell r="G23">
            <v>6192</v>
          </cell>
          <cell r="H23">
            <v>1037</v>
          </cell>
          <cell r="I23">
            <v>50743798</v>
          </cell>
          <cell r="J23">
            <v>2658</v>
          </cell>
          <cell r="K23">
            <v>42.93</v>
          </cell>
          <cell r="L23">
            <v>110</v>
          </cell>
          <cell r="M23">
            <v>33.15</v>
          </cell>
        </row>
        <row r="24">
          <cell r="A24">
            <v>43186</v>
          </cell>
          <cell r="B24">
            <v>7856.4</v>
          </cell>
          <cell r="C24">
            <v>8169</v>
          </cell>
          <cell r="D24">
            <v>7836</v>
          </cell>
          <cell r="E24">
            <v>8083.85</v>
          </cell>
          <cell r="F24">
            <v>8057.4515076071903</v>
          </cell>
          <cell r="G24">
            <v>18075</v>
          </cell>
          <cell r="H24">
            <v>1338</v>
          </cell>
          <cell r="I24">
            <v>145638436</v>
          </cell>
          <cell r="J24">
            <v>14979</v>
          </cell>
          <cell r="K24">
            <v>82.87</v>
          </cell>
          <cell r="L24">
            <v>333</v>
          </cell>
          <cell r="M24">
            <v>227.45</v>
          </cell>
        </row>
        <row r="25">
          <cell r="A25">
            <v>43185</v>
          </cell>
          <cell r="B25">
            <v>7845</v>
          </cell>
          <cell r="C25">
            <v>7905.55</v>
          </cell>
          <cell r="D25">
            <v>7720</v>
          </cell>
          <cell r="E25">
            <v>7813.25</v>
          </cell>
          <cell r="F25">
            <v>7830.0812981429499</v>
          </cell>
          <cell r="G25">
            <v>33494</v>
          </cell>
          <cell r="H25">
            <v>829</v>
          </cell>
          <cell r="I25">
            <v>262260743</v>
          </cell>
          <cell r="J25">
            <v>30235</v>
          </cell>
          <cell r="K25">
            <v>90.27</v>
          </cell>
          <cell r="L25">
            <v>185.55</v>
          </cell>
          <cell r="M25">
            <v>-31.75</v>
          </cell>
        </row>
        <row r="26">
          <cell r="A26">
            <v>43182</v>
          </cell>
          <cell r="B26">
            <v>7844</v>
          </cell>
          <cell r="C26">
            <v>7844</v>
          </cell>
          <cell r="D26">
            <v>7768</v>
          </cell>
          <cell r="E26">
            <v>7797.55</v>
          </cell>
          <cell r="F26">
            <v>7800.5219280916599</v>
          </cell>
          <cell r="G26">
            <v>2531</v>
          </cell>
          <cell r="H26">
            <v>374</v>
          </cell>
          <cell r="I26">
            <v>19743121</v>
          </cell>
          <cell r="J26">
            <v>1369</v>
          </cell>
          <cell r="K26">
            <v>54.09</v>
          </cell>
          <cell r="L26">
            <v>76</v>
          </cell>
          <cell r="M26">
            <v>-46.45</v>
          </cell>
        </row>
        <row r="27">
          <cell r="A27">
            <v>43181</v>
          </cell>
          <cell r="B27">
            <v>7840</v>
          </cell>
          <cell r="C27">
            <v>7919.95</v>
          </cell>
          <cell r="D27">
            <v>7838.4</v>
          </cell>
          <cell r="E27">
            <v>7846.15</v>
          </cell>
          <cell r="F27">
            <v>7884.7009878419403</v>
          </cell>
          <cell r="G27">
            <v>2632</v>
          </cell>
          <cell r="H27">
            <v>434</v>
          </cell>
          <cell r="I27">
            <v>20752533</v>
          </cell>
          <cell r="J27">
            <v>1538</v>
          </cell>
          <cell r="K27">
            <v>58.43</v>
          </cell>
          <cell r="L27">
            <v>81.55</v>
          </cell>
          <cell r="M27">
            <v>6.15</v>
          </cell>
        </row>
        <row r="28">
          <cell r="A28">
            <v>43180</v>
          </cell>
          <cell r="B28">
            <v>7899.95</v>
          </cell>
          <cell r="C28">
            <v>7958</v>
          </cell>
          <cell r="D28">
            <v>7780</v>
          </cell>
          <cell r="E28">
            <v>7852.5</v>
          </cell>
          <cell r="F28">
            <v>7913.7609573240998</v>
          </cell>
          <cell r="G28">
            <v>3468</v>
          </cell>
          <cell r="H28">
            <v>570</v>
          </cell>
          <cell r="I28">
            <v>27444923</v>
          </cell>
          <cell r="J28">
            <v>1733</v>
          </cell>
          <cell r="K28">
            <v>49.97</v>
          </cell>
          <cell r="L28">
            <v>178</v>
          </cell>
          <cell r="M28">
            <v>-47.45</v>
          </cell>
        </row>
        <row r="29">
          <cell r="A29">
            <v>43179</v>
          </cell>
          <cell r="B29">
            <v>7694.5</v>
          </cell>
          <cell r="C29">
            <v>7879</v>
          </cell>
          <cell r="D29">
            <v>7694.5</v>
          </cell>
          <cell r="E29">
            <v>7841.05</v>
          </cell>
          <cell r="F29">
            <v>7822.4156991005702</v>
          </cell>
          <cell r="G29">
            <v>6115</v>
          </cell>
          <cell r="H29">
            <v>742</v>
          </cell>
          <cell r="I29">
            <v>47834072</v>
          </cell>
          <cell r="J29">
            <v>4816</v>
          </cell>
          <cell r="K29">
            <v>78.760000000000005</v>
          </cell>
          <cell r="L29">
            <v>184.5</v>
          </cell>
          <cell r="M29">
            <v>146.55000000000001</v>
          </cell>
        </row>
        <row r="30">
          <cell r="A30">
            <v>43178</v>
          </cell>
          <cell r="B30">
            <v>7711.1</v>
          </cell>
          <cell r="C30">
            <v>7711.4</v>
          </cell>
          <cell r="D30">
            <v>7642.8</v>
          </cell>
          <cell r="E30">
            <v>7664.4</v>
          </cell>
          <cell r="F30">
            <v>7671.7883495145597</v>
          </cell>
          <cell r="G30">
            <v>1030</v>
          </cell>
          <cell r="H30">
            <v>248</v>
          </cell>
          <cell r="I30">
            <v>7901942</v>
          </cell>
          <cell r="J30">
            <v>634</v>
          </cell>
          <cell r="K30">
            <v>61.55</v>
          </cell>
          <cell r="L30">
            <v>68.599999999999994</v>
          </cell>
          <cell r="M30">
            <v>-46.7</v>
          </cell>
        </row>
        <row r="31">
          <cell r="A31">
            <v>43175</v>
          </cell>
          <cell r="B31">
            <v>7730</v>
          </cell>
          <cell r="C31">
            <v>7766.3</v>
          </cell>
          <cell r="D31">
            <v>7669.2</v>
          </cell>
          <cell r="E31">
            <v>7693.25</v>
          </cell>
          <cell r="F31">
            <v>7713.8633405639903</v>
          </cell>
          <cell r="G31">
            <v>1383</v>
          </cell>
          <cell r="H31">
            <v>333</v>
          </cell>
          <cell r="I31">
            <v>10668273</v>
          </cell>
          <cell r="J31">
            <v>885</v>
          </cell>
          <cell r="K31">
            <v>63.99</v>
          </cell>
          <cell r="L31">
            <v>97.1</v>
          </cell>
          <cell r="M31">
            <v>-36.75</v>
          </cell>
        </row>
        <row r="32">
          <cell r="A32">
            <v>43174</v>
          </cell>
          <cell r="B32">
            <v>7688.75</v>
          </cell>
          <cell r="C32">
            <v>7735.95</v>
          </cell>
          <cell r="D32">
            <v>7685</v>
          </cell>
          <cell r="E32">
            <v>7717.3</v>
          </cell>
          <cell r="F32">
            <v>7699.66395045632</v>
          </cell>
          <cell r="G32">
            <v>6136</v>
          </cell>
          <cell r="H32">
            <v>295</v>
          </cell>
          <cell r="I32">
            <v>47245138</v>
          </cell>
          <cell r="J32">
            <v>5714</v>
          </cell>
          <cell r="K32">
            <v>93.12</v>
          </cell>
          <cell r="L32">
            <v>50.95</v>
          </cell>
          <cell r="M32">
            <v>28.55</v>
          </cell>
        </row>
        <row r="33">
          <cell r="A33">
            <v>43173</v>
          </cell>
          <cell r="B33">
            <v>7700</v>
          </cell>
          <cell r="C33">
            <v>7706.15</v>
          </cell>
          <cell r="D33">
            <v>7627.8</v>
          </cell>
          <cell r="E33">
            <v>7654.7</v>
          </cell>
          <cell r="F33">
            <v>7633.04259443104</v>
          </cell>
          <cell r="G33">
            <v>21153</v>
          </cell>
          <cell r="H33">
            <v>258</v>
          </cell>
          <cell r="I33">
            <v>161461750</v>
          </cell>
          <cell r="J33">
            <v>19378</v>
          </cell>
          <cell r="K33">
            <v>91.61</v>
          </cell>
          <cell r="L33">
            <v>78.349999999999994</v>
          </cell>
          <cell r="M33">
            <v>-45.3</v>
          </cell>
        </row>
        <row r="34">
          <cell r="A34">
            <v>43172</v>
          </cell>
          <cell r="B34">
            <v>7675</v>
          </cell>
          <cell r="C34">
            <v>7778.4</v>
          </cell>
          <cell r="D34">
            <v>7671</v>
          </cell>
          <cell r="E34">
            <v>7703.45</v>
          </cell>
          <cell r="F34">
            <v>7709.6578293289103</v>
          </cell>
          <cell r="G34">
            <v>3621</v>
          </cell>
          <cell r="H34">
            <v>653</v>
          </cell>
          <cell r="I34">
            <v>27916671</v>
          </cell>
          <cell r="J34">
            <v>2427</v>
          </cell>
          <cell r="K34">
            <v>67.03</v>
          </cell>
          <cell r="L34">
            <v>107.4</v>
          </cell>
          <cell r="M34">
            <v>28.45</v>
          </cell>
        </row>
        <row r="35">
          <cell r="A35">
            <v>43171</v>
          </cell>
          <cell r="B35">
            <v>7700</v>
          </cell>
          <cell r="C35">
            <v>7700</v>
          </cell>
          <cell r="D35">
            <v>7584.95</v>
          </cell>
          <cell r="E35">
            <v>7620.4</v>
          </cell>
          <cell r="F35">
            <v>7622.7702499247198</v>
          </cell>
          <cell r="G35">
            <v>3321</v>
          </cell>
          <cell r="H35">
            <v>405</v>
          </cell>
          <cell r="I35">
            <v>25315220</v>
          </cell>
          <cell r="J35">
            <v>1574</v>
          </cell>
          <cell r="K35">
            <v>47.4</v>
          </cell>
          <cell r="L35">
            <v>115.05</v>
          </cell>
          <cell r="M35">
            <v>-79.599999999999994</v>
          </cell>
        </row>
        <row r="36">
          <cell r="A36">
            <v>43168</v>
          </cell>
          <cell r="B36">
            <v>7735.9</v>
          </cell>
          <cell r="C36">
            <v>7735.9</v>
          </cell>
          <cell r="D36">
            <v>7644.25</v>
          </cell>
          <cell r="E36">
            <v>7650.55</v>
          </cell>
          <cell r="F36">
            <v>7664.4205287713803</v>
          </cell>
          <cell r="G36">
            <v>3215</v>
          </cell>
          <cell r="H36">
            <v>443</v>
          </cell>
          <cell r="I36">
            <v>24641112</v>
          </cell>
          <cell r="J36">
            <v>2354</v>
          </cell>
          <cell r="K36">
            <v>73.22</v>
          </cell>
          <cell r="L36">
            <v>91.65</v>
          </cell>
          <cell r="M36">
            <v>-85.35</v>
          </cell>
        </row>
        <row r="37">
          <cell r="A37">
            <v>43167</v>
          </cell>
          <cell r="B37">
            <v>7759</v>
          </cell>
          <cell r="C37">
            <v>7780</v>
          </cell>
          <cell r="D37">
            <v>7706</v>
          </cell>
          <cell r="E37">
            <v>7711.8</v>
          </cell>
          <cell r="F37">
            <v>7738.70340501792</v>
          </cell>
          <cell r="G37">
            <v>1116</v>
          </cell>
          <cell r="H37">
            <v>337</v>
          </cell>
          <cell r="I37">
            <v>8636393</v>
          </cell>
          <cell r="J37">
            <v>645</v>
          </cell>
          <cell r="K37">
            <v>57.8</v>
          </cell>
          <cell r="L37">
            <v>74</v>
          </cell>
          <cell r="M37">
            <v>-47.2</v>
          </cell>
        </row>
        <row r="38">
          <cell r="A38">
            <v>43166</v>
          </cell>
          <cell r="B38">
            <v>7689</v>
          </cell>
          <cell r="C38">
            <v>7793.35</v>
          </cell>
          <cell r="D38">
            <v>7656.1</v>
          </cell>
          <cell r="E38">
            <v>7705.6</v>
          </cell>
          <cell r="F38">
            <v>7739.88323513658</v>
          </cell>
          <cell r="G38">
            <v>1867</v>
          </cell>
          <cell r="H38">
            <v>371</v>
          </cell>
          <cell r="I38">
            <v>14450362</v>
          </cell>
          <cell r="J38">
            <v>955</v>
          </cell>
          <cell r="K38">
            <v>51.15</v>
          </cell>
          <cell r="L38">
            <v>137.25</v>
          </cell>
          <cell r="M38">
            <v>16.600000000000001</v>
          </cell>
        </row>
        <row r="39">
          <cell r="A39">
            <v>43165</v>
          </cell>
          <cell r="B39">
            <v>7744</v>
          </cell>
          <cell r="C39">
            <v>7779.05</v>
          </cell>
          <cell r="D39">
            <v>7677</v>
          </cell>
          <cell r="E39">
            <v>7687.55</v>
          </cell>
          <cell r="F39">
            <v>7717.9834246180399</v>
          </cell>
          <cell r="G39">
            <v>6938</v>
          </cell>
          <cell r="H39">
            <v>479</v>
          </cell>
          <cell r="I39">
            <v>53547369</v>
          </cell>
          <cell r="J39">
            <v>6006</v>
          </cell>
          <cell r="K39">
            <v>86.57</v>
          </cell>
          <cell r="L39">
            <v>102.05</v>
          </cell>
          <cell r="M39">
            <v>-56.45</v>
          </cell>
        </row>
        <row r="40">
          <cell r="A40">
            <v>43164</v>
          </cell>
          <cell r="B40">
            <v>7851</v>
          </cell>
          <cell r="C40">
            <v>7864.3</v>
          </cell>
          <cell r="D40">
            <v>7695.35</v>
          </cell>
          <cell r="E40">
            <v>7714.35</v>
          </cell>
          <cell r="F40">
            <v>7784.9737797498901</v>
          </cell>
          <cell r="G40">
            <v>2479</v>
          </cell>
          <cell r="H40">
            <v>486</v>
          </cell>
          <cell r="I40">
            <v>19298950</v>
          </cell>
          <cell r="J40">
            <v>754</v>
          </cell>
          <cell r="K40">
            <v>30.42</v>
          </cell>
          <cell r="L40">
            <v>168.95</v>
          </cell>
          <cell r="M40">
            <v>-136.65</v>
          </cell>
        </row>
        <row r="41">
          <cell r="A41">
            <v>43160</v>
          </cell>
          <cell r="B41">
            <v>7777</v>
          </cell>
          <cell r="C41">
            <v>7876.1</v>
          </cell>
          <cell r="D41">
            <v>7777</v>
          </cell>
          <cell r="E41">
            <v>7850.55</v>
          </cell>
          <cell r="F41">
            <v>7851.70114006514</v>
          </cell>
          <cell r="G41">
            <v>2456</v>
          </cell>
          <cell r="H41">
            <v>701</v>
          </cell>
          <cell r="I41">
            <v>19283778</v>
          </cell>
          <cell r="J41">
            <v>1490</v>
          </cell>
          <cell r="K41">
            <v>60.67</v>
          </cell>
          <cell r="L41">
            <v>99.1</v>
          </cell>
          <cell r="M41">
            <v>73.55</v>
          </cell>
        </row>
        <row r="42">
          <cell r="A42">
            <v>43159</v>
          </cell>
          <cell r="B42">
            <v>7747.4</v>
          </cell>
          <cell r="C42">
            <v>7864.55</v>
          </cell>
          <cell r="D42">
            <v>7717</v>
          </cell>
          <cell r="E42">
            <v>7764.35</v>
          </cell>
          <cell r="F42">
            <v>7803.1116279069702</v>
          </cell>
          <cell r="G42">
            <v>2150</v>
          </cell>
          <cell r="H42">
            <v>503</v>
          </cell>
          <cell r="I42">
            <v>16776690</v>
          </cell>
          <cell r="J42">
            <v>707</v>
          </cell>
          <cell r="K42">
            <v>32.880000000000003</v>
          </cell>
          <cell r="L42">
            <v>147.55000000000001</v>
          </cell>
          <cell r="M42">
            <v>16.95</v>
          </cell>
        </row>
        <row r="43">
          <cell r="A43">
            <v>43158</v>
          </cell>
          <cell r="B43">
            <v>7622.05</v>
          </cell>
          <cell r="C43">
            <v>7789.9</v>
          </cell>
          <cell r="D43">
            <v>7601.05</v>
          </cell>
          <cell r="E43">
            <v>7761.2</v>
          </cell>
          <cell r="F43">
            <v>7746.2213457076496</v>
          </cell>
          <cell r="G43">
            <v>4310</v>
          </cell>
          <cell r="H43">
            <v>946</v>
          </cell>
          <cell r="I43">
            <v>33386214</v>
          </cell>
          <cell r="J43">
            <v>1433</v>
          </cell>
          <cell r="K43">
            <v>33.25</v>
          </cell>
          <cell r="L43">
            <v>188.85</v>
          </cell>
          <cell r="M43">
            <v>139.15</v>
          </cell>
        </row>
        <row r="44">
          <cell r="A44">
            <v>43157</v>
          </cell>
          <cell r="B44">
            <v>7600</v>
          </cell>
          <cell r="C44">
            <v>7648.9</v>
          </cell>
          <cell r="D44">
            <v>7562.7</v>
          </cell>
          <cell r="E44">
            <v>7615.5</v>
          </cell>
          <cell r="F44">
            <v>7619.9689655172397</v>
          </cell>
          <cell r="G44">
            <v>2320</v>
          </cell>
          <cell r="H44">
            <v>347</v>
          </cell>
          <cell r="I44">
            <v>17678328</v>
          </cell>
          <cell r="J44">
            <v>1452</v>
          </cell>
          <cell r="K44">
            <v>62.59</v>
          </cell>
          <cell r="L44">
            <v>86.2</v>
          </cell>
          <cell r="M44">
            <v>15.5</v>
          </cell>
        </row>
        <row r="45">
          <cell r="A45">
            <v>43154</v>
          </cell>
          <cell r="B45">
            <v>7544</v>
          </cell>
          <cell r="C45">
            <v>7613.45</v>
          </cell>
          <cell r="D45">
            <v>7544</v>
          </cell>
          <cell r="E45">
            <v>7582.5</v>
          </cell>
          <cell r="F45">
            <v>7585.3353751914201</v>
          </cell>
          <cell r="G45">
            <v>1959</v>
          </cell>
          <cell r="H45">
            <v>415</v>
          </cell>
          <cell r="I45">
            <v>14859672</v>
          </cell>
          <cell r="J45">
            <v>839</v>
          </cell>
          <cell r="K45">
            <v>42.83</v>
          </cell>
          <cell r="L45">
            <v>69.45</v>
          </cell>
          <cell r="M45">
            <v>38.5</v>
          </cell>
        </row>
        <row r="46">
          <cell r="A46">
            <v>43153</v>
          </cell>
          <cell r="B46">
            <v>7575</v>
          </cell>
          <cell r="C46">
            <v>7654.4</v>
          </cell>
          <cell r="D46">
            <v>7476.05</v>
          </cell>
          <cell r="E46">
            <v>7540.45</v>
          </cell>
          <cell r="F46">
            <v>7591.5507859733898</v>
          </cell>
          <cell r="G46">
            <v>3308</v>
          </cell>
          <cell r="H46">
            <v>853</v>
          </cell>
          <cell r="I46">
            <v>25112850</v>
          </cell>
          <cell r="J46">
            <v>1689</v>
          </cell>
          <cell r="K46">
            <v>51.06</v>
          </cell>
          <cell r="L46">
            <v>178.35</v>
          </cell>
          <cell r="M46">
            <v>-34.549999999999997</v>
          </cell>
        </row>
        <row r="47">
          <cell r="A47">
            <v>43152</v>
          </cell>
          <cell r="B47">
            <v>7602.25</v>
          </cell>
          <cell r="C47">
            <v>7608</v>
          </cell>
          <cell r="D47">
            <v>7561.9</v>
          </cell>
          <cell r="E47">
            <v>7593.45</v>
          </cell>
          <cell r="F47">
            <v>7585.7465181058396</v>
          </cell>
          <cell r="G47">
            <v>1795</v>
          </cell>
          <cell r="H47">
            <v>369</v>
          </cell>
          <cell r="I47">
            <v>13616415</v>
          </cell>
          <cell r="J47">
            <v>984</v>
          </cell>
          <cell r="K47">
            <v>54.82</v>
          </cell>
          <cell r="L47">
            <v>46.1</v>
          </cell>
          <cell r="M47">
            <v>-8.8000000000000007</v>
          </cell>
        </row>
        <row r="48">
          <cell r="A48">
            <v>43151</v>
          </cell>
          <cell r="B48">
            <v>7564.9</v>
          </cell>
          <cell r="C48">
            <v>7610.6</v>
          </cell>
          <cell r="D48">
            <v>7480</v>
          </cell>
          <cell r="E48">
            <v>7554.85</v>
          </cell>
          <cell r="F48">
            <v>7578.9057501080797</v>
          </cell>
          <cell r="G48">
            <v>2313</v>
          </cell>
          <cell r="H48">
            <v>596</v>
          </cell>
          <cell r="I48">
            <v>17530009</v>
          </cell>
          <cell r="J48">
            <v>1023</v>
          </cell>
          <cell r="K48">
            <v>44.23</v>
          </cell>
          <cell r="L48">
            <v>130.6</v>
          </cell>
          <cell r="M48">
            <v>-10.050000000000001</v>
          </cell>
        </row>
        <row r="49">
          <cell r="A49">
            <v>43150</v>
          </cell>
          <cell r="B49">
            <v>7610.05</v>
          </cell>
          <cell r="C49">
            <v>7610.05</v>
          </cell>
          <cell r="D49">
            <v>7494</v>
          </cell>
          <cell r="E49">
            <v>7512.4</v>
          </cell>
          <cell r="F49">
            <v>7522.1482565877004</v>
          </cell>
          <cell r="G49">
            <v>3757</v>
          </cell>
          <cell r="H49">
            <v>567</v>
          </cell>
          <cell r="I49">
            <v>28260711</v>
          </cell>
          <cell r="J49">
            <v>1865</v>
          </cell>
          <cell r="K49">
            <v>49.64</v>
          </cell>
          <cell r="L49">
            <v>116.05</v>
          </cell>
          <cell r="M49">
            <v>-97.65</v>
          </cell>
        </row>
        <row r="50">
          <cell r="A50">
            <v>43147</v>
          </cell>
          <cell r="B50">
            <v>7658</v>
          </cell>
          <cell r="C50">
            <v>7714.9</v>
          </cell>
          <cell r="D50">
            <v>7580</v>
          </cell>
          <cell r="E50">
            <v>7590.1</v>
          </cell>
          <cell r="F50">
            <v>7625.7526144969297</v>
          </cell>
          <cell r="G50">
            <v>5546</v>
          </cell>
          <cell r="H50">
            <v>1192</v>
          </cell>
          <cell r="I50">
            <v>42292424</v>
          </cell>
          <cell r="J50">
            <v>1711</v>
          </cell>
          <cell r="K50">
            <v>30.85</v>
          </cell>
          <cell r="L50">
            <v>134.9</v>
          </cell>
          <cell r="M50">
            <v>-67.900000000000006</v>
          </cell>
        </row>
        <row r="51">
          <cell r="A51">
            <v>43146</v>
          </cell>
          <cell r="B51">
            <v>7480</v>
          </cell>
          <cell r="C51">
            <v>7640</v>
          </cell>
          <cell r="D51">
            <v>7429.5</v>
          </cell>
          <cell r="E51">
            <v>7585.35</v>
          </cell>
          <cell r="F51">
            <v>7568.8476525232199</v>
          </cell>
          <cell r="G51">
            <v>19915</v>
          </cell>
          <cell r="H51">
            <v>3613</v>
          </cell>
          <cell r="I51">
            <v>150733601</v>
          </cell>
          <cell r="J51">
            <v>9092</v>
          </cell>
          <cell r="K51">
            <v>45.65</v>
          </cell>
          <cell r="L51">
            <v>210.5</v>
          </cell>
          <cell r="M51">
            <v>105.35</v>
          </cell>
        </row>
        <row r="52">
          <cell r="A52">
            <v>43145</v>
          </cell>
          <cell r="B52">
            <v>7186.55</v>
          </cell>
          <cell r="C52">
            <v>7372.7</v>
          </cell>
          <cell r="D52">
            <v>7186.55</v>
          </cell>
          <cell r="E52">
            <v>7260.1</v>
          </cell>
          <cell r="F52">
            <v>7287.2514641288399</v>
          </cell>
          <cell r="G52">
            <v>2732</v>
          </cell>
          <cell r="H52">
            <v>438</v>
          </cell>
          <cell r="I52">
            <v>19908771</v>
          </cell>
          <cell r="J52">
            <v>1041</v>
          </cell>
          <cell r="K52">
            <v>38.1</v>
          </cell>
          <cell r="L52">
            <v>186.15</v>
          </cell>
          <cell r="M52">
            <v>73.55</v>
          </cell>
        </row>
        <row r="53">
          <cell r="A53">
            <v>43143</v>
          </cell>
          <cell r="B53">
            <v>7020</v>
          </cell>
          <cell r="C53">
            <v>7198</v>
          </cell>
          <cell r="D53">
            <v>7020</v>
          </cell>
          <cell r="E53">
            <v>7136.5</v>
          </cell>
          <cell r="F53">
            <v>7127.0570609692504</v>
          </cell>
          <cell r="G53">
            <v>3838</v>
          </cell>
          <cell r="H53">
            <v>822</v>
          </cell>
          <cell r="I53">
            <v>27353645</v>
          </cell>
          <cell r="J53">
            <v>1894</v>
          </cell>
          <cell r="K53">
            <v>49.35</v>
          </cell>
          <cell r="L53">
            <v>178</v>
          </cell>
          <cell r="M53">
            <v>116.5</v>
          </cell>
        </row>
        <row r="54">
          <cell r="A54">
            <v>43140</v>
          </cell>
          <cell r="B54">
            <v>7025</v>
          </cell>
          <cell r="C54">
            <v>7025</v>
          </cell>
          <cell r="D54">
            <v>6940</v>
          </cell>
          <cell r="E54">
            <v>6959.05</v>
          </cell>
          <cell r="F54">
            <v>6984.71495877502</v>
          </cell>
          <cell r="G54">
            <v>1698</v>
          </cell>
          <cell r="H54">
            <v>442</v>
          </cell>
          <cell r="I54">
            <v>11860046</v>
          </cell>
          <cell r="J54">
            <v>749</v>
          </cell>
          <cell r="K54">
            <v>44.11</v>
          </cell>
          <cell r="L54">
            <v>85</v>
          </cell>
          <cell r="M54">
            <v>-65.95</v>
          </cell>
        </row>
        <row r="55">
          <cell r="A55">
            <v>43139</v>
          </cell>
          <cell r="B55">
            <v>7045.45</v>
          </cell>
          <cell r="C55">
            <v>7090.5</v>
          </cell>
          <cell r="D55">
            <v>6887.75</v>
          </cell>
          <cell r="E55">
            <v>6991.2</v>
          </cell>
          <cell r="F55">
            <v>6898.5112809764496</v>
          </cell>
          <cell r="G55">
            <v>32444</v>
          </cell>
          <cell r="H55">
            <v>576</v>
          </cell>
          <cell r="I55">
            <v>223815300</v>
          </cell>
          <cell r="J55">
            <v>30371</v>
          </cell>
          <cell r="K55">
            <v>93.61</v>
          </cell>
          <cell r="L55">
            <v>202.75</v>
          </cell>
          <cell r="M55">
            <v>-54.25</v>
          </cell>
        </row>
        <row r="56">
          <cell r="A56">
            <v>43138</v>
          </cell>
          <cell r="B56">
            <v>7099</v>
          </cell>
          <cell r="C56">
            <v>7121.3</v>
          </cell>
          <cell r="D56">
            <v>6988</v>
          </cell>
          <cell r="E56">
            <v>7013.85</v>
          </cell>
          <cell r="F56">
            <v>7084.0407700448504</v>
          </cell>
          <cell r="G56">
            <v>19843</v>
          </cell>
          <cell r="H56">
            <v>287</v>
          </cell>
          <cell r="I56">
            <v>140568621</v>
          </cell>
          <cell r="J56">
            <v>879</v>
          </cell>
          <cell r="K56">
            <v>4.43</v>
          </cell>
          <cell r="L56">
            <v>133.30000000000001</v>
          </cell>
          <cell r="M56">
            <v>-85.15</v>
          </cell>
        </row>
        <row r="57">
          <cell r="A57">
            <v>43137</v>
          </cell>
          <cell r="B57">
            <v>7014.3</v>
          </cell>
          <cell r="C57">
            <v>7048.95</v>
          </cell>
          <cell r="D57">
            <v>6980</v>
          </cell>
          <cell r="E57">
            <v>7012.2</v>
          </cell>
          <cell r="F57">
            <v>7000.68748387096</v>
          </cell>
          <cell r="G57">
            <v>3875</v>
          </cell>
          <cell r="H57">
            <v>438</v>
          </cell>
          <cell r="I57">
            <v>27127664</v>
          </cell>
          <cell r="J57">
            <v>2885</v>
          </cell>
          <cell r="K57">
            <v>74.45</v>
          </cell>
          <cell r="L57">
            <v>68.95</v>
          </cell>
          <cell r="M57">
            <v>-2.1</v>
          </cell>
        </row>
        <row r="58">
          <cell r="A58">
            <v>43136</v>
          </cell>
          <cell r="B58">
            <v>7209.95</v>
          </cell>
          <cell r="C58">
            <v>7209.95</v>
          </cell>
          <cell r="D58">
            <v>7000.05</v>
          </cell>
          <cell r="E58">
            <v>7132.8</v>
          </cell>
          <cell r="F58">
            <v>7143.6012003039996</v>
          </cell>
          <cell r="G58">
            <v>76314</v>
          </cell>
          <cell r="H58">
            <v>507</v>
          </cell>
          <cell r="I58">
            <v>545156782</v>
          </cell>
          <cell r="J58">
            <v>74381</v>
          </cell>
          <cell r="K58">
            <v>97.47</v>
          </cell>
          <cell r="L58">
            <v>209.9</v>
          </cell>
          <cell r="M58">
            <v>-77.150000000000006</v>
          </cell>
        </row>
        <row r="59">
          <cell r="A59">
            <v>43133</v>
          </cell>
          <cell r="B59">
            <v>7297.85</v>
          </cell>
          <cell r="C59">
            <v>7631.05</v>
          </cell>
          <cell r="D59">
            <v>7122</v>
          </cell>
          <cell r="E59">
            <v>7140.8</v>
          </cell>
          <cell r="F59">
            <v>7336.53087649402</v>
          </cell>
          <cell r="G59">
            <v>8032</v>
          </cell>
          <cell r="H59">
            <v>1044</v>
          </cell>
          <cell r="I59">
            <v>58927016</v>
          </cell>
          <cell r="J59">
            <v>2517</v>
          </cell>
          <cell r="K59">
            <v>31.34</v>
          </cell>
          <cell r="L59">
            <v>509.05</v>
          </cell>
          <cell r="M59">
            <v>-157.05000000000001</v>
          </cell>
        </row>
        <row r="60">
          <cell r="A60">
            <v>43132</v>
          </cell>
          <cell r="B60">
            <v>7500</v>
          </cell>
          <cell r="C60">
            <v>7513.1</v>
          </cell>
          <cell r="D60">
            <v>7282.4</v>
          </cell>
          <cell r="E60">
            <v>7305.9</v>
          </cell>
          <cell r="F60">
            <v>7341.8865396069004</v>
          </cell>
          <cell r="G60">
            <v>3358</v>
          </cell>
          <cell r="H60">
            <v>657</v>
          </cell>
          <cell r="I60">
            <v>24654055</v>
          </cell>
          <cell r="J60">
            <v>1268</v>
          </cell>
          <cell r="K60">
            <v>37.76</v>
          </cell>
          <cell r="L60">
            <v>230.7</v>
          </cell>
          <cell r="M60">
            <v>-194.1</v>
          </cell>
        </row>
        <row r="61">
          <cell r="A61">
            <v>43131</v>
          </cell>
          <cell r="B61">
            <v>7436.65</v>
          </cell>
          <cell r="C61">
            <v>7505.85</v>
          </cell>
          <cell r="D61">
            <v>7436.65</v>
          </cell>
          <cell r="E61">
            <v>7464.8</v>
          </cell>
          <cell r="F61">
            <v>7478.5488215488203</v>
          </cell>
          <cell r="G61">
            <v>594</v>
          </cell>
          <cell r="H61">
            <v>158</v>
          </cell>
          <cell r="I61">
            <v>4442258</v>
          </cell>
          <cell r="J61">
            <v>244</v>
          </cell>
          <cell r="K61">
            <v>41.08</v>
          </cell>
          <cell r="L61">
            <v>69.2</v>
          </cell>
          <cell r="M61">
            <v>28.15</v>
          </cell>
        </row>
        <row r="62">
          <cell r="A62">
            <v>43130</v>
          </cell>
          <cell r="B62">
            <v>7505.85</v>
          </cell>
          <cell r="C62">
            <v>7505.85</v>
          </cell>
          <cell r="D62">
            <v>7399</v>
          </cell>
          <cell r="E62">
            <v>7436.75</v>
          </cell>
          <cell r="F62">
            <v>7440.0032289993296</v>
          </cell>
          <cell r="G62">
            <v>61629</v>
          </cell>
          <cell r="H62">
            <v>344</v>
          </cell>
          <cell r="I62">
            <v>458519959</v>
          </cell>
          <cell r="J62">
            <v>60699</v>
          </cell>
          <cell r="K62">
            <v>98.49</v>
          </cell>
          <cell r="L62">
            <v>106.85</v>
          </cell>
          <cell r="M62">
            <v>-69.099999999999994</v>
          </cell>
        </row>
        <row r="63">
          <cell r="A63">
            <v>43129</v>
          </cell>
          <cell r="B63">
            <v>7525</v>
          </cell>
          <cell r="C63">
            <v>7566.55</v>
          </cell>
          <cell r="D63">
            <v>7469.75</v>
          </cell>
          <cell r="E63">
            <v>7534.75</v>
          </cell>
          <cell r="F63">
            <v>7526.6480343980302</v>
          </cell>
          <cell r="G63">
            <v>1628</v>
          </cell>
          <cell r="H63">
            <v>394</v>
          </cell>
          <cell r="I63">
            <v>12253383</v>
          </cell>
          <cell r="J63">
            <v>787</v>
          </cell>
          <cell r="K63">
            <v>48.34</v>
          </cell>
          <cell r="L63">
            <v>96.8</v>
          </cell>
          <cell r="M63">
            <v>9.75</v>
          </cell>
        </row>
        <row r="64">
          <cell r="A64">
            <v>43125</v>
          </cell>
          <cell r="B64">
            <v>7550</v>
          </cell>
          <cell r="C64">
            <v>7609</v>
          </cell>
          <cell r="D64">
            <v>7452</v>
          </cell>
          <cell r="E64">
            <v>7513.1</v>
          </cell>
          <cell r="F64">
            <v>7569.9429569266504</v>
          </cell>
          <cell r="G64">
            <v>2577</v>
          </cell>
          <cell r="H64">
            <v>419</v>
          </cell>
          <cell r="I64">
            <v>19507743</v>
          </cell>
          <cell r="J64">
            <v>1392</v>
          </cell>
          <cell r="K64">
            <v>54.02</v>
          </cell>
          <cell r="L64">
            <v>157</v>
          </cell>
          <cell r="M64">
            <v>-36.9</v>
          </cell>
        </row>
        <row r="65">
          <cell r="A65">
            <v>43124</v>
          </cell>
          <cell r="B65">
            <v>7620</v>
          </cell>
          <cell r="C65">
            <v>7621</v>
          </cell>
          <cell r="D65">
            <v>7546</v>
          </cell>
          <cell r="E65">
            <v>7575.45</v>
          </cell>
          <cell r="F65">
            <v>7577.7419253684502</v>
          </cell>
          <cell r="G65">
            <v>3189</v>
          </cell>
          <cell r="H65">
            <v>454</v>
          </cell>
          <cell r="I65">
            <v>24165419</v>
          </cell>
          <cell r="J65">
            <v>1551</v>
          </cell>
          <cell r="K65">
            <v>48.64</v>
          </cell>
          <cell r="L65">
            <v>75</v>
          </cell>
          <cell r="M65">
            <v>-44.55</v>
          </cell>
        </row>
        <row r="66">
          <cell r="A66">
            <v>43123</v>
          </cell>
          <cell r="B66">
            <v>7661</v>
          </cell>
          <cell r="C66">
            <v>7674</v>
          </cell>
          <cell r="D66">
            <v>7572.05</v>
          </cell>
          <cell r="E66">
            <v>7591.6</v>
          </cell>
          <cell r="F66">
            <v>7631.4624885635803</v>
          </cell>
          <cell r="G66">
            <v>2186</v>
          </cell>
          <cell r="H66">
            <v>385</v>
          </cell>
          <cell r="I66">
            <v>16682377</v>
          </cell>
          <cell r="J66">
            <v>1289</v>
          </cell>
          <cell r="K66">
            <v>58.97</v>
          </cell>
          <cell r="L66">
            <v>101.95</v>
          </cell>
          <cell r="M66">
            <v>-69.400000000000006</v>
          </cell>
        </row>
        <row r="67">
          <cell r="A67">
            <v>43122</v>
          </cell>
          <cell r="B67">
            <v>7692.2</v>
          </cell>
          <cell r="C67">
            <v>7699</v>
          </cell>
          <cell r="D67">
            <v>7647.1</v>
          </cell>
          <cell r="E67">
            <v>7658.65</v>
          </cell>
          <cell r="F67">
            <v>7665.3773333333302</v>
          </cell>
          <cell r="G67">
            <v>1500</v>
          </cell>
          <cell r="H67">
            <v>233</v>
          </cell>
          <cell r="I67">
            <v>11498066</v>
          </cell>
          <cell r="J67">
            <v>763</v>
          </cell>
          <cell r="K67">
            <v>50.87</v>
          </cell>
          <cell r="L67">
            <v>51.9</v>
          </cell>
          <cell r="M67">
            <v>-33.549999999999997</v>
          </cell>
        </row>
        <row r="68">
          <cell r="A68">
            <v>43119</v>
          </cell>
          <cell r="B68">
            <v>7757.5</v>
          </cell>
          <cell r="C68">
            <v>7790.2</v>
          </cell>
          <cell r="D68">
            <v>7684.1</v>
          </cell>
          <cell r="E68">
            <v>7692.2</v>
          </cell>
          <cell r="F68">
            <v>7711.0102432778403</v>
          </cell>
          <cell r="G68">
            <v>781</v>
          </cell>
          <cell r="H68">
            <v>172</v>
          </cell>
          <cell r="I68">
            <v>6022299</v>
          </cell>
          <cell r="J68">
            <v>193</v>
          </cell>
          <cell r="K68">
            <v>24.71</v>
          </cell>
          <cell r="L68">
            <v>106.1</v>
          </cell>
          <cell r="M68">
            <v>-65.3</v>
          </cell>
        </row>
        <row r="69">
          <cell r="A69">
            <v>43118</v>
          </cell>
          <cell r="B69">
            <v>7801</v>
          </cell>
          <cell r="C69">
            <v>7822.4</v>
          </cell>
          <cell r="D69">
            <v>7690.3</v>
          </cell>
          <cell r="E69">
            <v>7770.7</v>
          </cell>
          <cell r="F69">
            <v>7769.8124675324598</v>
          </cell>
          <cell r="G69">
            <v>1925</v>
          </cell>
          <cell r="H69">
            <v>269</v>
          </cell>
          <cell r="I69">
            <v>14956889</v>
          </cell>
          <cell r="J69">
            <v>1034</v>
          </cell>
          <cell r="K69">
            <v>53.71</v>
          </cell>
          <cell r="L69">
            <v>132.1</v>
          </cell>
          <cell r="M69">
            <v>-30.3</v>
          </cell>
        </row>
        <row r="70">
          <cell r="A70">
            <v>43117</v>
          </cell>
          <cell r="B70">
            <v>7779.3</v>
          </cell>
          <cell r="C70">
            <v>7799.2</v>
          </cell>
          <cell r="D70">
            <v>7690</v>
          </cell>
          <cell r="E70">
            <v>7758.65</v>
          </cell>
          <cell r="F70">
            <v>7736.1578282828204</v>
          </cell>
          <cell r="G70">
            <v>2376</v>
          </cell>
          <cell r="H70">
            <v>366</v>
          </cell>
          <cell r="I70">
            <v>18381111</v>
          </cell>
          <cell r="J70">
            <v>455</v>
          </cell>
          <cell r="K70">
            <v>19.149999999999999</v>
          </cell>
          <cell r="L70">
            <v>109.2</v>
          </cell>
          <cell r="M70">
            <v>-20.65</v>
          </cell>
        </row>
        <row r="71">
          <cell r="A71">
            <v>43116</v>
          </cell>
          <cell r="B71">
            <v>7758.1</v>
          </cell>
          <cell r="C71">
            <v>7810.05</v>
          </cell>
          <cell r="D71">
            <v>7736.75</v>
          </cell>
          <cell r="E71">
            <v>7757.75</v>
          </cell>
          <cell r="F71">
            <v>7760.9226280309804</v>
          </cell>
          <cell r="G71">
            <v>9939</v>
          </cell>
          <cell r="H71">
            <v>758</v>
          </cell>
          <cell r="I71">
            <v>77135810</v>
          </cell>
          <cell r="J71">
            <v>7435</v>
          </cell>
          <cell r="K71">
            <v>74.81</v>
          </cell>
          <cell r="L71">
            <v>73.3</v>
          </cell>
          <cell r="M71">
            <v>-0.35</v>
          </cell>
        </row>
        <row r="72">
          <cell r="A72">
            <v>43115</v>
          </cell>
          <cell r="B72">
            <v>7800</v>
          </cell>
          <cell r="C72">
            <v>7839.6</v>
          </cell>
          <cell r="D72">
            <v>7735</v>
          </cell>
          <cell r="E72">
            <v>7747.2</v>
          </cell>
          <cell r="F72">
            <v>7771.0713765477003</v>
          </cell>
          <cell r="G72">
            <v>1373</v>
          </cell>
          <cell r="H72">
            <v>263</v>
          </cell>
          <cell r="I72">
            <v>10669681</v>
          </cell>
          <cell r="J72">
            <v>314</v>
          </cell>
          <cell r="K72">
            <v>22.87</v>
          </cell>
          <cell r="L72">
            <v>104.6</v>
          </cell>
          <cell r="M72">
            <v>-52.8</v>
          </cell>
        </row>
        <row r="73">
          <cell r="A73">
            <v>43112</v>
          </cell>
          <cell r="B73">
            <v>7870.1</v>
          </cell>
          <cell r="C73">
            <v>7900</v>
          </cell>
          <cell r="D73">
            <v>7755</v>
          </cell>
          <cell r="E73">
            <v>7788.15</v>
          </cell>
          <cell r="F73">
            <v>7819.38111298482</v>
          </cell>
          <cell r="G73">
            <v>1779</v>
          </cell>
          <cell r="H73">
            <v>356</v>
          </cell>
          <cell r="I73">
            <v>13910679</v>
          </cell>
          <cell r="J73">
            <v>669</v>
          </cell>
          <cell r="K73">
            <v>37.61</v>
          </cell>
          <cell r="L73">
            <v>145</v>
          </cell>
          <cell r="M73">
            <v>-81.95</v>
          </cell>
        </row>
        <row r="74">
          <cell r="A74">
            <v>43111</v>
          </cell>
          <cell r="B74">
            <v>7849.65</v>
          </cell>
          <cell r="C74">
            <v>7892.9</v>
          </cell>
          <cell r="D74">
            <v>7831.05</v>
          </cell>
          <cell r="E74">
            <v>7855.95</v>
          </cell>
          <cell r="F74">
            <v>7860.0572987721598</v>
          </cell>
          <cell r="G74">
            <v>733</v>
          </cell>
          <cell r="H74">
            <v>185</v>
          </cell>
          <cell r="I74">
            <v>5761422</v>
          </cell>
          <cell r="J74">
            <v>264</v>
          </cell>
          <cell r="K74">
            <v>36.020000000000003</v>
          </cell>
          <cell r="L74">
            <v>61.85</v>
          </cell>
          <cell r="M74">
            <v>6.3</v>
          </cell>
        </row>
        <row r="75">
          <cell r="A75">
            <v>43110</v>
          </cell>
          <cell r="B75">
            <v>7780</v>
          </cell>
          <cell r="C75">
            <v>7860</v>
          </cell>
          <cell r="D75">
            <v>7660</v>
          </cell>
          <cell r="E75">
            <v>7825.3</v>
          </cell>
          <cell r="F75">
            <v>7817.73698630136</v>
          </cell>
          <cell r="G75">
            <v>1095</v>
          </cell>
          <cell r="H75">
            <v>244</v>
          </cell>
          <cell r="I75">
            <v>8560422</v>
          </cell>
          <cell r="J75">
            <v>478</v>
          </cell>
          <cell r="K75">
            <v>43.65</v>
          </cell>
          <cell r="L75">
            <v>200</v>
          </cell>
          <cell r="M75">
            <v>45.3</v>
          </cell>
        </row>
        <row r="76">
          <cell r="A76">
            <v>43109</v>
          </cell>
          <cell r="B76">
            <v>7946.7</v>
          </cell>
          <cell r="C76">
            <v>7970</v>
          </cell>
          <cell r="D76">
            <v>7712.25</v>
          </cell>
          <cell r="E76">
            <v>7796.15</v>
          </cell>
          <cell r="F76">
            <v>7839.3481836874498</v>
          </cell>
          <cell r="G76">
            <v>2918</v>
          </cell>
          <cell r="H76">
            <v>639</v>
          </cell>
          <cell r="I76">
            <v>22875218</v>
          </cell>
          <cell r="J76">
            <v>959</v>
          </cell>
          <cell r="K76">
            <v>32.86</v>
          </cell>
          <cell r="L76">
            <v>257.75</v>
          </cell>
          <cell r="M76">
            <v>-150.55000000000001</v>
          </cell>
        </row>
        <row r="77">
          <cell r="A77">
            <v>43108</v>
          </cell>
          <cell r="B77">
            <v>7860</v>
          </cell>
          <cell r="C77">
            <v>7980</v>
          </cell>
          <cell r="D77">
            <v>7849.95</v>
          </cell>
          <cell r="E77">
            <v>7952.35</v>
          </cell>
          <cell r="F77">
            <v>7894.3888677087298</v>
          </cell>
          <cell r="G77">
            <v>2623</v>
          </cell>
          <cell r="H77">
            <v>471</v>
          </cell>
          <cell r="I77">
            <v>20706982</v>
          </cell>
          <cell r="J77">
            <v>1609</v>
          </cell>
          <cell r="K77">
            <v>61.34</v>
          </cell>
          <cell r="L77">
            <v>130.05000000000001</v>
          </cell>
          <cell r="M77">
            <v>92.35</v>
          </cell>
        </row>
        <row r="78">
          <cell r="A78">
            <v>43105</v>
          </cell>
          <cell r="B78">
            <v>7860</v>
          </cell>
          <cell r="C78">
            <v>7874.9</v>
          </cell>
          <cell r="D78">
            <v>7832.05</v>
          </cell>
          <cell r="E78">
            <v>7840.35</v>
          </cell>
          <cell r="F78">
            <v>7854.2183039462598</v>
          </cell>
          <cell r="G78">
            <v>1191</v>
          </cell>
          <cell r="H78">
            <v>273</v>
          </cell>
          <cell r="I78">
            <v>9354374</v>
          </cell>
          <cell r="J78">
            <v>566</v>
          </cell>
          <cell r="K78">
            <v>47.52</v>
          </cell>
          <cell r="L78">
            <v>42.85</v>
          </cell>
          <cell r="M78">
            <v>-19.649999999999999</v>
          </cell>
        </row>
        <row r="79">
          <cell r="A79">
            <v>43104</v>
          </cell>
          <cell r="B79">
            <v>7886.85</v>
          </cell>
          <cell r="C79">
            <v>7900</v>
          </cell>
          <cell r="D79">
            <v>7849.15</v>
          </cell>
          <cell r="E79">
            <v>7870.2</v>
          </cell>
          <cell r="F79">
            <v>7865.7071428571398</v>
          </cell>
          <cell r="G79">
            <v>840</v>
          </cell>
          <cell r="H79">
            <v>213</v>
          </cell>
          <cell r="I79">
            <v>6607194</v>
          </cell>
          <cell r="J79">
            <v>428</v>
          </cell>
          <cell r="K79">
            <v>50.95</v>
          </cell>
          <cell r="L79">
            <v>50.85</v>
          </cell>
          <cell r="M79">
            <v>-16.649999999999999</v>
          </cell>
        </row>
        <row r="80">
          <cell r="A80">
            <v>43103</v>
          </cell>
          <cell r="B80">
            <v>7887</v>
          </cell>
          <cell r="C80">
            <v>7936.25</v>
          </cell>
          <cell r="D80">
            <v>7845</v>
          </cell>
          <cell r="E80">
            <v>7855.4</v>
          </cell>
          <cell r="F80">
            <v>7879.2972375690597</v>
          </cell>
          <cell r="G80">
            <v>905</v>
          </cell>
          <cell r="H80">
            <v>174</v>
          </cell>
          <cell r="I80">
            <v>7130764</v>
          </cell>
          <cell r="J80">
            <v>402</v>
          </cell>
          <cell r="K80">
            <v>44.42</v>
          </cell>
          <cell r="L80">
            <v>91.25</v>
          </cell>
          <cell r="M80">
            <v>-31.6</v>
          </cell>
        </row>
        <row r="81">
          <cell r="A81">
            <v>43102</v>
          </cell>
          <cell r="B81">
            <v>7870.3</v>
          </cell>
          <cell r="C81">
            <v>7907.65</v>
          </cell>
          <cell r="D81">
            <v>7838.95</v>
          </cell>
          <cell r="E81">
            <v>7859.55</v>
          </cell>
          <cell r="F81">
            <v>7875.2535545023602</v>
          </cell>
          <cell r="G81">
            <v>844</v>
          </cell>
          <cell r="H81">
            <v>138</v>
          </cell>
          <cell r="I81">
            <v>6646714</v>
          </cell>
          <cell r="J81">
            <v>403</v>
          </cell>
          <cell r="K81">
            <v>47.75</v>
          </cell>
          <cell r="L81">
            <v>68.7</v>
          </cell>
          <cell r="M81">
            <v>-10.75</v>
          </cell>
        </row>
        <row r="82">
          <cell r="A82">
            <v>43101</v>
          </cell>
          <cell r="B82">
            <v>7880</v>
          </cell>
          <cell r="C82">
            <v>7900</v>
          </cell>
          <cell r="D82">
            <v>7831</v>
          </cell>
          <cell r="E82">
            <v>7851.2</v>
          </cell>
          <cell r="F82">
            <v>7849.7534802784203</v>
          </cell>
          <cell r="G82">
            <v>1724</v>
          </cell>
          <cell r="H82">
            <v>297</v>
          </cell>
          <cell r="I82">
            <v>13532975</v>
          </cell>
          <cell r="J82">
            <v>736</v>
          </cell>
          <cell r="K82">
            <v>42.69</v>
          </cell>
          <cell r="L82">
            <v>69</v>
          </cell>
          <cell r="M82">
            <v>-28.8</v>
          </cell>
        </row>
        <row r="83">
          <cell r="A83">
            <v>43098</v>
          </cell>
          <cell r="B83">
            <v>7737.85</v>
          </cell>
          <cell r="C83">
            <v>7876</v>
          </cell>
          <cell r="D83">
            <v>7736.4</v>
          </cell>
          <cell r="E83">
            <v>7845</v>
          </cell>
          <cell r="F83">
            <v>7819.9733688415399</v>
          </cell>
          <cell r="G83">
            <v>751</v>
          </cell>
          <cell r="H83">
            <v>236</v>
          </cell>
          <cell r="I83">
            <v>5872800</v>
          </cell>
          <cell r="J83">
            <v>263</v>
          </cell>
          <cell r="K83">
            <v>35.020000000000003</v>
          </cell>
          <cell r="L83">
            <v>139.6</v>
          </cell>
          <cell r="M83">
            <v>107.15</v>
          </cell>
        </row>
        <row r="84">
          <cell r="A84">
            <v>43097</v>
          </cell>
          <cell r="B84">
            <v>7781.25</v>
          </cell>
          <cell r="C84">
            <v>7825</v>
          </cell>
          <cell r="D84">
            <v>7695</v>
          </cell>
          <cell r="E84">
            <v>7720.9</v>
          </cell>
          <cell r="F84">
            <v>7800.3717010834298</v>
          </cell>
          <cell r="G84">
            <v>10799</v>
          </cell>
          <cell r="H84">
            <v>320</v>
          </cell>
          <cell r="I84">
            <v>84236214</v>
          </cell>
          <cell r="J84">
            <v>9664</v>
          </cell>
          <cell r="K84">
            <v>89.49</v>
          </cell>
          <cell r="L84">
            <v>130</v>
          </cell>
          <cell r="M84">
            <v>-60.35</v>
          </cell>
        </row>
        <row r="85">
          <cell r="A85">
            <v>43096</v>
          </cell>
          <cell r="B85">
            <v>7835</v>
          </cell>
          <cell r="C85">
            <v>7840</v>
          </cell>
          <cell r="D85">
            <v>7720</v>
          </cell>
          <cell r="E85">
            <v>7741.25</v>
          </cell>
          <cell r="F85">
            <v>7777.1425215348399</v>
          </cell>
          <cell r="G85">
            <v>1277</v>
          </cell>
          <cell r="H85">
            <v>217</v>
          </cell>
          <cell r="I85">
            <v>9931411</v>
          </cell>
          <cell r="J85">
            <v>506</v>
          </cell>
          <cell r="K85">
            <v>39.619999999999997</v>
          </cell>
          <cell r="L85">
            <v>120</v>
          </cell>
          <cell r="M85">
            <v>-93.75</v>
          </cell>
        </row>
        <row r="86">
          <cell r="A86">
            <v>43095</v>
          </cell>
          <cell r="B86">
            <v>7880</v>
          </cell>
          <cell r="C86">
            <v>7893.45</v>
          </cell>
          <cell r="D86">
            <v>7819.95</v>
          </cell>
          <cell r="E86">
            <v>7827.55</v>
          </cell>
          <cell r="F86">
            <v>7843.02939481268</v>
          </cell>
          <cell r="G86">
            <v>1735</v>
          </cell>
          <cell r="H86">
            <v>178</v>
          </cell>
          <cell r="I86">
            <v>13607656</v>
          </cell>
          <cell r="J86">
            <v>940</v>
          </cell>
          <cell r="K86">
            <v>54.18</v>
          </cell>
          <cell r="L86">
            <v>73.5</v>
          </cell>
          <cell r="M86">
            <v>-52.45</v>
          </cell>
        </row>
        <row r="87">
          <cell r="A87">
            <v>43091</v>
          </cell>
          <cell r="B87">
            <v>7903.65</v>
          </cell>
          <cell r="C87">
            <v>7920</v>
          </cell>
          <cell r="D87">
            <v>7840.05</v>
          </cell>
          <cell r="E87">
            <v>7867.5</v>
          </cell>
          <cell r="F87">
            <v>7875.3993453355097</v>
          </cell>
          <cell r="G87">
            <v>1222</v>
          </cell>
          <cell r="H87">
            <v>298</v>
          </cell>
          <cell r="I87">
            <v>9623738</v>
          </cell>
          <cell r="J87">
            <v>488</v>
          </cell>
          <cell r="K87">
            <v>39.93</v>
          </cell>
          <cell r="L87">
            <v>79.95</v>
          </cell>
          <cell r="M87">
            <v>-36.15</v>
          </cell>
        </row>
        <row r="88">
          <cell r="A88">
            <v>43090</v>
          </cell>
          <cell r="B88">
            <v>7952.15</v>
          </cell>
          <cell r="C88">
            <v>7967.05</v>
          </cell>
          <cell r="D88">
            <v>7897.25</v>
          </cell>
          <cell r="E88">
            <v>7916.15</v>
          </cell>
          <cell r="F88">
            <v>7912.6604584527204</v>
          </cell>
          <cell r="G88">
            <v>698</v>
          </cell>
          <cell r="H88">
            <v>176</v>
          </cell>
          <cell r="I88">
            <v>5523037</v>
          </cell>
          <cell r="J88">
            <v>241</v>
          </cell>
          <cell r="K88">
            <v>34.53</v>
          </cell>
          <cell r="L88">
            <v>69.8</v>
          </cell>
          <cell r="M88">
            <v>-36</v>
          </cell>
        </row>
        <row r="89">
          <cell r="A89">
            <v>43089</v>
          </cell>
          <cell r="B89">
            <v>7897</v>
          </cell>
          <cell r="C89">
            <v>7998.9</v>
          </cell>
          <cell r="D89">
            <v>7897</v>
          </cell>
          <cell r="E89">
            <v>7950.85</v>
          </cell>
          <cell r="F89">
            <v>7952.42013129102</v>
          </cell>
          <cell r="G89">
            <v>4113</v>
          </cell>
          <cell r="H89">
            <v>398</v>
          </cell>
          <cell r="I89">
            <v>32708304</v>
          </cell>
          <cell r="J89">
            <v>2981</v>
          </cell>
          <cell r="K89">
            <v>72.48</v>
          </cell>
          <cell r="L89">
            <v>101.9</v>
          </cell>
          <cell r="M89">
            <v>53.85</v>
          </cell>
        </row>
        <row r="90">
          <cell r="A90">
            <v>43088</v>
          </cell>
          <cell r="B90">
            <v>7918.6</v>
          </cell>
          <cell r="C90">
            <v>7947.55</v>
          </cell>
          <cell r="D90">
            <v>7880</v>
          </cell>
          <cell r="E90">
            <v>7903.4</v>
          </cell>
          <cell r="F90">
            <v>7907.0764006791096</v>
          </cell>
          <cell r="G90">
            <v>1178</v>
          </cell>
          <cell r="H90">
            <v>247</v>
          </cell>
          <cell r="I90">
            <v>9314536</v>
          </cell>
          <cell r="J90">
            <v>479</v>
          </cell>
          <cell r="K90">
            <v>40.659999999999997</v>
          </cell>
          <cell r="L90">
            <v>67.55</v>
          </cell>
          <cell r="M90">
            <v>-15.2</v>
          </cell>
        </row>
        <row r="91">
          <cell r="A91">
            <v>43087</v>
          </cell>
          <cell r="B91">
            <v>7849</v>
          </cell>
          <cell r="C91">
            <v>7939.5</v>
          </cell>
          <cell r="D91">
            <v>7706.4</v>
          </cell>
          <cell r="E91">
            <v>7917.1</v>
          </cell>
          <cell r="F91">
            <v>7872.7413587604196</v>
          </cell>
          <cell r="G91">
            <v>1678</v>
          </cell>
          <cell r="H91">
            <v>362</v>
          </cell>
          <cell r="I91">
            <v>13210460</v>
          </cell>
          <cell r="J91">
            <v>530</v>
          </cell>
          <cell r="K91">
            <v>31.59</v>
          </cell>
          <cell r="L91">
            <v>233.1</v>
          </cell>
          <cell r="M91">
            <v>68.099999999999994</v>
          </cell>
        </row>
        <row r="92">
          <cell r="A92">
            <v>43084</v>
          </cell>
          <cell r="B92">
            <v>7896.95</v>
          </cell>
          <cell r="C92">
            <v>7949</v>
          </cell>
          <cell r="D92">
            <v>7847</v>
          </cell>
          <cell r="E92">
            <v>7868.1</v>
          </cell>
          <cell r="F92">
            <v>7875.3105542900503</v>
          </cell>
          <cell r="G92">
            <v>1317</v>
          </cell>
          <cell r="H92">
            <v>263</v>
          </cell>
          <cell r="I92">
            <v>10371784</v>
          </cell>
          <cell r="J92">
            <v>401</v>
          </cell>
          <cell r="K92">
            <v>30.45</v>
          </cell>
          <cell r="L92">
            <v>102</v>
          </cell>
          <cell r="M92">
            <v>-28.85</v>
          </cell>
        </row>
        <row r="93">
          <cell r="A93">
            <v>43083</v>
          </cell>
          <cell r="B93">
            <v>8000</v>
          </cell>
          <cell r="C93">
            <v>8001</v>
          </cell>
          <cell r="D93">
            <v>7777</v>
          </cell>
          <cell r="E93">
            <v>7879.35</v>
          </cell>
          <cell r="F93">
            <v>7892.8636524196299</v>
          </cell>
          <cell r="G93">
            <v>2831</v>
          </cell>
          <cell r="H93">
            <v>546</v>
          </cell>
          <cell r="I93">
            <v>22344697</v>
          </cell>
          <cell r="J93">
            <v>957</v>
          </cell>
          <cell r="K93">
            <v>33.799999999999997</v>
          </cell>
          <cell r="L93">
            <v>224</v>
          </cell>
          <cell r="M93">
            <v>-120.65</v>
          </cell>
        </row>
        <row r="94">
          <cell r="A94">
            <v>43082</v>
          </cell>
          <cell r="B94">
            <v>7920.55</v>
          </cell>
          <cell r="C94">
            <v>7960</v>
          </cell>
          <cell r="D94">
            <v>7850</v>
          </cell>
          <cell r="E94">
            <v>7912.15</v>
          </cell>
          <cell r="F94">
            <v>7906.5185185185101</v>
          </cell>
          <cell r="G94">
            <v>1458</v>
          </cell>
          <cell r="H94">
            <v>315</v>
          </cell>
          <cell r="I94">
            <v>11527704</v>
          </cell>
          <cell r="J94">
            <v>429</v>
          </cell>
          <cell r="K94">
            <v>29.42</v>
          </cell>
          <cell r="L94">
            <v>110</v>
          </cell>
          <cell r="M94">
            <v>-8.4</v>
          </cell>
        </row>
        <row r="95">
          <cell r="A95">
            <v>43081</v>
          </cell>
          <cell r="B95">
            <v>7859</v>
          </cell>
          <cell r="C95">
            <v>7949.5</v>
          </cell>
          <cell r="D95">
            <v>7814</v>
          </cell>
          <cell r="E95">
            <v>7910.9</v>
          </cell>
          <cell r="F95">
            <v>7889.1604409063002</v>
          </cell>
          <cell r="G95">
            <v>1633</v>
          </cell>
          <cell r="H95">
            <v>334</v>
          </cell>
          <cell r="I95">
            <v>12882999</v>
          </cell>
          <cell r="J95">
            <v>437</v>
          </cell>
          <cell r="K95">
            <v>26.76</v>
          </cell>
          <cell r="L95">
            <v>135.5</v>
          </cell>
          <cell r="M95">
            <v>51.9</v>
          </cell>
        </row>
        <row r="96">
          <cell r="A96">
            <v>43080</v>
          </cell>
          <cell r="B96">
            <v>7950</v>
          </cell>
          <cell r="C96">
            <v>8000</v>
          </cell>
          <cell r="D96">
            <v>7842</v>
          </cell>
          <cell r="E96">
            <v>7859.45</v>
          </cell>
          <cell r="F96">
            <v>7871.3889602053896</v>
          </cell>
          <cell r="G96">
            <v>1558</v>
          </cell>
          <cell r="H96">
            <v>313</v>
          </cell>
          <cell r="I96">
            <v>12263624</v>
          </cell>
          <cell r="J96">
            <v>575</v>
          </cell>
          <cell r="K96">
            <v>36.909999999999997</v>
          </cell>
          <cell r="L96">
            <v>158</v>
          </cell>
          <cell r="M96">
            <v>-90.55</v>
          </cell>
        </row>
        <row r="97">
          <cell r="A97">
            <v>43077</v>
          </cell>
          <cell r="B97">
            <v>7804.65</v>
          </cell>
          <cell r="C97">
            <v>7999.85</v>
          </cell>
          <cell r="D97">
            <v>7804.65</v>
          </cell>
          <cell r="E97">
            <v>7921.6</v>
          </cell>
          <cell r="F97">
            <v>7940.5372089701395</v>
          </cell>
          <cell r="G97">
            <v>7001</v>
          </cell>
          <cell r="H97">
            <v>812</v>
          </cell>
          <cell r="I97">
            <v>55591701</v>
          </cell>
          <cell r="J97">
            <v>4153</v>
          </cell>
          <cell r="K97">
            <v>59.32</v>
          </cell>
          <cell r="L97">
            <v>195.2</v>
          </cell>
          <cell r="M97">
            <v>116.95</v>
          </cell>
        </row>
        <row r="98">
          <cell r="A98">
            <v>43076</v>
          </cell>
          <cell r="B98">
            <v>7720</v>
          </cell>
          <cell r="C98">
            <v>7870</v>
          </cell>
          <cell r="D98">
            <v>7705.2</v>
          </cell>
          <cell r="E98">
            <v>7824.2</v>
          </cell>
          <cell r="F98">
            <v>7807.0600097181696</v>
          </cell>
          <cell r="G98">
            <v>4116</v>
          </cell>
          <cell r="H98">
            <v>796</v>
          </cell>
          <cell r="I98">
            <v>32133859</v>
          </cell>
          <cell r="J98">
            <v>1118</v>
          </cell>
          <cell r="K98">
            <v>27.16</v>
          </cell>
          <cell r="L98">
            <v>164.8</v>
          </cell>
          <cell r="M98">
            <v>104.2</v>
          </cell>
        </row>
        <row r="99">
          <cell r="A99">
            <v>43075</v>
          </cell>
          <cell r="B99">
            <v>7699.35</v>
          </cell>
          <cell r="C99">
            <v>7742.45</v>
          </cell>
          <cell r="D99">
            <v>7650</v>
          </cell>
          <cell r="E99">
            <v>7675.85</v>
          </cell>
          <cell r="F99">
            <v>7706.9552039966602</v>
          </cell>
          <cell r="G99">
            <v>6005</v>
          </cell>
          <cell r="H99">
            <v>320</v>
          </cell>
          <cell r="I99">
            <v>46280266</v>
          </cell>
          <cell r="J99">
            <v>5012</v>
          </cell>
          <cell r="K99">
            <v>83.46</v>
          </cell>
          <cell r="L99">
            <v>92.45</v>
          </cell>
          <cell r="M99">
            <v>-23.5</v>
          </cell>
        </row>
        <row r="100">
          <cell r="A100">
            <v>43074</v>
          </cell>
          <cell r="B100">
            <v>7700</v>
          </cell>
          <cell r="C100">
            <v>7725.7</v>
          </cell>
          <cell r="D100">
            <v>7650.05</v>
          </cell>
          <cell r="E100">
            <v>7695</v>
          </cell>
          <cell r="F100">
            <v>7689.5530393325298</v>
          </cell>
          <cell r="G100">
            <v>839</v>
          </cell>
          <cell r="H100">
            <v>151</v>
          </cell>
          <cell r="I100">
            <v>6451535</v>
          </cell>
          <cell r="J100">
            <v>565</v>
          </cell>
          <cell r="K100">
            <v>67.34</v>
          </cell>
          <cell r="L100">
            <v>75.650000000000006</v>
          </cell>
          <cell r="M100">
            <v>-5</v>
          </cell>
        </row>
        <row r="101">
          <cell r="A101">
            <v>43073</v>
          </cell>
          <cell r="B101">
            <v>7704</v>
          </cell>
          <cell r="C101">
            <v>7729</v>
          </cell>
          <cell r="D101">
            <v>7634.4</v>
          </cell>
          <cell r="E101">
            <v>7692.35</v>
          </cell>
          <cell r="F101">
            <v>7688.1342090234102</v>
          </cell>
          <cell r="G101">
            <v>1751</v>
          </cell>
          <cell r="H101">
            <v>377</v>
          </cell>
          <cell r="I101">
            <v>13461923</v>
          </cell>
          <cell r="J101">
            <v>554</v>
          </cell>
          <cell r="K101">
            <v>31.64</v>
          </cell>
          <cell r="L101">
            <v>94.6</v>
          </cell>
          <cell r="M101">
            <v>-11.65</v>
          </cell>
        </row>
        <row r="102">
          <cell r="A102">
            <v>43070</v>
          </cell>
          <cell r="B102">
            <v>7620</v>
          </cell>
          <cell r="C102">
            <v>7750.8</v>
          </cell>
          <cell r="D102">
            <v>7620</v>
          </cell>
          <cell r="E102">
            <v>7703.65</v>
          </cell>
          <cell r="F102">
            <v>7724.4956321838999</v>
          </cell>
          <cell r="G102">
            <v>2175</v>
          </cell>
          <cell r="H102">
            <v>435</v>
          </cell>
          <cell r="I102">
            <v>16800778</v>
          </cell>
          <cell r="J102">
            <v>962</v>
          </cell>
          <cell r="K102">
            <v>44.23</v>
          </cell>
          <cell r="L102">
            <v>130.80000000000001</v>
          </cell>
          <cell r="M102">
            <v>83.65</v>
          </cell>
        </row>
        <row r="103">
          <cell r="A103">
            <v>43069</v>
          </cell>
          <cell r="B103">
            <v>7480</v>
          </cell>
          <cell r="C103">
            <v>7677.55</v>
          </cell>
          <cell r="D103">
            <v>7480</v>
          </cell>
          <cell r="E103">
            <v>7650</v>
          </cell>
          <cell r="F103">
            <v>7596.1825831702499</v>
          </cell>
          <cell r="G103">
            <v>5110</v>
          </cell>
          <cell r="H103">
            <v>906</v>
          </cell>
          <cell r="I103">
            <v>38816493</v>
          </cell>
          <cell r="J103">
            <v>1564</v>
          </cell>
          <cell r="K103">
            <v>30.61</v>
          </cell>
          <cell r="L103">
            <v>197.55</v>
          </cell>
          <cell r="M103">
            <v>170</v>
          </cell>
        </row>
        <row r="104">
          <cell r="A104">
            <v>43068</v>
          </cell>
          <cell r="B104">
            <v>7450</v>
          </cell>
          <cell r="C104">
            <v>7551</v>
          </cell>
          <cell r="D104">
            <v>7405.15</v>
          </cell>
          <cell r="E104">
            <v>7501.65</v>
          </cell>
          <cell r="F104">
            <v>7501.34949179046</v>
          </cell>
          <cell r="G104">
            <v>5116</v>
          </cell>
          <cell r="H104">
            <v>1003</v>
          </cell>
          <cell r="I104">
            <v>38376904</v>
          </cell>
          <cell r="J104">
            <v>689</v>
          </cell>
          <cell r="K104">
            <v>13.47</v>
          </cell>
          <cell r="L104">
            <v>145.85</v>
          </cell>
          <cell r="M104">
            <v>51.65</v>
          </cell>
        </row>
        <row r="105">
          <cell r="A105">
            <v>43067</v>
          </cell>
          <cell r="B105">
            <v>7524.4</v>
          </cell>
          <cell r="C105">
            <v>7555.9</v>
          </cell>
          <cell r="D105">
            <v>7470</v>
          </cell>
          <cell r="E105">
            <v>7496.45</v>
          </cell>
          <cell r="F105">
            <v>7508.1540629403398</v>
          </cell>
          <cell r="G105">
            <v>2129</v>
          </cell>
          <cell r="H105">
            <v>309</v>
          </cell>
          <cell r="I105">
            <v>15984860</v>
          </cell>
          <cell r="J105">
            <v>1310</v>
          </cell>
          <cell r="K105">
            <v>61.53</v>
          </cell>
          <cell r="L105">
            <v>85.9</v>
          </cell>
          <cell r="M105">
            <v>-27.95</v>
          </cell>
        </row>
        <row r="106">
          <cell r="A106">
            <v>43066</v>
          </cell>
          <cell r="B106">
            <v>7461</v>
          </cell>
          <cell r="C106">
            <v>7532</v>
          </cell>
          <cell r="D106">
            <v>7436</v>
          </cell>
          <cell r="E106">
            <v>7503.3</v>
          </cell>
          <cell r="F106">
            <v>7487.9114864864796</v>
          </cell>
          <cell r="G106">
            <v>1480</v>
          </cell>
          <cell r="H106">
            <v>460</v>
          </cell>
          <cell r="I106">
            <v>11082109</v>
          </cell>
          <cell r="J106">
            <v>507</v>
          </cell>
          <cell r="K106">
            <v>34.26</v>
          </cell>
          <cell r="L106">
            <v>96</v>
          </cell>
          <cell r="M106">
            <v>42.3</v>
          </cell>
        </row>
        <row r="107">
          <cell r="A107">
            <v>43063</v>
          </cell>
          <cell r="B107">
            <v>7646.7</v>
          </cell>
          <cell r="C107">
            <v>7649.8</v>
          </cell>
          <cell r="D107">
            <v>7480</v>
          </cell>
          <cell r="E107">
            <v>7510.1</v>
          </cell>
          <cell r="F107">
            <v>7536.9033816425099</v>
          </cell>
          <cell r="G107">
            <v>2070</v>
          </cell>
          <cell r="H107">
            <v>509</v>
          </cell>
          <cell r="I107">
            <v>15601390</v>
          </cell>
          <cell r="J107">
            <v>848</v>
          </cell>
          <cell r="K107">
            <v>40.97</v>
          </cell>
          <cell r="L107">
            <v>169.8</v>
          </cell>
          <cell r="M107">
            <v>-136.6</v>
          </cell>
        </row>
        <row r="108">
          <cell r="A108">
            <v>43062</v>
          </cell>
          <cell r="B108">
            <v>7616.85</v>
          </cell>
          <cell r="C108">
            <v>7645.2</v>
          </cell>
          <cell r="D108">
            <v>7597.45</v>
          </cell>
          <cell r="E108">
            <v>7624.7</v>
          </cell>
          <cell r="F108">
            <v>7620.3764705882304</v>
          </cell>
          <cell r="G108">
            <v>510</v>
          </cell>
          <cell r="H108">
            <v>193</v>
          </cell>
          <cell r="I108">
            <v>3886392</v>
          </cell>
          <cell r="J108">
            <v>165</v>
          </cell>
          <cell r="K108">
            <v>32.35</v>
          </cell>
          <cell r="L108">
            <v>47.75</v>
          </cell>
          <cell r="M108">
            <v>7.85</v>
          </cell>
        </row>
        <row r="109">
          <cell r="A109">
            <v>43061</v>
          </cell>
          <cell r="B109">
            <v>7730</v>
          </cell>
          <cell r="C109">
            <v>7730</v>
          </cell>
          <cell r="D109">
            <v>7603.5</v>
          </cell>
          <cell r="E109">
            <v>7623.8</v>
          </cell>
          <cell r="F109">
            <v>7642.4293451501699</v>
          </cell>
          <cell r="G109">
            <v>2031</v>
          </cell>
          <cell r="H109">
            <v>691</v>
          </cell>
          <cell r="I109">
            <v>15521774</v>
          </cell>
          <cell r="J109">
            <v>962</v>
          </cell>
          <cell r="K109">
            <v>47.37</v>
          </cell>
          <cell r="L109">
            <v>126.5</v>
          </cell>
          <cell r="M109">
            <v>-106.2</v>
          </cell>
        </row>
        <row r="110">
          <cell r="A110">
            <v>43060</v>
          </cell>
          <cell r="B110">
            <v>7751.15</v>
          </cell>
          <cell r="C110">
            <v>7774.95</v>
          </cell>
          <cell r="D110">
            <v>7714.75</v>
          </cell>
          <cell r="E110">
            <v>7749.7</v>
          </cell>
          <cell r="F110">
            <v>7744.6655172413703</v>
          </cell>
          <cell r="G110">
            <v>870</v>
          </cell>
          <cell r="H110">
            <v>207</v>
          </cell>
          <cell r="I110">
            <v>6737859</v>
          </cell>
          <cell r="J110">
            <v>460</v>
          </cell>
          <cell r="K110">
            <v>52.87</v>
          </cell>
          <cell r="L110">
            <v>60.2</v>
          </cell>
          <cell r="M110">
            <v>-1.45</v>
          </cell>
        </row>
        <row r="111">
          <cell r="A111">
            <v>43059</v>
          </cell>
          <cell r="B111">
            <v>7666</v>
          </cell>
          <cell r="C111">
            <v>7822.9</v>
          </cell>
          <cell r="D111">
            <v>7666</v>
          </cell>
          <cell r="E111">
            <v>7721.3</v>
          </cell>
          <cell r="F111">
            <v>7741.4997590361399</v>
          </cell>
          <cell r="G111">
            <v>2075</v>
          </cell>
          <cell r="H111">
            <v>380</v>
          </cell>
          <cell r="I111">
            <v>16063612</v>
          </cell>
          <cell r="J111">
            <v>718</v>
          </cell>
          <cell r="K111">
            <v>34.6</v>
          </cell>
          <cell r="L111">
            <v>156.9</v>
          </cell>
          <cell r="M111">
            <v>55.3</v>
          </cell>
        </row>
        <row r="112">
          <cell r="A112">
            <v>43056</v>
          </cell>
          <cell r="B112">
            <v>7696.45</v>
          </cell>
          <cell r="C112">
            <v>7720</v>
          </cell>
          <cell r="D112">
            <v>7670</v>
          </cell>
          <cell r="E112">
            <v>7689.15</v>
          </cell>
          <cell r="F112">
            <v>7691.0069204152196</v>
          </cell>
          <cell r="G112">
            <v>1156</v>
          </cell>
          <cell r="H112">
            <v>236</v>
          </cell>
          <cell r="I112">
            <v>8890804</v>
          </cell>
          <cell r="J112">
            <v>661</v>
          </cell>
          <cell r="K112">
            <v>57.18</v>
          </cell>
          <cell r="L112">
            <v>50</v>
          </cell>
          <cell r="M112">
            <v>-7.3</v>
          </cell>
        </row>
        <row r="113">
          <cell r="A113">
            <v>43055</v>
          </cell>
          <cell r="B113">
            <v>7766</v>
          </cell>
          <cell r="C113">
            <v>7818.7</v>
          </cell>
          <cell r="D113">
            <v>7646.95</v>
          </cell>
          <cell r="E113">
            <v>7659.6</v>
          </cell>
          <cell r="F113">
            <v>7725.67778649921</v>
          </cell>
          <cell r="G113">
            <v>2548</v>
          </cell>
          <cell r="H113">
            <v>471</v>
          </cell>
          <cell r="I113">
            <v>19685027</v>
          </cell>
          <cell r="J113">
            <v>915</v>
          </cell>
          <cell r="K113">
            <v>35.909999999999997</v>
          </cell>
          <cell r="L113">
            <v>171.75</v>
          </cell>
          <cell r="M113">
            <v>-106.4</v>
          </cell>
        </row>
        <row r="114">
          <cell r="A114">
            <v>43054</v>
          </cell>
          <cell r="B114">
            <v>7670.9</v>
          </cell>
          <cell r="C114">
            <v>7750</v>
          </cell>
          <cell r="D114">
            <v>7553.2</v>
          </cell>
          <cell r="E114">
            <v>7704.65</v>
          </cell>
          <cell r="F114">
            <v>7660.4536366769998</v>
          </cell>
          <cell r="G114">
            <v>2901</v>
          </cell>
          <cell r="H114">
            <v>751</v>
          </cell>
          <cell r="I114">
            <v>22222976</v>
          </cell>
          <cell r="J114">
            <v>541</v>
          </cell>
          <cell r="K114">
            <v>18.649999999999999</v>
          </cell>
          <cell r="L114">
            <v>196.8</v>
          </cell>
          <cell r="M114">
            <v>33.75</v>
          </cell>
        </row>
        <row r="115">
          <cell r="A115">
            <v>43053</v>
          </cell>
          <cell r="B115">
            <v>7770</v>
          </cell>
          <cell r="C115">
            <v>7770.2</v>
          </cell>
          <cell r="D115">
            <v>7610</v>
          </cell>
          <cell r="E115">
            <v>7648.45</v>
          </cell>
          <cell r="F115">
            <v>7696.0842358604004</v>
          </cell>
          <cell r="G115">
            <v>1662</v>
          </cell>
          <cell r="H115">
            <v>401</v>
          </cell>
          <cell r="I115">
            <v>12790892</v>
          </cell>
          <cell r="J115">
            <v>495</v>
          </cell>
          <cell r="K115">
            <v>29.78</v>
          </cell>
          <cell r="L115">
            <v>160.19999999999999</v>
          </cell>
          <cell r="M115">
            <v>-121.55</v>
          </cell>
        </row>
        <row r="116">
          <cell r="A116">
            <v>43052</v>
          </cell>
          <cell r="B116">
            <v>7924</v>
          </cell>
          <cell r="C116">
            <v>7945</v>
          </cell>
          <cell r="D116">
            <v>7655.65</v>
          </cell>
          <cell r="E116">
            <v>7714.65</v>
          </cell>
          <cell r="F116">
            <v>7757.1862643080103</v>
          </cell>
          <cell r="G116">
            <v>3844</v>
          </cell>
          <cell r="H116">
            <v>868</v>
          </cell>
          <cell r="I116">
            <v>29818624</v>
          </cell>
          <cell r="J116">
            <v>1106</v>
          </cell>
          <cell r="K116">
            <v>28.77</v>
          </cell>
          <cell r="L116">
            <v>289.35000000000002</v>
          </cell>
          <cell r="M116">
            <v>-209.35</v>
          </cell>
        </row>
        <row r="117">
          <cell r="A117">
            <v>43049</v>
          </cell>
          <cell r="B117">
            <v>7799</v>
          </cell>
          <cell r="C117">
            <v>7856.45</v>
          </cell>
          <cell r="D117">
            <v>7650</v>
          </cell>
          <cell r="E117">
            <v>7770.1</v>
          </cell>
          <cell r="F117">
            <v>7745.8187390542898</v>
          </cell>
          <cell r="G117">
            <v>2284</v>
          </cell>
          <cell r="H117">
            <v>509</v>
          </cell>
          <cell r="I117">
            <v>17691450</v>
          </cell>
          <cell r="J117">
            <v>504</v>
          </cell>
          <cell r="K117">
            <v>22.07</v>
          </cell>
          <cell r="L117">
            <v>206.45</v>
          </cell>
          <cell r="M117">
            <v>-28.9</v>
          </cell>
        </row>
        <row r="118">
          <cell r="A118">
            <v>43048</v>
          </cell>
          <cell r="B118">
            <v>7848.7</v>
          </cell>
          <cell r="C118">
            <v>7900</v>
          </cell>
          <cell r="D118">
            <v>7771.15</v>
          </cell>
          <cell r="E118">
            <v>7793.05</v>
          </cell>
          <cell r="F118">
            <v>7811.6143117040601</v>
          </cell>
          <cell r="G118">
            <v>1649</v>
          </cell>
          <cell r="H118">
            <v>279</v>
          </cell>
          <cell r="I118">
            <v>12881352</v>
          </cell>
          <cell r="J118">
            <v>557</v>
          </cell>
          <cell r="K118">
            <v>33.78</v>
          </cell>
          <cell r="L118">
            <v>128.85</v>
          </cell>
          <cell r="M118">
            <v>-55.65</v>
          </cell>
        </row>
        <row r="119">
          <cell r="A119">
            <v>43047</v>
          </cell>
          <cell r="B119">
            <v>7685.6</v>
          </cell>
          <cell r="C119">
            <v>8000</v>
          </cell>
          <cell r="D119">
            <v>7535.1</v>
          </cell>
          <cell r="E119">
            <v>7827.9</v>
          </cell>
          <cell r="F119">
            <v>7843.8935519733104</v>
          </cell>
          <cell r="G119">
            <v>7196</v>
          </cell>
          <cell r="H119">
            <v>1222</v>
          </cell>
          <cell r="I119">
            <v>56444658</v>
          </cell>
          <cell r="J119">
            <v>3494</v>
          </cell>
          <cell r="K119">
            <v>48.55</v>
          </cell>
          <cell r="L119">
            <v>464.9</v>
          </cell>
          <cell r="M119">
            <v>142.30000000000001</v>
          </cell>
        </row>
        <row r="120">
          <cell r="A120">
            <v>43046</v>
          </cell>
          <cell r="B120">
            <v>7596</v>
          </cell>
          <cell r="C120">
            <v>7761</v>
          </cell>
          <cell r="D120">
            <v>7596</v>
          </cell>
          <cell r="E120">
            <v>7695</v>
          </cell>
          <cell r="F120">
            <v>7698.5470104467604</v>
          </cell>
          <cell r="G120">
            <v>4499</v>
          </cell>
          <cell r="H120">
            <v>889</v>
          </cell>
          <cell r="I120">
            <v>34635763</v>
          </cell>
          <cell r="J120">
            <v>1942</v>
          </cell>
          <cell r="K120">
            <v>43.17</v>
          </cell>
          <cell r="L120">
            <v>165</v>
          </cell>
          <cell r="M120">
            <v>99</v>
          </cell>
        </row>
        <row r="121">
          <cell r="A121">
            <v>43045</v>
          </cell>
          <cell r="B121">
            <v>7450</v>
          </cell>
          <cell r="C121">
            <v>7730</v>
          </cell>
          <cell r="D121">
            <v>7283.7</v>
          </cell>
          <cell r="E121">
            <v>7597.35</v>
          </cell>
          <cell r="F121">
            <v>7577.9045562212596</v>
          </cell>
          <cell r="G121">
            <v>7177</v>
          </cell>
          <cell r="H121">
            <v>1170</v>
          </cell>
          <cell r="I121">
            <v>54386621</v>
          </cell>
          <cell r="J121">
            <v>3047</v>
          </cell>
          <cell r="K121">
            <v>42.46</v>
          </cell>
          <cell r="L121">
            <v>446.3</v>
          </cell>
          <cell r="M121">
            <v>147.35</v>
          </cell>
        </row>
        <row r="122">
          <cell r="A122">
            <v>43042</v>
          </cell>
          <cell r="B122">
            <v>7340</v>
          </cell>
          <cell r="C122">
            <v>7425</v>
          </cell>
          <cell r="D122">
            <v>7162.8</v>
          </cell>
          <cell r="E122">
            <v>7408.55</v>
          </cell>
          <cell r="F122">
            <v>7338.0005785363001</v>
          </cell>
          <cell r="G122">
            <v>3457</v>
          </cell>
          <cell r="H122">
            <v>584</v>
          </cell>
          <cell r="I122">
            <v>25367468</v>
          </cell>
          <cell r="J122">
            <v>1359</v>
          </cell>
          <cell r="K122">
            <v>39.31</v>
          </cell>
          <cell r="L122">
            <v>262.2</v>
          </cell>
          <cell r="M122">
            <v>68.55</v>
          </cell>
        </row>
        <row r="123">
          <cell r="A123">
            <v>43041</v>
          </cell>
          <cell r="B123">
            <v>7310.4</v>
          </cell>
          <cell r="C123">
            <v>7328.25</v>
          </cell>
          <cell r="D123">
            <v>7241</v>
          </cell>
          <cell r="E123">
            <v>7268.15</v>
          </cell>
          <cell r="F123">
            <v>7285.1521739130403</v>
          </cell>
          <cell r="G123">
            <v>1150</v>
          </cell>
          <cell r="H123">
            <v>263</v>
          </cell>
          <cell r="I123">
            <v>8377925</v>
          </cell>
          <cell r="J123">
            <v>379</v>
          </cell>
          <cell r="K123">
            <v>32.96</v>
          </cell>
          <cell r="L123">
            <v>87.25</v>
          </cell>
          <cell r="M123">
            <v>-42.25</v>
          </cell>
        </row>
        <row r="124">
          <cell r="A124">
            <v>43040</v>
          </cell>
          <cell r="B124">
            <v>7240.8</v>
          </cell>
          <cell r="C124">
            <v>7370</v>
          </cell>
          <cell r="D124">
            <v>7225</v>
          </cell>
          <cell r="E124">
            <v>7310.45</v>
          </cell>
          <cell r="F124">
            <v>7309.4639132248603</v>
          </cell>
          <cell r="G124">
            <v>2397</v>
          </cell>
          <cell r="H124">
            <v>382</v>
          </cell>
          <cell r="I124">
            <v>17520785</v>
          </cell>
          <cell r="J124">
            <v>1182</v>
          </cell>
          <cell r="K124">
            <v>49.31</v>
          </cell>
          <cell r="L124">
            <v>145</v>
          </cell>
          <cell r="M124">
            <v>69.650000000000006</v>
          </cell>
        </row>
        <row r="125">
          <cell r="A125">
            <v>43039</v>
          </cell>
          <cell r="B125">
            <v>7221.55</v>
          </cell>
          <cell r="C125">
            <v>7280.45</v>
          </cell>
          <cell r="D125">
            <v>7200</v>
          </cell>
          <cell r="E125">
            <v>7221.1</v>
          </cell>
          <cell r="F125">
            <v>7231.0429645542399</v>
          </cell>
          <cell r="G125">
            <v>931</v>
          </cell>
          <cell r="H125">
            <v>226</v>
          </cell>
          <cell r="I125">
            <v>6732101</v>
          </cell>
          <cell r="J125">
            <v>328</v>
          </cell>
          <cell r="K125">
            <v>35.229999999999997</v>
          </cell>
          <cell r="L125">
            <v>80.45</v>
          </cell>
          <cell r="M125">
            <v>-0.45</v>
          </cell>
        </row>
        <row r="126">
          <cell r="A126">
            <v>43038</v>
          </cell>
          <cell r="B126">
            <v>7200</v>
          </cell>
          <cell r="C126">
            <v>7235</v>
          </cell>
          <cell r="D126">
            <v>7185.65</v>
          </cell>
          <cell r="E126">
            <v>7209.75</v>
          </cell>
          <cell r="F126">
            <v>7205.7705696202502</v>
          </cell>
          <cell r="G126">
            <v>632</v>
          </cell>
          <cell r="H126">
            <v>113</v>
          </cell>
          <cell r="I126">
            <v>4554047</v>
          </cell>
          <cell r="J126">
            <v>331</v>
          </cell>
          <cell r="K126">
            <v>52.37</v>
          </cell>
          <cell r="L126">
            <v>49.35</v>
          </cell>
          <cell r="M126">
            <v>9.75</v>
          </cell>
        </row>
        <row r="127">
          <cell r="A127">
            <v>43035</v>
          </cell>
          <cell r="B127">
            <v>7167.65</v>
          </cell>
          <cell r="C127">
            <v>7204.8</v>
          </cell>
          <cell r="D127">
            <v>7137</v>
          </cell>
          <cell r="E127">
            <v>7165.7</v>
          </cell>
          <cell r="F127">
            <v>7180.3211805555502</v>
          </cell>
          <cell r="G127">
            <v>576</v>
          </cell>
          <cell r="H127">
            <v>162</v>
          </cell>
          <cell r="I127">
            <v>4135865</v>
          </cell>
          <cell r="J127">
            <v>306</v>
          </cell>
          <cell r="K127">
            <v>53.12</v>
          </cell>
          <cell r="L127">
            <v>67.8</v>
          </cell>
          <cell r="M127">
            <v>-1.95</v>
          </cell>
        </row>
        <row r="128">
          <cell r="A128">
            <v>43034</v>
          </cell>
          <cell r="B128">
            <v>7174.55</v>
          </cell>
          <cell r="C128">
            <v>7250</v>
          </cell>
          <cell r="D128">
            <v>7107</v>
          </cell>
          <cell r="E128">
            <v>7136.55</v>
          </cell>
          <cell r="F128">
            <v>7146.5206473214203</v>
          </cell>
          <cell r="G128">
            <v>1792</v>
          </cell>
          <cell r="H128">
            <v>280</v>
          </cell>
          <cell r="I128">
            <v>12806565</v>
          </cell>
          <cell r="J128">
            <v>752</v>
          </cell>
          <cell r="K128">
            <v>41.96</v>
          </cell>
          <cell r="L128">
            <v>143</v>
          </cell>
          <cell r="M128">
            <v>-38</v>
          </cell>
        </row>
        <row r="129">
          <cell r="A129">
            <v>43033</v>
          </cell>
          <cell r="B129">
            <v>7250</v>
          </cell>
          <cell r="C129">
            <v>7253</v>
          </cell>
          <cell r="D129">
            <v>7130</v>
          </cell>
          <cell r="E129">
            <v>7153.25</v>
          </cell>
          <cell r="F129">
            <v>7176.2338830584704</v>
          </cell>
          <cell r="G129">
            <v>2001</v>
          </cell>
          <cell r="H129">
            <v>293</v>
          </cell>
          <cell r="I129">
            <v>14359644</v>
          </cell>
          <cell r="J129">
            <v>755</v>
          </cell>
          <cell r="K129">
            <v>37.729999999999997</v>
          </cell>
          <cell r="L129">
            <v>123</v>
          </cell>
          <cell r="M129">
            <v>-96.75</v>
          </cell>
        </row>
        <row r="130">
          <cell r="A130">
            <v>43032</v>
          </cell>
          <cell r="B130">
            <v>7220</v>
          </cell>
          <cell r="C130">
            <v>7261</v>
          </cell>
          <cell r="D130">
            <v>7213.95</v>
          </cell>
          <cell r="E130">
            <v>7243.55</v>
          </cell>
          <cell r="F130">
            <v>7239.4454713493496</v>
          </cell>
          <cell r="G130">
            <v>541</v>
          </cell>
          <cell r="H130">
            <v>128</v>
          </cell>
          <cell r="I130">
            <v>3916540</v>
          </cell>
          <cell r="J130">
            <v>247</v>
          </cell>
          <cell r="K130">
            <v>45.66</v>
          </cell>
          <cell r="L130">
            <v>47.05</v>
          </cell>
          <cell r="M130">
            <v>23.55</v>
          </cell>
        </row>
        <row r="131">
          <cell r="A131">
            <v>43031</v>
          </cell>
          <cell r="B131">
            <v>7262.4</v>
          </cell>
          <cell r="C131">
            <v>7316.55</v>
          </cell>
          <cell r="D131">
            <v>7202.05</v>
          </cell>
          <cell r="E131">
            <v>7245.2</v>
          </cell>
          <cell r="F131">
            <v>7267.1709455228502</v>
          </cell>
          <cell r="G131">
            <v>1597</v>
          </cell>
          <cell r="H131">
            <v>258</v>
          </cell>
          <cell r="I131">
            <v>11605672</v>
          </cell>
          <cell r="J131">
            <v>624</v>
          </cell>
          <cell r="K131">
            <v>39.07</v>
          </cell>
          <cell r="L131">
            <v>114.5</v>
          </cell>
          <cell r="M131">
            <v>-17.2</v>
          </cell>
        </row>
        <row r="132">
          <cell r="A132">
            <v>43027</v>
          </cell>
          <cell r="B132">
            <v>7300</v>
          </cell>
          <cell r="C132">
            <v>7300</v>
          </cell>
          <cell r="D132">
            <v>7186.95</v>
          </cell>
          <cell r="E132">
            <v>7235</v>
          </cell>
          <cell r="F132">
            <v>7240.5387755102001</v>
          </cell>
          <cell r="G132">
            <v>490</v>
          </cell>
          <cell r="H132">
            <v>132</v>
          </cell>
          <cell r="I132">
            <v>3547864</v>
          </cell>
          <cell r="J132">
            <v>344</v>
          </cell>
          <cell r="K132">
            <v>70.2</v>
          </cell>
          <cell r="L132">
            <v>113.05</v>
          </cell>
          <cell r="M132">
            <v>-65</v>
          </cell>
        </row>
        <row r="133">
          <cell r="A133">
            <v>43026</v>
          </cell>
          <cell r="B133">
            <v>7325</v>
          </cell>
          <cell r="C133">
            <v>7339</v>
          </cell>
          <cell r="D133">
            <v>7227</v>
          </cell>
          <cell r="E133">
            <v>7249.8</v>
          </cell>
          <cell r="F133">
            <v>7278.2830357142802</v>
          </cell>
          <cell r="G133">
            <v>1120</v>
          </cell>
          <cell r="H133">
            <v>206</v>
          </cell>
          <cell r="I133">
            <v>8151677</v>
          </cell>
          <cell r="J133">
            <v>604</v>
          </cell>
          <cell r="K133">
            <v>53.93</v>
          </cell>
          <cell r="L133">
            <v>112</v>
          </cell>
          <cell r="M133">
            <v>-75.2</v>
          </cell>
        </row>
        <row r="134">
          <cell r="A134">
            <v>43025</v>
          </cell>
          <cell r="B134">
            <v>7282</v>
          </cell>
          <cell r="C134">
            <v>7388.65</v>
          </cell>
          <cell r="D134">
            <v>7239.1</v>
          </cell>
          <cell r="E134">
            <v>7365.35</v>
          </cell>
          <cell r="F134">
            <v>7315.4528853177499</v>
          </cell>
          <cell r="G134">
            <v>1369</v>
          </cell>
          <cell r="H134">
            <v>281</v>
          </cell>
          <cell r="I134">
            <v>10014855</v>
          </cell>
          <cell r="J134">
            <v>668</v>
          </cell>
          <cell r="K134">
            <v>48.79</v>
          </cell>
          <cell r="L134">
            <v>149.55000000000001</v>
          </cell>
          <cell r="M134">
            <v>83.35</v>
          </cell>
        </row>
        <row r="135">
          <cell r="A135">
            <v>43024</v>
          </cell>
          <cell r="B135">
            <v>7345</v>
          </cell>
          <cell r="C135">
            <v>7390</v>
          </cell>
          <cell r="D135">
            <v>7111.5</v>
          </cell>
          <cell r="E135">
            <v>7281.35</v>
          </cell>
          <cell r="F135">
            <v>7297.80206927575</v>
          </cell>
          <cell r="G135">
            <v>2223</v>
          </cell>
          <cell r="H135">
            <v>360</v>
          </cell>
          <cell r="I135">
            <v>16223014</v>
          </cell>
          <cell r="J135">
            <v>1313</v>
          </cell>
          <cell r="K135">
            <v>59.06</v>
          </cell>
          <cell r="L135">
            <v>278.5</v>
          </cell>
          <cell r="M135">
            <v>-63.65</v>
          </cell>
        </row>
        <row r="136">
          <cell r="A136">
            <v>43021</v>
          </cell>
          <cell r="B136">
            <v>7382</v>
          </cell>
          <cell r="C136">
            <v>7403.65</v>
          </cell>
          <cell r="D136">
            <v>7319.15</v>
          </cell>
          <cell r="E136">
            <v>7340.65</v>
          </cell>
          <cell r="F136">
            <v>7342.9725400457601</v>
          </cell>
          <cell r="G136">
            <v>874</v>
          </cell>
          <cell r="H136">
            <v>213</v>
          </cell>
          <cell r="I136">
            <v>6417758</v>
          </cell>
          <cell r="J136">
            <v>437</v>
          </cell>
          <cell r="K136">
            <v>50</v>
          </cell>
          <cell r="L136">
            <v>84.5</v>
          </cell>
          <cell r="M136">
            <v>-41.35</v>
          </cell>
        </row>
        <row r="137">
          <cell r="A137">
            <v>43020</v>
          </cell>
          <cell r="B137">
            <v>7299.9</v>
          </cell>
          <cell r="C137">
            <v>7480</v>
          </cell>
          <cell r="D137">
            <v>7299.9</v>
          </cell>
          <cell r="E137">
            <v>7380.75</v>
          </cell>
          <cell r="F137">
            <v>7412.2246504901104</v>
          </cell>
          <cell r="G137">
            <v>6223</v>
          </cell>
          <cell r="H137">
            <v>1072</v>
          </cell>
          <cell r="I137">
            <v>46126274</v>
          </cell>
          <cell r="J137">
            <v>2523</v>
          </cell>
          <cell r="K137">
            <v>40.54</v>
          </cell>
          <cell r="L137">
            <v>180.1</v>
          </cell>
          <cell r="M137">
            <v>80.849999999999994</v>
          </cell>
        </row>
        <row r="138">
          <cell r="A138">
            <v>43019</v>
          </cell>
          <cell r="B138">
            <v>7289</v>
          </cell>
          <cell r="C138">
            <v>7319.7</v>
          </cell>
          <cell r="D138">
            <v>7269.6</v>
          </cell>
          <cell r="E138">
            <v>7292.2</v>
          </cell>
          <cell r="F138">
            <v>7293.4958419958402</v>
          </cell>
          <cell r="G138">
            <v>962</v>
          </cell>
          <cell r="H138">
            <v>182</v>
          </cell>
          <cell r="I138">
            <v>7016343</v>
          </cell>
          <cell r="J138">
            <v>440</v>
          </cell>
          <cell r="K138">
            <v>45.74</v>
          </cell>
          <cell r="L138">
            <v>50.1</v>
          </cell>
          <cell r="M138">
            <v>3.2</v>
          </cell>
        </row>
        <row r="139">
          <cell r="A139">
            <v>43018</v>
          </cell>
          <cell r="B139">
            <v>7334.6</v>
          </cell>
          <cell r="C139">
            <v>7336</v>
          </cell>
          <cell r="D139">
            <v>7271</v>
          </cell>
          <cell r="E139">
            <v>7288.3</v>
          </cell>
          <cell r="F139">
            <v>7294.7392703862597</v>
          </cell>
          <cell r="G139">
            <v>932</v>
          </cell>
          <cell r="H139">
            <v>169</v>
          </cell>
          <cell r="I139">
            <v>6798697</v>
          </cell>
          <cell r="J139">
            <v>589</v>
          </cell>
          <cell r="K139">
            <v>63.2</v>
          </cell>
          <cell r="L139">
            <v>65</v>
          </cell>
          <cell r="M139">
            <v>-46.3</v>
          </cell>
        </row>
        <row r="140">
          <cell r="A140">
            <v>43017</v>
          </cell>
          <cell r="B140">
            <v>7343.15</v>
          </cell>
          <cell r="C140">
            <v>7373.55</v>
          </cell>
          <cell r="D140">
            <v>7260</v>
          </cell>
          <cell r="E140">
            <v>7291</v>
          </cell>
          <cell r="F140">
            <v>7328.0874092773702</v>
          </cell>
          <cell r="G140">
            <v>3169</v>
          </cell>
          <cell r="H140">
            <v>489</v>
          </cell>
          <cell r="I140">
            <v>23222709</v>
          </cell>
          <cell r="J140">
            <v>1865</v>
          </cell>
          <cell r="K140">
            <v>58.85</v>
          </cell>
          <cell r="L140">
            <v>113.55</v>
          </cell>
          <cell r="M140">
            <v>-52.15</v>
          </cell>
        </row>
        <row r="141">
          <cell r="A141">
            <v>43014</v>
          </cell>
          <cell r="B141">
            <v>7296.1</v>
          </cell>
          <cell r="C141">
            <v>7360</v>
          </cell>
          <cell r="D141">
            <v>7272</v>
          </cell>
          <cell r="E141">
            <v>7341.7</v>
          </cell>
          <cell r="F141">
            <v>7335.8005427408398</v>
          </cell>
          <cell r="G141">
            <v>737</v>
          </cell>
          <cell r="H141">
            <v>206</v>
          </cell>
          <cell r="I141">
            <v>5406485</v>
          </cell>
          <cell r="J141">
            <v>476</v>
          </cell>
          <cell r="K141">
            <v>64.59</v>
          </cell>
          <cell r="L141">
            <v>88</v>
          </cell>
          <cell r="M141">
            <v>45.6</v>
          </cell>
        </row>
        <row r="142">
          <cell r="A142">
            <v>43013</v>
          </cell>
          <cell r="B142">
            <v>7329.9</v>
          </cell>
          <cell r="C142">
            <v>7332.65</v>
          </cell>
          <cell r="D142">
            <v>7233.1</v>
          </cell>
          <cell r="E142">
            <v>7257</v>
          </cell>
          <cell r="F142">
            <v>7290.7943786982196</v>
          </cell>
          <cell r="G142">
            <v>676</v>
          </cell>
          <cell r="H142">
            <v>188</v>
          </cell>
          <cell r="I142">
            <v>4928577</v>
          </cell>
          <cell r="J142">
            <v>350</v>
          </cell>
          <cell r="K142">
            <v>51.78</v>
          </cell>
          <cell r="L142">
            <v>99.55</v>
          </cell>
          <cell r="M142">
            <v>-72.900000000000006</v>
          </cell>
        </row>
        <row r="143">
          <cell r="A143">
            <v>43012</v>
          </cell>
          <cell r="B143">
            <v>7270</v>
          </cell>
          <cell r="C143">
            <v>7350</v>
          </cell>
          <cell r="D143">
            <v>7233.75</v>
          </cell>
          <cell r="E143">
            <v>7325.6</v>
          </cell>
          <cell r="F143">
            <v>7318.1695869837204</v>
          </cell>
          <cell r="G143">
            <v>1598</v>
          </cell>
          <cell r="H143">
            <v>343</v>
          </cell>
          <cell r="I143">
            <v>11694435</v>
          </cell>
          <cell r="J143">
            <v>926</v>
          </cell>
          <cell r="K143">
            <v>57.95</v>
          </cell>
          <cell r="L143">
            <v>116.25</v>
          </cell>
          <cell r="M143">
            <v>55.6</v>
          </cell>
        </row>
        <row r="144">
          <cell r="A144">
            <v>43011</v>
          </cell>
          <cell r="B144">
            <v>7264</v>
          </cell>
          <cell r="C144">
            <v>7375.5</v>
          </cell>
          <cell r="D144">
            <v>7255.7</v>
          </cell>
          <cell r="E144">
            <v>7313.1</v>
          </cell>
          <cell r="F144">
            <v>7307.5131494547704</v>
          </cell>
          <cell r="G144">
            <v>1559</v>
          </cell>
          <cell r="H144">
            <v>362</v>
          </cell>
          <cell r="I144">
            <v>11392413</v>
          </cell>
          <cell r="J144">
            <v>962</v>
          </cell>
          <cell r="K144">
            <v>61.71</v>
          </cell>
          <cell r="L144">
            <v>119.8</v>
          </cell>
          <cell r="M144">
            <v>49.1</v>
          </cell>
        </row>
        <row r="145">
          <cell r="A145">
            <v>43007</v>
          </cell>
          <cell r="B145">
            <v>7111.55</v>
          </cell>
          <cell r="C145">
            <v>7250</v>
          </cell>
          <cell r="D145">
            <v>7111.55</v>
          </cell>
          <cell r="E145">
            <v>7222.25</v>
          </cell>
          <cell r="F145">
            <v>7202.5149948293601</v>
          </cell>
          <cell r="G145">
            <v>967</v>
          </cell>
          <cell r="H145">
            <v>344</v>
          </cell>
          <cell r="I145">
            <v>6964832</v>
          </cell>
          <cell r="J145">
            <v>518</v>
          </cell>
          <cell r="K145">
            <v>53.57</v>
          </cell>
          <cell r="L145">
            <v>138.44999999999999</v>
          </cell>
          <cell r="M145">
            <v>110.7</v>
          </cell>
        </row>
        <row r="146">
          <cell r="A146">
            <v>43006</v>
          </cell>
          <cell r="B146">
            <v>7131.75</v>
          </cell>
          <cell r="C146">
            <v>7238.05</v>
          </cell>
          <cell r="D146">
            <v>7070.1</v>
          </cell>
          <cell r="E146">
            <v>7155</v>
          </cell>
          <cell r="F146">
            <v>7167.8862876254098</v>
          </cell>
          <cell r="G146">
            <v>1794</v>
          </cell>
          <cell r="H146">
            <v>505</v>
          </cell>
          <cell r="I146">
            <v>12859188</v>
          </cell>
          <cell r="J146">
            <v>965</v>
          </cell>
          <cell r="K146">
            <v>53.79</v>
          </cell>
          <cell r="L146">
            <v>167.95</v>
          </cell>
          <cell r="M146">
            <v>23.25</v>
          </cell>
        </row>
        <row r="147">
          <cell r="A147">
            <v>43005</v>
          </cell>
          <cell r="B147">
            <v>7093.15</v>
          </cell>
          <cell r="C147">
            <v>7136.55</v>
          </cell>
          <cell r="D147">
            <v>7012.5</v>
          </cell>
          <cell r="E147">
            <v>7100.2</v>
          </cell>
          <cell r="F147">
            <v>7075.8945286750104</v>
          </cell>
          <cell r="G147">
            <v>1517</v>
          </cell>
          <cell r="H147">
            <v>367</v>
          </cell>
          <cell r="I147">
            <v>10734132</v>
          </cell>
          <cell r="J147">
            <v>558</v>
          </cell>
          <cell r="K147">
            <v>36.78</v>
          </cell>
          <cell r="L147">
            <v>124.05</v>
          </cell>
          <cell r="M147">
            <v>7.05</v>
          </cell>
        </row>
        <row r="148">
          <cell r="A148">
            <v>43004</v>
          </cell>
          <cell r="B148">
            <v>7150</v>
          </cell>
          <cell r="C148">
            <v>7172</v>
          </cell>
          <cell r="D148">
            <v>7050</v>
          </cell>
          <cell r="E148">
            <v>7072.15</v>
          </cell>
          <cell r="F148">
            <v>7088.7879948914397</v>
          </cell>
          <cell r="G148">
            <v>783</v>
          </cell>
          <cell r="H148">
            <v>194</v>
          </cell>
          <cell r="I148">
            <v>5550521</v>
          </cell>
          <cell r="J148">
            <v>348</v>
          </cell>
          <cell r="K148">
            <v>44.44</v>
          </cell>
          <cell r="L148">
            <v>122</v>
          </cell>
          <cell r="M148">
            <v>-77.849999999999994</v>
          </cell>
        </row>
        <row r="149">
          <cell r="A149">
            <v>43003</v>
          </cell>
          <cell r="B149">
            <v>7145</v>
          </cell>
          <cell r="C149">
            <v>7168.7</v>
          </cell>
          <cell r="D149">
            <v>7062</v>
          </cell>
          <cell r="E149">
            <v>7131.4</v>
          </cell>
          <cell r="F149">
            <v>7121.5417095777502</v>
          </cell>
          <cell r="G149">
            <v>971</v>
          </cell>
          <cell r="H149">
            <v>273</v>
          </cell>
          <cell r="I149">
            <v>6915017</v>
          </cell>
          <cell r="J149">
            <v>336</v>
          </cell>
          <cell r="K149">
            <v>34.6</v>
          </cell>
          <cell r="L149">
            <v>106.7</v>
          </cell>
          <cell r="M149">
            <v>-13.6</v>
          </cell>
        </row>
        <row r="150">
          <cell r="A150">
            <v>43000</v>
          </cell>
          <cell r="B150">
            <v>7132</v>
          </cell>
          <cell r="C150">
            <v>7191.25</v>
          </cell>
          <cell r="D150">
            <v>7090.65</v>
          </cell>
          <cell r="E150">
            <v>7167.9</v>
          </cell>
          <cell r="F150">
            <v>7159.6077630234904</v>
          </cell>
          <cell r="G150">
            <v>979</v>
          </cell>
          <cell r="H150">
            <v>217</v>
          </cell>
          <cell r="I150">
            <v>7009256</v>
          </cell>
          <cell r="J150">
            <v>446</v>
          </cell>
          <cell r="K150">
            <v>45.56</v>
          </cell>
          <cell r="L150">
            <v>100.6</v>
          </cell>
          <cell r="M150">
            <v>35.9</v>
          </cell>
        </row>
        <row r="151">
          <cell r="A151">
            <v>42999</v>
          </cell>
          <cell r="B151">
            <v>7200.95</v>
          </cell>
          <cell r="C151">
            <v>7208.25</v>
          </cell>
          <cell r="D151">
            <v>7112.6</v>
          </cell>
          <cell r="E151">
            <v>7143.9</v>
          </cell>
          <cell r="F151">
            <v>7147.9750189250499</v>
          </cell>
          <cell r="G151">
            <v>1321</v>
          </cell>
          <cell r="H151">
            <v>267</v>
          </cell>
          <cell r="I151">
            <v>9442475</v>
          </cell>
          <cell r="J151">
            <v>645</v>
          </cell>
          <cell r="K151">
            <v>48.83</v>
          </cell>
          <cell r="L151">
            <v>95.65</v>
          </cell>
          <cell r="M151">
            <v>-57.05</v>
          </cell>
        </row>
        <row r="152">
          <cell r="A152">
            <v>42998</v>
          </cell>
          <cell r="B152">
            <v>7227.3</v>
          </cell>
          <cell r="C152">
            <v>7242.4</v>
          </cell>
          <cell r="D152">
            <v>7175</v>
          </cell>
          <cell r="E152">
            <v>7223</v>
          </cell>
          <cell r="F152">
            <v>7209.4385245901603</v>
          </cell>
          <cell r="G152">
            <v>1220</v>
          </cell>
          <cell r="H152">
            <v>225</v>
          </cell>
          <cell r="I152">
            <v>8795515</v>
          </cell>
          <cell r="J152">
            <v>477</v>
          </cell>
          <cell r="K152">
            <v>39.1</v>
          </cell>
          <cell r="L152">
            <v>67.400000000000006</v>
          </cell>
          <cell r="M152">
            <v>-4.3</v>
          </cell>
        </row>
        <row r="153">
          <cell r="A153">
            <v>42997</v>
          </cell>
          <cell r="B153">
            <v>7290.7</v>
          </cell>
          <cell r="C153">
            <v>7320.55</v>
          </cell>
          <cell r="D153">
            <v>7240.9</v>
          </cell>
          <cell r="E153">
            <v>7272.1</v>
          </cell>
          <cell r="F153">
            <v>7272.2111801242199</v>
          </cell>
          <cell r="G153">
            <v>805</v>
          </cell>
          <cell r="H153">
            <v>165</v>
          </cell>
          <cell r="I153">
            <v>5854130</v>
          </cell>
          <cell r="J153">
            <v>298</v>
          </cell>
          <cell r="K153">
            <v>37.020000000000003</v>
          </cell>
          <cell r="L153">
            <v>79.650000000000006</v>
          </cell>
          <cell r="M153">
            <v>-18.600000000000001</v>
          </cell>
        </row>
        <row r="154">
          <cell r="A154">
            <v>42996</v>
          </cell>
          <cell r="B154">
            <v>7336</v>
          </cell>
          <cell r="C154">
            <v>7336</v>
          </cell>
          <cell r="D154">
            <v>7278</v>
          </cell>
          <cell r="E154">
            <v>7290.7</v>
          </cell>
          <cell r="F154">
            <v>7300.5877689694198</v>
          </cell>
          <cell r="G154">
            <v>883</v>
          </cell>
          <cell r="H154">
            <v>267</v>
          </cell>
          <cell r="I154">
            <v>6446419</v>
          </cell>
          <cell r="J154">
            <v>385</v>
          </cell>
          <cell r="K154">
            <v>43.6</v>
          </cell>
          <cell r="L154">
            <v>58</v>
          </cell>
          <cell r="M154">
            <v>-45.3</v>
          </cell>
        </row>
        <row r="155">
          <cell r="A155">
            <v>42993</v>
          </cell>
          <cell r="B155">
            <v>7234.1</v>
          </cell>
          <cell r="C155">
            <v>7356.85</v>
          </cell>
          <cell r="D155">
            <v>7230.7</v>
          </cell>
          <cell r="E155">
            <v>7335.3</v>
          </cell>
          <cell r="F155">
            <v>7312.3067765567703</v>
          </cell>
          <cell r="G155">
            <v>1092</v>
          </cell>
          <cell r="H155">
            <v>260</v>
          </cell>
          <cell r="I155">
            <v>7985039</v>
          </cell>
          <cell r="J155">
            <v>395</v>
          </cell>
          <cell r="K155">
            <v>36.17</v>
          </cell>
          <cell r="L155">
            <v>126.15</v>
          </cell>
          <cell r="M155">
            <v>101.2</v>
          </cell>
        </row>
        <row r="156">
          <cell r="A156">
            <v>42992</v>
          </cell>
          <cell r="B156">
            <v>7300</v>
          </cell>
          <cell r="C156">
            <v>7300</v>
          </cell>
          <cell r="D156">
            <v>7206.1</v>
          </cell>
          <cell r="E156">
            <v>7252.6</v>
          </cell>
          <cell r="F156">
            <v>7243.4271151885796</v>
          </cell>
          <cell r="G156">
            <v>981</v>
          </cell>
          <cell r="H156">
            <v>240</v>
          </cell>
          <cell r="I156">
            <v>7105802</v>
          </cell>
          <cell r="J156">
            <v>439</v>
          </cell>
          <cell r="K156">
            <v>44.75</v>
          </cell>
          <cell r="L156">
            <v>93.9</v>
          </cell>
          <cell r="M156">
            <v>-47.4</v>
          </cell>
        </row>
        <row r="157">
          <cell r="A157">
            <v>42991</v>
          </cell>
          <cell r="B157">
            <v>7350</v>
          </cell>
          <cell r="C157">
            <v>7407</v>
          </cell>
          <cell r="D157">
            <v>7201.05</v>
          </cell>
          <cell r="E157">
            <v>7253.35</v>
          </cell>
          <cell r="F157">
            <v>7331.8607994389904</v>
          </cell>
          <cell r="G157">
            <v>2852</v>
          </cell>
          <cell r="H157">
            <v>613</v>
          </cell>
          <cell r="I157">
            <v>20910467</v>
          </cell>
          <cell r="J157">
            <v>1380</v>
          </cell>
          <cell r="K157">
            <v>48.39</v>
          </cell>
          <cell r="L157">
            <v>205.95</v>
          </cell>
          <cell r="M157">
            <v>-96.65</v>
          </cell>
        </row>
        <row r="158">
          <cell r="A158">
            <v>42990</v>
          </cell>
          <cell r="B158">
            <v>7336.1</v>
          </cell>
          <cell r="C158">
            <v>7408.35</v>
          </cell>
          <cell r="D158">
            <v>7230</v>
          </cell>
          <cell r="E158">
            <v>7371.5</v>
          </cell>
          <cell r="F158">
            <v>7325.1302666114098</v>
          </cell>
          <cell r="G158">
            <v>7239</v>
          </cell>
          <cell r="H158">
            <v>1208</v>
          </cell>
          <cell r="I158">
            <v>53026618</v>
          </cell>
          <cell r="J158">
            <v>2969</v>
          </cell>
          <cell r="K158">
            <v>41.01</v>
          </cell>
          <cell r="L158">
            <v>178.35</v>
          </cell>
          <cell r="M158">
            <v>35.4</v>
          </cell>
        </row>
        <row r="159">
          <cell r="A159">
            <v>42989</v>
          </cell>
          <cell r="B159">
            <v>7219.95</v>
          </cell>
          <cell r="C159">
            <v>7319</v>
          </cell>
          <cell r="D159">
            <v>7210.05</v>
          </cell>
          <cell r="E159">
            <v>7293.65</v>
          </cell>
          <cell r="F159">
            <v>7268.0254180601996</v>
          </cell>
          <cell r="G159">
            <v>7475</v>
          </cell>
          <cell r="H159">
            <v>1099</v>
          </cell>
          <cell r="I159">
            <v>54328490</v>
          </cell>
          <cell r="J159">
            <v>4582</v>
          </cell>
          <cell r="K159">
            <v>61.3</v>
          </cell>
          <cell r="L159">
            <v>108.95</v>
          </cell>
          <cell r="M159">
            <v>73.7</v>
          </cell>
        </row>
        <row r="160">
          <cell r="A160">
            <v>42986</v>
          </cell>
          <cell r="B160">
            <v>7140</v>
          </cell>
          <cell r="C160">
            <v>7220</v>
          </cell>
          <cell r="D160">
            <v>7134.95</v>
          </cell>
          <cell r="E160">
            <v>7194.8</v>
          </cell>
          <cell r="F160">
            <v>7193.4615974440803</v>
          </cell>
          <cell r="G160">
            <v>7825</v>
          </cell>
          <cell r="H160">
            <v>1037</v>
          </cell>
          <cell r="I160">
            <v>56288837</v>
          </cell>
          <cell r="J160">
            <v>4101</v>
          </cell>
          <cell r="K160">
            <v>52.41</v>
          </cell>
          <cell r="L160">
            <v>85.05</v>
          </cell>
          <cell r="M160">
            <v>54.8</v>
          </cell>
        </row>
        <row r="161">
          <cell r="A161">
            <v>42985</v>
          </cell>
          <cell r="B161">
            <v>7000</v>
          </cell>
          <cell r="C161">
            <v>7169</v>
          </cell>
          <cell r="D161">
            <v>6943.2</v>
          </cell>
          <cell r="E161">
            <v>7137.75</v>
          </cell>
          <cell r="F161">
            <v>7091.2741789354404</v>
          </cell>
          <cell r="G161">
            <v>8830</v>
          </cell>
          <cell r="H161">
            <v>1065</v>
          </cell>
          <cell r="I161">
            <v>62615951</v>
          </cell>
          <cell r="J161">
            <v>5075</v>
          </cell>
          <cell r="K161">
            <v>57.47</v>
          </cell>
          <cell r="L161">
            <v>225.8</v>
          </cell>
          <cell r="M161">
            <v>137.75</v>
          </cell>
        </row>
        <row r="162">
          <cell r="A162">
            <v>42984</v>
          </cell>
          <cell r="B162">
            <v>6810.1</v>
          </cell>
          <cell r="C162">
            <v>6988.85</v>
          </cell>
          <cell r="D162">
            <v>6800</v>
          </cell>
          <cell r="E162">
            <v>6949.7</v>
          </cell>
          <cell r="F162">
            <v>6956.8329281000297</v>
          </cell>
          <cell r="G162">
            <v>2879</v>
          </cell>
          <cell r="H162">
            <v>507</v>
          </cell>
          <cell r="I162">
            <v>20028722</v>
          </cell>
          <cell r="J162">
            <v>1692</v>
          </cell>
          <cell r="K162">
            <v>58.77</v>
          </cell>
          <cell r="L162">
            <v>188.85</v>
          </cell>
          <cell r="M162">
            <v>139.6</v>
          </cell>
        </row>
        <row r="163">
          <cell r="A163">
            <v>42983</v>
          </cell>
          <cell r="B163">
            <v>6897.95</v>
          </cell>
          <cell r="C163">
            <v>7029</v>
          </cell>
          <cell r="D163">
            <v>6897.95</v>
          </cell>
          <cell r="E163">
            <v>7022.95</v>
          </cell>
          <cell r="F163">
            <v>6990.5583892617396</v>
          </cell>
          <cell r="G163">
            <v>3725</v>
          </cell>
          <cell r="H163">
            <v>461</v>
          </cell>
          <cell r="I163">
            <v>26039830</v>
          </cell>
          <cell r="J163">
            <v>1766</v>
          </cell>
          <cell r="K163">
            <v>47.41</v>
          </cell>
          <cell r="L163">
            <v>131.05000000000001</v>
          </cell>
          <cell r="M163">
            <v>125</v>
          </cell>
        </row>
        <row r="164">
          <cell r="A164">
            <v>42982</v>
          </cell>
          <cell r="B164">
            <v>7020</v>
          </cell>
          <cell r="C164">
            <v>7047.55</v>
          </cell>
          <cell r="D164">
            <v>6841.65</v>
          </cell>
          <cell r="E164">
            <v>6858.75</v>
          </cell>
          <cell r="F164">
            <v>6936.2668374816903</v>
          </cell>
          <cell r="G164">
            <v>2732</v>
          </cell>
          <cell r="H164">
            <v>584</v>
          </cell>
          <cell r="I164">
            <v>18949881</v>
          </cell>
          <cell r="J164">
            <v>1269</v>
          </cell>
          <cell r="K164">
            <v>46.45</v>
          </cell>
          <cell r="L164">
            <v>205.9</v>
          </cell>
          <cell r="M164">
            <v>-161.25</v>
          </cell>
        </row>
        <row r="165">
          <cell r="A165">
            <v>42979</v>
          </cell>
          <cell r="B165">
            <v>7089</v>
          </cell>
          <cell r="C165">
            <v>7100</v>
          </cell>
          <cell r="D165">
            <v>7001</v>
          </cell>
          <cell r="E165">
            <v>7022.1</v>
          </cell>
          <cell r="F165">
            <v>7053.0745909528296</v>
          </cell>
          <cell r="G165">
            <v>2078</v>
          </cell>
          <cell r="H165">
            <v>400</v>
          </cell>
          <cell r="I165">
            <v>14656289</v>
          </cell>
          <cell r="J165">
            <v>1113</v>
          </cell>
          <cell r="K165">
            <v>53.56</v>
          </cell>
          <cell r="L165">
            <v>99</v>
          </cell>
          <cell r="M165">
            <v>-66.900000000000006</v>
          </cell>
        </row>
        <row r="166">
          <cell r="A166">
            <v>42978</v>
          </cell>
          <cell r="B166">
            <v>7035.55</v>
          </cell>
          <cell r="C166">
            <v>7120.05</v>
          </cell>
          <cell r="D166">
            <v>6947.3</v>
          </cell>
          <cell r="E166">
            <v>7101.1</v>
          </cell>
          <cell r="F166">
            <v>7065.1243936786104</v>
          </cell>
          <cell r="G166">
            <v>6391</v>
          </cell>
          <cell r="H166">
            <v>889</v>
          </cell>
          <cell r="I166">
            <v>45153210</v>
          </cell>
          <cell r="J166">
            <v>3577</v>
          </cell>
          <cell r="K166">
            <v>55.97</v>
          </cell>
          <cell r="L166">
            <v>172.75</v>
          </cell>
          <cell r="M166">
            <v>65.55</v>
          </cell>
        </row>
        <row r="167">
          <cell r="A167">
            <v>42977</v>
          </cell>
          <cell r="B167">
            <v>7024.85</v>
          </cell>
          <cell r="C167">
            <v>7043.95</v>
          </cell>
          <cell r="D167">
            <v>6933.9</v>
          </cell>
          <cell r="E167">
            <v>7022.4</v>
          </cell>
          <cell r="F167">
            <v>7002.3919870059499</v>
          </cell>
          <cell r="G167">
            <v>3694</v>
          </cell>
          <cell r="H167">
            <v>651</v>
          </cell>
          <cell r="I167">
            <v>25866836</v>
          </cell>
          <cell r="J167">
            <v>1380</v>
          </cell>
          <cell r="K167">
            <v>37.36</v>
          </cell>
          <cell r="L167">
            <v>110.05</v>
          </cell>
          <cell r="M167">
            <v>-2.4500000000000002</v>
          </cell>
        </row>
        <row r="168">
          <cell r="A168">
            <v>42976</v>
          </cell>
          <cell r="B168">
            <v>7068</v>
          </cell>
          <cell r="C168">
            <v>7069.85</v>
          </cell>
          <cell r="D168">
            <v>6900.35</v>
          </cell>
          <cell r="E168">
            <v>6955.2</v>
          </cell>
          <cell r="F168">
            <v>6961.1759434292499</v>
          </cell>
          <cell r="G168">
            <v>14283</v>
          </cell>
          <cell r="H168">
            <v>660</v>
          </cell>
          <cell r="I168">
            <v>99426476</v>
          </cell>
          <cell r="J168">
            <v>11584</v>
          </cell>
          <cell r="K168">
            <v>81.099999999999994</v>
          </cell>
          <cell r="L168">
            <v>169.5</v>
          </cell>
          <cell r="M168">
            <v>-112.8</v>
          </cell>
        </row>
        <row r="169">
          <cell r="A169">
            <v>42975</v>
          </cell>
          <cell r="B169">
            <v>6674.75</v>
          </cell>
          <cell r="C169">
            <v>7072.25</v>
          </cell>
          <cell r="D169">
            <v>6674.75</v>
          </cell>
          <cell r="E169">
            <v>7051.2</v>
          </cell>
          <cell r="F169">
            <v>6959.9672862908101</v>
          </cell>
          <cell r="G169">
            <v>16354</v>
          </cell>
          <cell r="H169">
            <v>2567</v>
          </cell>
          <cell r="I169">
            <v>113823305</v>
          </cell>
          <cell r="J169">
            <v>7735</v>
          </cell>
          <cell r="K169">
            <v>47.3</v>
          </cell>
          <cell r="L169">
            <v>397.5</v>
          </cell>
          <cell r="M169">
            <v>376.45</v>
          </cell>
        </row>
        <row r="170">
          <cell r="A170">
            <v>42971</v>
          </cell>
          <cell r="B170">
            <v>6639.1</v>
          </cell>
          <cell r="C170">
            <v>6652.8</v>
          </cell>
          <cell r="D170">
            <v>6585</v>
          </cell>
          <cell r="E170">
            <v>6594.65</v>
          </cell>
          <cell r="F170">
            <v>6619.5815684857198</v>
          </cell>
          <cell r="G170">
            <v>27670</v>
          </cell>
          <cell r="H170">
            <v>309</v>
          </cell>
          <cell r="I170">
            <v>183163822</v>
          </cell>
          <cell r="J170">
            <v>26422</v>
          </cell>
          <cell r="K170">
            <v>95.49</v>
          </cell>
          <cell r="L170">
            <v>67.8</v>
          </cell>
          <cell r="M170">
            <v>-44.45</v>
          </cell>
        </row>
        <row r="171">
          <cell r="A171">
            <v>42970</v>
          </cell>
          <cell r="B171">
            <v>6670</v>
          </cell>
          <cell r="C171">
            <v>6690</v>
          </cell>
          <cell r="D171">
            <v>6617</v>
          </cell>
          <cell r="E171">
            <v>6624.5</v>
          </cell>
          <cell r="F171">
            <v>6625.2766827273999</v>
          </cell>
          <cell r="G171">
            <v>41094</v>
          </cell>
          <cell r="H171">
            <v>313</v>
          </cell>
          <cell r="I171">
            <v>272259120</v>
          </cell>
          <cell r="J171">
            <v>40348</v>
          </cell>
          <cell r="K171">
            <v>98.18</v>
          </cell>
          <cell r="L171">
            <v>73</v>
          </cell>
          <cell r="M171">
            <v>-45.5</v>
          </cell>
        </row>
        <row r="172">
          <cell r="A172">
            <v>42969</v>
          </cell>
          <cell r="B172">
            <v>6657.8</v>
          </cell>
          <cell r="C172">
            <v>6725</v>
          </cell>
          <cell r="D172">
            <v>6585.05</v>
          </cell>
          <cell r="E172">
            <v>6618.7</v>
          </cell>
          <cell r="F172">
            <v>6620.3883763837603</v>
          </cell>
          <cell r="G172">
            <v>29268</v>
          </cell>
          <cell r="H172">
            <v>304</v>
          </cell>
          <cell r="I172">
            <v>193765527</v>
          </cell>
          <cell r="J172">
            <v>28297</v>
          </cell>
          <cell r="K172">
            <v>96.68</v>
          </cell>
          <cell r="L172">
            <v>139.94999999999999</v>
          </cell>
          <cell r="M172">
            <v>-39.1</v>
          </cell>
        </row>
        <row r="173">
          <cell r="A173">
            <v>42968</v>
          </cell>
          <cell r="B173">
            <v>6660</v>
          </cell>
          <cell r="C173">
            <v>6660</v>
          </cell>
          <cell r="D173">
            <v>6595.9</v>
          </cell>
          <cell r="E173">
            <v>6617.65</v>
          </cell>
          <cell r="F173">
            <v>6625.0473211727603</v>
          </cell>
          <cell r="G173">
            <v>20942</v>
          </cell>
          <cell r="H173">
            <v>207</v>
          </cell>
          <cell r="I173">
            <v>138741741</v>
          </cell>
          <cell r="J173">
            <v>20469</v>
          </cell>
          <cell r="K173">
            <v>97.74</v>
          </cell>
          <cell r="L173">
            <v>64.099999999999994</v>
          </cell>
          <cell r="M173">
            <v>-42.35</v>
          </cell>
        </row>
        <row r="174">
          <cell r="A174">
            <v>42965</v>
          </cell>
          <cell r="B174">
            <v>6674.9</v>
          </cell>
          <cell r="C174">
            <v>6719.2</v>
          </cell>
          <cell r="D174">
            <v>6635</v>
          </cell>
          <cell r="E174">
            <v>6645.5</v>
          </cell>
          <cell r="F174">
            <v>6684.9148130335398</v>
          </cell>
          <cell r="G174">
            <v>33268</v>
          </cell>
          <cell r="H174">
            <v>283</v>
          </cell>
          <cell r="I174">
            <v>222393746</v>
          </cell>
          <cell r="J174">
            <v>32229</v>
          </cell>
          <cell r="K174">
            <v>96.88</v>
          </cell>
          <cell r="L174">
            <v>84.2</v>
          </cell>
          <cell r="M174">
            <v>-29.4</v>
          </cell>
        </row>
        <row r="175">
          <cell r="A175">
            <v>42964</v>
          </cell>
          <cell r="B175">
            <v>6661.4</v>
          </cell>
          <cell r="C175">
            <v>6707</v>
          </cell>
          <cell r="D175">
            <v>6650</v>
          </cell>
          <cell r="E175">
            <v>6674.9</v>
          </cell>
          <cell r="F175">
            <v>6676.1102040816304</v>
          </cell>
          <cell r="G175">
            <v>980</v>
          </cell>
          <cell r="H175">
            <v>201</v>
          </cell>
          <cell r="I175">
            <v>6542588</v>
          </cell>
          <cell r="J175">
            <v>383</v>
          </cell>
          <cell r="K175">
            <v>39.08</v>
          </cell>
          <cell r="L175">
            <v>57</v>
          </cell>
          <cell r="M175">
            <v>13.5</v>
          </cell>
        </row>
        <row r="176">
          <cell r="A176">
            <v>42963</v>
          </cell>
          <cell r="B176">
            <v>6650</v>
          </cell>
          <cell r="C176">
            <v>6733</v>
          </cell>
          <cell r="D176">
            <v>6642.35</v>
          </cell>
          <cell r="E176">
            <v>6671.75</v>
          </cell>
          <cell r="F176">
            <v>6663.1439509953998</v>
          </cell>
          <cell r="G176">
            <v>653</v>
          </cell>
          <cell r="H176">
            <v>160</v>
          </cell>
          <cell r="I176">
            <v>4351033</v>
          </cell>
          <cell r="J176">
            <v>274</v>
          </cell>
          <cell r="K176">
            <v>41.96</v>
          </cell>
          <cell r="L176">
            <v>90.65</v>
          </cell>
          <cell r="M176">
            <v>21.75</v>
          </cell>
        </row>
        <row r="177">
          <cell r="A177">
            <v>42961</v>
          </cell>
          <cell r="B177">
            <v>6582.7</v>
          </cell>
          <cell r="C177">
            <v>6751.05</v>
          </cell>
          <cell r="D177">
            <v>6577</v>
          </cell>
          <cell r="E177">
            <v>6643.45</v>
          </cell>
          <cell r="F177">
            <v>6650.2593984962396</v>
          </cell>
          <cell r="G177">
            <v>1330</v>
          </cell>
          <cell r="H177">
            <v>341</v>
          </cell>
          <cell r="I177">
            <v>8844845</v>
          </cell>
          <cell r="J177">
            <v>391</v>
          </cell>
          <cell r="K177">
            <v>29.4</v>
          </cell>
          <cell r="L177">
            <v>174.05</v>
          </cell>
          <cell r="M177">
            <v>60.75</v>
          </cell>
        </row>
        <row r="178">
          <cell r="A178">
            <v>42958</v>
          </cell>
          <cell r="B178">
            <v>6632.3</v>
          </cell>
          <cell r="C178">
            <v>6632.3</v>
          </cell>
          <cell r="D178">
            <v>6501</v>
          </cell>
          <cell r="E178">
            <v>6535.8</v>
          </cell>
          <cell r="F178">
            <v>6552.1489536315103</v>
          </cell>
          <cell r="G178">
            <v>2437</v>
          </cell>
          <cell r="H178">
            <v>450</v>
          </cell>
          <cell r="I178">
            <v>15967587</v>
          </cell>
          <cell r="J178">
            <v>957</v>
          </cell>
          <cell r="K178">
            <v>39.270000000000003</v>
          </cell>
          <cell r="L178">
            <v>131.30000000000001</v>
          </cell>
          <cell r="M178">
            <v>-96.5</v>
          </cell>
        </row>
        <row r="179">
          <cell r="A179">
            <v>42957</v>
          </cell>
          <cell r="B179">
            <v>6732.75</v>
          </cell>
          <cell r="C179">
            <v>6744</v>
          </cell>
          <cell r="D179">
            <v>6569.15</v>
          </cell>
          <cell r="E179">
            <v>6632.3</v>
          </cell>
          <cell r="F179">
            <v>6659.6314025849597</v>
          </cell>
          <cell r="G179">
            <v>2089</v>
          </cell>
          <cell r="H179">
            <v>328</v>
          </cell>
          <cell r="I179">
            <v>13911970</v>
          </cell>
          <cell r="J179">
            <v>738</v>
          </cell>
          <cell r="K179">
            <v>35.33</v>
          </cell>
          <cell r="L179">
            <v>174.85</v>
          </cell>
          <cell r="M179">
            <v>-100.45</v>
          </cell>
        </row>
        <row r="180">
          <cell r="A180">
            <v>42956</v>
          </cell>
          <cell r="B180">
            <v>6674.05</v>
          </cell>
          <cell r="C180">
            <v>6730</v>
          </cell>
          <cell r="D180">
            <v>6673.5</v>
          </cell>
          <cell r="E180">
            <v>6729.55</v>
          </cell>
          <cell r="F180">
            <v>6728.6757376547903</v>
          </cell>
          <cell r="G180">
            <v>13082</v>
          </cell>
          <cell r="H180">
            <v>236</v>
          </cell>
          <cell r="I180">
            <v>88024536</v>
          </cell>
          <cell r="J180">
            <v>12443</v>
          </cell>
          <cell r="K180">
            <v>95.12</v>
          </cell>
          <cell r="L180">
            <v>56.5</v>
          </cell>
          <cell r="M180">
            <v>55.5</v>
          </cell>
        </row>
        <row r="181">
          <cell r="A181">
            <v>42955</v>
          </cell>
          <cell r="B181">
            <v>6716</v>
          </cell>
          <cell r="C181">
            <v>6748.15</v>
          </cell>
          <cell r="D181">
            <v>6650</v>
          </cell>
          <cell r="E181">
            <v>6684.8</v>
          </cell>
          <cell r="F181">
            <v>6686.9219030520599</v>
          </cell>
          <cell r="G181">
            <v>2228</v>
          </cell>
          <cell r="H181">
            <v>417</v>
          </cell>
          <cell r="I181">
            <v>14898462</v>
          </cell>
          <cell r="J181">
            <v>1092</v>
          </cell>
          <cell r="K181">
            <v>49.01</v>
          </cell>
          <cell r="L181">
            <v>98.15</v>
          </cell>
          <cell r="M181">
            <v>-31.2</v>
          </cell>
        </row>
        <row r="182">
          <cell r="A182">
            <v>42954</v>
          </cell>
          <cell r="B182">
            <v>6730</v>
          </cell>
          <cell r="C182">
            <v>6784.75</v>
          </cell>
          <cell r="D182">
            <v>6684</v>
          </cell>
          <cell r="E182">
            <v>6734</v>
          </cell>
          <cell r="F182">
            <v>6705.6134020618501</v>
          </cell>
          <cell r="G182">
            <v>3880</v>
          </cell>
          <cell r="H182">
            <v>229</v>
          </cell>
          <cell r="I182">
            <v>26017780</v>
          </cell>
          <cell r="J182">
            <v>3189</v>
          </cell>
          <cell r="K182">
            <v>82.19</v>
          </cell>
          <cell r="L182">
            <v>100.75</v>
          </cell>
          <cell r="M182">
            <v>4</v>
          </cell>
        </row>
        <row r="183">
          <cell r="A183">
            <v>42951</v>
          </cell>
          <cell r="B183">
            <v>6723.4</v>
          </cell>
          <cell r="C183">
            <v>6725.95</v>
          </cell>
          <cell r="D183">
            <v>6627.55</v>
          </cell>
          <cell r="E183">
            <v>6696.85</v>
          </cell>
          <cell r="F183">
            <v>6680.4040902679799</v>
          </cell>
          <cell r="G183">
            <v>1418</v>
          </cell>
          <cell r="H183">
            <v>349</v>
          </cell>
          <cell r="I183">
            <v>9472813</v>
          </cell>
          <cell r="J183">
            <v>583</v>
          </cell>
          <cell r="K183">
            <v>41.11</v>
          </cell>
          <cell r="L183">
            <v>98.4</v>
          </cell>
          <cell r="M183">
            <v>-26.55</v>
          </cell>
        </row>
        <row r="184">
          <cell r="A184">
            <v>42950</v>
          </cell>
          <cell r="B184">
            <v>6695</v>
          </cell>
          <cell r="C184">
            <v>6741</v>
          </cell>
          <cell r="D184">
            <v>6684.15</v>
          </cell>
          <cell r="E184">
            <v>6735.1</v>
          </cell>
          <cell r="F184">
            <v>6722.0691214470198</v>
          </cell>
          <cell r="G184">
            <v>1548</v>
          </cell>
          <cell r="H184">
            <v>318</v>
          </cell>
          <cell r="I184">
            <v>10405763</v>
          </cell>
          <cell r="J184">
            <v>725</v>
          </cell>
          <cell r="K184">
            <v>46.83</v>
          </cell>
          <cell r="L184">
            <v>56.85</v>
          </cell>
          <cell r="M184">
            <v>40.1</v>
          </cell>
        </row>
        <row r="185">
          <cell r="A185">
            <v>42949</v>
          </cell>
          <cell r="B185">
            <v>6729.95</v>
          </cell>
          <cell r="C185">
            <v>6736.05</v>
          </cell>
          <cell r="D185">
            <v>6690.1</v>
          </cell>
          <cell r="E185">
            <v>6705.95</v>
          </cell>
          <cell r="F185">
            <v>6711.4373139265599</v>
          </cell>
          <cell r="G185">
            <v>3023</v>
          </cell>
          <cell r="H185">
            <v>327</v>
          </cell>
          <cell r="I185">
            <v>20288675</v>
          </cell>
          <cell r="J185">
            <v>2404</v>
          </cell>
          <cell r="K185">
            <v>79.52</v>
          </cell>
          <cell r="L185">
            <v>45.95</v>
          </cell>
          <cell r="M185">
            <v>-24</v>
          </cell>
        </row>
        <row r="186">
          <cell r="A186">
            <v>42948</v>
          </cell>
          <cell r="B186">
            <v>6750.25</v>
          </cell>
          <cell r="C186">
            <v>6770</v>
          </cell>
          <cell r="D186">
            <v>6685</v>
          </cell>
          <cell r="E186">
            <v>6697.4</v>
          </cell>
          <cell r="F186">
            <v>6753.76504323275</v>
          </cell>
          <cell r="G186">
            <v>22668</v>
          </cell>
          <cell r="H186">
            <v>287</v>
          </cell>
          <cell r="I186">
            <v>153094346</v>
          </cell>
          <cell r="J186">
            <v>22134</v>
          </cell>
          <cell r="K186">
            <v>97.64</v>
          </cell>
          <cell r="L186">
            <v>85</v>
          </cell>
          <cell r="M186">
            <v>-52.85</v>
          </cell>
        </row>
        <row r="187">
          <cell r="A187">
            <v>42947</v>
          </cell>
          <cell r="B187">
            <v>6781</v>
          </cell>
          <cell r="C187">
            <v>6786.5</v>
          </cell>
          <cell r="D187">
            <v>6734</v>
          </cell>
          <cell r="E187">
            <v>6750.25</v>
          </cell>
          <cell r="F187">
            <v>6765.7009604302702</v>
          </cell>
          <cell r="G187">
            <v>13015</v>
          </cell>
          <cell r="H187">
            <v>296</v>
          </cell>
          <cell r="I187">
            <v>88055598</v>
          </cell>
          <cell r="J187">
            <v>12117</v>
          </cell>
          <cell r="K187">
            <v>93.1</v>
          </cell>
          <cell r="L187">
            <v>52.5</v>
          </cell>
          <cell r="M187">
            <v>-30.75</v>
          </cell>
        </row>
        <row r="188">
          <cell r="A188">
            <v>42944</v>
          </cell>
          <cell r="B188">
            <v>6802.7</v>
          </cell>
          <cell r="C188">
            <v>6802.7</v>
          </cell>
          <cell r="D188">
            <v>6750</v>
          </cell>
          <cell r="E188">
            <v>6778.8</v>
          </cell>
          <cell r="F188">
            <v>6777.8605822262698</v>
          </cell>
          <cell r="G188">
            <v>20851</v>
          </cell>
          <cell r="H188">
            <v>215</v>
          </cell>
          <cell r="I188">
            <v>141325171</v>
          </cell>
          <cell r="J188">
            <v>20176</v>
          </cell>
          <cell r="K188">
            <v>96.76</v>
          </cell>
          <cell r="L188">
            <v>52.7</v>
          </cell>
          <cell r="M188">
            <v>-23.9</v>
          </cell>
        </row>
        <row r="189">
          <cell r="A189">
            <v>42943</v>
          </cell>
          <cell r="B189">
            <v>6788</v>
          </cell>
          <cell r="C189">
            <v>6850</v>
          </cell>
          <cell r="D189">
            <v>6755.7</v>
          </cell>
          <cell r="E189">
            <v>6789.4</v>
          </cell>
          <cell r="F189">
            <v>6799.0315638450502</v>
          </cell>
          <cell r="G189">
            <v>2091</v>
          </cell>
          <cell r="H189">
            <v>567</v>
          </cell>
          <cell r="I189">
            <v>14216775</v>
          </cell>
          <cell r="J189">
            <v>518</v>
          </cell>
          <cell r="K189">
            <v>24.77</v>
          </cell>
          <cell r="L189">
            <v>94.3</v>
          </cell>
          <cell r="M189">
            <v>1.4</v>
          </cell>
        </row>
        <row r="190">
          <cell r="A190">
            <v>42942</v>
          </cell>
          <cell r="B190">
            <v>6850</v>
          </cell>
          <cell r="C190">
            <v>6851.95</v>
          </cell>
          <cell r="D190">
            <v>6750</v>
          </cell>
          <cell r="E190">
            <v>6787.3</v>
          </cell>
          <cell r="F190">
            <v>6818.8171281390796</v>
          </cell>
          <cell r="G190">
            <v>9318</v>
          </cell>
          <cell r="H190">
            <v>423</v>
          </cell>
          <cell r="I190">
            <v>63537738</v>
          </cell>
          <cell r="J190">
            <v>8015</v>
          </cell>
          <cell r="K190">
            <v>86.02</v>
          </cell>
          <cell r="L190">
            <v>101.95</v>
          </cell>
          <cell r="M190">
            <v>-62.7</v>
          </cell>
        </row>
        <row r="191">
          <cell r="A191">
            <v>42941</v>
          </cell>
          <cell r="B191">
            <v>6859</v>
          </cell>
          <cell r="C191">
            <v>6859</v>
          </cell>
          <cell r="D191">
            <v>6803.25</v>
          </cell>
          <cell r="E191">
            <v>6816.4</v>
          </cell>
          <cell r="F191">
            <v>6822.8493520518296</v>
          </cell>
          <cell r="G191">
            <v>1852</v>
          </cell>
          <cell r="H191">
            <v>268</v>
          </cell>
          <cell r="I191">
            <v>12635917</v>
          </cell>
          <cell r="J191">
            <v>769</v>
          </cell>
          <cell r="K191">
            <v>41.52</v>
          </cell>
          <cell r="L191">
            <v>55.75</v>
          </cell>
          <cell r="M191">
            <v>-42.6</v>
          </cell>
        </row>
        <row r="192">
          <cell r="A192">
            <v>42940</v>
          </cell>
          <cell r="B192">
            <v>6834.65</v>
          </cell>
          <cell r="C192">
            <v>6850</v>
          </cell>
          <cell r="D192">
            <v>6811.05</v>
          </cell>
          <cell r="E192">
            <v>6830.05</v>
          </cell>
          <cell r="F192">
            <v>6829.5139882888698</v>
          </cell>
          <cell r="G192">
            <v>1537</v>
          </cell>
          <cell r="H192">
            <v>194</v>
          </cell>
          <cell r="I192">
            <v>10496963</v>
          </cell>
          <cell r="J192">
            <v>1085</v>
          </cell>
          <cell r="K192">
            <v>70.59</v>
          </cell>
          <cell r="L192">
            <v>38.950000000000003</v>
          </cell>
          <cell r="M192">
            <v>-4.5999999999999996</v>
          </cell>
        </row>
        <row r="193">
          <cell r="A193">
            <v>42937</v>
          </cell>
          <cell r="B193">
            <v>6866.95</v>
          </cell>
          <cell r="C193">
            <v>6912</v>
          </cell>
          <cell r="D193">
            <v>6798</v>
          </cell>
          <cell r="E193">
            <v>6815.55</v>
          </cell>
          <cell r="F193">
            <v>6844.0409184574601</v>
          </cell>
          <cell r="G193">
            <v>3397</v>
          </cell>
          <cell r="H193">
            <v>676</v>
          </cell>
          <cell r="I193">
            <v>23249207</v>
          </cell>
          <cell r="J193">
            <v>1074</v>
          </cell>
          <cell r="K193">
            <v>31.62</v>
          </cell>
          <cell r="L193">
            <v>114</v>
          </cell>
          <cell r="M193">
            <v>-51.4</v>
          </cell>
        </row>
        <row r="194">
          <cell r="A194">
            <v>42936</v>
          </cell>
          <cell r="B194">
            <v>6920</v>
          </cell>
          <cell r="C194">
            <v>6940.7</v>
          </cell>
          <cell r="D194">
            <v>6830.7</v>
          </cell>
          <cell r="E194">
            <v>6859.05</v>
          </cell>
          <cell r="F194">
            <v>6879.4601634320697</v>
          </cell>
          <cell r="G194">
            <v>1958</v>
          </cell>
          <cell r="H194">
            <v>283</v>
          </cell>
          <cell r="I194">
            <v>13469983</v>
          </cell>
          <cell r="J194">
            <v>729</v>
          </cell>
          <cell r="K194">
            <v>37.229999999999997</v>
          </cell>
          <cell r="L194">
            <v>110</v>
          </cell>
          <cell r="M194">
            <v>-60.95</v>
          </cell>
        </row>
        <row r="195">
          <cell r="A195">
            <v>42935</v>
          </cell>
          <cell r="B195">
            <v>6863.45</v>
          </cell>
          <cell r="C195">
            <v>6940</v>
          </cell>
          <cell r="D195">
            <v>6840.8</v>
          </cell>
          <cell r="E195">
            <v>6934.75</v>
          </cell>
          <cell r="F195">
            <v>6914.4399766899696</v>
          </cell>
          <cell r="G195">
            <v>1716</v>
          </cell>
          <cell r="H195">
            <v>458</v>
          </cell>
          <cell r="I195">
            <v>11865179</v>
          </cell>
          <cell r="J195">
            <v>858</v>
          </cell>
          <cell r="K195">
            <v>50</v>
          </cell>
          <cell r="L195">
            <v>99.2</v>
          </cell>
          <cell r="M195">
            <v>71.3</v>
          </cell>
        </row>
        <row r="196">
          <cell r="A196">
            <v>42934</v>
          </cell>
          <cell r="B196">
            <v>6860</v>
          </cell>
          <cell r="C196">
            <v>6942.95</v>
          </cell>
          <cell r="D196">
            <v>6821</v>
          </cell>
          <cell r="E196">
            <v>6861.95</v>
          </cell>
          <cell r="F196">
            <v>6855.9101059726299</v>
          </cell>
          <cell r="G196">
            <v>24629</v>
          </cell>
          <cell r="H196">
            <v>761</v>
          </cell>
          <cell r="I196">
            <v>168854210</v>
          </cell>
          <cell r="J196">
            <v>22516</v>
          </cell>
          <cell r="K196">
            <v>91.42</v>
          </cell>
          <cell r="L196">
            <v>121.95</v>
          </cell>
          <cell r="M196">
            <v>1.95</v>
          </cell>
        </row>
        <row r="197">
          <cell r="A197">
            <v>42933</v>
          </cell>
          <cell r="B197">
            <v>6815</v>
          </cell>
          <cell r="C197">
            <v>6890</v>
          </cell>
          <cell r="D197">
            <v>6788</v>
          </cell>
          <cell r="E197">
            <v>6861.7</v>
          </cell>
          <cell r="F197">
            <v>6838.2075311438202</v>
          </cell>
          <cell r="G197">
            <v>3532</v>
          </cell>
          <cell r="H197">
            <v>634</v>
          </cell>
          <cell r="I197">
            <v>24152549</v>
          </cell>
          <cell r="J197">
            <v>1211</v>
          </cell>
          <cell r="K197">
            <v>34.29</v>
          </cell>
          <cell r="L197">
            <v>102</v>
          </cell>
          <cell r="M197">
            <v>46.7</v>
          </cell>
        </row>
        <row r="198">
          <cell r="A198">
            <v>42930</v>
          </cell>
          <cell r="B198">
            <v>6812</v>
          </cell>
          <cell r="C198">
            <v>6834.55</v>
          </cell>
          <cell r="D198">
            <v>6794.15</v>
          </cell>
          <cell r="E198">
            <v>6810</v>
          </cell>
          <cell r="F198">
            <v>6810.4765077737902</v>
          </cell>
          <cell r="G198">
            <v>11706</v>
          </cell>
          <cell r="H198">
            <v>284</v>
          </cell>
          <cell r="I198">
            <v>79723438</v>
          </cell>
          <cell r="J198">
            <v>10473</v>
          </cell>
          <cell r="K198">
            <v>89.47</v>
          </cell>
          <cell r="L198">
            <v>40.4</v>
          </cell>
          <cell r="M198">
            <v>-2</v>
          </cell>
        </row>
        <row r="199">
          <cell r="A199">
            <v>42929</v>
          </cell>
          <cell r="B199">
            <v>6868</v>
          </cell>
          <cell r="C199">
            <v>6880</v>
          </cell>
          <cell r="D199">
            <v>6760</v>
          </cell>
          <cell r="E199">
            <v>6784.75</v>
          </cell>
          <cell r="F199">
            <v>6791.5811091854403</v>
          </cell>
          <cell r="G199">
            <v>28850</v>
          </cell>
          <cell r="H199">
            <v>503</v>
          </cell>
          <cell r="I199">
            <v>195937115</v>
          </cell>
          <cell r="J199">
            <v>27296</v>
          </cell>
          <cell r="K199">
            <v>94.61</v>
          </cell>
          <cell r="L199">
            <v>120</v>
          </cell>
          <cell r="M199">
            <v>-83.25</v>
          </cell>
        </row>
        <row r="200">
          <cell r="A200">
            <v>42928</v>
          </cell>
          <cell r="B200">
            <v>6791.3</v>
          </cell>
          <cell r="C200">
            <v>6841.15</v>
          </cell>
          <cell r="D200">
            <v>6759</v>
          </cell>
          <cell r="E200">
            <v>6820.1</v>
          </cell>
          <cell r="F200">
            <v>6809.99728997289</v>
          </cell>
          <cell r="G200">
            <v>2214</v>
          </cell>
          <cell r="H200">
            <v>332</v>
          </cell>
          <cell r="I200">
            <v>15077334</v>
          </cell>
          <cell r="J200">
            <v>660</v>
          </cell>
          <cell r="K200">
            <v>29.81</v>
          </cell>
          <cell r="L200">
            <v>82.15</v>
          </cell>
          <cell r="M200">
            <v>28.8</v>
          </cell>
        </row>
        <row r="201">
          <cell r="A201">
            <v>42927</v>
          </cell>
          <cell r="B201">
            <v>6850</v>
          </cell>
          <cell r="C201">
            <v>6864.9</v>
          </cell>
          <cell r="D201">
            <v>6727.1</v>
          </cell>
          <cell r="E201">
            <v>6791.3</v>
          </cell>
          <cell r="F201">
            <v>6786.9578846614004</v>
          </cell>
          <cell r="G201">
            <v>4179</v>
          </cell>
          <cell r="H201">
            <v>869</v>
          </cell>
          <cell r="I201">
            <v>28362697</v>
          </cell>
          <cell r="J201">
            <v>1827</v>
          </cell>
          <cell r="K201">
            <v>43.72</v>
          </cell>
          <cell r="L201">
            <v>137.80000000000001</v>
          </cell>
          <cell r="M201">
            <v>-58.7</v>
          </cell>
        </row>
        <row r="202">
          <cell r="A202">
            <v>42926</v>
          </cell>
          <cell r="B202">
            <v>6980</v>
          </cell>
          <cell r="C202">
            <v>6980</v>
          </cell>
          <cell r="D202">
            <v>6770</v>
          </cell>
          <cell r="E202">
            <v>6809.1</v>
          </cell>
          <cell r="F202">
            <v>6824.3608733288402</v>
          </cell>
          <cell r="G202">
            <v>10397</v>
          </cell>
          <cell r="H202">
            <v>1268</v>
          </cell>
          <cell r="I202">
            <v>70952880</v>
          </cell>
          <cell r="J202">
            <v>6255</v>
          </cell>
          <cell r="K202">
            <v>60.16</v>
          </cell>
          <cell r="L202">
            <v>210</v>
          </cell>
          <cell r="M202">
            <v>-170.9</v>
          </cell>
        </row>
        <row r="203">
          <cell r="A203">
            <v>42923</v>
          </cell>
          <cell r="B203">
            <v>6905.05</v>
          </cell>
          <cell r="C203">
            <v>6950.5</v>
          </cell>
          <cell r="D203">
            <v>6859.9</v>
          </cell>
          <cell r="E203">
            <v>6868.9</v>
          </cell>
          <cell r="F203">
            <v>6895.2163693004804</v>
          </cell>
          <cell r="G203">
            <v>3531</v>
          </cell>
          <cell r="H203">
            <v>547</v>
          </cell>
          <cell r="I203">
            <v>24347009</v>
          </cell>
          <cell r="J203">
            <v>1934</v>
          </cell>
          <cell r="K203">
            <v>54.77</v>
          </cell>
          <cell r="L203">
            <v>90.6</v>
          </cell>
          <cell r="M203">
            <v>-36.15</v>
          </cell>
        </row>
        <row r="204">
          <cell r="A204">
            <v>42922</v>
          </cell>
          <cell r="B204">
            <v>6902.95</v>
          </cell>
          <cell r="C204">
            <v>6987.1</v>
          </cell>
          <cell r="D204">
            <v>6900</v>
          </cell>
          <cell r="E204">
            <v>6924.6</v>
          </cell>
          <cell r="F204">
            <v>6946.4107956817197</v>
          </cell>
          <cell r="G204">
            <v>12505</v>
          </cell>
          <cell r="H204">
            <v>1090</v>
          </cell>
          <cell r="I204">
            <v>86864867</v>
          </cell>
          <cell r="J204">
            <v>7536</v>
          </cell>
          <cell r="K204">
            <v>60.26</v>
          </cell>
          <cell r="L204">
            <v>87.1</v>
          </cell>
          <cell r="M204">
            <v>21.65</v>
          </cell>
        </row>
        <row r="205">
          <cell r="A205">
            <v>42921</v>
          </cell>
          <cell r="B205">
            <v>6849.85</v>
          </cell>
          <cell r="C205">
            <v>6989.5</v>
          </cell>
          <cell r="D205">
            <v>6842.7</v>
          </cell>
          <cell r="E205">
            <v>6908.2</v>
          </cell>
          <cell r="F205">
            <v>6914.5036243302802</v>
          </cell>
          <cell r="G205">
            <v>3173</v>
          </cell>
          <cell r="H205">
            <v>584</v>
          </cell>
          <cell r="I205">
            <v>21939720</v>
          </cell>
          <cell r="J205">
            <v>1622</v>
          </cell>
          <cell r="K205">
            <v>51.12</v>
          </cell>
          <cell r="L205">
            <v>146.80000000000001</v>
          </cell>
          <cell r="M205">
            <v>58.35</v>
          </cell>
        </row>
        <row r="206">
          <cell r="A206">
            <v>42920</v>
          </cell>
          <cell r="B206">
            <v>6750</v>
          </cell>
          <cell r="C206">
            <v>6868.9</v>
          </cell>
          <cell r="D206">
            <v>6744.15</v>
          </cell>
          <cell r="E206">
            <v>6848.85</v>
          </cell>
          <cell r="F206">
            <v>6817.46905319504</v>
          </cell>
          <cell r="G206">
            <v>2989</v>
          </cell>
          <cell r="H206">
            <v>561</v>
          </cell>
          <cell r="I206">
            <v>20377415</v>
          </cell>
          <cell r="J206">
            <v>1111</v>
          </cell>
          <cell r="K206">
            <v>37.17</v>
          </cell>
          <cell r="L206">
            <v>124.75</v>
          </cell>
          <cell r="M206">
            <v>98.85</v>
          </cell>
        </row>
        <row r="207">
          <cell r="A207">
            <v>42919</v>
          </cell>
          <cell r="B207">
            <v>6734.2</v>
          </cell>
          <cell r="C207">
            <v>6825</v>
          </cell>
          <cell r="D207">
            <v>6675.05</v>
          </cell>
          <cell r="E207">
            <v>6730.6</v>
          </cell>
          <cell r="F207">
            <v>6724.3856095005203</v>
          </cell>
          <cell r="G207">
            <v>2863</v>
          </cell>
          <cell r="H207">
            <v>619</v>
          </cell>
          <cell r="I207">
            <v>19251916</v>
          </cell>
          <cell r="J207">
            <v>413</v>
          </cell>
          <cell r="K207">
            <v>14.43</v>
          </cell>
          <cell r="L207">
            <v>149.94999999999999</v>
          </cell>
          <cell r="M207">
            <v>-3.6</v>
          </cell>
        </row>
        <row r="208">
          <cell r="A208">
            <v>42916</v>
          </cell>
          <cell r="B208">
            <v>6725.05</v>
          </cell>
          <cell r="C208">
            <v>6769.95</v>
          </cell>
          <cell r="D208">
            <v>6669.35</v>
          </cell>
          <cell r="E208">
            <v>6723.05</v>
          </cell>
          <cell r="F208">
            <v>6722.5385074626802</v>
          </cell>
          <cell r="G208">
            <v>1675</v>
          </cell>
          <cell r="H208">
            <v>432</v>
          </cell>
          <cell r="I208">
            <v>11260252</v>
          </cell>
          <cell r="J208">
            <v>506</v>
          </cell>
          <cell r="K208">
            <v>30.21</v>
          </cell>
          <cell r="L208">
            <v>100.6</v>
          </cell>
          <cell r="M208">
            <v>-2</v>
          </cell>
        </row>
        <row r="209">
          <cell r="A209">
            <v>42915</v>
          </cell>
          <cell r="B209">
            <v>6672.7</v>
          </cell>
          <cell r="C209">
            <v>6775</v>
          </cell>
          <cell r="D209">
            <v>6667.6</v>
          </cell>
          <cell r="E209">
            <v>6754.45</v>
          </cell>
          <cell r="F209">
            <v>6740.7291475710299</v>
          </cell>
          <cell r="G209">
            <v>2182</v>
          </cell>
          <cell r="H209">
            <v>506</v>
          </cell>
          <cell r="I209">
            <v>14708271</v>
          </cell>
          <cell r="J209">
            <v>839</v>
          </cell>
          <cell r="K209">
            <v>38.450000000000003</v>
          </cell>
          <cell r="L209">
            <v>107.4</v>
          </cell>
          <cell r="M209">
            <v>81.75</v>
          </cell>
        </row>
        <row r="210">
          <cell r="A210">
            <v>42914</v>
          </cell>
          <cell r="B210">
            <v>6626.05</v>
          </cell>
          <cell r="C210">
            <v>6652.8</v>
          </cell>
          <cell r="D210">
            <v>6615.2</v>
          </cell>
          <cell r="E210">
            <v>6634.65</v>
          </cell>
          <cell r="F210">
            <v>6635.6828571428496</v>
          </cell>
          <cell r="G210">
            <v>1050</v>
          </cell>
          <cell r="H210">
            <v>315</v>
          </cell>
          <cell r="I210">
            <v>6967467</v>
          </cell>
          <cell r="J210">
            <v>293</v>
          </cell>
          <cell r="K210">
            <v>27.9</v>
          </cell>
          <cell r="L210">
            <v>37.6</v>
          </cell>
          <cell r="M210">
            <v>8.6</v>
          </cell>
        </row>
        <row r="211">
          <cell r="A211">
            <v>42913</v>
          </cell>
          <cell r="B211">
            <v>6646.65</v>
          </cell>
          <cell r="C211">
            <v>6655</v>
          </cell>
          <cell r="D211">
            <v>6532.4</v>
          </cell>
          <cell r="E211">
            <v>6604.05</v>
          </cell>
          <cell r="F211">
            <v>6603.6988188976302</v>
          </cell>
          <cell r="G211">
            <v>22860</v>
          </cell>
          <cell r="H211">
            <v>388</v>
          </cell>
          <cell r="I211">
            <v>150960555</v>
          </cell>
          <cell r="J211">
            <v>21768</v>
          </cell>
          <cell r="K211">
            <v>95.22</v>
          </cell>
          <cell r="L211">
            <v>122.6</v>
          </cell>
          <cell r="M211">
            <v>-42.6</v>
          </cell>
        </row>
        <row r="212">
          <cell r="A212">
            <v>42909</v>
          </cell>
          <cell r="B212">
            <v>6751</v>
          </cell>
          <cell r="C212">
            <v>6772.85</v>
          </cell>
          <cell r="D212">
            <v>6600</v>
          </cell>
          <cell r="E212">
            <v>6618.5</v>
          </cell>
          <cell r="F212">
            <v>6656.9901057659499</v>
          </cell>
          <cell r="G212">
            <v>5862</v>
          </cell>
          <cell r="H212">
            <v>672</v>
          </cell>
          <cell r="I212">
            <v>39023276</v>
          </cell>
          <cell r="J212">
            <v>3983</v>
          </cell>
          <cell r="K212">
            <v>67.95</v>
          </cell>
          <cell r="L212">
            <v>172.85</v>
          </cell>
          <cell r="M212">
            <v>-132.5</v>
          </cell>
        </row>
        <row r="213">
          <cell r="A213">
            <v>42908</v>
          </cell>
          <cell r="B213">
            <v>6771.8</v>
          </cell>
          <cell r="C213">
            <v>6832</v>
          </cell>
          <cell r="D213">
            <v>6730</v>
          </cell>
          <cell r="E213">
            <v>6772.9</v>
          </cell>
          <cell r="F213">
            <v>6791.1492622669502</v>
          </cell>
          <cell r="G213">
            <v>8743</v>
          </cell>
          <cell r="H213">
            <v>661</v>
          </cell>
          <cell r="I213">
            <v>59375018</v>
          </cell>
          <cell r="J213">
            <v>1077</v>
          </cell>
          <cell r="K213">
            <v>12.32</v>
          </cell>
          <cell r="L213">
            <v>102</v>
          </cell>
          <cell r="M213">
            <v>1.1000000000000001</v>
          </cell>
        </row>
        <row r="214">
          <cell r="A214">
            <v>42907</v>
          </cell>
          <cell r="B214">
            <v>6704.3</v>
          </cell>
          <cell r="C214">
            <v>6776.1</v>
          </cell>
          <cell r="D214">
            <v>6637.55</v>
          </cell>
          <cell r="E214">
            <v>6767.35</v>
          </cell>
          <cell r="F214">
            <v>6703.5952380952303</v>
          </cell>
          <cell r="G214">
            <v>882</v>
          </cell>
          <cell r="H214">
            <v>308</v>
          </cell>
          <cell r="I214">
            <v>5912571</v>
          </cell>
          <cell r="J214">
            <v>272</v>
          </cell>
          <cell r="K214">
            <v>30.84</v>
          </cell>
          <cell r="L214">
            <v>138.55000000000001</v>
          </cell>
          <cell r="M214">
            <v>63.05</v>
          </cell>
        </row>
        <row r="215">
          <cell r="A215">
            <v>42906</v>
          </cell>
          <cell r="B215">
            <v>6735</v>
          </cell>
          <cell r="C215">
            <v>6751.9</v>
          </cell>
          <cell r="D215">
            <v>6686.9</v>
          </cell>
          <cell r="E215">
            <v>6704.3</v>
          </cell>
          <cell r="F215">
            <v>6708.6923076923003</v>
          </cell>
          <cell r="G215">
            <v>585</v>
          </cell>
          <cell r="H215">
            <v>156</v>
          </cell>
          <cell r="I215">
            <v>3924585</v>
          </cell>
          <cell r="J215">
            <v>377</v>
          </cell>
          <cell r="K215">
            <v>64.44</v>
          </cell>
          <cell r="L215">
            <v>65</v>
          </cell>
          <cell r="M215">
            <v>-30.7</v>
          </cell>
        </row>
        <row r="216">
          <cell r="A216">
            <v>42905</v>
          </cell>
          <cell r="B216">
            <v>6799.9</v>
          </cell>
          <cell r="C216">
            <v>6825.3</v>
          </cell>
          <cell r="D216">
            <v>6702</v>
          </cell>
          <cell r="E216">
            <v>6743.7</v>
          </cell>
          <cell r="F216">
            <v>6754.3448844884397</v>
          </cell>
          <cell r="G216">
            <v>1212</v>
          </cell>
          <cell r="H216">
            <v>342</v>
          </cell>
          <cell r="I216">
            <v>8186266</v>
          </cell>
          <cell r="J216">
            <v>505</v>
          </cell>
          <cell r="K216">
            <v>41.67</v>
          </cell>
          <cell r="L216">
            <v>123.3</v>
          </cell>
          <cell r="M216">
            <v>-56.2</v>
          </cell>
        </row>
        <row r="217">
          <cell r="A217">
            <v>42902</v>
          </cell>
          <cell r="B217">
            <v>6697.95</v>
          </cell>
          <cell r="C217">
            <v>6812</v>
          </cell>
          <cell r="D217">
            <v>6685</v>
          </cell>
          <cell r="E217">
            <v>6759.2</v>
          </cell>
          <cell r="F217">
            <v>6763.5526751240996</v>
          </cell>
          <cell r="G217">
            <v>1813</v>
          </cell>
          <cell r="H217">
            <v>525</v>
          </cell>
          <cell r="I217">
            <v>12262321</v>
          </cell>
          <cell r="J217">
            <v>813</v>
          </cell>
          <cell r="K217">
            <v>44.84</v>
          </cell>
          <cell r="L217">
            <v>127</v>
          </cell>
          <cell r="M217">
            <v>61.25</v>
          </cell>
        </row>
        <row r="218">
          <cell r="A218">
            <v>42901</v>
          </cell>
          <cell r="B218">
            <v>6684.25</v>
          </cell>
          <cell r="C218">
            <v>6698</v>
          </cell>
          <cell r="D218">
            <v>6661.5</v>
          </cell>
          <cell r="E218">
            <v>6677</v>
          </cell>
          <cell r="F218">
            <v>6679.9320214668996</v>
          </cell>
          <cell r="G218">
            <v>559</v>
          </cell>
          <cell r="H218">
            <v>213</v>
          </cell>
          <cell r="I218">
            <v>3734082</v>
          </cell>
          <cell r="J218">
            <v>216</v>
          </cell>
          <cell r="K218">
            <v>38.64</v>
          </cell>
          <cell r="L218">
            <v>36.5</v>
          </cell>
          <cell r="M218">
            <v>-7.25</v>
          </cell>
        </row>
        <row r="219">
          <cell r="A219">
            <v>42900</v>
          </cell>
          <cell r="B219">
            <v>6690</v>
          </cell>
          <cell r="C219">
            <v>6709</v>
          </cell>
          <cell r="D219">
            <v>6650.7</v>
          </cell>
          <cell r="E219">
            <v>6678.35</v>
          </cell>
          <cell r="F219">
            <v>6679.4376508447303</v>
          </cell>
          <cell r="G219">
            <v>2486</v>
          </cell>
          <cell r="H219">
            <v>240</v>
          </cell>
          <cell r="I219">
            <v>16605082</v>
          </cell>
          <cell r="J219">
            <v>279</v>
          </cell>
          <cell r="K219">
            <v>11.22</v>
          </cell>
          <cell r="L219">
            <v>58.3</v>
          </cell>
          <cell r="M219">
            <v>-11.65</v>
          </cell>
        </row>
        <row r="220">
          <cell r="A220">
            <v>42899</v>
          </cell>
          <cell r="B220">
            <v>6618.3</v>
          </cell>
          <cell r="C220">
            <v>6704</v>
          </cell>
          <cell r="D220">
            <v>6618.3</v>
          </cell>
          <cell r="E220">
            <v>6689.5</v>
          </cell>
          <cell r="F220">
            <v>6679.61215932914</v>
          </cell>
          <cell r="G220">
            <v>954</v>
          </cell>
          <cell r="H220">
            <v>207</v>
          </cell>
          <cell r="I220">
            <v>6372350</v>
          </cell>
          <cell r="J220">
            <v>507</v>
          </cell>
          <cell r="K220">
            <v>53.14</v>
          </cell>
          <cell r="L220">
            <v>85.7</v>
          </cell>
          <cell r="M220">
            <v>71.2</v>
          </cell>
        </row>
        <row r="221">
          <cell r="A221">
            <v>42898</v>
          </cell>
          <cell r="B221">
            <v>6667.45</v>
          </cell>
          <cell r="C221">
            <v>6710</v>
          </cell>
          <cell r="D221">
            <v>6641.3</v>
          </cell>
          <cell r="E221">
            <v>6657.8</v>
          </cell>
          <cell r="F221">
            <v>6668.44237918215</v>
          </cell>
          <cell r="G221">
            <v>1076</v>
          </cell>
          <cell r="H221">
            <v>319</v>
          </cell>
          <cell r="I221">
            <v>7175244</v>
          </cell>
          <cell r="J221">
            <v>283</v>
          </cell>
          <cell r="K221">
            <v>26.3</v>
          </cell>
          <cell r="L221">
            <v>68.7</v>
          </cell>
          <cell r="M221">
            <v>-9.65</v>
          </cell>
        </row>
        <row r="222">
          <cell r="A222">
            <v>42895</v>
          </cell>
          <cell r="B222">
            <v>6651.85</v>
          </cell>
          <cell r="C222">
            <v>6698.3</v>
          </cell>
          <cell r="D222">
            <v>6617.05</v>
          </cell>
          <cell r="E222">
            <v>6667.45</v>
          </cell>
          <cell r="F222">
            <v>6645.8262339418498</v>
          </cell>
          <cell r="G222">
            <v>1479</v>
          </cell>
          <cell r="H222">
            <v>329</v>
          </cell>
          <cell r="I222">
            <v>9829177</v>
          </cell>
          <cell r="J222">
            <v>338</v>
          </cell>
          <cell r="K222">
            <v>22.85</v>
          </cell>
          <cell r="L222">
            <v>81.25</v>
          </cell>
          <cell r="M222">
            <v>15.6</v>
          </cell>
        </row>
        <row r="223">
          <cell r="A223">
            <v>42894</v>
          </cell>
          <cell r="B223">
            <v>6670</v>
          </cell>
          <cell r="C223">
            <v>6725</v>
          </cell>
          <cell r="D223">
            <v>6620.2</v>
          </cell>
          <cell r="E223">
            <v>6679.55</v>
          </cell>
          <cell r="F223">
            <v>6655.9207881662096</v>
          </cell>
          <cell r="G223">
            <v>35424</v>
          </cell>
          <cell r="H223">
            <v>923</v>
          </cell>
          <cell r="I223">
            <v>235779338</v>
          </cell>
          <cell r="J223">
            <v>32297</v>
          </cell>
          <cell r="K223">
            <v>91.17</v>
          </cell>
          <cell r="L223">
            <v>104.8</v>
          </cell>
          <cell r="M223">
            <v>9.5500000000000007</v>
          </cell>
        </row>
        <row r="224">
          <cell r="A224">
            <v>42893</v>
          </cell>
          <cell r="B224">
            <v>6677</v>
          </cell>
          <cell r="C224">
            <v>6710</v>
          </cell>
          <cell r="D224">
            <v>6645.85</v>
          </cell>
          <cell r="E224">
            <v>6668.15</v>
          </cell>
          <cell r="F224">
            <v>6698.2603734439799</v>
          </cell>
          <cell r="G224">
            <v>7712</v>
          </cell>
          <cell r="H224">
            <v>227</v>
          </cell>
          <cell r="I224">
            <v>51656984</v>
          </cell>
          <cell r="J224">
            <v>7303</v>
          </cell>
          <cell r="K224">
            <v>94.7</v>
          </cell>
          <cell r="L224">
            <v>64.150000000000006</v>
          </cell>
          <cell r="M224">
            <v>-8.85</v>
          </cell>
        </row>
        <row r="225">
          <cell r="A225">
            <v>42892</v>
          </cell>
          <cell r="B225">
            <v>6743</v>
          </cell>
          <cell r="C225">
            <v>6744.95</v>
          </cell>
          <cell r="D225">
            <v>6613</v>
          </cell>
          <cell r="E225">
            <v>6679.2</v>
          </cell>
          <cell r="F225">
            <v>6659.4510791366902</v>
          </cell>
          <cell r="G225">
            <v>1390</v>
          </cell>
          <cell r="H225">
            <v>429</v>
          </cell>
          <cell r="I225">
            <v>9256637</v>
          </cell>
          <cell r="J225">
            <v>593</v>
          </cell>
          <cell r="K225">
            <v>42.66</v>
          </cell>
          <cell r="L225">
            <v>131.94999999999999</v>
          </cell>
          <cell r="M225">
            <v>-63.8</v>
          </cell>
        </row>
        <row r="226">
          <cell r="A226">
            <v>42891</v>
          </cell>
          <cell r="B226">
            <v>6650.05</v>
          </cell>
          <cell r="C226">
            <v>6790</v>
          </cell>
          <cell r="D226">
            <v>6638.5</v>
          </cell>
          <cell r="E226">
            <v>6724.7</v>
          </cell>
          <cell r="F226">
            <v>6715.7031408308003</v>
          </cell>
          <cell r="G226">
            <v>1974</v>
          </cell>
          <cell r="H226">
            <v>499</v>
          </cell>
          <cell r="I226">
            <v>13256798</v>
          </cell>
          <cell r="J226">
            <v>687</v>
          </cell>
          <cell r="K226">
            <v>34.799999999999997</v>
          </cell>
          <cell r="L226">
            <v>151.5</v>
          </cell>
          <cell r="M226">
            <v>74.650000000000006</v>
          </cell>
        </row>
        <row r="227">
          <cell r="A227">
            <v>42888</v>
          </cell>
          <cell r="B227">
            <v>6667.35</v>
          </cell>
          <cell r="C227">
            <v>6667.4</v>
          </cell>
          <cell r="D227">
            <v>6615</v>
          </cell>
          <cell r="E227">
            <v>6644.8</v>
          </cell>
          <cell r="F227">
            <v>6640.67320261437</v>
          </cell>
          <cell r="G227">
            <v>765</v>
          </cell>
          <cell r="H227">
            <v>157</v>
          </cell>
          <cell r="I227">
            <v>5080115</v>
          </cell>
          <cell r="J227">
            <v>599</v>
          </cell>
          <cell r="K227">
            <v>78.3</v>
          </cell>
          <cell r="L227">
            <v>52.4</v>
          </cell>
          <cell r="M227">
            <v>-22.55</v>
          </cell>
        </row>
        <row r="228">
          <cell r="A228">
            <v>42887</v>
          </cell>
          <cell r="B228">
            <v>6644</v>
          </cell>
          <cell r="C228">
            <v>6650</v>
          </cell>
          <cell r="D228">
            <v>6552.15</v>
          </cell>
          <cell r="E228">
            <v>6599.95</v>
          </cell>
          <cell r="F228">
            <v>6599.8384059392401</v>
          </cell>
          <cell r="G228">
            <v>66271</v>
          </cell>
          <cell r="H228">
            <v>417</v>
          </cell>
          <cell r="I228">
            <v>437377891</v>
          </cell>
          <cell r="J228">
            <v>64871</v>
          </cell>
          <cell r="K228">
            <v>97.89</v>
          </cell>
          <cell r="L228">
            <v>97.85</v>
          </cell>
          <cell r="M228">
            <v>-44.05</v>
          </cell>
        </row>
        <row r="229">
          <cell r="A229">
            <v>42886</v>
          </cell>
          <cell r="B229">
            <v>6660</v>
          </cell>
          <cell r="C229">
            <v>6685</v>
          </cell>
          <cell r="D229">
            <v>6623.65</v>
          </cell>
          <cell r="E229">
            <v>6657.15</v>
          </cell>
          <cell r="F229">
            <v>6664.5918727915096</v>
          </cell>
          <cell r="G229">
            <v>1132</v>
          </cell>
          <cell r="H229">
            <v>410</v>
          </cell>
          <cell r="I229">
            <v>7544318</v>
          </cell>
          <cell r="J229">
            <v>562</v>
          </cell>
          <cell r="K229">
            <v>49.65</v>
          </cell>
          <cell r="L229">
            <v>61.35</v>
          </cell>
          <cell r="M229">
            <v>-2.85</v>
          </cell>
        </row>
        <row r="230">
          <cell r="A230">
            <v>42885</v>
          </cell>
          <cell r="B230">
            <v>6623.6</v>
          </cell>
          <cell r="C230">
            <v>6636</v>
          </cell>
          <cell r="D230">
            <v>6567.8</v>
          </cell>
          <cell r="E230">
            <v>6604.9</v>
          </cell>
          <cell r="F230">
            <v>6601.9730863898603</v>
          </cell>
          <cell r="G230">
            <v>24783</v>
          </cell>
          <cell r="H230">
            <v>1026</v>
          </cell>
          <cell r="I230">
            <v>163616699</v>
          </cell>
          <cell r="J230">
            <v>20177</v>
          </cell>
          <cell r="K230">
            <v>81.41</v>
          </cell>
          <cell r="L230">
            <v>68.2</v>
          </cell>
          <cell r="M230">
            <v>-18.7</v>
          </cell>
        </row>
        <row r="231">
          <cell r="A231">
            <v>42884</v>
          </cell>
          <cell r="B231">
            <v>6645</v>
          </cell>
          <cell r="C231">
            <v>6694.65</v>
          </cell>
          <cell r="D231">
            <v>6554.3</v>
          </cell>
          <cell r="E231">
            <v>6614.35</v>
          </cell>
          <cell r="F231">
            <v>6616.5602346532496</v>
          </cell>
          <cell r="G231">
            <v>4773</v>
          </cell>
          <cell r="H231">
            <v>827</v>
          </cell>
          <cell r="I231">
            <v>31580842</v>
          </cell>
          <cell r="J231">
            <v>650</v>
          </cell>
          <cell r="K231">
            <v>13.62</v>
          </cell>
          <cell r="L231">
            <v>140.35</v>
          </cell>
          <cell r="M231">
            <v>-30.65</v>
          </cell>
        </row>
        <row r="232">
          <cell r="A232">
            <v>42881</v>
          </cell>
          <cell r="B232">
            <v>6558</v>
          </cell>
          <cell r="C232">
            <v>6725</v>
          </cell>
          <cell r="D232">
            <v>6530.55</v>
          </cell>
          <cell r="E232">
            <v>6638.85</v>
          </cell>
          <cell r="F232">
            <v>6653.59178861484</v>
          </cell>
          <cell r="G232">
            <v>26719</v>
          </cell>
          <cell r="H232">
            <v>1692</v>
          </cell>
          <cell r="I232">
            <v>177777319</v>
          </cell>
          <cell r="J232">
            <v>21644</v>
          </cell>
          <cell r="K232">
            <v>81.010000000000005</v>
          </cell>
          <cell r="L232">
            <v>194.45</v>
          </cell>
          <cell r="M232">
            <v>80.849999999999994</v>
          </cell>
        </row>
        <row r="233">
          <cell r="A233">
            <v>42880</v>
          </cell>
          <cell r="B233">
            <v>6569</v>
          </cell>
          <cell r="C233">
            <v>6571</v>
          </cell>
          <cell r="D233">
            <v>6475</v>
          </cell>
          <cell r="E233">
            <v>6505.9</v>
          </cell>
          <cell r="F233">
            <v>6520.0038387715904</v>
          </cell>
          <cell r="G233">
            <v>4168</v>
          </cell>
          <cell r="H233">
            <v>966</v>
          </cell>
          <cell r="I233">
            <v>27175376</v>
          </cell>
          <cell r="J233">
            <v>882</v>
          </cell>
          <cell r="K233">
            <v>21.16</v>
          </cell>
          <cell r="L233">
            <v>96</v>
          </cell>
          <cell r="M233">
            <v>-63.1</v>
          </cell>
        </row>
        <row r="234">
          <cell r="A234">
            <v>42879</v>
          </cell>
          <cell r="B234">
            <v>6570.9</v>
          </cell>
          <cell r="C234">
            <v>6596.1</v>
          </cell>
          <cell r="D234">
            <v>6484.85</v>
          </cell>
          <cell r="E234">
            <v>6526.45</v>
          </cell>
          <cell r="F234">
            <v>6528.8954642787603</v>
          </cell>
          <cell r="G234">
            <v>5137</v>
          </cell>
          <cell r="H234">
            <v>942</v>
          </cell>
          <cell r="I234">
            <v>33538936</v>
          </cell>
          <cell r="J234">
            <v>1061</v>
          </cell>
          <cell r="K234">
            <v>20.65</v>
          </cell>
          <cell r="L234">
            <v>111.25</v>
          </cell>
          <cell r="M234">
            <v>-44.45</v>
          </cell>
        </row>
        <row r="235">
          <cell r="A235">
            <v>42878</v>
          </cell>
          <cell r="B235">
            <v>6640</v>
          </cell>
          <cell r="C235">
            <v>6669.6</v>
          </cell>
          <cell r="D235">
            <v>6524</v>
          </cell>
          <cell r="E235">
            <v>6568.95</v>
          </cell>
          <cell r="F235">
            <v>6574.9676046346603</v>
          </cell>
          <cell r="G235">
            <v>8458</v>
          </cell>
          <cell r="H235">
            <v>1359</v>
          </cell>
          <cell r="I235">
            <v>55611076</v>
          </cell>
          <cell r="J235">
            <v>3503</v>
          </cell>
          <cell r="K235">
            <v>41.42</v>
          </cell>
          <cell r="L235">
            <v>145.6</v>
          </cell>
          <cell r="M235">
            <v>-71.05</v>
          </cell>
        </row>
        <row r="236">
          <cell r="A236">
            <v>42877</v>
          </cell>
          <cell r="B236">
            <v>6530.4</v>
          </cell>
          <cell r="C236">
            <v>6649.4</v>
          </cell>
          <cell r="D236">
            <v>6530.4</v>
          </cell>
          <cell r="E236">
            <v>6574.9</v>
          </cell>
          <cell r="F236">
            <v>6597.97520456236</v>
          </cell>
          <cell r="G236">
            <v>4033</v>
          </cell>
          <cell r="H236">
            <v>899</v>
          </cell>
          <cell r="I236">
            <v>26609634</v>
          </cell>
          <cell r="J236">
            <v>1059</v>
          </cell>
          <cell r="K236">
            <v>26.26</v>
          </cell>
          <cell r="L236">
            <v>119</v>
          </cell>
          <cell r="M236">
            <v>44.5</v>
          </cell>
        </row>
        <row r="237">
          <cell r="A237">
            <v>42874</v>
          </cell>
          <cell r="B237">
            <v>6550</v>
          </cell>
          <cell r="C237">
            <v>6614.7</v>
          </cell>
          <cell r="D237">
            <v>6474.25</v>
          </cell>
          <cell r="E237">
            <v>6530.4</v>
          </cell>
          <cell r="F237">
            <v>6548.2494547002098</v>
          </cell>
          <cell r="G237">
            <v>18797</v>
          </cell>
          <cell r="H237">
            <v>1121</v>
          </cell>
          <cell r="I237">
            <v>123087445</v>
          </cell>
          <cell r="J237">
            <v>12222</v>
          </cell>
          <cell r="K237">
            <v>65.02</v>
          </cell>
          <cell r="L237">
            <v>140.44999999999999</v>
          </cell>
          <cell r="M237">
            <v>-19.600000000000001</v>
          </cell>
        </row>
        <row r="238">
          <cell r="A238">
            <v>42873</v>
          </cell>
          <cell r="B238">
            <v>6556</v>
          </cell>
          <cell r="C238">
            <v>6571.45</v>
          </cell>
          <cell r="D238">
            <v>6508</v>
          </cell>
          <cell r="E238">
            <v>6527.65</v>
          </cell>
          <cell r="F238">
            <v>6551.5093493463</v>
          </cell>
          <cell r="G238">
            <v>13156</v>
          </cell>
          <cell r="H238">
            <v>1001</v>
          </cell>
          <cell r="I238">
            <v>86191657</v>
          </cell>
          <cell r="J238">
            <v>7513</v>
          </cell>
          <cell r="K238">
            <v>57.11</v>
          </cell>
          <cell r="L238">
            <v>63.45</v>
          </cell>
          <cell r="M238">
            <v>-28.35</v>
          </cell>
        </row>
        <row r="239">
          <cell r="A239">
            <v>42872</v>
          </cell>
          <cell r="B239">
            <v>6520.8</v>
          </cell>
          <cell r="C239">
            <v>6580</v>
          </cell>
          <cell r="D239">
            <v>6520</v>
          </cell>
          <cell r="E239">
            <v>6554.65</v>
          </cell>
          <cell r="F239">
            <v>6545.1380873866401</v>
          </cell>
          <cell r="G239">
            <v>2426</v>
          </cell>
          <cell r="H239">
            <v>550</v>
          </cell>
          <cell r="I239">
            <v>15878505</v>
          </cell>
          <cell r="J239">
            <v>739</v>
          </cell>
          <cell r="K239">
            <v>30.46</v>
          </cell>
          <cell r="L239">
            <v>60</v>
          </cell>
          <cell r="M239">
            <v>33.85</v>
          </cell>
        </row>
        <row r="240">
          <cell r="A240">
            <v>42871</v>
          </cell>
          <cell r="B240">
            <v>6611.4</v>
          </cell>
          <cell r="C240">
            <v>6613.95</v>
          </cell>
          <cell r="D240">
            <v>6450.8</v>
          </cell>
          <cell r="E240">
            <v>6476.25</v>
          </cell>
          <cell r="F240">
            <v>6489.4754595752202</v>
          </cell>
          <cell r="G240">
            <v>5603</v>
          </cell>
          <cell r="H240">
            <v>1304</v>
          </cell>
          <cell r="I240">
            <v>36360531</v>
          </cell>
          <cell r="J240">
            <v>2985</v>
          </cell>
          <cell r="K240">
            <v>53.28</v>
          </cell>
          <cell r="L240">
            <v>163.15</v>
          </cell>
          <cell r="M240">
            <v>-135.15</v>
          </cell>
        </row>
        <row r="241">
          <cell r="A241">
            <v>42870</v>
          </cell>
          <cell r="B241">
            <v>6780</v>
          </cell>
          <cell r="C241">
            <v>6780</v>
          </cell>
          <cell r="D241">
            <v>6581</v>
          </cell>
          <cell r="E241">
            <v>6611.4</v>
          </cell>
          <cell r="F241">
            <v>6654.2583988894003</v>
          </cell>
          <cell r="G241">
            <v>10805</v>
          </cell>
          <cell r="H241">
            <v>1818</v>
          </cell>
          <cell r="I241">
            <v>71899262</v>
          </cell>
          <cell r="J241">
            <v>6140</v>
          </cell>
          <cell r="K241">
            <v>56.83</v>
          </cell>
          <cell r="L241">
            <v>199</v>
          </cell>
          <cell r="M241">
            <v>-168.6</v>
          </cell>
        </row>
        <row r="242">
          <cell r="A242">
            <v>42867</v>
          </cell>
          <cell r="B242">
            <v>6909</v>
          </cell>
          <cell r="C242">
            <v>6909</v>
          </cell>
          <cell r="D242">
            <v>6780.4</v>
          </cell>
          <cell r="E242">
            <v>6819.55</v>
          </cell>
          <cell r="F242">
            <v>6851.2461323717498</v>
          </cell>
          <cell r="G242">
            <v>34388</v>
          </cell>
          <cell r="H242">
            <v>822</v>
          </cell>
          <cell r="I242">
            <v>235600652</v>
          </cell>
          <cell r="J242">
            <v>30405</v>
          </cell>
          <cell r="K242">
            <v>88.42</v>
          </cell>
          <cell r="L242">
            <v>128.6</v>
          </cell>
          <cell r="M242">
            <v>-89.45</v>
          </cell>
        </row>
        <row r="243">
          <cell r="A243">
            <v>42866</v>
          </cell>
          <cell r="B243">
            <v>6989.5</v>
          </cell>
          <cell r="C243">
            <v>6992</v>
          </cell>
          <cell r="D243">
            <v>6833.9</v>
          </cell>
          <cell r="E243">
            <v>6852.1</v>
          </cell>
          <cell r="F243">
            <v>6926.65874403815</v>
          </cell>
          <cell r="G243">
            <v>75480</v>
          </cell>
          <cell r="H243">
            <v>746</v>
          </cell>
          <cell r="I243">
            <v>522824202</v>
          </cell>
          <cell r="J243">
            <v>72734</v>
          </cell>
          <cell r="K243">
            <v>96.36</v>
          </cell>
          <cell r="L243">
            <v>158.1</v>
          </cell>
          <cell r="M243">
            <v>-137.4</v>
          </cell>
        </row>
        <row r="244">
          <cell r="A244">
            <v>42865</v>
          </cell>
          <cell r="B244">
            <v>6710</v>
          </cell>
          <cell r="C244">
            <v>6995.5</v>
          </cell>
          <cell r="D244">
            <v>6710</v>
          </cell>
          <cell r="E244">
            <v>6919.15</v>
          </cell>
          <cell r="F244">
            <v>6919.0937940761596</v>
          </cell>
          <cell r="G244">
            <v>9926</v>
          </cell>
          <cell r="H244">
            <v>1961</v>
          </cell>
          <cell r="I244">
            <v>68678925</v>
          </cell>
          <cell r="J244">
            <v>3129</v>
          </cell>
          <cell r="K244">
            <v>31.52</v>
          </cell>
          <cell r="L244">
            <v>285.5</v>
          </cell>
          <cell r="M244">
            <v>209.15</v>
          </cell>
        </row>
        <row r="245">
          <cell r="A245">
            <v>42864</v>
          </cell>
          <cell r="B245">
            <v>6715</v>
          </cell>
          <cell r="C245">
            <v>6727.55</v>
          </cell>
          <cell r="D245">
            <v>6678.1</v>
          </cell>
          <cell r="E245">
            <v>6702.95</v>
          </cell>
          <cell r="F245">
            <v>6700.5500276395696</v>
          </cell>
          <cell r="G245">
            <v>1809</v>
          </cell>
          <cell r="H245">
            <v>396</v>
          </cell>
          <cell r="I245">
            <v>12121295</v>
          </cell>
          <cell r="J245">
            <v>270</v>
          </cell>
          <cell r="K245">
            <v>14.93</v>
          </cell>
          <cell r="L245">
            <v>49.45</v>
          </cell>
          <cell r="M245">
            <v>-12.05</v>
          </cell>
        </row>
        <row r="246">
          <cell r="A246">
            <v>42863</v>
          </cell>
          <cell r="B246">
            <v>6733.75</v>
          </cell>
          <cell r="C246">
            <v>6750</v>
          </cell>
          <cell r="D246">
            <v>6640</v>
          </cell>
          <cell r="E246">
            <v>6700.95</v>
          </cell>
          <cell r="F246">
            <v>6709.2721952517104</v>
          </cell>
          <cell r="G246">
            <v>30074</v>
          </cell>
          <cell r="H246">
            <v>650</v>
          </cell>
          <cell r="I246">
            <v>201774652</v>
          </cell>
          <cell r="J246">
            <v>27804</v>
          </cell>
          <cell r="K246">
            <v>92.45</v>
          </cell>
          <cell r="L246">
            <v>110</v>
          </cell>
          <cell r="M246">
            <v>-32.799999999999997</v>
          </cell>
        </row>
        <row r="247">
          <cell r="A247">
            <v>42860</v>
          </cell>
          <cell r="B247">
            <v>6735</v>
          </cell>
          <cell r="C247">
            <v>6735</v>
          </cell>
          <cell r="D247">
            <v>6666</v>
          </cell>
          <cell r="E247">
            <v>6722.45</v>
          </cell>
          <cell r="F247">
            <v>6704.7525602907099</v>
          </cell>
          <cell r="G247">
            <v>3027</v>
          </cell>
          <cell r="H247">
            <v>682</v>
          </cell>
          <cell r="I247">
            <v>20295286</v>
          </cell>
          <cell r="J247">
            <v>564</v>
          </cell>
          <cell r="K247">
            <v>18.63</v>
          </cell>
          <cell r="L247">
            <v>69</v>
          </cell>
          <cell r="M247">
            <v>-12.55</v>
          </cell>
        </row>
        <row r="248">
          <cell r="A248">
            <v>42859</v>
          </cell>
          <cell r="B248">
            <v>6705</v>
          </cell>
          <cell r="C248">
            <v>6749</v>
          </cell>
          <cell r="D248">
            <v>6703.4</v>
          </cell>
          <cell r="E248">
            <v>6730.65</v>
          </cell>
          <cell r="F248">
            <v>6738.3816619782501</v>
          </cell>
          <cell r="G248">
            <v>13153</v>
          </cell>
          <cell r="H248">
            <v>328</v>
          </cell>
          <cell r="I248">
            <v>88629934</v>
          </cell>
          <cell r="J248">
            <v>12040</v>
          </cell>
          <cell r="K248">
            <v>91.54</v>
          </cell>
          <cell r="L248">
            <v>45.6</v>
          </cell>
          <cell r="M248">
            <v>25.65</v>
          </cell>
        </row>
        <row r="249">
          <cell r="A249">
            <v>42858</v>
          </cell>
          <cell r="B249">
            <v>6714.6</v>
          </cell>
          <cell r="C249">
            <v>6724.3</v>
          </cell>
          <cell r="D249">
            <v>6690.05</v>
          </cell>
          <cell r="E249">
            <v>6704.8</v>
          </cell>
          <cell r="F249">
            <v>6710.3524229074801</v>
          </cell>
          <cell r="G249">
            <v>681</v>
          </cell>
          <cell r="H249">
            <v>203</v>
          </cell>
          <cell r="I249">
            <v>4569750</v>
          </cell>
          <cell r="J249">
            <v>336</v>
          </cell>
          <cell r="K249">
            <v>49.34</v>
          </cell>
          <cell r="L249">
            <v>34.25</v>
          </cell>
          <cell r="M249">
            <v>-9.8000000000000007</v>
          </cell>
        </row>
        <row r="250">
          <cell r="A250">
            <v>42857</v>
          </cell>
          <cell r="B250">
            <v>6702</v>
          </cell>
          <cell r="C250">
            <v>6735.25</v>
          </cell>
          <cell r="D250">
            <v>6690.5</v>
          </cell>
          <cell r="E250">
            <v>6714.6</v>
          </cell>
          <cell r="F250">
            <v>6713.2917466410699</v>
          </cell>
          <cell r="G250">
            <v>2605</v>
          </cell>
          <cell r="H250">
            <v>400</v>
          </cell>
          <cell r="I250">
            <v>17488125</v>
          </cell>
          <cell r="J250">
            <v>1367</v>
          </cell>
          <cell r="K250">
            <v>52.48</v>
          </cell>
          <cell r="L250">
            <v>44.75</v>
          </cell>
          <cell r="M250">
            <v>12.6</v>
          </cell>
        </row>
        <row r="251">
          <cell r="A251">
            <v>42853</v>
          </cell>
          <cell r="B251">
            <v>6741</v>
          </cell>
          <cell r="C251">
            <v>6778</v>
          </cell>
          <cell r="D251">
            <v>6663</v>
          </cell>
          <cell r="E251">
            <v>6702.4</v>
          </cell>
          <cell r="F251">
            <v>6741.8293553424</v>
          </cell>
          <cell r="G251">
            <v>4483</v>
          </cell>
          <cell r="H251">
            <v>654</v>
          </cell>
          <cell r="I251">
            <v>30223621</v>
          </cell>
          <cell r="J251">
            <v>2553</v>
          </cell>
          <cell r="K251">
            <v>56.95</v>
          </cell>
          <cell r="L251">
            <v>115</v>
          </cell>
          <cell r="M251">
            <v>-38.6</v>
          </cell>
        </row>
        <row r="252">
          <cell r="A252">
            <v>42852</v>
          </cell>
          <cell r="B252">
            <v>6426</v>
          </cell>
          <cell r="C252">
            <v>6749</v>
          </cell>
          <cell r="D252">
            <v>6426</v>
          </cell>
          <cell r="E252">
            <v>6699.7</v>
          </cell>
          <cell r="F252">
            <v>6610.9452153976099</v>
          </cell>
          <cell r="G252">
            <v>8287</v>
          </cell>
          <cell r="H252">
            <v>1644</v>
          </cell>
          <cell r="I252">
            <v>54784903</v>
          </cell>
          <cell r="J252">
            <v>4106</v>
          </cell>
          <cell r="K252">
            <v>49.55</v>
          </cell>
          <cell r="L252">
            <v>323</v>
          </cell>
          <cell r="M252">
            <v>273.7</v>
          </cell>
        </row>
        <row r="253">
          <cell r="A253">
            <v>42851</v>
          </cell>
          <cell r="B253">
            <v>6310</v>
          </cell>
          <cell r="C253">
            <v>6449.2</v>
          </cell>
          <cell r="D253">
            <v>6310</v>
          </cell>
          <cell r="E253">
            <v>6426.8</v>
          </cell>
          <cell r="F253">
            <v>6366.5909163968599</v>
          </cell>
          <cell r="G253">
            <v>43551</v>
          </cell>
          <cell r="H253">
            <v>1032</v>
          </cell>
          <cell r="I253">
            <v>277271401</v>
          </cell>
          <cell r="J253">
            <v>39134</v>
          </cell>
          <cell r="K253">
            <v>89.86</v>
          </cell>
          <cell r="L253">
            <v>139.19999999999999</v>
          </cell>
          <cell r="M253">
            <v>116.8</v>
          </cell>
        </row>
        <row r="254">
          <cell r="A254">
            <v>42850</v>
          </cell>
          <cell r="B254">
            <v>6335</v>
          </cell>
          <cell r="C254">
            <v>6353.55</v>
          </cell>
          <cell r="D254">
            <v>6301.05</v>
          </cell>
          <cell r="E254">
            <v>6325.25</v>
          </cell>
          <cell r="F254">
            <v>6328.1595367525397</v>
          </cell>
          <cell r="G254">
            <v>4231</v>
          </cell>
          <cell r="H254">
            <v>734</v>
          </cell>
          <cell r="I254">
            <v>26774443</v>
          </cell>
          <cell r="J254">
            <v>472</v>
          </cell>
          <cell r="K254">
            <v>11.16</v>
          </cell>
          <cell r="L254">
            <v>52.5</v>
          </cell>
          <cell r="M254">
            <v>-9.75</v>
          </cell>
        </row>
        <row r="255">
          <cell r="A255">
            <v>42849</v>
          </cell>
          <cell r="B255">
            <v>6330</v>
          </cell>
          <cell r="C255">
            <v>6355.95</v>
          </cell>
          <cell r="D255">
            <v>6262</v>
          </cell>
          <cell r="E255">
            <v>6288</v>
          </cell>
          <cell r="F255">
            <v>6319.93083573487</v>
          </cell>
          <cell r="G255">
            <v>4511</v>
          </cell>
          <cell r="H255">
            <v>894</v>
          </cell>
          <cell r="I255">
            <v>28509208</v>
          </cell>
          <cell r="J255">
            <v>542</v>
          </cell>
          <cell r="K255">
            <v>12.02</v>
          </cell>
          <cell r="L255">
            <v>93.95</v>
          </cell>
          <cell r="M255">
            <v>-42</v>
          </cell>
        </row>
        <row r="256">
          <cell r="A256">
            <v>42846</v>
          </cell>
          <cell r="B256">
            <v>6350</v>
          </cell>
          <cell r="C256">
            <v>6366</v>
          </cell>
          <cell r="D256">
            <v>6315</v>
          </cell>
          <cell r="E256">
            <v>6328.7</v>
          </cell>
          <cell r="F256">
            <v>6340.4974974974903</v>
          </cell>
          <cell r="G256">
            <v>999</v>
          </cell>
          <cell r="H256">
            <v>264</v>
          </cell>
          <cell r="I256">
            <v>6334157</v>
          </cell>
          <cell r="J256">
            <v>520</v>
          </cell>
          <cell r="K256">
            <v>52.05</v>
          </cell>
          <cell r="L256">
            <v>51</v>
          </cell>
          <cell r="M256">
            <v>-21.3</v>
          </cell>
        </row>
        <row r="257">
          <cell r="A257">
            <v>42845</v>
          </cell>
          <cell r="B257">
            <v>6349</v>
          </cell>
          <cell r="C257">
            <v>6375</v>
          </cell>
          <cell r="D257">
            <v>6305</v>
          </cell>
          <cell r="E257">
            <v>6346.1</v>
          </cell>
          <cell r="F257">
            <v>6340.6631901840401</v>
          </cell>
          <cell r="G257">
            <v>1630</v>
          </cell>
          <cell r="H257">
            <v>384</v>
          </cell>
          <cell r="I257">
            <v>10335281</v>
          </cell>
          <cell r="J257">
            <v>524</v>
          </cell>
          <cell r="K257">
            <v>32.15</v>
          </cell>
          <cell r="L257">
            <v>70</v>
          </cell>
          <cell r="M257">
            <v>-2.9</v>
          </cell>
        </row>
        <row r="258">
          <cell r="A258">
            <v>42844</v>
          </cell>
          <cell r="B258">
            <v>6334</v>
          </cell>
          <cell r="C258">
            <v>6341.1</v>
          </cell>
          <cell r="D258">
            <v>6290.1</v>
          </cell>
          <cell r="E258">
            <v>6300.8</v>
          </cell>
          <cell r="F258">
            <v>6310.3115220483596</v>
          </cell>
          <cell r="G258">
            <v>703</v>
          </cell>
          <cell r="H258">
            <v>130</v>
          </cell>
          <cell r="I258">
            <v>4436149</v>
          </cell>
          <cell r="J258">
            <v>336</v>
          </cell>
          <cell r="K258">
            <v>47.8</v>
          </cell>
          <cell r="L258">
            <v>51</v>
          </cell>
          <cell r="M258">
            <v>-33.200000000000003</v>
          </cell>
        </row>
        <row r="259">
          <cell r="A259">
            <v>42843</v>
          </cell>
          <cell r="B259">
            <v>6349.65</v>
          </cell>
          <cell r="C259">
            <v>6365</v>
          </cell>
          <cell r="D259">
            <v>6308.15</v>
          </cell>
          <cell r="E259">
            <v>6328.4</v>
          </cell>
          <cell r="F259">
            <v>6335.3893294881</v>
          </cell>
          <cell r="G259">
            <v>1387</v>
          </cell>
          <cell r="H259">
            <v>469</v>
          </cell>
          <cell r="I259">
            <v>8787185</v>
          </cell>
          <cell r="J259">
            <v>606</v>
          </cell>
          <cell r="K259">
            <v>43.69</v>
          </cell>
          <cell r="L259">
            <v>56.85</v>
          </cell>
          <cell r="M259">
            <v>-21.25</v>
          </cell>
        </row>
        <row r="260">
          <cell r="A260">
            <v>42842</v>
          </cell>
          <cell r="B260">
            <v>6450</v>
          </cell>
          <cell r="C260">
            <v>6500</v>
          </cell>
          <cell r="D260">
            <v>6300.2</v>
          </cell>
          <cell r="E260">
            <v>6317</v>
          </cell>
          <cell r="F260">
            <v>6351.1355605525196</v>
          </cell>
          <cell r="G260">
            <v>3113</v>
          </cell>
          <cell r="H260">
            <v>682</v>
          </cell>
          <cell r="I260">
            <v>19771085</v>
          </cell>
          <cell r="J260">
            <v>1822</v>
          </cell>
          <cell r="K260">
            <v>58.53</v>
          </cell>
          <cell r="L260">
            <v>199.8</v>
          </cell>
          <cell r="M260">
            <v>-133</v>
          </cell>
        </row>
        <row r="261">
          <cell r="A261">
            <v>42838</v>
          </cell>
          <cell r="B261">
            <v>6530</v>
          </cell>
          <cell r="C261">
            <v>6545</v>
          </cell>
          <cell r="D261">
            <v>6408.45</v>
          </cell>
          <cell r="E261">
            <v>6443.5</v>
          </cell>
          <cell r="F261">
            <v>6497.27201257861</v>
          </cell>
          <cell r="G261">
            <v>1908</v>
          </cell>
          <cell r="H261">
            <v>451</v>
          </cell>
          <cell r="I261">
            <v>12396795</v>
          </cell>
          <cell r="J261">
            <v>796</v>
          </cell>
          <cell r="K261">
            <v>41.72</v>
          </cell>
          <cell r="L261">
            <v>136.55000000000001</v>
          </cell>
          <cell r="M261">
            <v>-86.5</v>
          </cell>
        </row>
        <row r="262">
          <cell r="A262">
            <v>42837</v>
          </cell>
          <cell r="B262">
            <v>6599</v>
          </cell>
          <cell r="C262">
            <v>6599</v>
          </cell>
          <cell r="D262">
            <v>6444</v>
          </cell>
          <cell r="E262">
            <v>6518.05</v>
          </cell>
          <cell r="F262">
            <v>6517.5348075348002</v>
          </cell>
          <cell r="G262">
            <v>1221</v>
          </cell>
          <cell r="H262">
            <v>401</v>
          </cell>
          <cell r="I262">
            <v>7957910</v>
          </cell>
          <cell r="J262">
            <v>248</v>
          </cell>
          <cell r="K262">
            <v>20.309999999999999</v>
          </cell>
          <cell r="L262">
            <v>155</v>
          </cell>
          <cell r="M262">
            <v>-80.95</v>
          </cell>
        </row>
        <row r="263">
          <cell r="A263">
            <v>42836</v>
          </cell>
          <cell r="B263">
            <v>6609.5</v>
          </cell>
          <cell r="C263">
            <v>6609.5</v>
          </cell>
          <cell r="D263">
            <v>6541</v>
          </cell>
          <cell r="E263">
            <v>6565.05</v>
          </cell>
          <cell r="F263">
            <v>6578.2243589743503</v>
          </cell>
          <cell r="G263">
            <v>312</v>
          </cell>
          <cell r="H263">
            <v>83</v>
          </cell>
          <cell r="I263">
            <v>2052406</v>
          </cell>
          <cell r="J263">
            <v>136</v>
          </cell>
          <cell r="K263">
            <v>43.59</v>
          </cell>
          <cell r="L263">
            <v>68.5</v>
          </cell>
          <cell r="M263">
            <v>-44.45</v>
          </cell>
        </row>
        <row r="264">
          <cell r="A264">
            <v>42835</v>
          </cell>
          <cell r="B264">
            <v>6665</v>
          </cell>
          <cell r="C264">
            <v>6665</v>
          </cell>
          <cell r="D264">
            <v>6542.9</v>
          </cell>
          <cell r="E264">
            <v>6608.4</v>
          </cell>
          <cell r="F264">
            <v>6607.5526011560596</v>
          </cell>
          <cell r="G264">
            <v>865</v>
          </cell>
          <cell r="H264">
            <v>291</v>
          </cell>
          <cell r="I264">
            <v>5715533</v>
          </cell>
          <cell r="J264">
            <v>250</v>
          </cell>
          <cell r="K264">
            <v>28.9</v>
          </cell>
          <cell r="L264">
            <v>122.1</v>
          </cell>
          <cell r="M264">
            <v>-56.6</v>
          </cell>
        </row>
        <row r="265">
          <cell r="A265">
            <v>42832</v>
          </cell>
          <cell r="B265">
            <v>6610</v>
          </cell>
          <cell r="C265">
            <v>6634.95</v>
          </cell>
          <cell r="D265">
            <v>6565</v>
          </cell>
          <cell r="E265">
            <v>6607.5</v>
          </cell>
          <cell r="F265">
            <v>6613.4200680272097</v>
          </cell>
          <cell r="G265">
            <v>1176</v>
          </cell>
          <cell r="H265">
            <v>298</v>
          </cell>
          <cell r="I265">
            <v>7777382</v>
          </cell>
          <cell r="J265">
            <v>524</v>
          </cell>
          <cell r="K265">
            <v>44.56</v>
          </cell>
          <cell r="L265">
            <v>69.95</v>
          </cell>
          <cell r="M265">
            <v>-2.5</v>
          </cell>
        </row>
        <row r="266">
          <cell r="A266">
            <v>42831</v>
          </cell>
          <cell r="B266">
            <v>6600</v>
          </cell>
          <cell r="C266">
            <v>6639.9</v>
          </cell>
          <cell r="D266">
            <v>6585.25</v>
          </cell>
          <cell r="E266">
            <v>6610.6</v>
          </cell>
          <cell r="F266">
            <v>6614.9689781021798</v>
          </cell>
          <cell r="G266">
            <v>1096</v>
          </cell>
          <cell r="H266">
            <v>347</v>
          </cell>
          <cell r="I266">
            <v>7250006</v>
          </cell>
          <cell r="J266">
            <v>363</v>
          </cell>
          <cell r="K266">
            <v>33.119999999999997</v>
          </cell>
          <cell r="L266">
            <v>54.65</v>
          </cell>
          <cell r="M266">
            <v>10.6</v>
          </cell>
        </row>
        <row r="267">
          <cell r="A267">
            <v>42830</v>
          </cell>
          <cell r="B267">
            <v>6576.85</v>
          </cell>
          <cell r="C267">
            <v>6639.95</v>
          </cell>
          <cell r="D267">
            <v>6570</v>
          </cell>
          <cell r="E267">
            <v>6622.1</v>
          </cell>
          <cell r="F267">
            <v>6608.5541752933004</v>
          </cell>
          <cell r="G267">
            <v>1449</v>
          </cell>
          <cell r="H267">
            <v>494</v>
          </cell>
          <cell r="I267">
            <v>9575795</v>
          </cell>
          <cell r="J267">
            <v>531</v>
          </cell>
          <cell r="K267">
            <v>36.65</v>
          </cell>
          <cell r="L267">
            <v>69.95</v>
          </cell>
          <cell r="M267">
            <v>45.25</v>
          </cell>
        </row>
        <row r="268">
          <cell r="A268">
            <v>42828</v>
          </cell>
          <cell r="B268">
            <v>6680</v>
          </cell>
          <cell r="C268">
            <v>6680</v>
          </cell>
          <cell r="D268">
            <v>6535</v>
          </cell>
          <cell r="E268">
            <v>6576.85</v>
          </cell>
          <cell r="F268">
            <v>6610.5669216061096</v>
          </cell>
          <cell r="G268">
            <v>1046</v>
          </cell>
          <cell r="H268">
            <v>320</v>
          </cell>
          <cell r="I268">
            <v>6914653</v>
          </cell>
          <cell r="J268">
            <v>404</v>
          </cell>
          <cell r="K268">
            <v>38.619999999999997</v>
          </cell>
          <cell r="L268">
            <v>145</v>
          </cell>
          <cell r="M268">
            <v>-103.15</v>
          </cell>
        </row>
        <row r="269">
          <cell r="A269">
            <v>42825</v>
          </cell>
          <cell r="B269">
            <v>6600.7</v>
          </cell>
          <cell r="C269">
            <v>6689.95</v>
          </cell>
          <cell r="D269">
            <v>6560</v>
          </cell>
          <cell r="E269">
            <v>6681.2</v>
          </cell>
          <cell r="F269">
            <v>6654.3886129155499</v>
          </cell>
          <cell r="G269">
            <v>2617</v>
          </cell>
          <cell r="H269">
            <v>683</v>
          </cell>
          <cell r="I269">
            <v>17414535</v>
          </cell>
          <cell r="J269">
            <v>1790</v>
          </cell>
          <cell r="K269">
            <v>68.400000000000006</v>
          </cell>
          <cell r="L269">
            <v>129.94999999999999</v>
          </cell>
          <cell r="M269">
            <v>80.5</v>
          </cell>
        </row>
        <row r="270">
          <cell r="A270">
            <v>42824</v>
          </cell>
          <cell r="B270">
            <v>6473.55</v>
          </cell>
          <cell r="C270">
            <v>6639.5</v>
          </cell>
          <cell r="D270">
            <v>6463.45</v>
          </cell>
          <cell r="E270">
            <v>6605.95</v>
          </cell>
          <cell r="F270">
            <v>6577.6548403446504</v>
          </cell>
          <cell r="G270">
            <v>3946</v>
          </cell>
          <cell r="H270">
            <v>1173</v>
          </cell>
          <cell r="I270">
            <v>25955426</v>
          </cell>
          <cell r="J270">
            <v>1852</v>
          </cell>
          <cell r="K270">
            <v>46.93</v>
          </cell>
          <cell r="L270">
            <v>176.05</v>
          </cell>
          <cell r="M270">
            <v>132.4</v>
          </cell>
        </row>
        <row r="271">
          <cell r="A271">
            <v>42823</v>
          </cell>
          <cell r="B271">
            <v>6500</v>
          </cell>
          <cell r="C271">
            <v>6531.95</v>
          </cell>
          <cell r="D271">
            <v>6400</v>
          </cell>
          <cell r="E271">
            <v>6473.55</v>
          </cell>
          <cell r="F271">
            <v>6482.34693051267</v>
          </cell>
          <cell r="G271">
            <v>19759</v>
          </cell>
          <cell r="H271">
            <v>827</v>
          </cell>
          <cell r="I271">
            <v>128084693</v>
          </cell>
          <cell r="J271">
            <v>1770</v>
          </cell>
          <cell r="K271">
            <v>8.9600000000000009</v>
          </cell>
          <cell r="L271">
            <v>131.94999999999999</v>
          </cell>
          <cell r="M271">
            <v>-26.45</v>
          </cell>
        </row>
        <row r="272">
          <cell r="A272">
            <v>42822</v>
          </cell>
          <cell r="B272">
            <v>6464</v>
          </cell>
          <cell r="C272">
            <v>6536.55</v>
          </cell>
          <cell r="D272">
            <v>6401.05</v>
          </cell>
          <cell r="E272">
            <v>6497.8</v>
          </cell>
          <cell r="F272">
            <v>6459.5530726256902</v>
          </cell>
          <cell r="G272">
            <v>1790</v>
          </cell>
          <cell r="H272">
            <v>559</v>
          </cell>
          <cell r="I272">
            <v>11562600</v>
          </cell>
          <cell r="J272">
            <v>783</v>
          </cell>
          <cell r="K272">
            <v>43.74</v>
          </cell>
          <cell r="L272">
            <v>135.5</v>
          </cell>
          <cell r="M272">
            <v>33.799999999999997</v>
          </cell>
        </row>
        <row r="273">
          <cell r="A273">
            <v>42821</v>
          </cell>
          <cell r="B273">
            <v>6351.75</v>
          </cell>
          <cell r="C273">
            <v>6500</v>
          </cell>
          <cell r="D273">
            <v>6315</v>
          </cell>
          <cell r="E273">
            <v>6437.8</v>
          </cell>
          <cell r="F273">
            <v>6413.34341474549</v>
          </cell>
          <cell r="G273">
            <v>8762</v>
          </cell>
          <cell r="H273">
            <v>1076</v>
          </cell>
          <cell r="I273">
            <v>56193715</v>
          </cell>
          <cell r="J273">
            <v>7041</v>
          </cell>
          <cell r="K273">
            <v>80.36</v>
          </cell>
          <cell r="L273">
            <v>185</v>
          </cell>
          <cell r="M273">
            <v>86.05</v>
          </cell>
        </row>
        <row r="274">
          <cell r="A274">
            <v>42818</v>
          </cell>
          <cell r="B274">
            <v>6321</v>
          </cell>
          <cell r="C274">
            <v>6355</v>
          </cell>
          <cell r="D274">
            <v>6278</v>
          </cell>
          <cell r="E274">
            <v>6338.25</v>
          </cell>
          <cell r="F274">
            <v>6326.7066666666597</v>
          </cell>
          <cell r="G274">
            <v>2325</v>
          </cell>
          <cell r="H274">
            <v>435</v>
          </cell>
          <cell r="I274">
            <v>14709593</v>
          </cell>
          <cell r="J274">
            <v>1475</v>
          </cell>
          <cell r="K274">
            <v>63.44</v>
          </cell>
          <cell r="L274">
            <v>77</v>
          </cell>
          <cell r="M274">
            <v>17.25</v>
          </cell>
        </row>
        <row r="275">
          <cell r="A275">
            <v>42817</v>
          </cell>
          <cell r="B275">
            <v>6331</v>
          </cell>
          <cell r="C275">
            <v>6365</v>
          </cell>
          <cell r="D275">
            <v>6290</v>
          </cell>
          <cell r="E275">
            <v>6321.9</v>
          </cell>
          <cell r="F275">
            <v>6315.9255913978404</v>
          </cell>
          <cell r="G275">
            <v>2325</v>
          </cell>
          <cell r="H275">
            <v>616</v>
          </cell>
          <cell r="I275">
            <v>14684527</v>
          </cell>
          <cell r="J275">
            <v>1421</v>
          </cell>
          <cell r="K275">
            <v>61.12</v>
          </cell>
          <cell r="L275">
            <v>75</v>
          </cell>
          <cell r="M275">
            <v>-9.1</v>
          </cell>
        </row>
        <row r="276">
          <cell r="A276">
            <v>42816</v>
          </cell>
          <cell r="B276">
            <v>6271.05</v>
          </cell>
          <cell r="C276">
            <v>6349</v>
          </cell>
          <cell r="D276">
            <v>6259.5</v>
          </cell>
          <cell r="E276">
            <v>6334.9</v>
          </cell>
          <cell r="F276">
            <v>6305.2077277561102</v>
          </cell>
          <cell r="G276">
            <v>2821</v>
          </cell>
          <cell r="H276">
            <v>864</v>
          </cell>
          <cell r="I276">
            <v>17786991</v>
          </cell>
          <cell r="J276">
            <v>1177</v>
          </cell>
          <cell r="K276">
            <v>41.72</v>
          </cell>
          <cell r="L276">
            <v>89.5</v>
          </cell>
          <cell r="M276">
            <v>63.85</v>
          </cell>
        </row>
        <row r="277">
          <cell r="A277">
            <v>42815</v>
          </cell>
          <cell r="B277">
            <v>6284</v>
          </cell>
          <cell r="C277">
            <v>6344</v>
          </cell>
          <cell r="D277">
            <v>6255.15</v>
          </cell>
          <cell r="E277">
            <v>6333.3</v>
          </cell>
          <cell r="F277">
            <v>6311.3328512023099</v>
          </cell>
          <cell r="G277">
            <v>5531</v>
          </cell>
          <cell r="H277">
            <v>811</v>
          </cell>
          <cell r="I277">
            <v>34907982</v>
          </cell>
          <cell r="J277">
            <v>4219</v>
          </cell>
          <cell r="K277">
            <v>76.28</v>
          </cell>
          <cell r="L277">
            <v>88.85</v>
          </cell>
          <cell r="M277">
            <v>49.3</v>
          </cell>
        </row>
        <row r="278">
          <cell r="A278">
            <v>42814</v>
          </cell>
          <cell r="B278">
            <v>6249</v>
          </cell>
          <cell r="C278">
            <v>6300.8</v>
          </cell>
          <cell r="D278">
            <v>6199.95</v>
          </cell>
          <cell r="E278">
            <v>6296.3</v>
          </cell>
          <cell r="F278">
            <v>6247.74439834024</v>
          </cell>
          <cell r="G278">
            <v>4820</v>
          </cell>
          <cell r="H278">
            <v>1466</v>
          </cell>
          <cell r="I278">
            <v>30114128</v>
          </cell>
          <cell r="J278">
            <v>2712</v>
          </cell>
          <cell r="K278">
            <v>56.27</v>
          </cell>
          <cell r="L278">
            <v>100.85</v>
          </cell>
          <cell r="M278">
            <v>47.3</v>
          </cell>
        </row>
        <row r="279">
          <cell r="A279">
            <v>42811</v>
          </cell>
          <cell r="B279">
            <v>6149</v>
          </cell>
          <cell r="C279">
            <v>6230</v>
          </cell>
          <cell r="D279">
            <v>6116.6</v>
          </cell>
          <cell r="E279">
            <v>6204.9</v>
          </cell>
          <cell r="F279">
            <v>6181.3729319229697</v>
          </cell>
          <cell r="G279">
            <v>3687</v>
          </cell>
          <cell r="H279">
            <v>771</v>
          </cell>
          <cell r="I279">
            <v>22790722</v>
          </cell>
          <cell r="J279">
            <v>1988</v>
          </cell>
          <cell r="K279">
            <v>53.92</v>
          </cell>
          <cell r="L279">
            <v>113.4</v>
          </cell>
          <cell r="M279">
            <v>55.9</v>
          </cell>
        </row>
        <row r="280">
          <cell r="A280">
            <v>42810</v>
          </cell>
          <cell r="B280">
            <v>6107</v>
          </cell>
          <cell r="C280">
            <v>6150</v>
          </cell>
          <cell r="D280">
            <v>6098.95</v>
          </cell>
          <cell r="E280">
            <v>6134.85</v>
          </cell>
          <cell r="F280">
            <v>6125.48615813582</v>
          </cell>
          <cell r="G280">
            <v>5021</v>
          </cell>
          <cell r="H280">
            <v>1485</v>
          </cell>
          <cell r="I280">
            <v>30756066</v>
          </cell>
          <cell r="J280">
            <v>2470</v>
          </cell>
          <cell r="K280">
            <v>49.19</v>
          </cell>
          <cell r="L280">
            <v>51.05</v>
          </cell>
          <cell r="M280">
            <v>27.85</v>
          </cell>
        </row>
        <row r="281">
          <cell r="A281">
            <v>42809</v>
          </cell>
          <cell r="B281">
            <v>6129.2</v>
          </cell>
          <cell r="C281">
            <v>6188</v>
          </cell>
          <cell r="D281">
            <v>6085</v>
          </cell>
          <cell r="E281">
            <v>6106.2</v>
          </cell>
          <cell r="F281">
            <v>6108.0996884735196</v>
          </cell>
          <cell r="G281">
            <v>1605</v>
          </cell>
          <cell r="H281">
            <v>404</v>
          </cell>
          <cell r="I281">
            <v>9803500</v>
          </cell>
          <cell r="J281">
            <v>761</v>
          </cell>
          <cell r="K281">
            <v>47.41</v>
          </cell>
          <cell r="L281">
            <v>103</v>
          </cell>
          <cell r="M281">
            <v>-23</v>
          </cell>
        </row>
        <row r="282">
          <cell r="A282">
            <v>42808</v>
          </cell>
          <cell r="B282">
            <v>6212.15</v>
          </cell>
          <cell r="C282">
            <v>6238.95</v>
          </cell>
          <cell r="D282">
            <v>6101.25</v>
          </cell>
          <cell r="E282">
            <v>6114.3</v>
          </cell>
          <cell r="F282">
            <v>6133.7080794181202</v>
          </cell>
          <cell r="G282">
            <v>5087</v>
          </cell>
          <cell r="H282">
            <v>904</v>
          </cell>
          <cell r="I282">
            <v>31202173</v>
          </cell>
          <cell r="J282">
            <v>2709</v>
          </cell>
          <cell r="K282">
            <v>53.25</v>
          </cell>
          <cell r="L282">
            <v>137.69999999999999</v>
          </cell>
          <cell r="M282">
            <v>-97.85</v>
          </cell>
        </row>
        <row r="283">
          <cell r="A283">
            <v>42804</v>
          </cell>
          <cell r="B283">
            <v>6238</v>
          </cell>
          <cell r="C283">
            <v>6299</v>
          </cell>
          <cell r="D283">
            <v>6136.55</v>
          </cell>
          <cell r="E283">
            <v>6143.6</v>
          </cell>
          <cell r="F283">
            <v>6211.0823896915199</v>
          </cell>
          <cell r="G283">
            <v>12805</v>
          </cell>
          <cell r="H283">
            <v>574</v>
          </cell>
          <cell r="I283">
            <v>79532910</v>
          </cell>
          <cell r="J283">
            <v>11887</v>
          </cell>
          <cell r="K283">
            <v>92.83</v>
          </cell>
          <cell r="L283">
            <v>162.44999999999999</v>
          </cell>
          <cell r="M283">
            <v>-94.4</v>
          </cell>
        </row>
        <row r="284">
          <cell r="A284">
            <v>42803</v>
          </cell>
          <cell r="B284">
            <v>6335</v>
          </cell>
          <cell r="C284">
            <v>6350</v>
          </cell>
          <cell r="D284">
            <v>6175</v>
          </cell>
          <cell r="E284">
            <v>6209.05</v>
          </cell>
          <cell r="F284">
            <v>6232.2162807791201</v>
          </cell>
          <cell r="G284">
            <v>5442</v>
          </cell>
          <cell r="H284">
            <v>1146</v>
          </cell>
          <cell r="I284">
            <v>33915721</v>
          </cell>
          <cell r="J284">
            <v>3383</v>
          </cell>
          <cell r="K284">
            <v>62.16</v>
          </cell>
          <cell r="L284">
            <v>175</v>
          </cell>
          <cell r="M284">
            <v>-125.95</v>
          </cell>
        </row>
        <row r="285">
          <cell r="A285">
            <v>42802</v>
          </cell>
          <cell r="B285">
            <v>6300</v>
          </cell>
          <cell r="C285">
            <v>6342</v>
          </cell>
          <cell r="D285">
            <v>6269</v>
          </cell>
          <cell r="E285">
            <v>6329.45</v>
          </cell>
          <cell r="F285">
            <v>6315.7969034608304</v>
          </cell>
          <cell r="G285">
            <v>2196</v>
          </cell>
          <cell r="H285">
            <v>584</v>
          </cell>
          <cell r="I285">
            <v>13869490</v>
          </cell>
          <cell r="J285">
            <v>1310</v>
          </cell>
          <cell r="K285">
            <v>59.65</v>
          </cell>
          <cell r="L285">
            <v>73</v>
          </cell>
          <cell r="M285">
            <v>29.45</v>
          </cell>
        </row>
        <row r="286">
          <cell r="A286">
            <v>42801</v>
          </cell>
          <cell r="B286">
            <v>6274.35</v>
          </cell>
          <cell r="C286">
            <v>6378.55</v>
          </cell>
          <cell r="D286">
            <v>6192</v>
          </cell>
          <cell r="E286">
            <v>6302.55</v>
          </cell>
          <cell r="F286">
            <v>6280.57867399938</v>
          </cell>
          <cell r="G286">
            <v>3273</v>
          </cell>
          <cell r="H286">
            <v>802</v>
          </cell>
          <cell r="I286">
            <v>20556334</v>
          </cell>
          <cell r="J286">
            <v>1816</v>
          </cell>
          <cell r="K286">
            <v>55.48</v>
          </cell>
          <cell r="L286">
            <v>186.55</v>
          </cell>
          <cell r="M286">
            <v>28.2</v>
          </cell>
        </row>
        <row r="287">
          <cell r="A287">
            <v>42800</v>
          </cell>
          <cell r="B287">
            <v>6188</v>
          </cell>
          <cell r="C287">
            <v>6292.65</v>
          </cell>
          <cell r="D287">
            <v>6169</v>
          </cell>
          <cell r="E287">
            <v>6271.8</v>
          </cell>
          <cell r="F287">
            <v>6253.5668662674598</v>
          </cell>
          <cell r="G287">
            <v>1503</v>
          </cell>
          <cell r="H287">
            <v>584</v>
          </cell>
          <cell r="I287">
            <v>9399111</v>
          </cell>
          <cell r="J287">
            <v>1099</v>
          </cell>
          <cell r="K287">
            <v>73.12</v>
          </cell>
          <cell r="L287">
            <v>123.65</v>
          </cell>
          <cell r="M287">
            <v>83.8</v>
          </cell>
        </row>
        <row r="288">
          <cell r="A288">
            <v>42797</v>
          </cell>
          <cell r="B288">
            <v>6185</v>
          </cell>
          <cell r="C288">
            <v>6204.4</v>
          </cell>
          <cell r="D288">
            <v>6150</v>
          </cell>
          <cell r="E288">
            <v>6174.5</v>
          </cell>
          <cell r="F288">
            <v>6181.6310272536602</v>
          </cell>
          <cell r="G288">
            <v>477</v>
          </cell>
          <cell r="H288">
            <v>203</v>
          </cell>
          <cell r="I288">
            <v>2948638</v>
          </cell>
          <cell r="J288">
            <v>229</v>
          </cell>
          <cell r="K288">
            <v>48.01</v>
          </cell>
          <cell r="L288">
            <v>54.4</v>
          </cell>
          <cell r="M288">
            <v>-10.5</v>
          </cell>
        </row>
        <row r="289">
          <cell r="A289">
            <v>42796</v>
          </cell>
          <cell r="B289">
            <v>6294.3</v>
          </cell>
          <cell r="C289">
            <v>6294.3</v>
          </cell>
          <cell r="D289">
            <v>6150.25</v>
          </cell>
          <cell r="E289">
            <v>6181.8</v>
          </cell>
          <cell r="F289">
            <v>6240.4341637010602</v>
          </cell>
          <cell r="G289">
            <v>843</v>
          </cell>
          <cell r="H289">
            <v>334</v>
          </cell>
          <cell r="I289">
            <v>5260686</v>
          </cell>
          <cell r="J289">
            <v>267</v>
          </cell>
          <cell r="K289">
            <v>31.67</v>
          </cell>
          <cell r="L289">
            <v>144.05000000000001</v>
          </cell>
          <cell r="M289">
            <v>-112.5</v>
          </cell>
        </row>
        <row r="290">
          <cell r="A290">
            <v>42795</v>
          </cell>
          <cell r="B290">
            <v>6255.05</v>
          </cell>
          <cell r="C290">
            <v>6285.95</v>
          </cell>
          <cell r="D290">
            <v>6216</v>
          </cell>
          <cell r="E290">
            <v>6231.8</v>
          </cell>
          <cell r="F290">
            <v>6250.3376168224204</v>
          </cell>
          <cell r="G290">
            <v>856</v>
          </cell>
          <cell r="H290">
            <v>292</v>
          </cell>
          <cell r="I290">
            <v>5350289</v>
          </cell>
          <cell r="J290">
            <v>400</v>
          </cell>
          <cell r="K290">
            <v>46.73</v>
          </cell>
          <cell r="L290">
            <v>69.95</v>
          </cell>
          <cell r="M290">
            <v>-23.25</v>
          </cell>
        </row>
        <row r="291">
          <cell r="A291">
            <v>42794</v>
          </cell>
          <cell r="B291">
            <v>6375</v>
          </cell>
          <cell r="C291">
            <v>6375</v>
          </cell>
          <cell r="D291">
            <v>6244.95</v>
          </cell>
          <cell r="E291">
            <v>6255.05</v>
          </cell>
          <cell r="F291">
            <v>6268.30451581743</v>
          </cell>
          <cell r="G291">
            <v>4141</v>
          </cell>
          <cell r="H291">
            <v>992</v>
          </cell>
          <cell r="I291">
            <v>25957049</v>
          </cell>
          <cell r="J291">
            <v>2468</v>
          </cell>
          <cell r="K291">
            <v>59.6</v>
          </cell>
          <cell r="L291">
            <v>130.05000000000001</v>
          </cell>
          <cell r="M291">
            <v>-119.95</v>
          </cell>
        </row>
        <row r="292">
          <cell r="A292">
            <v>42793</v>
          </cell>
          <cell r="B292">
            <v>6370</v>
          </cell>
          <cell r="C292">
            <v>6400.25</v>
          </cell>
          <cell r="D292">
            <v>6335.55</v>
          </cell>
          <cell r="E292">
            <v>6358.45</v>
          </cell>
          <cell r="F292">
            <v>6364.1341317365204</v>
          </cell>
          <cell r="G292">
            <v>3340</v>
          </cell>
          <cell r="H292">
            <v>958</v>
          </cell>
          <cell r="I292">
            <v>21256208</v>
          </cell>
          <cell r="J292">
            <v>976</v>
          </cell>
          <cell r="K292">
            <v>29.22</v>
          </cell>
          <cell r="L292">
            <v>64.7</v>
          </cell>
          <cell r="M292">
            <v>-11.55</v>
          </cell>
        </row>
        <row r="293">
          <cell r="A293">
            <v>42789</v>
          </cell>
          <cell r="B293">
            <v>6373.8</v>
          </cell>
          <cell r="C293">
            <v>6414.3</v>
          </cell>
          <cell r="D293">
            <v>6325</v>
          </cell>
          <cell r="E293">
            <v>6366.65</v>
          </cell>
          <cell r="F293">
            <v>6369.8850244323003</v>
          </cell>
          <cell r="G293">
            <v>3479</v>
          </cell>
          <cell r="H293">
            <v>899</v>
          </cell>
          <cell r="I293">
            <v>22160830</v>
          </cell>
          <cell r="J293">
            <v>1655</v>
          </cell>
          <cell r="K293">
            <v>47.57</v>
          </cell>
          <cell r="L293">
            <v>89.3</v>
          </cell>
          <cell r="M293">
            <v>-7.15</v>
          </cell>
        </row>
        <row r="294">
          <cell r="A294">
            <v>42788</v>
          </cell>
          <cell r="B294">
            <v>6361</v>
          </cell>
          <cell r="C294">
            <v>6409</v>
          </cell>
          <cell r="D294">
            <v>6322.75</v>
          </cell>
          <cell r="E294">
            <v>6396.35</v>
          </cell>
          <cell r="F294">
            <v>6366.1742738589201</v>
          </cell>
          <cell r="G294">
            <v>2169</v>
          </cell>
          <cell r="H294">
            <v>600</v>
          </cell>
          <cell r="I294">
            <v>13808232</v>
          </cell>
          <cell r="J294">
            <v>872</v>
          </cell>
          <cell r="K294">
            <v>40.200000000000003</v>
          </cell>
          <cell r="L294">
            <v>86.25</v>
          </cell>
          <cell r="M294">
            <v>35.35</v>
          </cell>
        </row>
        <row r="295">
          <cell r="A295">
            <v>42787</v>
          </cell>
          <cell r="B295">
            <v>6286.95</v>
          </cell>
          <cell r="C295">
            <v>6420</v>
          </cell>
          <cell r="D295">
            <v>6260</v>
          </cell>
          <cell r="E295">
            <v>6354.1</v>
          </cell>
          <cell r="F295">
            <v>6334.3841492971396</v>
          </cell>
          <cell r="G295">
            <v>4126</v>
          </cell>
          <cell r="H295">
            <v>897</v>
          </cell>
          <cell r="I295">
            <v>26135669</v>
          </cell>
          <cell r="J295">
            <v>2769</v>
          </cell>
          <cell r="K295">
            <v>67.11</v>
          </cell>
          <cell r="L295">
            <v>160</v>
          </cell>
          <cell r="M295">
            <v>67.150000000000006</v>
          </cell>
        </row>
        <row r="296">
          <cell r="A296">
            <v>42786</v>
          </cell>
          <cell r="B296">
            <v>6271.5</v>
          </cell>
          <cell r="C296">
            <v>6280</v>
          </cell>
          <cell r="D296">
            <v>6161.05</v>
          </cell>
          <cell r="E296">
            <v>6266.5</v>
          </cell>
          <cell r="F296">
            <v>6243.5726495726403</v>
          </cell>
          <cell r="G296">
            <v>1638</v>
          </cell>
          <cell r="H296">
            <v>713</v>
          </cell>
          <cell r="I296">
            <v>10226972</v>
          </cell>
          <cell r="J296">
            <v>421</v>
          </cell>
          <cell r="K296">
            <v>25.7</v>
          </cell>
          <cell r="L296">
            <v>118.95</v>
          </cell>
          <cell r="M296">
            <v>-5</v>
          </cell>
        </row>
        <row r="297">
          <cell r="A297">
            <v>42783</v>
          </cell>
          <cell r="B297">
            <v>6199</v>
          </cell>
          <cell r="C297">
            <v>6266.95</v>
          </cell>
          <cell r="D297">
            <v>6121.05</v>
          </cell>
          <cell r="E297">
            <v>6254.25</v>
          </cell>
          <cell r="F297">
            <v>6217.7321717990199</v>
          </cell>
          <cell r="G297">
            <v>2468</v>
          </cell>
          <cell r="H297">
            <v>1143</v>
          </cell>
          <cell r="I297">
            <v>15345363</v>
          </cell>
          <cell r="J297">
            <v>1049</v>
          </cell>
          <cell r="K297">
            <v>42.5</v>
          </cell>
          <cell r="L297">
            <v>145.9</v>
          </cell>
          <cell r="M297">
            <v>55.25</v>
          </cell>
        </row>
        <row r="298">
          <cell r="A298">
            <v>42782</v>
          </cell>
          <cell r="B298">
            <v>6106</v>
          </cell>
          <cell r="C298">
            <v>6225</v>
          </cell>
          <cell r="D298">
            <v>5957.2</v>
          </cell>
          <cell r="E298">
            <v>6194.4</v>
          </cell>
          <cell r="F298">
            <v>6099.2204414082998</v>
          </cell>
          <cell r="G298">
            <v>3806</v>
          </cell>
          <cell r="H298">
            <v>1272</v>
          </cell>
          <cell r="I298">
            <v>23213633</v>
          </cell>
          <cell r="J298">
            <v>1062</v>
          </cell>
          <cell r="K298">
            <v>27.9</v>
          </cell>
          <cell r="L298">
            <v>267.8</v>
          </cell>
          <cell r="M298">
            <v>88.4</v>
          </cell>
        </row>
        <row r="299">
          <cell r="A299">
            <v>42781</v>
          </cell>
          <cell r="B299">
            <v>6209</v>
          </cell>
          <cell r="C299">
            <v>6252.85</v>
          </cell>
          <cell r="D299">
            <v>6162.75</v>
          </cell>
          <cell r="E299">
            <v>6173.6</v>
          </cell>
          <cell r="F299">
            <v>6208.8903835145902</v>
          </cell>
          <cell r="G299">
            <v>3494</v>
          </cell>
          <cell r="H299">
            <v>988</v>
          </cell>
          <cell r="I299">
            <v>21693863</v>
          </cell>
          <cell r="J299">
            <v>1103</v>
          </cell>
          <cell r="K299">
            <v>31.57</v>
          </cell>
          <cell r="L299">
            <v>90.1</v>
          </cell>
          <cell r="M299">
            <v>-35.4</v>
          </cell>
        </row>
        <row r="300">
          <cell r="A300">
            <v>42780</v>
          </cell>
          <cell r="B300">
            <v>6180</v>
          </cell>
          <cell r="C300">
            <v>6217.95</v>
          </cell>
          <cell r="D300">
            <v>6133.25</v>
          </cell>
          <cell r="E300">
            <v>6209.8</v>
          </cell>
          <cell r="F300">
            <v>6167.7874548736399</v>
          </cell>
          <cell r="G300">
            <v>2216</v>
          </cell>
          <cell r="H300">
            <v>657</v>
          </cell>
          <cell r="I300">
            <v>13667817</v>
          </cell>
          <cell r="J300">
            <v>752</v>
          </cell>
          <cell r="K300">
            <v>33.94</v>
          </cell>
          <cell r="L300">
            <v>84.7</v>
          </cell>
          <cell r="M300">
            <v>29.8</v>
          </cell>
        </row>
        <row r="301">
          <cell r="A301">
            <v>42779</v>
          </cell>
          <cell r="B301">
            <v>6160</v>
          </cell>
          <cell r="C301">
            <v>6210</v>
          </cell>
          <cell r="D301">
            <v>6159.95</v>
          </cell>
          <cell r="E301">
            <v>6180.75</v>
          </cell>
          <cell r="F301">
            <v>6195.0992974238798</v>
          </cell>
          <cell r="G301">
            <v>2135</v>
          </cell>
          <cell r="H301">
            <v>361</v>
          </cell>
          <cell r="I301">
            <v>13226537</v>
          </cell>
          <cell r="J301">
            <v>1482</v>
          </cell>
          <cell r="K301">
            <v>69.41</v>
          </cell>
          <cell r="L301">
            <v>50.05</v>
          </cell>
          <cell r="M301">
            <v>20.75</v>
          </cell>
        </row>
        <row r="302">
          <cell r="A302">
            <v>42776</v>
          </cell>
          <cell r="B302">
            <v>6200</v>
          </cell>
          <cell r="C302">
            <v>6200</v>
          </cell>
          <cell r="D302">
            <v>6100.05</v>
          </cell>
          <cell r="E302">
            <v>6161.25</v>
          </cell>
          <cell r="F302">
            <v>6152.72233400402</v>
          </cell>
          <cell r="G302">
            <v>994</v>
          </cell>
          <cell r="H302">
            <v>474</v>
          </cell>
          <cell r="I302">
            <v>6115806</v>
          </cell>
          <cell r="J302">
            <v>394</v>
          </cell>
          <cell r="K302">
            <v>39.64</v>
          </cell>
          <cell r="L302">
            <v>99.95</v>
          </cell>
          <cell r="M302">
            <v>-38.75</v>
          </cell>
        </row>
        <row r="303">
          <cell r="A303">
            <v>42775</v>
          </cell>
          <cell r="B303">
            <v>6171</v>
          </cell>
          <cell r="C303">
            <v>6210</v>
          </cell>
          <cell r="D303">
            <v>6111.1</v>
          </cell>
          <cell r="E303">
            <v>6175.55</v>
          </cell>
          <cell r="F303">
            <v>6181.3336394245398</v>
          </cell>
          <cell r="G303">
            <v>6534</v>
          </cell>
          <cell r="H303">
            <v>1408</v>
          </cell>
          <cell r="I303">
            <v>40388834</v>
          </cell>
          <cell r="J303">
            <v>4112</v>
          </cell>
          <cell r="K303">
            <v>62.93</v>
          </cell>
          <cell r="L303">
            <v>98.9</v>
          </cell>
          <cell r="M303">
            <v>4.55</v>
          </cell>
        </row>
        <row r="304">
          <cell r="A304">
            <v>42774</v>
          </cell>
          <cell r="B304">
            <v>6174.9</v>
          </cell>
          <cell r="C304">
            <v>6274</v>
          </cell>
          <cell r="D304">
            <v>6110</v>
          </cell>
          <cell r="E304">
            <v>6169</v>
          </cell>
          <cell r="F304">
            <v>6180.4667266186998</v>
          </cell>
          <cell r="G304">
            <v>1112</v>
          </cell>
          <cell r="H304">
            <v>369</v>
          </cell>
          <cell r="I304">
            <v>6872679</v>
          </cell>
          <cell r="J304">
            <v>479</v>
          </cell>
          <cell r="K304">
            <v>43.08</v>
          </cell>
          <cell r="L304">
            <v>164</v>
          </cell>
          <cell r="M304">
            <v>-5.9</v>
          </cell>
        </row>
        <row r="305">
          <cell r="A305">
            <v>42773</v>
          </cell>
          <cell r="B305">
            <v>6299.95</v>
          </cell>
          <cell r="C305">
            <v>6333</v>
          </cell>
          <cell r="D305">
            <v>6109.9</v>
          </cell>
          <cell r="E305">
            <v>6155.4</v>
          </cell>
          <cell r="F305">
            <v>6164.7710217433096</v>
          </cell>
          <cell r="G305">
            <v>5197</v>
          </cell>
          <cell r="H305">
            <v>1223</v>
          </cell>
          <cell r="I305">
            <v>32038315</v>
          </cell>
          <cell r="J305">
            <v>2650</v>
          </cell>
          <cell r="K305">
            <v>50.99</v>
          </cell>
          <cell r="L305">
            <v>223.1</v>
          </cell>
          <cell r="M305">
            <v>-144.55000000000001</v>
          </cell>
        </row>
        <row r="306">
          <cell r="A306">
            <v>42772</v>
          </cell>
          <cell r="B306">
            <v>6090</v>
          </cell>
          <cell r="C306">
            <v>6324</v>
          </cell>
          <cell r="D306">
            <v>6080</v>
          </cell>
          <cell r="E306">
            <v>6283.3</v>
          </cell>
          <cell r="F306">
            <v>6225.2196479884997</v>
          </cell>
          <cell r="G306">
            <v>5568</v>
          </cell>
          <cell r="H306">
            <v>1697</v>
          </cell>
          <cell r="I306">
            <v>34662023</v>
          </cell>
          <cell r="J306">
            <v>2797</v>
          </cell>
          <cell r="K306">
            <v>50.23</v>
          </cell>
          <cell r="L306">
            <v>244</v>
          </cell>
          <cell r="M306">
            <v>193.3</v>
          </cell>
        </row>
        <row r="307">
          <cell r="A307">
            <v>42769</v>
          </cell>
          <cell r="B307">
            <v>6005.9</v>
          </cell>
          <cell r="C307">
            <v>6121.5</v>
          </cell>
          <cell r="D307">
            <v>5991.1</v>
          </cell>
          <cell r="E307">
            <v>6078.55</v>
          </cell>
          <cell r="F307">
            <v>6045.1572390572301</v>
          </cell>
          <cell r="G307">
            <v>2970</v>
          </cell>
          <cell r="H307">
            <v>784</v>
          </cell>
          <cell r="I307">
            <v>17954117</v>
          </cell>
          <cell r="J307">
            <v>1603</v>
          </cell>
          <cell r="K307">
            <v>53.97</v>
          </cell>
          <cell r="L307">
            <v>130.4</v>
          </cell>
          <cell r="M307">
            <v>72.650000000000006</v>
          </cell>
        </row>
        <row r="308">
          <cell r="A308">
            <v>42768</v>
          </cell>
          <cell r="B308">
            <v>5917.95</v>
          </cell>
          <cell r="C308">
            <v>6035</v>
          </cell>
          <cell r="D308">
            <v>5880</v>
          </cell>
          <cell r="E308">
            <v>6005.9</v>
          </cell>
          <cell r="F308">
            <v>5962.4334215167501</v>
          </cell>
          <cell r="G308">
            <v>2268</v>
          </cell>
          <cell r="H308">
            <v>735</v>
          </cell>
          <cell r="I308">
            <v>13522799</v>
          </cell>
          <cell r="J308">
            <v>1200</v>
          </cell>
          <cell r="K308">
            <v>52.91</v>
          </cell>
          <cell r="L308">
            <v>155</v>
          </cell>
          <cell r="M308">
            <v>87.95</v>
          </cell>
        </row>
        <row r="309">
          <cell r="A309">
            <v>42767</v>
          </cell>
          <cell r="B309">
            <v>5843</v>
          </cell>
          <cell r="C309">
            <v>5925.9</v>
          </cell>
          <cell r="D309">
            <v>5843</v>
          </cell>
          <cell r="E309">
            <v>5909.05</v>
          </cell>
          <cell r="F309">
            <v>5846.9991669443498</v>
          </cell>
          <cell r="G309">
            <v>18006</v>
          </cell>
          <cell r="H309">
            <v>632</v>
          </cell>
          <cell r="I309">
            <v>105281067</v>
          </cell>
          <cell r="J309">
            <v>17070</v>
          </cell>
          <cell r="K309">
            <v>94.8</v>
          </cell>
          <cell r="L309">
            <v>82.9</v>
          </cell>
          <cell r="M309">
            <v>66.05</v>
          </cell>
        </row>
        <row r="310">
          <cell r="A310">
            <v>42766</v>
          </cell>
          <cell r="B310">
            <v>5899.8</v>
          </cell>
          <cell r="C310">
            <v>5950</v>
          </cell>
          <cell r="D310">
            <v>5829.95</v>
          </cell>
          <cell r="E310">
            <v>5842.2</v>
          </cell>
          <cell r="F310">
            <v>5852.3594066082196</v>
          </cell>
          <cell r="G310">
            <v>2966</v>
          </cell>
          <cell r="H310">
            <v>748</v>
          </cell>
          <cell r="I310">
            <v>17358098</v>
          </cell>
          <cell r="J310">
            <v>1978</v>
          </cell>
          <cell r="K310">
            <v>66.69</v>
          </cell>
          <cell r="L310">
            <v>120.05</v>
          </cell>
          <cell r="M310">
            <v>-57.6</v>
          </cell>
        </row>
        <row r="311">
          <cell r="A311">
            <v>42765</v>
          </cell>
          <cell r="B311">
            <v>5979.8</v>
          </cell>
          <cell r="C311">
            <v>5984</v>
          </cell>
          <cell r="D311">
            <v>5886</v>
          </cell>
          <cell r="E311">
            <v>5899.8</v>
          </cell>
          <cell r="F311">
            <v>5908.4246546672202</v>
          </cell>
          <cell r="G311">
            <v>4778</v>
          </cell>
          <cell r="H311">
            <v>598</v>
          </cell>
          <cell r="I311">
            <v>28230453</v>
          </cell>
          <cell r="J311">
            <v>3904</v>
          </cell>
          <cell r="K311">
            <v>81.709999999999994</v>
          </cell>
          <cell r="L311">
            <v>98</v>
          </cell>
          <cell r="M311">
            <v>-80</v>
          </cell>
        </row>
        <row r="312">
          <cell r="A312">
            <v>42762</v>
          </cell>
          <cell r="B312">
            <v>5970</v>
          </cell>
          <cell r="C312">
            <v>6009</v>
          </cell>
          <cell r="D312">
            <v>5870</v>
          </cell>
          <cell r="E312">
            <v>5921.45</v>
          </cell>
          <cell r="F312">
            <v>5930.8775317946302</v>
          </cell>
          <cell r="G312">
            <v>4246</v>
          </cell>
          <cell r="H312">
            <v>1143</v>
          </cell>
          <cell r="I312">
            <v>25182506</v>
          </cell>
          <cell r="J312">
            <v>1982</v>
          </cell>
          <cell r="K312">
            <v>46.68</v>
          </cell>
          <cell r="L312">
            <v>139</v>
          </cell>
          <cell r="M312">
            <v>-48.55</v>
          </cell>
        </row>
        <row r="313">
          <cell r="A313">
            <v>42760</v>
          </cell>
          <cell r="B313">
            <v>5968</v>
          </cell>
          <cell r="C313">
            <v>6023</v>
          </cell>
          <cell r="D313">
            <v>5941</v>
          </cell>
          <cell r="E313">
            <v>5967.8</v>
          </cell>
          <cell r="F313">
            <v>5974.8216080401999</v>
          </cell>
          <cell r="G313">
            <v>2786</v>
          </cell>
          <cell r="H313">
            <v>800</v>
          </cell>
          <cell r="I313">
            <v>16645853</v>
          </cell>
          <cell r="J313">
            <v>1459</v>
          </cell>
          <cell r="K313">
            <v>52.37</v>
          </cell>
          <cell r="L313">
            <v>82</v>
          </cell>
          <cell r="M313">
            <v>-0.2</v>
          </cell>
        </row>
        <row r="314">
          <cell r="A314">
            <v>42759</v>
          </cell>
          <cell r="B314">
            <v>5900.65</v>
          </cell>
          <cell r="C314">
            <v>5999</v>
          </cell>
          <cell r="D314">
            <v>5890</v>
          </cell>
          <cell r="E314">
            <v>5962</v>
          </cell>
          <cell r="F314">
            <v>5940.8045417680396</v>
          </cell>
          <cell r="G314">
            <v>1233</v>
          </cell>
          <cell r="H314">
            <v>361</v>
          </cell>
          <cell r="I314">
            <v>7325012</v>
          </cell>
          <cell r="J314">
            <v>555</v>
          </cell>
          <cell r="K314">
            <v>45.01</v>
          </cell>
          <cell r="L314">
            <v>109</v>
          </cell>
          <cell r="M314">
            <v>61.35</v>
          </cell>
        </row>
        <row r="315">
          <cell r="A315">
            <v>42758</v>
          </cell>
          <cell r="B315">
            <v>5906.85</v>
          </cell>
          <cell r="C315">
            <v>5935</v>
          </cell>
          <cell r="D315">
            <v>5880</v>
          </cell>
          <cell r="E315">
            <v>5903.05</v>
          </cell>
          <cell r="F315">
            <v>5904.7970779220695</v>
          </cell>
          <cell r="G315">
            <v>1848</v>
          </cell>
          <cell r="H315">
            <v>654</v>
          </cell>
          <cell r="I315">
            <v>10912065</v>
          </cell>
          <cell r="J315">
            <v>838</v>
          </cell>
          <cell r="K315">
            <v>45.35</v>
          </cell>
          <cell r="L315">
            <v>55</v>
          </cell>
          <cell r="M315">
            <v>-3.8</v>
          </cell>
        </row>
        <row r="316">
          <cell r="A316">
            <v>42755</v>
          </cell>
          <cell r="B316">
            <v>5898.05</v>
          </cell>
          <cell r="C316">
            <v>5916.75</v>
          </cell>
          <cell r="D316">
            <v>5875</v>
          </cell>
          <cell r="E316">
            <v>5891.4</v>
          </cell>
          <cell r="F316">
            <v>5888.7241003271502</v>
          </cell>
          <cell r="G316">
            <v>1834</v>
          </cell>
          <cell r="H316">
            <v>432</v>
          </cell>
          <cell r="I316">
            <v>10799920</v>
          </cell>
          <cell r="J316">
            <v>1244</v>
          </cell>
          <cell r="K316">
            <v>67.83</v>
          </cell>
          <cell r="L316">
            <v>41.75</v>
          </cell>
          <cell r="M316">
            <v>-6.65</v>
          </cell>
        </row>
        <row r="317">
          <cell r="A317">
            <v>42754</v>
          </cell>
          <cell r="B317">
            <v>5902</v>
          </cell>
          <cell r="C317">
            <v>5940</v>
          </cell>
          <cell r="D317">
            <v>5880</v>
          </cell>
          <cell r="E317">
            <v>5895.75</v>
          </cell>
          <cell r="F317">
            <v>5912.9067217828897</v>
          </cell>
          <cell r="G317">
            <v>5564</v>
          </cell>
          <cell r="H317">
            <v>1225</v>
          </cell>
          <cell r="I317">
            <v>32899413</v>
          </cell>
          <cell r="J317">
            <v>2534</v>
          </cell>
          <cell r="K317">
            <v>45.54</v>
          </cell>
          <cell r="L317">
            <v>60</v>
          </cell>
          <cell r="M317">
            <v>-6.25</v>
          </cell>
        </row>
        <row r="318">
          <cell r="A318">
            <v>42753</v>
          </cell>
          <cell r="B318">
            <v>5885</v>
          </cell>
          <cell r="C318">
            <v>5939</v>
          </cell>
          <cell r="D318">
            <v>5859.95</v>
          </cell>
          <cell r="E318">
            <v>5902.85</v>
          </cell>
          <cell r="F318">
            <v>5896.1016949152499</v>
          </cell>
          <cell r="G318">
            <v>1593</v>
          </cell>
          <cell r="H318">
            <v>557</v>
          </cell>
          <cell r="I318">
            <v>9392490</v>
          </cell>
          <cell r="J318">
            <v>562</v>
          </cell>
          <cell r="K318">
            <v>35.28</v>
          </cell>
          <cell r="L318">
            <v>79.05</v>
          </cell>
          <cell r="M318">
            <v>17.850000000000001</v>
          </cell>
        </row>
        <row r="319">
          <cell r="A319">
            <v>42752</v>
          </cell>
          <cell r="B319">
            <v>5897.9</v>
          </cell>
          <cell r="C319">
            <v>5914.6</v>
          </cell>
          <cell r="D319">
            <v>5851</v>
          </cell>
          <cell r="E319">
            <v>5883.05</v>
          </cell>
          <cell r="F319">
            <v>5884.4816924328697</v>
          </cell>
          <cell r="G319">
            <v>1229</v>
          </cell>
          <cell r="H319">
            <v>495</v>
          </cell>
          <cell r="I319">
            <v>7232028</v>
          </cell>
          <cell r="J319">
            <v>578</v>
          </cell>
          <cell r="K319">
            <v>47.03</v>
          </cell>
          <cell r="L319">
            <v>63.6</v>
          </cell>
          <cell r="M319">
            <v>-14.85</v>
          </cell>
        </row>
        <row r="320">
          <cell r="A320">
            <v>42751</v>
          </cell>
          <cell r="B320">
            <v>5920</v>
          </cell>
          <cell r="C320">
            <v>5920</v>
          </cell>
          <cell r="D320">
            <v>5800</v>
          </cell>
          <cell r="E320">
            <v>5897.9</v>
          </cell>
          <cell r="F320">
            <v>5885.0622568093304</v>
          </cell>
          <cell r="G320">
            <v>1028</v>
          </cell>
          <cell r="H320">
            <v>399</v>
          </cell>
          <cell r="I320">
            <v>6049844</v>
          </cell>
          <cell r="J320">
            <v>257</v>
          </cell>
          <cell r="K320">
            <v>25</v>
          </cell>
          <cell r="L320">
            <v>120</v>
          </cell>
          <cell r="M320">
            <v>-22.1</v>
          </cell>
        </row>
        <row r="321">
          <cell r="A321">
            <v>42748</v>
          </cell>
          <cell r="B321">
            <v>5880.05</v>
          </cell>
          <cell r="C321">
            <v>5922</v>
          </cell>
          <cell r="D321">
            <v>5873.05</v>
          </cell>
          <cell r="E321">
            <v>5907.4</v>
          </cell>
          <cell r="F321">
            <v>5897.4324090121299</v>
          </cell>
          <cell r="G321">
            <v>1154</v>
          </cell>
          <cell r="H321">
            <v>519</v>
          </cell>
          <cell r="I321">
            <v>6805637</v>
          </cell>
          <cell r="J321">
            <v>354</v>
          </cell>
          <cell r="K321">
            <v>30.68</v>
          </cell>
          <cell r="L321">
            <v>48.95</v>
          </cell>
          <cell r="M321">
            <v>27.35</v>
          </cell>
        </row>
        <row r="322">
          <cell r="A322">
            <v>42747</v>
          </cell>
          <cell r="B322">
            <v>5915</v>
          </cell>
          <cell r="C322">
            <v>5925</v>
          </cell>
          <cell r="D322">
            <v>5830</v>
          </cell>
          <cell r="E322">
            <v>5845.75</v>
          </cell>
          <cell r="F322">
            <v>5864.1441935483799</v>
          </cell>
          <cell r="G322">
            <v>3100</v>
          </cell>
          <cell r="H322">
            <v>1328</v>
          </cell>
          <cell r="I322">
            <v>18178847</v>
          </cell>
          <cell r="J322">
            <v>2101</v>
          </cell>
          <cell r="K322">
            <v>67.77</v>
          </cell>
          <cell r="L322">
            <v>95</v>
          </cell>
          <cell r="M322">
            <v>-69.25</v>
          </cell>
        </row>
        <row r="323">
          <cell r="A323">
            <v>42746</v>
          </cell>
          <cell r="B323">
            <v>5940</v>
          </cell>
          <cell r="C323">
            <v>5940</v>
          </cell>
          <cell r="D323">
            <v>5875</v>
          </cell>
          <cell r="E323">
            <v>5903.3</v>
          </cell>
          <cell r="F323">
            <v>5914.8031156495899</v>
          </cell>
          <cell r="G323">
            <v>93913</v>
          </cell>
          <cell r="H323">
            <v>719</v>
          </cell>
          <cell r="I323">
            <v>555476905</v>
          </cell>
          <cell r="J323">
            <v>92799</v>
          </cell>
          <cell r="K323">
            <v>98.81</v>
          </cell>
          <cell r="L323">
            <v>65</v>
          </cell>
          <cell r="M323">
            <v>-36.700000000000003</v>
          </cell>
        </row>
        <row r="324">
          <cell r="A324">
            <v>42745</v>
          </cell>
          <cell r="B324">
            <v>5939.95</v>
          </cell>
          <cell r="C324">
            <v>5940.45</v>
          </cell>
          <cell r="D324">
            <v>5839</v>
          </cell>
          <cell r="E324">
            <v>5874.5</v>
          </cell>
          <cell r="F324">
            <v>5860.3771216407304</v>
          </cell>
          <cell r="G324">
            <v>5656</v>
          </cell>
          <cell r="H324">
            <v>1073</v>
          </cell>
          <cell r="I324">
            <v>33146293</v>
          </cell>
          <cell r="J324">
            <v>4072</v>
          </cell>
          <cell r="K324">
            <v>71.989999999999995</v>
          </cell>
          <cell r="L324">
            <v>101.45</v>
          </cell>
          <cell r="M324">
            <v>-65.45</v>
          </cell>
        </row>
        <row r="325">
          <cell r="A325">
            <v>42744</v>
          </cell>
          <cell r="B325">
            <v>5905.15</v>
          </cell>
          <cell r="C325">
            <v>5975</v>
          </cell>
          <cell r="D325">
            <v>5862</v>
          </cell>
          <cell r="E325">
            <v>5888.05</v>
          </cell>
          <cell r="F325">
            <v>5956.3550740781902</v>
          </cell>
          <cell r="G325">
            <v>17954</v>
          </cell>
          <cell r="H325">
            <v>782</v>
          </cell>
          <cell r="I325">
            <v>106940399</v>
          </cell>
          <cell r="J325">
            <v>2413</v>
          </cell>
          <cell r="K325">
            <v>13.44</v>
          </cell>
          <cell r="L325">
            <v>113</v>
          </cell>
          <cell r="M325">
            <v>-17.100000000000001</v>
          </cell>
        </row>
        <row r="326">
          <cell r="A326">
            <v>42741</v>
          </cell>
          <cell r="B326">
            <v>5925</v>
          </cell>
          <cell r="C326">
            <v>5955.35</v>
          </cell>
          <cell r="D326">
            <v>5878.8</v>
          </cell>
          <cell r="E326">
            <v>5905.15</v>
          </cell>
          <cell r="F326">
            <v>5913.13447703375</v>
          </cell>
          <cell r="G326">
            <v>3614</v>
          </cell>
          <cell r="H326">
            <v>1199</v>
          </cell>
          <cell r="I326">
            <v>21370068</v>
          </cell>
          <cell r="J326">
            <v>1885</v>
          </cell>
          <cell r="K326">
            <v>52.16</v>
          </cell>
          <cell r="L326">
            <v>76.55</v>
          </cell>
          <cell r="M326">
            <v>-19.850000000000001</v>
          </cell>
        </row>
        <row r="327">
          <cell r="A327">
            <v>42740</v>
          </cell>
          <cell r="B327">
            <v>6040</v>
          </cell>
          <cell r="C327">
            <v>6040</v>
          </cell>
          <cell r="D327">
            <v>5850</v>
          </cell>
          <cell r="E327">
            <v>5908.85</v>
          </cell>
          <cell r="F327">
            <v>5908.8249370276999</v>
          </cell>
          <cell r="G327">
            <v>1588</v>
          </cell>
          <cell r="H327">
            <v>548</v>
          </cell>
          <cell r="I327">
            <v>9383214</v>
          </cell>
          <cell r="J327">
            <v>949</v>
          </cell>
          <cell r="K327">
            <v>59.76</v>
          </cell>
          <cell r="L327">
            <v>190</v>
          </cell>
          <cell r="M327">
            <v>-131.15</v>
          </cell>
        </row>
        <row r="328">
          <cell r="A328">
            <v>42739</v>
          </cell>
          <cell r="B328">
            <v>6001.25</v>
          </cell>
          <cell r="C328">
            <v>6050</v>
          </cell>
          <cell r="D328">
            <v>5800</v>
          </cell>
          <cell r="E328">
            <v>5892.75</v>
          </cell>
          <cell r="F328">
            <v>6002.8706219486303</v>
          </cell>
          <cell r="G328">
            <v>9422</v>
          </cell>
          <cell r="H328">
            <v>1168</v>
          </cell>
          <cell r="I328">
            <v>56559047</v>
          </cell>
          <cell r="J328">
            <v>7094</v>
          </cell>
          <cell r="K328">
            <v>75.290000000000006</v>
          </cell>
          <cell r="L328">
            <v>250</v>
          </cell>
          <cell r="M328">
            <v>-108.5</v>
          </cell>
        </row>
        <row r="329">
          <cell r="A329">
            <v>42738</v>
          </cell>
          <cell r="B329">
            <v>6000</v>
          </cell>
          <cell r="C329">
            <v>6082.25</v>
          </cell>
          <cell r="D329">
            <v>5990</v>
          </cell>
          <cell r="E329">
            <v>6054.45</v>
          </cell>
          <cell r="F329">
            <v>6050.4807692307604</v>
          </cell>
          <cell r="G329">
            <v>936</v>
          </cell>
          <cell r="H329">
            <v>368</v>
          </cell>
          <cell r="I329">
            <v>5663250</v>
          </cell>
          <cell r="J329">
            <v>595</v>
          </cell>
          <cell r="K329">
            <v>63.57</v>
          </cell>
          <cell r="L329">
            <v>92.25</v>
          </cell>
          <cell r="M329">
            <v>54.45</v>
          </cell>
        </row>
        <row r="330">
          <cell r="A330">
            <v>42737</v>
          </cell>
          <cell r="B330">
            <v>6030</v>
          </cell>
          <cell r="C330">
            <v>6083</v>
          </cell>
          <cell r="D330">
            <v>5955.85</v>
          </cell>
          <cell r="E330">
            <v>5993.25</v>
          </cell>
          <cell r="F330">
            <v>6030.0030821002301</v>
          </cell>
          <cell r="G330">
            <v>63593</v>
          </cell>
          <cell r="H330">
            <v>626</v>
          </cell>
          <cell r="I330">
            <v>383465986</v>
          </cell>
          <cell r="J330">
            <v>62419</v>
          </cell>
          <cell r="K330">
            <v>98.15</v>
          </cell>
          <cell r="L330">
            <v>127.15</v>
          </cell>
          <cell r="M330">
            <v>-36.75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TANNIA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5456</v>
          </cell>
          <cell r="C2">
            <v>5534.95</v>
          </cell>
          <cell r="D2">
            <v>5456</v>
          </cell>
          <cell r="E2">
            <v>5506.75</v>
          </cell>
          <cell r="F2">
            <v>5502.65816224835</v>
          </cell>
          <cell r="G2">
            <v>5017</v>
          </cell>
          <cell r="H2">
            <v>969</v>
          </cell>
          <cell r="I2">
            <v>27606836</v>
          </cell>
          <cell r="J2">
            <v>816</v>
          </cell>
          <cell r="K2">
            <v>16.260000000000002</v>
          </cell>
          <cell r="L2">
            <v>78.95</v>
          </cell>
          <cell r="M2">
            <v>50.75</v>
          </cell>
        </row>
        <row r="3">
          <cell r="A3">
            <v>43217</v>
          </cell>
          <cell r="B3">
            <v>5398.9</v>
          </cell>
          <cell r="C3">
            <v>5493.75</v>
          </cell>
          <cell r="D3">
            <v>5381.05</v>
          </cell>
          <cell r="E3">
            <v>5456.85</v>
          </cell>
          <cell r="F3">
            <v>5435.5861544313402</v>
          </cell>
          <cell r="G3">
            <v>5258</v>
          </cell>
          <cell r="H3">
            <v>1065</v>
          </cell>
          <cell r="I3">
            <v>28580312</v>
          </cell>
          <cell r="J3">
            <v>1792</v>
          </cell>
          <cell r="K3">
            <v>34.08</v>
          </cell>
          <cell r="L3">
            <v>112.7</v>
          </cell>
          <cell r="M3">
            <v>57.95</v>
          </cell>
        </row>
        <row r="4">
          <cell r="A4">
            <v>43216</v>
          </cell>
          <cell r="B4">
            <v>5364</v>
          </cell>
          <cell r="C4">
            <v>5415.1</v>
          </cell>
          <cell r="D4">
            <v>5342</v>
          </cell>
          <cell r="E4">
            <v>5364.1</v>
          </cell>
          <cell r="F4">
            <v>5374.3423195731502</v>
          </cell>
          <cell r="G4">
            <v>3561</v>
          </cell>
          <cell r="H4">
            <v>613</v>
          </cell>
          <cell r="I4">
            <v>19138033</v>
          </cell>
          <cell r="J4">
            <v>626</v>
          </cell>
          <cell r="K4">
            <v>17.579999999999998</v>
          </cell>
          <cell r="L4">
            <v>73.099999999999994</v>
          </cell>
          <cell r="M4">
            <v>0.1</v>
          </cell>
        </row>
        <row r="5">
          <cell r="A5">
            <v>43215</v>
          </cell>
          <cell r="B5">
            <v>5292</v>
          </cell>
          <cell r="C5">
            <v>5445</v>
          </cell>
          <cell r="D5">
            <v>5280</v>
          </cell>
          <cell r="E5">
            <v>5364.05</v>
          </cell>
          <cell r="F5">
            <v>5382.0357029008601</v>
          </cell>
          <cell r="G5">
            <v>3137</v>
          </cell>
          <cell r="H5">
            <v>650</v>
          </cell>
          <cell r="I5">
            <v>16883446</v>
          </cell>
          <cell r="J5">
            <v>753</v>
          </cell>
          <cell r="K5">
            <v>24</v>
          </cell>
          <cell r="L5">
            <v>165</v>
          </cell>
          <cell r="M5">
            <v>72.05</v>
          </cell>
        </row>
        <row r="6">
          <cell r="A6">
            <v>43214</v>
          </cell>
          <cell r="B6">
            <v>5324</v>
          </cell>
          <cell r="C6">
            <v>5340.7</v>
          </cell>
          <cell r="D6">
            <v>5248.2</v>
          </cell>
          <cell r="E6">
            <v>5292.95</v>
          </cell>
          <cell r="F6">
            <v>5287.11899953394</v>
          </cell>
          <cell r="G6">
            <v>6437</v>
          </cell>
          <cell r="H6">
            <v>1309</v>
          </cell>
          <cell r="I6">
            <v>34033185</v>
          </cell>
          <cell r="J6">
            <v>1779</v>
          </cell>
          <cell r="K6">
            <v>27.64</v>
          </cell>
          <cell r="L6">
            <v>92.5</v>
          </cell>
          <cell r="M6">
            <v>-31.05</v>
          </cell>
        </row>
        <row r="7">
          <cell r="A7">
            <v>43213</v>
          </cell>
          <cell r="B7">
            <v>5325</v>
          </cell>
          <cell r="C7">
            <v>5366.5</v>
          </cell>
          <cell r="D7">
            <v>5295.55</v>
          </cell>
          <cell r="E7">
            <v>5323.85</v>
          </cell>
          <cell r="F7">
            <v>5337.2463768115904</v>
          </cell>
          <cell r="G7">
            <v>4347</v>
          </cell>
          <cell r="H7">
            <v>749</v>
          </cell>
          <cell r="I7">
            <v>23201010</v>
          </cell>
          <cell r="J7">
            <v>1689</v>
          </cell>
          <cell r="K7">
            <v>38.85</v>
          </cell>
          <cell r="L7">
            <v>70.95</v>
          </cell>
          <cell r="M7">
            <v>-1.1499999999999999</v>
          </cell>
        </row>
        <row r="8">
          <cell r="A8">
            <v>43210</v>
          </cell>
          <cell r="B8">
            <v>5380</v>
          </cell>
          <cell r="C8">
            <v>5401.4</v>
          </cell>
          <cell r="D8">
            <v>5301.05</v>
          </cell>
          <cell r="E8">
            <v>5327.05</v>
          </cell>
          <cell r="F8">
            <v>5342.5015142337897</v>
          </cell>
          <cell r="G8">
            <v>3302</v>
          </cell>
          <cell r="H8">
            <v>625</v>
          </cell>
          <cell r="I8">
            <v>17640940</v>
          </cell>
          <cell r="J8">
            <v>791</v>
          </cell>
          <cell r="K8">
            <v>23.96</v>
          </cell>
          <cell r="L8">
            <v>100.35</v>
          </cell>
          <cell r="M8">
            <v>-52.95</v>
          </cell>
        </row>
        <row r="9">
          <cell r="A9">
            <v>43209</v>
          </cell>
          <cell r="B9">
            <v>5379.8</v>
          </cell>
          <cell r="C9">
            <v>5410</v>
          </cell>
          <cell r="D9">
            <v>5350</v>
          </cell>
          <cell r="E9">
            <v>5391.4</v>
          </cell>
          <cell r="F9">
            <v>5378.91305769679</v>
          </cell>
          <cell r="G9">
            <v>21405</v>
          </cell>
          <cell r="H9">
            <v>357</v>
          </cell>
          <cell r="I9">
            <v>115135634</v>
          </cell>
          <cell r="J9">
            <v>20177</v>
          </cell>
          <cell r="K9">
            <v>94.26</v>
          </cell>
          <cell r="L9">
            <v>60</v>
          </cell>
          <cell r="M9">
            <v>11.6</v>
          </cell>
        </row>
        <row r="10">
          <cell r="A10">
            <v>43208</v>
          </cell>
          <cell r="B10">
            <v>5350</v>
          </cell>
          <cell r="C10">
            <v>5389.15</v>
          </cell>
          <cell r="D10">
            <v>5344.9</v>
          </cell>
          <cell r="E10">
            <v>5359.75</v>
          </cell>
          <cell r="F10">
            <v>5364.5641385767703</v>
          </cell>
          <cell r="G10">
            <v>2136</v>
          </cell>
          <cell r="H10">
            <v>650</v>
          </cell>
          <cell r="I10">
            <v>11458709</v>
          </cell>
          <cell r="J10">
            <v>574</v>
          </cell>
          <cell r="K10">
            <v>26.87</v>
          </cell>
          <cell r="L10">
            <v>44.25</v>
          </cell>
          <cell r="M10">
            <v>9.75</v>
          </cell>
        </row>
        <row r="11">
          <cell r="A11">
            <v>43207</v>
          </cell>
          <cell r="B11">
            <v>5248</v>
          </cell>
          <cell r="C11">
            <v>5412.8</v>
          </cell>
          <cell r="D11">
            <v>5248</v>
          </cell>
          <cell r="E11">
            <v>5349.4</v>
          </cell>
          <cell r="F11">
            <v>5380.9648033126196</v>
          </cell>
          <cell r="G11">
            <v>6279</v>
          </cell>
          <cell r="H11">
            <v>1240</v>
          </cell>
          <cell r="I11">
            <v>33787078</v>
          </cell>
          <cell r="J11">
            <v>2289</v>
          </cell>
          <cell r="K11">
            <v>36.450000000000003</v>
          </cell>
          <cell r="L11">
            <v>164.8</v>
          </cell>
          <cell r="M11">
            <v>101.4</v>
          </cell>
        </row>
        <row r="12">
          <cell r="A12">
            <v>43206</v>
          </cell>
          <cell r="B12">
            <v>5205.3</v>
          </cell>
          <cell r="C12">
            <v>5326.05</v>
          </cell>
          <cell r="D12">
            <v>5190.95</v>
          </cell>
          <cell r="E12">
            <v>5311.9</v>
          </cell>
          <cell r="F12">
            <v>5284.9316648917202</v>
          </cell>
          <cell r="G12">
            <v>5634</v>
          </cell>
          <cell r="H12">
            <v>1015</v>
          </cell>
          <cell r="I12">
            <v>29775305</v>
          </cell>
          <cell r="J12">
            <v>1452</v>
          </cell>
          <cell r="K12">
            <v>25.77</v>
          </cell>
          <cell r="L12">
            <v>135.1</v>
          </cell>
          <cell r="M12">
            <v>106.6</v>
          </cell>
        </row>
        <row r="13">
          <cell r="A13">
            <v>43203</v>
          </cell>
          <cell r="B13">
            <v>5168.05</v>
          </cell>
          <cell r="C13">
            <v>5225</v>
          </cell>
          <cell r="D13">
            <v>5160.1000000000004</v>
          </cell>
          <cell r="E13">
            <v>5205.3</v>
          </cell>
          <cell r="F13">
            <v>5197.5940217391299</v>
          </cell>
          <cell r="G13">
            <v>1840</v>
          </cell>
          <cell r="H13">
            <v>440</v>
          </cell>
          <cell r="I13">
            <v>9563573</v>
          </cell>
          <cell r="J13">
            <v>493</v>
          </cell>
          <cell r="K13">
            <v>26.79</v>
          </cell>
          <cell r="L13">
            <v>64.900000000000006</v>
          </cell>
          <cell r="M13">
            <v>37.25</v>
          </cell>
        </row>
        <row r="14">
          <cell r="A14">
            <v>43202</v>
          </cell>
          <cell r="B14">
            <v>5085</v>
          </cell>
          <cell r="C14">
            <v>5202.8500000000004</v>
          </cell>
          <cell r="D14">
            <v>5085</v>
          </cell>
          <cell r="E14">
            <v>5164.3999999999996</v>
          </cell>
          <cell r="F14">
            <v>5170.5237267080702</v>
          </cell>
          <cell r="G14">
            <v>4025</v>
          </cell>
          <cell r="H14">
            <v>695</v>
          </cell>
          <cell r="I14">
            <v>20811358</v>
          </cell>
          <cell r="J14">
            <v>1145</v>
          </cell>
          <cell r="K14">
            <v>28.45</v>
          </cell>
          <cell r="L14">
            <v>117.85</v>
          </cell>
          <cell r="M14">
            <v>79.400000000000006</v>
          </cell>
        </row>
        <row r="15">
          <cell r="A15">
            <v>43201</v>
          </cell>
          <cell r="B15">
            <v>5126</v>
          </cell>
          <cell r="C15">
            <v>5200</v>
          </cell>
          <cell r="D15">
            <v>5111.1499999999996</v>
          </cell>
          <cell r="E15">
            <v>5136.1000000000004</v>
          </cell>
          <cell r="F15">
            <v>5135.7715846994497</v>
          </cell>
          <cell r="G15">
            <v>1830</v>
          </cell>
          <cell r="H15">
            <v>383</v>
          </cell>
          <cell r="I15">
            <v>9398462</v>
          </cell>
          <cell r="J15">
            <v>563</v>
          </cell>
          <cell r="K15">
            <v>30.77</v>
          </cell>
          <cell r="L15">
            <v>88.85</v>
          </cell>
          <cell r="M15">
            <v>10.1</v>
          </cell>
        </row>
        <row r="16">
          <cell r="A16">
            <v>43200</v>
          </cell>
          <cell r="B16">
            <v>5166</v>
          </cell>
          <cell r="C16">
            <v>5175</v>
          </cell>
          <cell r="D16">
            <v>5061.05</v>
          </cell>
          <cell r="E16">
            <v>5136</v>
          </cell>
          <cell r="F16">
            <v>5113.7485738432197</v>
          </cell>
          <cell r="G16">
            <v>4733</v>
          </cell>
          <cell r="H16">
            <v>971</v>
          </cell>
          <cell r="I16">
            <v>24203372</v>
          </cell>
          <cell r="J16">
            <v>1705</v>
          </cell>
          <cell r="K16">
            <v>36.020000000000003</v>
          </cell>
          <cell r="L16">
            <v>113.95</v>
          </cell>
          <cell r="M16">
            <v>-30</v>
          </cell>
        </row>
        <row r="17">
          <cell r="A17">
            <v>43199</v>
          </cell>
          <cell r="B17">
            <v>5175</v>
          </cell>
          <cell r="C17">
            <v>5205</v>
          </cell>
          <cell r="D17">
            <v>5144.7</v>
          </cell>
          <cell r="E17">
            <v>5163.8500000000004</v>
          </cell>
          <cell r="F17">
            <v>5168.2271505376302</v>
          </cell>
          <cell r="G17">
            <v>4464</v>
          </cell>
          <cell r="H17">
            <v>824</v>
          </cell>
          <cell r="I17">
            <v>23070966</v>
          </cell>
          <cell r="J17">
            <v>1278</v>
          </cell>
          <cell r="K17">
            <v>28.63</v>
          </cell>
          <cell r="L17">
            <v>60.3</v>
          </cell>
          <cell r="M17">
            <v>-11.15</v>
          </cell>
        </row>
        <row r="18">
          <cell r="A18">
            <v>43196</v>
          </cell>
          <cell r="B18">
            <v>5070.3500000000004</v>
          </cell>
          <cell r="C18">
            <v>5188</v>
          </cell>
          <cell r="D18">
            <v>5049.95</v>
          </cell>
          <cell r="E18">
            <v>5175.05</v>
          </cell>
          <cell r="F18">
            <v>5125.14802631578</v>
          </cell>
          <cell r="G18">
            <v>4256</v>
          </cell>
          <cell r="H18">
            <v>761</v>
          </cell>
          <cell r="I18">
            <v>21812630</v>
          </cell>
          <cell r="J18">
            <v>1198</v>
          </cell>
          <cell r="K18">
            <v>28.15</v>
          </cell>
          <cell r="L18">
            <v>138.05000000000001</v>
          </cell>
          <cell r="M18">
            <v>104.7</v>
          </cell>
        </row>
        <row r="19">
          <cell r="A19">
            <v>43195</v>
          </cell>
          <cell r="B19">
            <v>5045</v>
          </cell>
          <cell r="C19">
            <v>5066.75</v>
          </cell>
          <cell r="D19">
            <v>5012</v>
          </cell>
          <cell r="E19">
            <v>5057.3</v>
          </cell>
          <cell r="F19">
            <v>5048.6956521739103</v>
          </cell>
          <cell r="G19">
            <v>3243</v>
          </cell>
          <cell r="H19">
            <v>533</v>
          </cell>
          <cell r="I19">
            <v>16372920</v>
          </cell>
          <cell r="J19">
            <v>1331</v>
          </cell>
          <cell r="K19">
            <v>41.04</v>
          </cell>
          <cell r="L19">
            <v>54.75</v>
          </cell>
          <cell r="M19">
            <v>12.3</v>
          </cell>
        </row>
        <row r="20">
          <cell r="A20">
            <v>43194</v>
          </cell>
          <cell r="B20">
            <v>5050</v>
          </cell>
          <cell r="C20">
            <v>5070.1499999999996</v>
          </cell>
          <cell r="D20">
            <v>4994.55</v>
          </cell>
          <cell r="E20">
            <v>5023.95</v>
          </cell>
          <cell r="F20">
            <v>5026.3228606144703</v>
          </cell>
          <cell r="G20">
            <v>5761</v>
          </cell>
          <cell r="H20">
            <v>1011</v>
          </cell>
          <cell r="I20">
            <v>28956646</v>
          </cell>
          <cell r="J20">
            <v>2599</v>
          </cell>
          <cell r="K20">
            <v>45.11</v>
          </cell>
          <cell r="L20">
            <v>75.599999999999994</v>
          </cell>
          <cell r="M20">
            <v>-26.05</v>
          </cell>
        </row>
        <row r="21">
          <cell r="A21">
            <v>43193</v>
          </cell>
          <cell r="B21">
            <v>5109</v>
          </cell>
          <cell r="C21">
            <v>5120.5</v>
          </cell>
          <cell r="D21">
            <v>5051</v>
          </cell>
          <cell r="E21">
            <v>5093.1499999999996</v>
          </cell>
          <cell r="F21">
            <v>5077.5907565194902</v>
          </cell>
          <cell r="G21">
            <v>3873</v>
          </cell>
          <cell r="H21">
            <v>640</v>
          </cell>
          <cell r="I21">
            <v>19665509</v>
          </cell>
          <cell r="J21">
            <v>1298</v>
          </cell>
          <cell r="K21">
            <v>33.51</v>
          </cell>
          <cell r="L21">
            <v>69.5</v>
          </cell>
          <cell r="M21">
            <v>-15.85</v>
          </cell>
        </row>
        <row r="22">
          <cell r="A22">
            <v>43192</v>
          </cell>
          <cell r="B22">
            <v>4999</v>
          </cell>
          <cell r="C22">
            <v>5114.75</v>
          </cell>
          <cell r="D22">
            <v>4984.6499999999996</v>
          </cell>
          <cell r="E22">
            <v>5103.7</v>
          </cell>
          <cell r="F22">
            <v>5076.4312213924304</v>
          </cell>
          <cell r="G22">
            <v>4151</v>
          </cell>
          <cell r="H22">
            <v>746</v>
          </cell>
          <cell r="I22">
            <v>21072266</v>
          </cell>
          <cell r="J22">
            <v>1145</v>
          </cell>
          <cell r="K22">
            <v>27.58</v>
          </cell>
          <cell r="L22">
            <v>130.1</v>
          </cell>
          <cell r="M22">
            <v>104.7</v>
          </cell>
        </row>
        <row r="23">
          <cell r="A23">
            <v>43187</v>
          </cell>
          <cell r="B23">
            <v>4955.55</v>
          </cell>
          <cell r="C23">
            <v>4998.95</v>
          </cell>
          <cell r="D23">
            <v>4930</v>
          </cell>
          <cell r="E23">
            <v>4971.45</v>
          </cell>
          <cell r="F23">
            <v>4976.4495248847397</v>
          </cell>
          <cell r="G23">
            <v>10629</v>
          </cell>
          <cell r="H23">
            <v>775</v>
          </cell>
          <cell r="I23">
            <v>52894682</v>
          </cell>
          <cell r="J23">
            <v>5218</v>
          </cell>
          <cell r="K23">
            <v>49.09</v>
          </cell>
          <cell r="L23">
            <v>68.95</v>
          </cell>
          <cell r="M23">
            <v>15.9</v>
          </cell>
        </row>
        <row r="24">
          <cell r="A24">
            <v>43186</v>
          </cell>
          <cell r="B24">
            <v>4853</v>
          </cell>
          <cell r="C24">
            <v>4984</v>
          </cell>
          <cell r="D24">
            <v>4853</v>
          </cell>
          <cell r="E24">
            <v>4959.7</v>
          </cell>
          <cell r="F24">
            <v>4932.29779907996</v>
          </cell>
          <cell r="G24">
            <v>36303</v>
          </cell>
          <cell r="H24">
            <v>832</v>
          </cell>
          <cell r="I24">
            <v>179057207</v>
          </cell>
          <cell r="J24">
            <v>33615</v>
          </cell>
          <cell r="K24">
            <v>92.6</v>
          </cell>
          <cell r="L24">
            <v>131</v>
          </cell>
          <cell r="M24">
            <v>106.7</v>
          </cell>
        </row>
        <row r="25">
          <cell r="A25">
            <v>43185</v>
          </cell>
          <cell r="B25">
            <v>4850.1000000000004</v>
          </cell>
          <cell r="C25">
            <v>4870</v>
          </cell>
          <cell r="D25">
            <v>4844.6000000000004</v>
          </cell>
          <cell r="E25">
            <v>4852.25</v>
          </cell>
          <cell r="F25">
            <v>4852.7456324668301</v>
          </cell>
          <cell r="G25">
            <v>16657</v>
          </cell>
          <cell r="H25">
            <v>683</v>
          </cell>
          <cell r="I25">
            <v>80832184</v>
          </cell>
          <cell r="J25">
            <v>13935</v>
          </cell>
          <cell r="K25">
            <v>83.66</v>
          </cell>
          <cell r="L25">
            <v>25.4</v>
          </cell>
          <cell r="M25">
            <v>2.15</v>
          </cell>
        </row>
        <row r="26">
          <cell r="A26">
            <v>43182</v>
          </cell>
          <cell r="B26">
            <v>4800.25</v>
          </cell>
          <cell r="C26">
            <v>4866.05</v>
          </cell>
          <cell r="D26">
            <v>4724.3999999999996</v>
          </cell>
          <cell r="E26">
            <v>4841</v>
          </cell>
          <cell r="F26">
            <v>4824.0405772495697</v>
          </cell>
          <cell r="G26">
            <v>5890</v>
          </cell>
          <cell r="H26">
            <v>806</v>
          </cell>
          <cell r="I26">
            <v>28413599</v>
          </cell>
          <cell r="J26">
            <v>2299</v>
          </cell>
          <cell r="K26">
            <v>39.03</v>
          </cell>
          <cell r="L26">
            <v>141.65</v>
          </cell>
          <cell r="M26">
            <v>40.75</v>
          </cell>
        </row>
        <row r="27">
          <cell r="A27">
            <v>43181</v>
          </cell>
          <cell r="B27">
            <v>4840.95</v>
          </cell>
          <cell r="C27">
            <v>4870.55</v>
          </cell>
          <cell r="D27">
            <v>4816.55</v>
          </cell>
          <cell r="E27">
            <v>4838.6000000000004</v>
          </cell>
          <cell r="F27">
            <v>4845.70884007114</v>
          </cell>
          <cell r="G27">
            <v>20803</v>
          </cell>
          <cell r="H27">
            <v>525</v>
          </cell>
          <cell r="I27">
            <v>100805281</v>
          </cell>
          <cell r="J27">
            <v>17277</v>
          </cell>
          <cell r="K27">
            <v>83.05</v>
          </cell>
          <cell r="L27">
            <v>54</v>
          </cell>
          <cell r="M27">
            <v>-2.35</v>
          </cell>
        </row>
        <row r="28">
          <cell r="A28">
            <v>43180</v>
          </cell>
          <cell r="B28">
            <v>4828.3500000000004</v>
          </cell>
          <cell r="C28">
            <v>4854.05</v>
          </cell>
          <cell r="D28">
            <v>4819.25</v>
          </cell>
          <cell r="E28">
            <v>4828.1000000000004</v>
          </cell>
          <cell r="F28">
            <v>4827.3038824763898</v>
          </cell>
          <cell r="G28">
            <v>4765</v>
          </cell>
          <cell r="H28">
            <v>532</v>
          </cell>
          <cell r="I28">
            <v>23002103</v>
          </cell>
          <cell r="J28">
            <v>2931</v>
          </cell>
          <cell r="K28">
            <v>61.51</v>
          </cell>
          <cell r="L28">
            <v>34.799999999999997</v>
          </cell>
          <cell r="M28">
            <v>-0.25</v>
          </cell>
        </row>
        <row r="29">
          <cell r="A29">
            <v>43179</v>
          </cell>
          <cell r="B29">
            <v>4811.3999999999996</v>
          </cell>
          <cell r="C29">
            <v>4845</v>
          </cell>
          <cell r="D29">
            <v>4780.05</v>
          </cell>
          <cell r="E29">
            <v>4815.3</v>
          </cell>
          <cell r="F29">
            <v>4816.9378093393498</v>
          </cell>
          <cell r="G29">
            <v>4647</v>
          </cell>
          <cell r="H29">
            <v>537</v>
          </cell>
          <cell r="I29">
            <v>22384310</v>
          </cell>
          <cell r="J29">
            <v>2168</v>
          </cell>
          <cell r="K29">
            <v>46.65</v>
          </cell>
          <cell r="L29">
            <v>64.95</v>
          </cell>
          <cell r="M29">
            <v>3.9</v>
          </cell>
        </row>
        <row r="30">
          <cell r="A30">
            <v>43178</v>
          </cell>
          <cell r="B30">
            <v>4862.05</v>
          </cell>
          <cell r="C30">
            <v>4865.8500000000004</v>
          </cell>
          <cell r="D30">
            <v>4800</v>
          </cell>
          <cell r="E30">
            <v>4807.8500000000004</v>
          </cell>
          <cell r="F30">
            <v>4819.9238741630697</v>
          </cell>
          <cell r="G30">
            <v>32709</v>
          </cell>
          <cell r="H30">
            <v>352</v>
          </cell>
          <cell r="I30">
            <v>157654890</v>
          </cell>
          <cell r="J30">
            <v>30977</v>
          </cell>
          <cell r="K30">
            <v>94.7</v>
          </cell>
          <cell r="L30">
            <v>65.849999999999994</v>
          </cell>
          <cell r="M30">
            <v>-54.2</v>
          </cell>
        </row>
        <row r="31">
          <cell r="A31">
            <v>43175</v>
          </cell>
          <cell r="B31">
            <v>4861</v>
          </cell>
          <cell r="C31">
            <v>4896.1000000000004</v>
          </cell>
          <cell r="D31">
            <v>4840</v>
          </cell>
          <cell r="E31">
            <v>4861.3500000000004</v>
          </cell>
          <cell r="F31">
            <v>4869.78381424706</v>
          </cell>
          <cell r="G31">
            <v>4436</v>
          </cell>
          <cell r="H31">
            <v>563</v>
          </cell>
          <cell r="I31">
            <v>21602361</v>
          </cell>
          <cell r="J31">
            <v>2609</v>
          </cell>
          <cell r="K31">
            <v>58.81</v>
          </cell>
          <cell r="L31">
            <v>56.1</v>
          </cell>
          <cell r="M31">
            <v>0.35</v>
          </cell>
        </row>
        <row r="32">
          <cell r="A32">
            <v>43174</v>
          </cell>
          <cell r="B32">
            <v>4855</v>
          </cell>
          <cell r="C32">
            <v>4898</v>
          </cell>
          <cell r="D32">
            <v>4815.8</v>
          </cell>
          <cell r="E32">
            <v>4853.1499999999996</v>
          </cell>
          <cell r="F32">
            <v>4834.3817990254101</v>
          </cell>
          <cell r="G32">
            <v>15186</v>
          </cell>
          <cell r="H32">
            <v>376</v>
          </cell>
          <cell r="I32">
            <v>73414922</v>
          </cell>
          <cell r="J32">
            <v>6839</v>
          </cell>
          <cell r="K32">
            <v>45.03</v>
          </cell>
          <cell r="L32">
            <v>82.2</v>
          </cell>
          <cell r="M32">
            <v>-1.85</v>
          </cell>
        </row>
        <row r="33">
          <cell r="A33">
            <v>43173</v>
          </cell>
          <cell r="B33">
            <v>4870</v>
          </cell>
          <cell r="C33">
            <v>4870</v>
          </cell>
          <cell r="D33">
            <v>4808</v>
          </cell>
          <cell r="E33">
            <v>4820.3500000000004</v>
          </cell>
          <cell r="F33">
            <v>4822.0674907427501</v>
          </cell>
          <cell r="G33">
            <v>91820</v>
          </cell>
          <cell r="H33">
            <v>1143</v>
          </cell>
          <cell r="I33">
            <v>442762237</v>
          </cell>
          <cell r="J33">
            <v>85344</v>
          </cell>
          <cell r="K33">
            <v>92.95</v>
          </cell>
          <cell r="L33">
            <v>62</v>
          </cell>
          <cell r="M33">
            <v>-49.65</v>
          </cell>
        </row>
        <row r="34">
          <cell r="A34">
            <v>43172</v>
          </cell>
          <cell r="B34">
            <v>4862.05</v>
          </cell>
          <cell r="C34">
            <v>4892.8500000000004</v>
          </cell>
          <cell r="D34">
            <v>4834.8</v>
          </cell>
          <cell r="E34">
            <v>4865.3999999999996</v>
          </cell>
          <cell r="F34">
            <v>4868.4033918837004</v>
          </cell>
          <cell r="G34">
            <v>1651</v>
          </cell>
          <cell r="H34">
            <v>303</v>
          </cell>
          <cell r="I34">
            <v>8037734</v>
          </cell>
          <cell r="J34">
            <v>435</v>
          </cell>
          <cell r="K34">
            <v>26.35</v>
          </cell>
          <cell r="L34">
            <v>58.05</v>
          </cell>
          <cell r="M34">
            <v>3.35</v>
          </cell>
        </row>
        <row r="35">
          <cell r="A35">
            <v>43171</v>
          </cell>
          <cell r="B35">
            <v>4885.8500000000004</v>
          </cell>
          <cell r="C35">
            <v>4893.8999999999996</v>
          </cell>
          <cell r="D35">
            <v>4824.95</v>
          </cell>
          <cell r="E35">
            <v>4872.3500000000004</v>
          </cell>
          <cell r="F35">
            <v>4862.4634146341396</v>
          </cell>
          <cell r="G35">
            <v>2583</v>
          </cell>
          <cell r="H35">
            <v>463</v>
          </cell>
          <cell r="I35">
            <v>12559743</v>
          </cell>
          <cell r="J35">
            <v>1251</v>
          </cell>
          <cell r="K35">
            <v>48.43</v>
          </cell>
          <cell r="L35">
            <v>68.95</v>
          </cell>
          <cell r="M35">
            <v>-13.5</v>
          </cell>
        </row>
        <row r="36">
          <cell r="A36">
            <v>43168</v>
          </cell>
          <cell r="B36">
            <v>4869</v>
          </cell>
          <cell r="C36">
            <v>4877</v>
          </cell>
          <cell r="D36">
            <v>4825</v>
          </cell>
          <cell r="E36">
            <v>4840.6499999999996</v>
          </cell>
          <cell r="F36">
            <v>4852.4562584118403</v>
          </cell>
          <cell r="G36">
            <v>2229</v>
          </cell>
          <cell r="H36">
            <v>373</v>
          </cell>
          <cell r="I36">
            <v>10816125</v>
          </cell>
          <cell r="J36">
            <v>721</v>
          </cell>
          <cell r="K36">
            <v>32.35</v>
          </cell>
          <cell r="L36">
            <v>52</v>
          </cell>
          <cell r="M36">
            <v>-28.35</v>
          </cell>
        </row>
        <row r="37">
          <cell r="A37">
            <v>43167</v>
          </cell>
          <cell r="B37">
            <v>4888</v>
          </cell>
          <cell r="C37">
            <v>4918.45</v>
          </cell>
          <cell r="D37">
            <v>4830</v>
          </cell>
          <cell r="E37">
            <v>4848.55</v>
          </cell>
          <cell r="F37">
            <v>4860.1529382483104</v>
          </cell>
          <cell r="G37">
            <v>76338</v>
          </cell>
          <cell r="H37">
            <v>861</v>
          </cell>
          <cell r="I37">
            <v>371014355</v>
          </cell>
          <cell r="J37">
            <v>71720</v>
          </cell>
          <cell r="K37">
            <v>93.95</v>
          </cell>
          <cell r="L37">
            <v>88.45</v>
          </cell>
          <cell r="M37">
            <v>-39.450000000000003</v>
          </cell>
        </row>
        <row r="38">
          <cell r="A38">
            <v>43166</v>
          </cell>
          <cell r="B38">
            <v>4790</v>
          </cell>
          <cell r="C38">
            <v>4906.3500000000004</v>
          </cell>
          <cell r="D38">
            <v>4790</v>
          </cell>
          <cell r="E38">
            <v>4863.3999999999996</v>
          </cell>
          <cell r="F38">
            <v>4872.8021333333299</v>
          </cell>
          <cell r="G38">
            <v>7500</v>
          </cell>
          <cell r="H38">
            <v>1051</v>
          </cell>
          <cell r="I38">
            <v>36546016</v>
          </cell>
          <cell r="J38">
            <v>2623</v>
          </cell>
          <cell r="K38">
            <v>34.97</v>
          </cell>
          <cell r="L38">
            <v>116.35</v>
          </cell>
          <cell r="M38">
            <v>73.400000000000006</v>
          </cell>
        </row>
        <row r="39">
          <cell r="A39">
            <v>43165</v>
          </cell>
          <cell r="B39">
            <v>4903</v>
          </cell>
          <cell r="C39">
            <v>4927</v>
          </cell>
          <cell r="D39">
            <v>4788.3999999999996</v>
          </cell>
          <cell r="E39">
            <v>4814.3</v>
          </cell>
          <cell r="F39">
            <v>4866.4743889479196</v>
          </cell>
          <cell r="G39">
            <v>4705</v>
          </cell>
          <cell r="H39">
            <v>776</v>
          </cell>
          <cell r="I39">
            <v>22896762</v>
          </cell>
          <cell r="J39">
            <v>1382</v>
          </cell>
          <cell r="K39">
            <v>29.37</v>
          </cell>
          <cell r="L39">
            <v>138.6</v>
          </cell>
          <cell r="M39">
            <v>-88.7</v>
          </cell>
        </row>
        <row r="40">
          <cell r="A40">
            <v>43164</v>
          </cell>
          <cell r="B40">
            <v>4938</v>
          </cell>
          <cell r="C40">
            <v>4939</v>
          </cell>
          <cell r="D40">
            <v>4890</v>
          </cell>
          <cell r="E40">
            <v>4897.45</v>
          </cell>
          <cell r="F40">
            <v>4902.6492507886396</v>
          </cell>
          <cell r="G40">
            <v>5072</v>
          </cell>
          <cell r="H40">
            <v>687</v>
          </cell>
          <cell r="I40">
            <v>24866237</v>
          </cell>
          <cell r="J40">
            <v>2303</v>
          </cell>
          <cell r="K40">
            <v>45.41</v>
          </cell>
          <cell r="L40">
            <v>49</v>
          </cell>
          <cell r="M40">
            <v>-40.549999999999997</v>
          </cell>
        </row>
        <row r="41">
          <cell r="A41">
            <v>43160</v>
          </cell>
          <cell r="B41">
            <v>4969</v>
          </cell>
          <cell r="C41">
            <v>4993.8</v>
          </cell>
          <cell r="D41">
            <v>4920.6499999999996</v>
          </cell>
          <cell r="E41">
            <v>4939.45</v>
          </cell>
          <cell r="F41">
            <v>4949.7157894736802</v>
          </cell>
          <cell r="G41">
            <v>2470</v>
          </cell>
          <cell r="H41">
            <v>382</v>
          </cell>
          <cell r="I41">
            <v>12225798</v>
          </cell>
          <cell r="J41">
            <v>767</v>
          </cell>
          <cell r="K41">
            <v>31.05</v>
          </cell>
          <cell r="L41">
            <v>73.150000000000006</v>
          </cell>
          <cell r="M41">
            <v>-29.55</v>
          </cell>
        </row>
        <row r="42">
          <cell r="A42">
            <v>43159</v>
          </cell>
          <cell r="B42">
            <v>4925.3</v>
          </cell>
          <cell r="C42">
            <v>4993.5</v>
          </cell>
          <cell r="D42">
            <v>4905.8500000000004</v>
          </cell>
          <cell r="E42">
            <v>4984.8500000000004</v>
          </cell>
          <cell r="F42">
            <v>4964.1112472433197</v>
          </cell>
          <cell r="G42">
            <v>4081</v>
          </cell>
          <cell r="H42">
            <v>664</v>
          </cell>
          <cell r="I42">
            <v>20258538</v>
          </cell>
          <cell r="J42">
            <v>1959</v>
          </cell>
          <cell r="K42">
            <v>48</v>
          </cell>
          <cell r="L42">
            <v>87.65</v>
          </cell>
          <cell r="M42">
            <v>59.55</v>
          </cell>
        </row>
        <row r="43">
          <cell r="A43">
            <v>43158</v>
          </cell>
          <cell r="B43">
            <v>4969</v>
          </cell>
          <cell r="C43">
            <v>5057.25</v>
          </cell>
          <cell r="D43">
            <v>4909.3</v>
          </cell>
          <cell r="E43">
            <v>4953.75</v>
          </cell>
          <cell r="F43">
            <v>4984.6526783510199</v>
          </cell>
          <cell r="G43">
            <v>8102</v>
          </cell>
          <cell r="H43">
            <v>1343</v>
          </cell>
          <cell r="I43">
            <v>40385656</v>
          </cell>
          <cell r="J43">
            <v>1864</v>
          </cell>
          <cell r="K43">
            <v>23.01</v>
          </cell>
          <cell r="L43">
            <v>147.94999999999999</v>
          </cell>
          <cell r="M43">
            <v>-15.25</v>
          </cell>
        </row>
        <row r="44">
          <cell r="A44">
            <v>43157</v>
          </cell>
          <cell r="B44">
            <v>4962</v>
          </cell>
          <cell r="C44">
            <v>4997.3999999999996</v>
          </cell>
          <cell r="D44">
            <v>4938.05</v>
          </cell>
          <cell r="E44">
            <v>4960.8999999999996</v>
          </cell>
          <cell r="F44">
            <v>4982.89695629994</v>
          </cell>
          <cell r="G44">
            <v>5881</v>
          </cell>
          <cell r="H44">
            <v>674</v>
          </cell>
          <cell r="I44">
            <v>29304417</v>
          </cell>
          <cell r="J44">
            <v>2827</v>
          </cell>
          <cell r="K44">
            <v>48.07</v>
          </cell>
          <cell r="L44">
            <v>59.35</v>
          </cell>
          <cell r="M44">
            <v>-1.1000000000000001</v>
          </cell>
        </row>
        <row r="45">
          <cell r="A45">
            <v>43154</v>
          </cell>
          <cell r="B45">
            <v>4875</v>
          </cell>
          <cell r="C45">
            <v>4981.8</v>
          </cell>
          <cell r="D45">
            <v>4875</v>
          </cell>
          <cell r="E45">
            <v>4963.7</v>
          </cell>
          <cell r="F45">
            <v>4931.1302825122502</v>
          </cell>
          <cell r="G45">
            <v>12849</v>
          </cell>
          <cell r="H45">
            <v>1415</v>
          </cell>
          <cell r="I45">
            <v>63360093</v>
          </cell>
          <cell r="J45">
            <v>4316</v>
          </cell>
          <cell r="K45">
            <v>33.590000000000003</v>
          </cell>
          <cell r="L45">
            <v>106.8</v>
          </cell>
          <cell r="M45">
            <v>88.7</v>
          </cell>
        </row>
        <row r="46">
          <cell r="A46">
            <v>43153</v>
          </cell>
          <cell r="B46">
            <v>4780</v>
          </cell>
          <cell r="C46">
            <v>4950</v>
          </cell>
          <cell r="D46">
            <v>4764.5</v>
          </cell>
          <cell r="E46">
            <v>4860.55</v>
          </cell>
          <cell r="F46">
            <v>4826.6341953301499</v>
          </cell>
          <cell r="G46">
            <v>7966</v>
          </cell>
          <cell r="H46">
            <v>1705</v>
          </cell>
          <cell r="I46">
            <v>38448968</v>
          </cell>
          <cell r="J46">
            <v>2927</v>
          </cell>
          <cell r="K46">
            <v>36.74</v>
          </cell>
          <cell r="L46">
            <v>185.5</v>
          </cell>
          <cell r="M46">
            <v>80.55</v>
          </cell>
        </row>
        <row r="47">
          <cell r="A47">
            <v>43152</v>
          </cell>
          <cell r="B47">
            <v>4759.3999999999996</v>
          </cell>
          <cell r="C47">
            <v>4799</v>
          </cell>
          <cell r="D47">
            <v>4743.8500000000004</v>
          </cell>
          <cell r="E47">
            <v>4772.2</v>
          </cell>
          <cell r="F47">
            <v>4761.1680525164102</v>
          </cell>
          <cell r="G47">
            <v>2285</v>
          </cell>
          <cell r="H47">
            <v>343</v>
          </cell>
          <cell r="I47">
            <v>10879269</v>
          </cell>
          <cell r="J47">
            <v>718</v>
          </cell>
          <cell r="K47">
            <v>31.42</v>
          </cell>
          <cell r="L47">
            <v>55.15</v>
          </cell>
          <cell r="M47">
            <v>12.8</v>
          </cell>
        </row>
        <row r="48">
          <cell r="A48">
            <v>43151</v>
          </cell>
          <cell r="B48">
            <v>4741.8999999999996</v>
          </cell>
          <cell r="C48">
            <v>4776.1499999999996</v>
          </cell>
          <cell r="D48">
            <v>4725.8999999999996</v>
          </cell>
          <cell r="E48">
            <v>4736.55</v>
          </cell>
          <cell r="F48">
            <v>4743.9373099415197</v>
          </cell>
          <cell r="G48">
            <v>4275</v>
          </cell>
          <cell r="H48">
            <v>500</v>
          </cell>
          <cell r="I48">
            <v>20280332</v>
          </cell>
          <cell r="J48">
            <v>1359</v>
          </cell>
          <cell r="K48">
            <v>31.79</v>
          </cell>
          <cell r="L48">
            <v>50.25</v>
          </cell>
          <cell r="M48">
            <v>-5.35</v>
          </cell>
        </row>
        <row r="49">
          <cell r="A49">
            <v>43150</v>
          </cell>
          <cell r="B49">
            <v>4790</v>
          </cell>
          <cell r="C49">
            <v>4790</v>
          </cell>
          <cell r="D49">
            <v>4701</v>
          </cell>
          <cell r="E49">
            <v>4738.7</v>
          </cell>
          <cell r="F49">
            <v>4728.9762790697596</v>
          </cell>
          <cell r="G49">
            <v>2150</v>
          </cell>
          <cell r="H49">
            <v>352</v>
          </cell>
          <cell r="I49">
            <v>10167299</v>
          </cell>
          <cell r="J49">
            <v>604</v>
          </cell>
          <cell r="K49">
            <v>28.09</v>
          </cell>
          <cell r="L49">
            <v>89</v>
          </cell>
          <cell r="M49">
            <v>-51.3</v>
          </cell>
        </row>
        <row r="50">
          <cell r="A50">
            <v>43147</v>
          </cell>
          <cell r="B50">
            <v>4800</v>
          </cell>
          <cell r="C50">
            <v>4810</v>
          </cell>
          <cell r="D50">
            <v>4733.55</v>
          </cell>
          <cell r="E50">
            <v>4781.3</v>
          </cell>
          <cell r="F50">
            <v>4773.51692512923</v>
          </cell>
          <cell r="G50">
            <v>5997</v>
          </cell>
          <cell r="H50">
            <v>870</v>
          </cell>
          <cell r="I50">
            <v>28626781</v>
          </cell>
          <cell r="J50">
            <v>2157</v>
          </cell>
          <cell r="K50">
            <v>35.97</v>
          </cell>
          <cell r="L50">
            <v>76.45</v>
          </cell>
          <cell r="M50">
            <v>-18.7</v>
          </cell>
        </row>
        <row r="51">
          <cell r="A51">
            <v>43146</v>
          </cell>
          <cell r="B51">
            <v>4765</v>
          </cell>
          <cell r="C51">
            <v>4802.8500000000004</v>
          </cell>
          <cell r="D51">
            <v>4704</v>
          </cell>
          <cell r="E51">
            <v>4758.6000000000004</v>
          </cell>
          <cell r="F51">
            <v>4754.8575074436403</v>
          </cell>
          <cell r="G51">
            <v>4702</v>
          </cell>
          <cell r="H51">
            <v>657</v>
          </cell>
          <cell r="I51">
            <v>22357340</v>
          </cell>
          <cell r="J51">
            <v>776</v>
          </cell>
          <cell r="K51">
            <v>16.5</v>
          </cell>
          <cell r="L51">
            <v>98.85</v>
          </cell>
          <cell r="M51">
            <v>-6.4</v>
          </cell>
        </row>
        <row r="52">
          <cell r="A52">
            <v>43145</v>
          </cell>
          <cell r="B52">
            <v>4866</v>
          </cell>
          <cell r="C52">
            <v>4870</v>
          </cell>
          <cell r="D52">
            <v>4745.1000000000004</v>
          </cell>
          <cell r="E52">
            <v>4759.3</v>
          </cell>
          <cell r="F52">
            <v>4781.6027156147802</v>
          </cell>
          <cell r="G52">
            <v>31816</v>
          </cell>
          <cell r="H52">
            <v>1418</v>
          </cell>
          <cell r="I52">
            <v>152131472</v>
          </cell>
          <cell r="J52">
            <v>22462</v>
          </cell>
          <cell r="K52">
            <v>70.599999999999994</v>
          </cell>
          <cell r="L52">
            <v>124.9</v>
          </cell>
          <cell r="M52">
            <v>-106.7</v>
          </cell>
        </row>
        <row r="53">
          <cell r="A53">
            <v>43143</v>
          </cell>
          <cell r="B53">
            <v>4697</v>
          </cell>
          <cell r="C53">
            <v>4789.95</v>
          </cell>
          <cell r="D53">
            <v>4697</v>
          </cell>
          <cell r="E53">
            <v>4766.55</v>
          </cell>
          <cell r="F53">
            <v>4764.2927996741</v>
          </cell>
          <cell r="G53">
            <v>9819</v>
          </cell>
          <cell r="H53">
            <v>1574</v>
          </cell>
          <cell r="I53">
            <v>46780591</v>
          </cell>
          <cell r="J53">
            <v>3281</v>
          </cell>
          <cell r="K53">
            <v>33.409999999999997</v>
          </cell>
          <cell r="L53">
            <v>92.95</v>
          </cell>
          <cell r="M53">
            <v>69.55</v>
          </cell>
        </row>
        <row r="54">
          <cell r="A54">
            <v>43140</v>
          </cell>
          <cell r="B54">
            <v>4580</v>
          </cell>
          <cell r="C54">
            <v>4674</v>
          </cell>
          <cell r="D54">
            <v>4551.75</v>
          </cell>
          <cell r="E54">
            <v>4634.8500000000004</v>
          </cell>
          <cell r="F54">
            <v>4624.8496210610201</v>
          </cell>
          <cell r="G54">
            <v>5014</v>
          </cell>
          <cell r="H54">
            <v>802</v>
          </cell>
          <cell r="I54">
            <v>23188996</v>
          </cell>
          <cell r="J54">
            <v>1984</v>
          </cell>
          <cell r="K54">
            <v>39.57</v>
          </cell>
          <cell r="L54">
            <v>122.25</v>
          </cell>
          <cell r="M54">
            <v>54.85</v>
          </cell>
        </row>
        <row r="55">
          <cell r="A55">
            <v>43139</v>
          </cell>
          <cell r="B55">
            <v>4519</v>
          </cell>
          <cell r="C55">
            <v>4642.7</v>
          </cell>
          <cell r="D55">
            <v>4519</v>
          </cell>
          <cell r="E55">
            <v>4627.1000000000004</v>
          </cell>
          <cell r="F55">
            <v>4612.6005949161699</v>
          </cell>
          <cell r="G55">
            <v>3698</v>
          </cell>
          <cell r="H55">
            <v>686</v>
          </cell>
          <cell r="I55">
            <v>17057397</v>
          </cell>
          <cell r="J55">
            <v>1127</v>
          </cell>
          <cell r="K55">
            <v>30.48</v>
          </cell>
          <cell r="L55">
            <v>123.7</v>
          </cell>
          <cell r="M55">
            <v>108.1</v>
          </cell>
        </row>
        <row r="56">
          <cell r="A56">
            <v>43138</v>
          </cell>
          <cell r="B56">
            <v>4610</v>
          </cell>
          <cell r="C56">
            <v>4610</v>
          </cell>
          <cell r="D56">
            <v>4493.5</v>
          </cell>
          <cell r="E56">
            <v>4546.3999999999996</v>
          </cell>
          <cell r="F56">
            <v>4543.1045383411501</v>
          </cell>
          <cell r="G56">
            <v>3195</v>
          </cell>
          <cell r="H56">
            <v>588</v>
          </cell>
          <cell r="I56">
            <v>14515219</v>
          </cell>
          <cell r="J56">
            <v>778</v>
          </cell>
          <cell r="K56">
            <v>24.35</v>
          </cell>
          <cell r="L56">
            <v>116.5</v>
          </cell>
          <cell r="M56">
            <v>-63.6</v>
          </cell>
        </row>
        <row r="57">
          <cell r="A57">
            <v>43137</v>
          </cell>
          <cell r="B57">
            <v>4575</v>
          </cell>
          <cell r="C57">
            <v>4587.95</v>
          </cell>
          <cell r="D57">
            <v>4400</v>
          </cell>
          <cell r="E57">
            <v>4527.5</v>
          </cell>
          <cell r="F57">
            <v>4485.9386197743797</v>
          </cell>
          <cell r="G57">
            <v>9042</v>
          </cell>
          <cell r="H57">
            <v>1652</v>
          </cell>
          <cell r="I57">
            <v>40561857</v>
          </cell>
          <cell r="J57">
            <v>3159</v>
          </cell>
          <cell r="K57">
            <v>34.94</v>
          </cell>
          <cell r="L57">
            <v>187.95</v>
          </cell>
          <cell r="M57">
            <v>-47.5</v>
          </cell>
        </row>
        <row r="58">
          <cell r="A58">
            <v>43136</v>
          </cell>
          <cell r="B58">
            <v>4580</v>
          </cell>
          <cell r="C58">
            <v>4707.6499999999996</v>
          </cell>
          <cell r="D58">
            <v>4580</v>
          </cell>
          <cell r="E58">
            <v>4631.5</v>
          </cell>
          <cell r="F58">
            <v>4627.9300133009901</v>
          </cell>
          <cell r="G58">
            <v>25562</v>
          </cell>
          <cell r="H58">
            <v>818</v>
          </cell>
          <cell r="I58">
            <v>118299147</v>
          </cell>
          <cell r="J58">
            <v>21202</v>
          </cell>
          <cell r="K58">
            <v>82.94</v>
          </cell>
          <cell r="L58">
            <v>127.65</v>
          </cell>
          <cell r="M58">
            <v>51.5</v>
          </cell>
        </row>
        <row r="59">
          <cell r="A59">
            <v>43133</v>
          </cell>
          <cell r="B59">
            <v>4698.45</v>
          </cell>
          <cell r="C59">
            <v>4740.05</v>
          </cell>
          <cell r="D59">
            <v>4576.3500000000004</v>
          </cell>
          <cell r="E59">
            <v>4731.55</v>
          </cell>
          <cell r="F59">
            <v>4699.7776291417904</v>
          </cell>
          <cell r="G59">
            <v>9718</v>
          </cell>
          <cell r="H59">
            <v>947</v>
          </cell>
          <cell r="I59">
            <v>45672439</v>
          </cell>
          <cell r="J59">
            <v>4536</v>
          </cell>
          <cell r="K59">
            <v>46.68</v>
          </cell>
          <cell r="L59">
            <v>163.69999999999999</v>
          </cell>
          <cell r="M59">
            <v>33.1</v>
          </cell>
        </row>
        <row r="60">
          <cell r="A60">
            <v>43132</v>
          </cell>
          <cell r="B60">
            <v>4700</v>
          </cell>
          <cell r="C60">
            <v>4753.8999999999996</v>
          </cell>
          <cell r="D60">
            <v>4655.25</v>
          </cell>
          <cell r="E60">
            <v>4741.3500000000004</v>
          </cell>
          <cell r="F60">
            <v>4725.5200693756096</v>
          </cell>
          <cell r="G60">
            <v>4036</v>
          </cell>
          <cell r="H60">
            <v>632</v>
          </cell>
          <cell r="I60">
            <v>19072199</v>
          </cell>
          <cell r="J60">
            <v>1344</v>
          </cell>
          <cell r="K60">
            <v>33.299999999999997</v>
          </cell>
          <cell r="L60">
            <v>98.65</v>
          </cell>
          <cell r="M60">
            <v>41.35</v>
          </cell>
        </row>
        <row r="61">
          <cell r="A61">
            <v>43131</v>
          </cell>
          <cell r="B61">
            <v>4697.55</v>
          </cell>
          <cell r="C61">
            <v>4705.95</v>
          </cell>
          <cell r="D61">
            <v>4634</v>
          </cell>
          <cell r="E61">
            <v>4672.5</v>
          </cell>
          <cell r="F61">
            <v>4669.5556417215903</v>
          </cell>
          <cell r="G61">
            <v>2579</v>
          </cell>
          <cell r="H61">
            <v>328</v>
          </cell>
          <cell r="I61">
            <v>12042784</v>
          </cell>
          <cell r="J61">
            <v>997</v>
          </cell>
          <cell r="K61">
            <v>38.659999999999997</v>
          </cell>
          <cell r="L61">
            <v>71.95</v>
          </cell>
          <cell r="M61">
            <v>-25.05</v>
          </cell>
        </row>
        <row r="62">
          <cell r="A62">
            <v>43130</v>
          </cell>
          <cell r="B62">
            <v>4680.05</v>
          </cell>
          <cell r="C62">
            <v>4737.5</v>
          </cell>
          <cell r="D62">
            <v>4637.8999999999996</v>
          </cell>
          <cell r="E62">
            <v>4690</v>
          </cell>
          <cell r="F62">
            <v>4703.5997139036599</v>
          </cell>
          <cell r="G62">
            <v>32157</v>
          </cell>
          <cell r="H62">
            <v>693</v>
          </cell>
          <cell r="I62">
            <v>151253656</v>
          </cell>
          <cell r="J62">
            <v>27695</v>
          </cell>
          <cell r="K62">
            <v>86.12</v>
          </cell>
          <cell r="L62">
            <v>99.6</v>
          </cell>
          <cell r="M62">
            <v>9.9499999999999993</v>
          </cell>
        </row>
        <row r="63">
          <cell r="A63">
            <v>43129</v>
          </cell>
          <cell r="B63">
            <v>4627.1000000000004</v>
          </cell>
          <cell r="C63">
            <v>4715.05</v>
          </cell>
          <cell r="D63">
            <v>4616.6000000000004</v>
          </cell>
          <cell r="E63">
            <v>4695.8500000000004</v>
          </cell>
          <cell r="F63">
            <v>4678.5544852498397</v>
          </cell>
          <cell r="G63">
            <v>6644</v>
          </cell>
          <cell r="H63">
            <v>627</v>
          </cell>
          <cell r="I63">
            <v>31084316</v>
          </cell>
          <cell r="J63">
            <v>3097</v>
          </cell>
          <cell r="K63">
            <v>46.61</v>
          </cell>
          <cell r="L63">
            <v>98.45</v>
          </cell>
          <cell r="M63">
            <v>68.75</v>
          </cell>
        </row>
        <row r="64">
          <cell r="A64">
            <v>43125</v>
          </cell>
          <cell r="B64">
            <v>4699.95</v>
          </cell>
          <cell r="C64">
            <v>4699.95</v>
          </cell>
          <cell r="D64">
            <v>4606.7</v>
          </cell>
          <cell r="E64">
            <v>4626.3500000000004</v>
          </cell>
          <cell r="F64">
            <v>4633.7339050131905</v>
          </cell>
          <cell r="G64">
            <v>7580</v>
          </cell>
          <cell r="H64">
            <v>840</v>
          </cell>
          <cell r="I64">
            <v>35123703</v>
          </cell>
          <cell r="J64">
            <v>4326</v>
          </cell>
          <cell r="K64">
            <v>57.07</v>
          </cell>
          <cell r="L64">
            <v>93.25</v>
          </cell>
          <cell r="M64">
            <v>-73.599999999999994</v>
          </cell>
        </row>
        <row r="65">
          <cell r="A65">
            <v>43124</v>
          </cell>
          <cell r="B65">
            <v>4671</v>
          </cell>
          <cell r="C65">
            <v>4751.1000000000004</v>
          </cell>
          <cell r="D65">
            <v>4671</v>
          </cell>
          <cell r="E65">
            <v>4701.6499999999996</v>
          </cell>
          <cell r="F65">
            <v>4709.2386960269496</v>
          </cell>
          <cell r="G65">
            <v>12761</v>
          </cell>
          <cell r="H65">
            <v>359</v>
          </cell>
          <cell r="I65">
            <v>60094595</v>
          </cell>
          <cell r="J65">
            <v>11120</v>
          </cell>
          <cell r="K65">
            <v>87.14</v>
          </cell>
          <cell r="L65">
            <v>80.099999999999994</v>
          </cell>
          <cell r="M65">
            <v>30.65</v>
          </cell>
        </row>
        <row r="66">
          <cell r="A66">
            <v>43123</v>
          </cell>
          <cell r="B66">
            <v>4686.1000000000004</v>
          </cell>
          <cell r="C66">
            <v>4756.1499999999996</v>
          </cell>
          <cell r="D66">
            <v>4685.1499999999996</v>
          </cell>
          <cell r="E66">
            <v>4711.6499999999996</v>
          </cell>
          <cell r="F66">
            <v>4714.7265651438202</v>
          </cell>
          <cell r="G66">
            <v>47280</v>
          </cell>
          <cell r="H66">
            <v>853</v>
          </cell>
          <cell r="I66">
            <v>222912272</v>
          </cell>
          <cell r="J66">
            <v>43444</v>
          </cell>
          <cell r="K66">
            <v>91.89</v>
          </cell>
          <cell r="L66">
            <v>71</v>
          </cell>
          <cell r="M66">
            <v>25.55</v>
          </cell>
        </row>
        <row r="67">
          <cell r="A67">
            <v>43122</v>
          </cell>
          <cell r="B67">
            <v>4650</v>
          </cell>
          <cell r="C67">
            <v>4751.45</v>
          </cell>
          <cell r="D67">
            <v>4650</v>
          </cell>
          <cell r="E67">
            <v>4704.3</v>
          </cell>
          <cell r="F67">
            <v>4683.1599129916103</v>
          </cell>
          <cell r="G67">
            <v>28503</v>
          </cell>
          <cell r="H67">
            <v>622</v>
          </cell>
          <cell r="I67">
            <v>133484107</v>
          </cell>
          <cell r="J67">
            <v>25882</v>
          </cell>
          <cell r="K67">
            <v>90.8</v>
          </cell>
          <cell r="L67">
            <v>101.45</v>
          </cell>
          <cell r="M67">
            <v>54.3</v>
          </cell>
        </row>
        <row r="68">
          <cell r="A68">
            <v>43119</v>
          </cell>
          <cell r="B68">
            <v>4642</v>
          </cell>
          <cell r="C68">
            <v>4691.3999999999996</v>
          </cell>
          <cell r="D68">
            <v>4633.8</v>
          </cell>
          <cell r="E68">
            <v>4683.1000000000004</v>
          </cell>
          <cell r="F68">
            <v>4667.3477622890596</v>
          </cell>
          <cell r="G68">
            <v>2726</v>
          </cell>
          <cell r="H68">
            <v>349</v>
          </cell>
          <cell r="I68">
            <v>12723190</v>
          </cell>
          <cell r="J68">
            <v>942</v>
          </cell>
          <cell r="K68">
            <v>34.56</v>
          </cell>
          <cell r="L68">
            <v>57.6</v>
          </cell>
          <cell r="M68">
            <v>41.1</v>
          </cell>
        </row>
        <row r="69">
          <cell r="A69">
            <v>43118</v>
          </cell>
          <cell r="B69">
            <v>4750</v>
          </cell>
          <cell r="C69">
            <v>4775.8999999999996</v>
          </cell>
          <cell r="D69">
            <v>4600</v>
          </cell>
          <cell r="E69">
            <v>4641.8</v>
          </cell>
          <cell r="F69">
            <v>4690.3483290488402</v>
          </cell>
          <cell r="G69">
            <v>5446</v>
          </cell>
          <cell r="H69">
            <v>842</v>
          </cell>
          <cell r="I69">
            <v>25543637</v>
          </cell>
          <cell r="J69">
            <v>1379</v>
          </cell>
          <cell r="K69">
            <v>25.32</v>
          </cell>
          <cell r="L69">
            <v>175.9</v>
          </cell>
          <cell r="M69">
            <v>-108.2</v>
          </cell>
        </row>
        <row r="70">
          <cell r="A70">
            <v>43117</v>
          </cell>
          <cell r="B70">
            <v>4627.1499999999996</v>
          </cell>
          <cell r="C70">
            <v>4752.75</v>
          </cell>
          <cell r="D70">
            <v>4627.1499999999996</v>
          </cell>
          <cell r="E70">
            <v>4741.95</v>
          </cell>
          <cell r="F70">
            <v>4719.6128305288403</v>
          </cell>
          <cell r="G70">
            <v>6656</v>
          </cell>
          <cell r="H70">
            <v>1417</v>
          </cell>
          <cell r="I70">
            <v>31413743</v>
          </cell>
          <cell r="J70">
            <v>2572</v>
          </cell>
          <cell r="K70">
            <v>38.64</v>
          </cell>
          <cell r="L70">
            <v>125.6</v>
          </cell>
          <cell r="M70">
            <v>114.8</v>
          </cell>
        </row>
        <row r="71">
          <cell r="A71">
            <v>43116</v>
          </cell>
          <cell r="B71">
            <v>4730</v>
          </cell>
          <cell r="C71">
            <v>4770.8999999999996</v>
          </cell>
          <cell r="D71">
            <v>4609</v>
          </cell>
          <cell r="E71">
            <v>4671.1000000000004</v>
          </cell>
          <cell r="F71">
            <v>4625.54611186903</v>
          </cell>
          <cell r="G71">
            <v>102620</v>
          </cell>
          <cell r="H71">
            <v>2107</v>
          </cell>
          <cell r="I71">
            <v>474673542</v>
          </cell>
          <cell r="J71">
            <v>91183</v>
          </cell>
          <cell r="K71">
            <v>88.85</v>
          </cell>
          <cell r="L71">
            <v>161.9</v>
          </cell>
          <cell r="M71">
            <v>-58.9</v>
          </cell>
        </row>
        <row r="72">
          <cell r="A72">
            <v>43115</v>
          </cell>
          <cell r="B72">
            <v>4718</v>
          </cell>
          <cell r="C72">
            <v>4786.3999999999996</v>
          </cell>
          <cell r="D72">
            <v>4705.55</v>
          </cell>
          <cell r="E72">
            <v>4726.1499999999996</v>
          </cell>
          <cell r="F72">
            <v>4741.1693418940604</v>
          </cell>
          <cell r="G72">
            <v>4984</v>
          </cell>
          <cell r="H72">
            <v>706</v>
          </cell>
          <cell r="I72">
            <v>23629988</v>
          </cell>
          <cell r="J72">
            <v>2163</v>
          </cell>
          <cell r="K72">
            <v>43.4</v>
          </cell>
          <cell r="L72">
            <v>80.849999999999994</v>
          </cell>
          <cell r="M72">
            <v>8.15</v>
          </cell>
        </row>
        <row r="73">
          <cell r="A73">
            <v>43112</v>
          </cell>
          <cell r="B73">
            <v>4720.8</v>
          </cell>
          <cell r="C73">
            <v>4767</v>
          </cell>
          <cell r="D73">
            <v>4663.1499999999996</v>
          </cell>
          <cell r="E73">
            <v>4705.45</v>
          </cell>
          <cell r="F73">
            <v>4724.8135007849196</v>
          </cell>
          <cell r="G73">
            <v>6370</v>
          </cell>
          <cell r="H73">
            <v>1446</v>
          </cell>
          <cell r="I73">
            <v>30097062</v>
          </cell>
          <cell r="J73">
            <v>2770</v>
          </cell>
          <cell r="K73">
            <v>43.49</v>
          </cell>
          <cell r="L73">
            <v>103.85</v>
          </cell>
          <cell r="M73">
            <v>-15.35</v>
          </cell>
        </row>
        <row r="74">
          <cell r="A74">
            <v>43111</v>
          </cell>
          <cell r="B74">
            <v>4641</v>
          </cell>
          <cell r="C74">
            <v>4748.3500000000004</v>
          </cell>
          <cell r="D74">
            <v>4641</v>
          </cell>
          <cell r="E74">
            <v>4720.8</v>
          </cell>
          <cell r="F74">
            <v>4720.0331530273897</v>
          </cell>
          <cell r="G74">
            <v>5731</v>
          </cell>
          <cell r="H74">
            <v>761</v>
          </cell>
          <cell r="I74">
            <v>27050510</v>
          </cell>
          <cell r="J74">
            <v>2275</v>
          </cell>
          <cell r="K74">
            <v>39.700000000000003</v>
          </cell>
          <cell r="L74">
            <v>107.35</v>
          </cell>
          <cell r="M74">
            <v>79.8</v>
          </cell>
        </row>
        <row r="75">
          <cell r="A75">
            <v>43110</v>
          </cell>
          <cell r="B75">
            <v>4659</v>
          </cell>
          <cell r="C75">
            <v>4708.45</v>
          </cell>
          <cell r="D75">
            <v>4633.6499999999996</v>
          </cell>
          <cell r="E75">
            <v>4684.1499999999996</v>
          </cell>
          <cell r="F75">
            <v>4650.8368920638004</v>
          </cell>
          <cell r="G75">
            <v>51095</v>
          </cell>
          <cell r="H75">
            <v>840</v>
          </cell>
          <cell r="I75">
            <v>237634511</v>
          </cell>
          <cell r="J75">
            <v>1547</v>
          </cell>
          <cell r="K75">
            <v>3.03</v>
          </cell>
          <cell r="L75">
            <v>74.8</v>
          </cell>
          <cell r="M75">
            <v>25.15</v>
          </cell>
        </row>
        <row r="76">
          <cell r="A76">
            <v>43109</v>
          </cell>
          <cell r="B76">
            <v>4790</v>
          </cell>
          <cell r="C76">
            <v>4790</v>
          </cell>
          <cell r="D76">
            <v>4625.1499999999996</v>
          </cell>
          <cell r="E76">
            <v>4635.3</v>
          </cell>
          <cell r="F76">
            <v>4636.5393174029296</v>
          </cell>
          <cell r="G76">
            <v>149107</v>
          </cell>
          <cell r="H76">
            <v>575</v>
          </cell>
          <cell r="I76">
            <v>691340468</v>
          </cell>
          <cell r="J76">
            <v>146706</v>
          </cell>
          <cell r="K76">
            <v>98.39</v>
          </cell>
          <cell r="L76">
            <v>164.85</v>
          </cell>
          <cell r="M76">
            <v>-154.69999999999999</v>
          </cell>
        </row>
        <row r="77">
          <cell r="A77">
            <v>43108</v>
          </cell>
          <cell r="B77">
            <v>4601</v>
          </cell>
          <cell r="C77">
            <v>4706.95</v>
          </cell>
          <cell r="D77">
            <v>4601</v>
          </cell>
          <cell r="E77">
            <v>4681.3</v>
          </cell>
          <cell r="F77">
            <v>4657.2941764202096</v>
          </cell>
          <cell r="G77">
            <v>7006</v>
          </cell>
          <cell r="H77">
            <v>817</v>
          </cell>
          <cell r="I77">
            <v>32629003</v>
          </cell>
          <cell r="J77">
            <v>3628</v>
          </cell>
          <cell r="K77">
            <v>51.78</v>
          </cell>
          <cell r="L77">
            <v>105.95</v>
          </cell>
          <cell r="M77">
            <v>80.3</v>
          </cell>
        </row>
        <row r="78">
          <cell r="A78">
            <v>43105</v>
          </cell>
          <cell r="B78">
            <v>4627</v>
          </cell>
          <cell r="C78">
            <v>4750</v>
          </cell>
          <cell r="D78">
            <v>4612.8500000000004</v>
          </cell>
          <cell r="E78">
            <v>4643.2</v>
          </cell>
          <cell r="F78">
            <v>4652.4595438925298</v>
          </cell>
          <cell r="G78">
            <v>6402</v>
          </cell>
          <cell r="H78">
            <v>1066</v>
          </cell>
          <cell r="I78">
            <v>29785046</v>
          </cell>
          <cell r="J78">
            <v>2983</v>
          </cell>
          <cell r="K78">
            <v>46.59</v>
          </cell>
          <cell r="L78">
            <v>137.15</v>
          </cell>
          <cell r="M78">
            <v>16.2</v>
          </cell>
        </row>
        <row r="79">
          <cell r="A79">
            <v>43104</v>
          </cell>
          <cell r="B79">
            <v>4666</v>
          </cell>
          <cell r="C79">
            <v>4681.1000000000004</v>
          </cell>
          <cell r="D79">
            <v>4610.1000000000004</v>
          </cell>
          <cell r="E79">
            <v>4624.3500000000004</v>
          </cell>
          <cell r="F79">
            <v>4632.3390904769403</v>
          </cell>
          <cell r="G79">
            <v>6311</v>
          </cell>
          <cell r="H79">
            <v>944</v>
          </cell>
          <cell r="I79">
            <v>29234692</v>
          </cell>
          <cell r="J79">
            <v>3885</v>
          </cell>
          <cell r="K79">
            <v>61.56</v>
          </cell>
          <cell r="L79">
            <v>71</v>
          </cell>
          <cell r="M79">
            <v>-41.65</v>
          </cell>
        </row>
        <row r="80">
          <cell r="A80">
            <v>43103</v>
          </cell>
          <cell r="B80">
            <v>4670</v>
          </cell>
          <cell r="C80">
            <v>4706</v>
          </cell>
          <cell r="D80">
            <v>4656</v>
          </cell>
          <cell r="E80">
            <v>4665.1499999999996</v>
          </cell>
          <cell r="F80">
            <v>4670.6844874337203</v>
          </cell>
          <cell r="G80">
            <v>24709</v>
          </cell>
          <cell r="H80">
            <v>582</v>
          </cell>
          <cell r="I80">
            <v>115407943</v>
          </cell>
          <cell r="J80">
            <v>1482</v>
          </cell>
          <cell r="K80">
            <v>6</v>
          </cell>
          <cell r="L80">
            <v>50</v>
          </cell>
          <cell r="M80">
            <v>-4.8499999999999996</v>
          </cell>
        </row>
        <row r="81">
          <cell r="A81">
            <v>43102</v>
          </cell>
          <cell r="B81">
            <v>4739</v>
          </cell>
          <cell r="C81">
            <v>4741.45</v>
          </cell>
          <cell r="D81">
            <v>4650</v>
          </cell>
          <cell r="E81">
            <v>4666.25</v>
          </cell>
          <cell r="F81">
            <v>4680.04510108864</v>
          </cell>
          <cell r="G81">
            <v>3858</v>
          </cell>
          <cell r="H81">
            <v>543</v>
          </cell>
          <cell r="I81">
            <v>18055614</v>
          </cell>
          <cell r="J81">
            <v>1470</v>
          </cell>
          <cell r="K81">
            <v>38.1</v>
          </cell>
          <cell r="L81">
            <v>91.45</v>
          </cell>
          <cell r="M81">
            <v>-72.75</v>
          </cell>
        </row>
        <row r="82">
          <cell r="A82">
            <v>43101</v>
          </cell>
          <cell r="B82">
            <v>4715</v>
          </cell>
          <cell r="C82">
            <v>4773.6000000000004</v>
          </cell>
          <cell r="D82">
            <v>4715</v>
          </cell>
          <cell r="E82">
            <v>4739.1000000000004</v>
          </cell>
          <cell r="F82">
            <v>4744.5737278106499</v>
          </cell>
          <cell r="G82">
            <v>4225</v>
          </cell>
          <cell r="H82">
            <v>494</v>
          </cell>
          <cell r="I82">
            <v>20045824</v>
          </cell>
          <cell r="J82">
            <v>1778</v>
          </cell>
          <cell r="K82">
            <v>42.08</v>
          </cell>
          <cell r="L82">
            <v>58.6</v>
          </cell>
          <cell r="M82">
            <v>24.1</v>
          </cell>
        </row>
        <row r="83">
          <cell r="A83">
            <v>43098</v>
          </cell>
          <cell r="B83">
            <v>4705</v>
          </cell>
          <cell r="C83">
            <v>4729</v>
          </cell>
          <cell r="D83">
            <v>4665</v>
          </cell>
          <cell r="E83">
            <v>4715.75</v>
          </cell>
          <cell r="F83">
            <v>4689.5283561486203</v>
          </cell>
          <cell r="G83">
            <v>8693</v>
          </cell>
          <cell r="H83">
            <v>817</v>
          </cell>
          <cell r="I83">
            <v>40766070</v>
          </cell>
          <cell r="J83">
            <v>4114</v>
          </cell>
          <cell r="K83">
            <v>47.33</v>
          </cell>
          <cell r="L83">
            <v>64</v>
          </cell>
          <cell r="M83">
            <v>10.75</v>
          </cell>
        </row>
        <row r="84">
          <cell r="A84">
            <v>43097</v>
          </cell>
          <cell r="B84">
            <v>4735.75</v>
          </cell>
          <cell r="C84">
            <v>4735.75</v>
          </cell>
          <cell r="D84">
            <v>4665.05</v>
          </cell>
          <cell r="E84">
            <v>4675.1499999999996</v>
          </cell>
          <cell r="F84">
            <v>4693.1517652453003</v>
          </cell>
          <cell r="G84">
            <v>4362</v>
          </cell>
          <cell r="H84">
            <v>694</v>
          </cell>
          <cell r="I84">
            <v>20471528</v>
          </cell>
          <cell r="J84">
            <v>2313</v>
          </cell>
          <cell r="K84">
            <v>53.03</v>
          </cell>
          <cell r="L84">
            <v>70.7</v>
          </cell>
          <cell r="M84">
            <v>-60.6</v>
          </cell>
        </row>
        <row r="85">
          <cell r="A85">
            <v>43096</v>
          </cell>
          <cell r="B85">
            <v>4735.05</v>
          </cell>
          <cell r="C85">
            <v>4753.3500000000004</v>
          </cell>
          <cell r="D85">
            <v>4728.25</v>
          </cell>
          <cell r="E85">
            <v>4730.5</v>
          </cell>
          <cell r="F85">
            <v>4739.8074321756903</v>
          </cell>
          <cell r="G85">
            <v>13159</v>
          </cell>
          <cell r="H85">
            <v>378</v>
          </cell>
          <cell r="I85">
            <v>62371126</v>
          </cell>
          <cell r="J85">
            <v>11866</v>
          </cell>
          <cell r="K85">
            <v>90.17</v>
          </cell>
          <cell r="L85">
            <v>25.1</v>
          </cell>
          <cell r="M85">
            <v>-4.55</v>
          </cell>
        </row>
        <row r="86">
          <cell r="A86">
            <v>43095</v>
          </cell>
          <cell r="B86">
            <v>4770</v>
          </cell>
          <cell r="C86">
            <v>4770</v>
          </cell>
          <cell r="D86">
            <v>4725</v>
          </cell>
          <cell r="E86">
            <v>4734.2</v>
          </cell>
          <cell r="F86">
            <v>4742.4761904761899</v>
          </cell>
          <cell r="G86">
            <v>4200</v>
          </cell>
          <cell r="H86">
            <v>491</v>
          </cell>
          <cell r="I86">
            <v>19918400</v>
          </cell>
          <cell r="J86">
            <v>1527</v>
          </cell>
          <cell r="K86">
            <v>36.36</v>
          </cell>
          <cell r="L86">
            <v>45</v>
          </cell>
          <cell r="M86">
            <v>-35.799999999999997</v>
          </cell>
        </row>
        <row r="87">
          <cell r="A87">
            <v>43091</v>
          </cell>
          <cell r="B87">
            <v>4800</v>
          </cell>
          <cell r="C87">
            <v>4823</v>
          </cell>
          <cell r="D87">
            <v>4734.8999999999996</v>
          </cell>
          <cell r="E87">
            <v>4744.8500000000004</v>
          </cell>
          <cell r="F87">
            <v>4762.8584319813699</v>
          </cell>
          <cell r="G87">
            <v>10306</v>
          </cell>
          <cell r="H87">
            <v>1385</v>
          </cell>
          <cell r="I87">
            <v>49086019</v>
          </cell>
          <cell r="J87">
            <v>4407</v>
          </cell>
          <cell r="K87">
            <v>42.76</v>
          </cell>
          <cell r="L87">
            <v>88.1</v>
          </cell>
          <cell r="M87">
            <v>-55.15</v>
          </cell>
        </row>
        <row r="88">
          <cell r="A88">
            <v>43090</v>
          </cell>
          <cell r="B88">
            <v>4730</v>
          </cell>
          <cell r="C88">
            <v>4750.6499999999996</v>
          </cell>
          <cell r="D88">
            <v>4712</v>
          </cell>
          <cell r="E88">
            <v>4733.45</v>
          </cell>
          <cell r="F88">
            <v>4735.7015161801301</v>
          </cell>
          <cell r="G88">
            <v>4419</v>
          </cell>
          <cell r="H88">
            <v>601</v>
          </cell>
          <cell r="I88">
            <v>20927065</v>
          </cell>
          <cell r="J88">
            <v>1539</v>
          </cell>
          <cell r="K88">
            <v>34.83</v>
          </cell>
          <cell r="L88">
            <v>38.65</v>
          </cell>
          <cell r="M88">
            <v>3.45</v>
          </cell>
        </row>
        <row r="89">
          <cell r="A89">
            <v>43089</v>
          </cell>
          <cell r="B89">
            <v>4752.95</v>
          </cell>
          <cell r="C89">
            <v>4761.3500000000004</v>
          </cell>
          <cell r="D89">
            <v>4724.1000000000004</v>
          </cell>
          <cell r="E89">
            <v>4738.1000000000004</v>
          </cell>
          <cell r="F89">
            <v>4739.1185534591104</v>
          </cell>
          <cell r="G89">
            <v>3180</v>
          </cell>
          <cell r="H89">
            <v>431</v>
          </cell>
          <cell r="I89">
            <v>15070397</v>
          </cell>
          <cell r="J89">
            <v>1123</v>
          </cell>
          <cell r="K89">
            <v>35.31</v>
          </cell>
          <cell r="L89">
            <v>37.25</v>
          </cell>
          <cell r="M89">
            <v>-14.85</v>
          </cell>
        </row>
        <row r="90">
          <cell r="A90">
            <v>43088</v>
          </cell>
          <cell r="B90">
            <v>4718.8</v>
          </cell>
          <cell r="C90">
            <v>4816</v>
          </cell>
          <cell r="D90">
            <v>4679.6000000000004</v>
          </cell>
          <cell r="E90">
            <v>4752</v>
          </cell>
          <cell r="F90">
            <v>4738.3552910881399</v>
          </cell>
          <cell r="G90">
            <v>28737</v>
          </cell>
          <cell r="H90">
            <v>947</v>
          </cell>
          <cell r="I90">
            <v>136166116</v>
          </cell>
          <cell r="J90">
            <v>24652</v>
          </cell>
          <cell r="K90">
            <v>85.78</v>
          </cell>
          <cell r="L90">
            <v>136.4</v>
          </cell>
          <cell r="M90">
            <v>33.200000000000003</v>
          </cell>
        </row>
        <row r="91">
          <cell r="A91">
            <v>43087</v>
          </cell>
          <cell r="B91">
            <v>4704.5</v>
          </cell>
          <cell r="C91">
            <v>4720.6499999999996</v>
          </cell>
          <cell r="D91">
            <v>4600.8999999999996</v>
          </cell>
          <cell r="E91">
            <v>4707.05</v>
          </cell>
          <cell r="F91">
            <v>4680.24185301546</v>
          </cell>
          <cell r="G91">
            <v>16233</v>
          </cell>
          <cell r="H91">
            <v>3079</v>
          </cell>
          <cell r="I91">
            <v>75974366</v>
          </cell>
          <cell r="J91">
            <v>5750</v>
          </cell>
          <cell r="K91">
            <v>35.42</v>
          </cell>
          <cell r="L91">
            <v>119.75</v>
          </cell>
          <cell r="M91">
            <v>2.5499999999999998</v>
          </cell>
        </row>
        <row r="92">
          <cell r="A92">
            <v>43084</v>
          </cell>
          <cell r="B92">
            <v>4709.55</v>
          </cell>
          <cell r="C92">
            <v>4745</v>
          </cell>
          <cell r="D92">
            <v>4683</v>
          </cell>
          <cell r="E92">
            <v>4704</v>
          </cell>
          <cell r="F92">
            <v>4701.13127474267</v>
          </cell>
          <cell r="G92">
            <v>6315</v>
          </cell>
          <cell r="H92">
            <v>1099</v>
          </cell>
          <cell r="I92">
            <v>29687644</v>
          </cell>
          <cell r="J92">
            <v>3720</v>
          </cell>
          <cell r="K92">
            <v>58.91</v>
          </cell>
          <cell r="L92">
            <v>62</v>
          </cell>
          <cell r="M92">
            <v>-5.55</v>
          </cell>
        </row>
        <row r="93">
          <cell r="A93">
            <v>43083</v>
          </cell>
          <cell r="B93">
            <v>4816.3</v>
          </cell>
          <cell r="C93">
            <v>4816.3</v>
          </cell>
          <cell r="D93">
            <v>4663</v>
          </cell>
          <cell r="E93">
            <v>4695</v>
          </cell>
          <cell r="F93">
            <v>4716.2289182282702</v>
          </cell>
          <cell r="G93">
            <v>4696</v>
          </cell>
          <cell r="H93">
            <v>843</v>
          </cell>
          <cell r="I93">
            <v>22147411</v>
          </cell>
          <cell r="J93">
            <v>2503</v>
          </cell>
          <cell r="K93">
            <v>53.3</v>
          </cell>
          <cell r="L93">
            <v>153.30000000000001</v>
          </cell>
          <cell r="M93">
            <v>-121.3</v>
          </cell>
        </row>
        <row r="94">
          <cell r="A94">
            <v>43082</v>
          </cell>
          <cell r="B94">
            <v>4860</v>
          </cell>
          <cell r="C94">
            <v>4867.8500000000004</v>
          </cell>
          <cell r="D94">
            <v>4779.75</v>
          </cell>
          <cell r="E94">
            <v>4807</v>
          </cell>
          <cell r="F94">
            <v>4841.7953680547998</v>
          </cell>
          <cell r="G94">
            <v>45985</v>
          </cell>
          <cell r="H94">
            <v>638</v>
          </cell>
          <cell r="I94">
            <v>222649960</v>
          </cell>
          <cell r="J94">
            <v>42738</v>
          </cell>
          <cell r="K94">
            <v>92.94</v>
          </cell>
          <cell r="L94">
            <v>88.1</v>
          </cell>
          <cell r="M94">
            <v>-53</v>
          </cell>
        </row>
        <row r="95">
          <cell r="A95">
            <v>43081</v>
          </cell>
          <cell r="B95">
            <v>4810</v>
          </cell>
          <cell r="C95">
            <v>4907.25</v>
          </cell>
          <cell r="D95">
            <v>4810</v>
          </cell>
          <cell r="E95">
            <v>4859.3500000000004</v>
          </cell>
          <cell r="F95">
            <v>4892.8047610050999</v>
          </cell>
          <cell r="G95">
            <v>79395</v>
          </cell>
          <cell r="H95">
            <v>686</v>
          </cell>
          <cell r="I95">
            <v>388464234</v>
          </cell>
          <cell r="J95">
            <v>76172</v>
          </cell>
          <cell r="K95">
            <v>95.94</v>
          </cell>
          <cell r="L95">
            <v>97.25</v>
          </cell>
          <cell r="M95">
            <v>49.35</v>
          </cell>
        </row>
        <row r="96">
          <cell r="A96">
            <v>43080</v>
          </cell>
          <cell r="B96">
            <v>4900</v>
          </cell>
          <cell r="C96">
            <v>4928.2</v>
          </cell>
          <cell r="D96">
            <v>4836.3999999999996</v>
          </cell>
          <cell r="E96">
            <v>4872.8</v>
          </cell>
          <cell r="F96">
            <v>4897.45313264176</v>
          </cell>
          <cell r="G96">
            <v>155396</v>
          </cell>
          <cell r="H96">
            <v>609</v>
          </cell>
          <cell r="I96">
            <v>761044627</v>
          </cell>
          <cell r="J96">
            <v>152059</v>
          </cell>
          <cell r="K96">
            <v>97.85</v>
          </cell>
          <cell r="L96">
            <v>91.8</v>
          </cell>
          <cell r="M96">
            <v>-27.2</v>
          </cell>
        </row>
        <row r="97">
          <cell r="A97">
            <v>43077</v>
          </cell>
          <cell r="B97">
            <v>4961</v>
          </cell>
          <cell r="C97">
            <v>4963.7</v>
          </cell>
          <cell r="D97">
            <v>4825.1499999999996</v>
          </cell>
          <cell r="E97">
            <v>4850.95</v>
          </cell>
          <cell r="F97">
            <v>4887.3128073551397</v>
          </cell>
          <cell r="G97">
            <v>4677</v>
          </cell>
          <cell r="H97">
            <v>627</v>
          </cell>
          <cell r="I97">
            <v>22857962</v>
          </cell>
          <cell r="J97">
            <v>1099</v>
          </cell>
          <cell r="K97">
            <v>23.5</v>
          </cell>
          <cell r="L97">
            <v>138.55000000000001</v>
          </cell>
          <cell r="M97">
            <v>-110.05</v>
          </cell>
        </row>
        <row r="98">
          <cell r="A98">
            <v>43076</v>
          </cell>
          <cell r="B98">
            <v>4776.95</v>
          </cell>
          <cell r="C98">
            <v>4945</v>
          </cell>
          <cell r="D98">
            <v>4775.05</v>
          </cell>
          <cell r="E98">
            <v>4917.1499999999996</v>
          </cell>
          <cell r="F98">
            <v>4871.3492159227899</v>
          </cell>
          <cell r="G98">
            <v>8290</v>
          </cell>
          <cell r="H98">
            <v>896</v>
          </cell>
          <cell r="I98">
            <v>40383485</v>
          </cell>
          <cell r="J98">
            <v>3005</v>
          </cell>
          <cell r="K98">
            <v>36.25</v>
          </cell>
          <cell r="L98">
            <v>169.95</v>
          </cell>
          <cell r="M98">
            <v>140.19999999999999</v>
          </cell>
        </row>
        <row r="99">
          <cell r="A99">
            <v>43075</v>
          </cell>
          <cell r="B99">
            <v>4765.75</v>
          </cell>
          <cell r="C99">
            <v>4775</v>
          </cell>
          <cell r="D99">
            <v>4719.1000000000004</v>
          </cell>
          <cell r="E99">
            <v>4755.55</v>
          </cell>
          <cell r="F99">
            <v>4744.6982464131097</v>
          </cell>
          <cell r="G99">
            <v>4391</v>
          </cell>
          <cell r="H99">
            <v>547</v>
          </cell>
          <cell r="I99">
            <v>20833970</v>
          </cell>
          <cell r="J99">
            <v>1496</v>
          </cell>
          <cell r="K99">
            <v>34.07</v>
          </cell>
          <cell r="L99">
            <v>55.9</v>
          </cell>
          <cell r="M99">
            <v>-10.199999999999999</v>
          </cell>
        </row>
        <row r="100">
          <cell r="A100">
            <v>43074</v>
          </cell>
          <cell r="B100">
            <v>4772.55</v>
          </cell>
          <cell r="C100">
            <v>4804.2</v>
          </cell>
          <cell r="D100">
            <v>4739.5</v>
          </cell>
          <cell r="E100">
            <v>4763.6499999999996</v>
          </cell>
          <cell r="F100">
            <v>4771.2892254929902</v>
          </cell>
          <cell r="G100">
            <v>3499</v>
          </cell>
          <cell r="H100">
            <v>642</v>
          </cell>
          <cell r="I100">
            <v>16694741</v>
          </cell>
          <cell r="J100">
            <v>1561</v>
          </cell>
          <cell r="K100">
            <v>44.61</v>
          </cell>
          <cell r="L100">
            <v>64.7</v>
          </cell>
          <cell r="M100">
            <v>-8.9</v>
          </cell>
        </row>
        <row r="101">
          <cell r="A101">
            <v>43073</v>
          </cell>
          <cell r="B101">
            <v>4815</v>
          </cell>
          <cell r="C101">
            <v>4815</v>
          </cell>
          <cell r="D101">
            <v>4741.3</v>
          </cell>
          <cell r="E101">
            <v>4752.5</v>
          </cell>
          <cell r="F101">
            <v>4765.0095036958801</v>
          </cell>
          <cell r="G101">
            <v>3788</v>
          </cell>
          <cell r="H101">
            <v>432</v>
          </cell>
          <cell r="I101">
            <v>18049856</v>
          </cell>
          <cell r="J101">
            <v>695</v>
          </cell>
          <cell r="K101">
            <v>18.350000000000001</v>
          </cell>
          <cell r="L101">
            <v>73.7</v>
          </cell>
          <cell r="M101">
            <v>-62.5</v>
          </cell>
        </row>
        <row r="102">
          <cell r="A102">
            <v>43070</v>
          </cell>
          <cell r="B102">
            <v>4820</v>
          </cell>
          <cell r="C102">
            <v>4850</v>
          </cell>
          <cell r="D102">
            <v>4767.6499999999996</v>
          </cell>
          <cell r="E102">
            <v>4799.3500000000004</v>
          </cell>
          <cell r="F102">
            <v>4810.4288069235499</v>
          </cell>
          <cell r="G102">
            <v>4853</v>
          </cell>
          <cell r="H102">
            <v>469</v>
          </cell>
          <cell r="I102">
            <v>23345011</v>
          </cell>
          <cell r="J102">
            <v>1478</v>
          </cell>
          <cell r="K102">
            <v>30.46</v>
          </cell>
          <cell r="L102">
            <v>82.35</v>
          </cell>
          <cell r="M102">
            <v>-20.65</v>
          </cell>
        </row>
        <row r="103">
          <cell r="A103">
            <v>43069</v>
          </cell>
          <cell r="B103">
            <v>4815</v>
          </cell>
          <cell r="C103">
            <v>4905</v>
          </cell>
          <cell r="D103">
            <v>4695</v>
          </cell>
          <cell r="E103">
            <v>4782.75</v>
          </cell>
          <cell r="F103">
            <v>4803.95517565503</v>
          </cell>
          <cell r="G103">
            <v>17022</v>
          </cell>
          <cell r="H103">
            <v>2361</v>
          </cell>
          <cell r="I103">
            <v>81772925</v>
          </cell>
          <cell r="J103">
            <v>4780</v>
          </cell>
          <cell r="K103">
            <v>28.08</v>
          </cell>
          <cell r="L103">
            <v>210</v>
          </cell>
          <cell r="M103">
            <v>-32.25</v>
          </cell>
        </row>
        <row r="104">
          <cell r="A104">
            <v>43068</v>
          </cell>
          <cell r="B104">
            <v>4815.2</v>
          </cell>
          <cell r="C104">
            <v>4841</v>
          </cell>
          <cell r="D104">
            <v>4785</v>
          </cell>
          <cell r="E104">
            <v>4809.6499999999996</v>
          </cell>
          <cell r="F104">
            <v>4807.9774792572098</v>
          </cell>
          <cell r="G104">
            <v>5062</v>
          </cell>
          <cell r="H104">
            <v>877</v>
          </cell>
          <cell r="I104">
            <v>24337982</v>
          </cell>
          <cell r="J104">
            <v>2093</v>
          </cell>
          <cell r="K104">
            <v>41.35</v>
          </cell>
          <cell r="L104">
            <v>56</v>
          </cell>
          <cell r="M104">
            <v>-5.55</v>
          </cell>
        </row>
        <row r="105">
          <cell r="A105">
            <v>43067</v>
          </cell>
          <cell r="B105">
            <v>4791.3</v>
          </cell>
          <cell r="C105">
            <v>4850</v>
          </cell>
          <cell r="D105">
            <v>4773.95</v>
          </cell>
          <cell r="E105">
            <v>4793.6499999999996</v>
          </cell>
          <cell r="F105">
            <v>4809.4229857819901</v>
          </cell>
          <cell r="G105">
            <v>2532</v>
          </cell>
          <cell r="H105">
            <v>434</v>
          </cell>
          <cell r="I105">
            <v>12177459</v>
          </cell>
          <cell r="J105">
            <v>788</v>
          </cell>
          <cell r="K105">
            <v>31.12</v>
          </cell>
          <cell r="L105">
            <v>76.05</v>
          </cell>
          <cell r="M105">
            <v>2.35</v>
          </cell>
        </row>
        <row r="106">
          <cell r="A106">
            <v>43066</v>
          </cell>
          <cell r="B106">
            <v>4737</v>
          </cell>
          <cell r="C106">
            <v>4821</v>
          </cell>
          <cell r="D106">
            <v>4700.05</v>
          </cell>
          <cell r="E106">
            <v>4791.8</v>
          </cell>
          <cell r="F106">
            <v>4794.9552050473103</v>
          </cell>
          <cell r="G106">
            <v>4755</v>
          </cell>
          <cell r="H106">
            <v>1673</v>
          </cell>
          <cell r="I106">
            <v>22800012</v>
          </cell>
          <cell r="J106">
            <v>2268</v>
          </cell>
          <cell r="K106">
            <v>47.7</v>
          </cell>
          <cell r="L106">
            <v>120.95</v>
          </cell>
          <cell r="M106">
            <v>54.8</v>
          </cell>
        </row>
        <row r="107">
          <cell r="A107">
            <v>43063</v>
          </cell>
          <cell r="B107">
            <v>4787.1499999999996</v>
          </cell>
          <cell r="C107">
            <v>4788.8500000000004</v>
          </cell>
          <cell r="D107">
            <v>4700</v>
          </cell>
          <cell r="E107">
            <v>4742.2</v>
          </cell>
          <cell r="F107">
            <v>4748.0012527047002</v>
          </cell>
          <cell r="G107">
            <v>8781</v>
          </cell>
          <cell r="H107">
            <v>1542</v>
          </cell>
          <cell r="I107">
            <v>41692199</v>
          </cell>
          <cell r="J107">
            <v>5095</v>
          </cell>
          <cell r="K107">
            <v>58.02</v>
          </cell>
          <cell r="L107">
            <v>88.85</v>
          </cell>
          <cell r="M107">
            <v>-44.95</v>
          </cell>
        </row>
        <row r="108">
          <cell r="A108">
            <v>43062</v>
          </cell>
          <cell r="B108">
            <v>4789.75</v>
          </cell>
          <cell r="C108">
            <v>4802.3</v>
          </cell>
          <cell r="D108">
            <v>4759.25</v>
          </cell>
          <cell r="E108">
            <v>4773.5</v>
          </cell>
          <cell r="F108">
            <v>4777.5198504027603</v>
          </cell>
          <cell r="G108">
            <v>3476</v>
          </cell>
          <cell r="H108">
            <v>564</v>
          </cell>
          <cell r="I108">
            <v>16606659</v>
          </cell>
          <cell r="J108">
            <v>1509</v>
          </cell>
          <cell r="K108">
            <v>43.41</v>
          </cell>
          <cell r="L108">
            <v>43.05</v>
          </cell>
          <cell r="M108">
            <v>-16.25</v>
          </cell>
        </row>
        <row r="109">
          <cell r="A109">
            <v>43061</v>
          </cell>
          <cell r="B109">
            <v>4820</v>
          </cell>
          <cell r="C109">
            <v>4833.45</v>
          </cell>
          <cell r="D109">
            <v>4750</v>
          </cell>
          <cell r="E109">
            <v>4770.1000000000004</v>
          </cell>
          <cell r="F109">
            <v>4786.9332284172597</v>
          </cell>
          <cell r="G109">
            <v>4448</v>
          </cell>
          <cell r="H109">
            <v>1028</v>
          </cell>
          <cell r="I109">
            <v>21292279</v>
          </cell>
          <cell r="J109">
            <v>1928</v>
          </cell>
          <cell r="K109">
            <v>43.35</v>
          </cell>
          <cell r="L109">
            <v>83.45</v>
          </cell>
          <cell r="M109">
            <v>-49.9</v>
          </cell>
        </row>
        <row r="110">
          <cell r="A110">
            <v>43060</v>
          </cell>
          <cell r="B110">
            <v>4770</v>
          </cell>
          <cell r="C110">
            <v>4840</v>
          </cell>
          <cell r="D110">
            <v>4770</v>
          </cell>
          <cell r="E110">
            <v>4820.7</v>
          </cell>
          <cell r="F110">
            <v>4819.5839248912198</v>
          </cell>
          <cell r="G110">
            <v>4367</v>
          </cell>
          <cell r="H110">
            <v>879</v>
          </cell>
          <cell r="I110">
            <v>21047123</v>
          </cell>
          <cell r="J110">
            <v>1454</v>
          </cell>
          <cell r="K110">
            <v>33.299999999999997</v>
          </cell>
          <cell r="L110">
            <v>70</v>
          </cell>
          <cell r="M110">
            <v>50.7</v>
          </cell>
        </row>
        <row r="111">
          <cell r="A111">
            <v>43059</v>
          </cell>
          <cell r="B111">
            <v>4760.3999999999996</v>
          </cell>
          <cell r="C111">
            <v>4800.95</v>
          </cell>
          <cell r="D111">
            <v>4722.1000000000004</v>
          </cell>
          <cell r="E111">
            <v>4757.8999999999996</v>
          </cell>
          <cell r="F111">
            <v>4759.7474466109497</v>
          </cell>
          <cell r="G111">
            <v>4308</v>
          </cell>
          <cell r="H111">
            <v>956</v>
          </cell>
          <cell r="I111">
            <v>20504992</v>
          </cell>
          <cell r="J111">
            <v>1371</v>
          </cell>
          <cell r="K111">
            <v>31.82</v>
          </cell>
          <cell r="L111">
            <v>78.849999999999994</v>
          </cell>
          <cell r="M111">
            <v>-2.5</v>
          </cell>
        </row>
        <row r="112">
          <cell r="A112">
            <v>43056</v>
          </cell>
          <cell r="B112">
            <v>4760</v>
          </cell>
          <cell r="C112">
            <v>4828.8500000000004</v>
          </cell>
          <cell r="D112">
            <v>4730</v>
          </cell>
          <cell r="E112">
            <v>4735.95</v>
          </cell>
          <cell r="F112">
            <v>4774.6357589195704</v>
          </cell>
          <cell r="G112">
            <v>4961</v>
          </cell>
          <cell r="H112">
            <v>1127</v>
          </cell>
          <cell r="I112">
            <v>23686968</v>
          </cell>
          <cell r="J112">
            <v>2139</v>
          </cell>
          <cell r="K112">
            <v>43.12</v>
          </cell>
          <cell r="L112">
            <v>98.85</v>
          </cell>
          <cell r="M112">
            <v>-24.05</v>
          </cell>
        </row>
        <row r="113">
          <cell r="A113">
            <v>43055</v>
          </cell>
          <cell r="B113">
            <v>4740</v>
          </cell>
          <cell r="C113">
            <v>4813.95</v>
          </cell>
          <cell r="D113">
            <v>4715</v>
          </cell>
          <cell r="E113">
            <v>4734.25</v>
          </cell>
          <cell r="F113">
            <v>4769.5003625815798</v>
          </cell>
          <cell r="G113">
            <v>2758</v>
          </cell>
          <cell r="H113">
            <v>648</v>
          </cell>
          <cell r="I113">
            <v>13154282</v>
          </cell>
          <cell r="J113">
            <v>1291</v>
          </cell>
          <cell r="K113">
            <v>46.81</v>
          </cell>
          <cell r="L113">
            <v>98.95</v>
          </cell>
          <cell r="M113">
            <v>-5.75</v>
          </cell>
        </row>
        <row r="114">
          <cell r="A114">
            <v>43054</v>
          </cell>
          <cell r="B114">
            <v>4820</v>
          </cell>
          <cell r="C114">
            <v>4820.8</v>
          </cell>
          <cell r="D114">
            <v>4725.05</v>
          </cell>
          <cell r="E114">
            <v>4740.8</v>
          </cell>
          <cell r="F114">
            <v>4773.7020760312698</v>
          </cell>
          <cell r="G114">
            <v>3709</v>
          </cell>
          <cell r="H114">
            <v>721</v>
          </cell>
          <cell r="I114">
            <v>17705661</v>
          </cell>
          <cell r="J114">
            <v>1634</v>
          </cell>
          <cell r="K114">
            <v>44.06</v>
          </cell>
          <cell r="L114">
            <v>95.75</v>
          </cell>
          <cell r="M114">
            <v>-79.2</v>
          </cell>
        </row>
        <row r="115">
          <cell r="A115">
            <v>43053</v>
          </cell>
          <cell r="B115">
            <v>4908</v>
          </cell>
          <cell r="C115">
            <v>4914.95</v>
          </cell>
          <cell r="D115">
            <v>4775</v>
          </cell>
          <cell r="E115">
            <v>4785.6000000000004</v>
          </cell>
          <cell r="F115">
            <v>4820.5467449092102</v>
          </cell>
          <cell r="G115">
            <v>19938</v>
          </cell>
          <cell r="H115">
            <v>1809</v>
          </cell>
          <cell r="I115">
            <v>96112061</v>
          </cell>
          <cell r="J115">
            <v>15581</v>
          </cell>
          <cell r="K115">
            <v>78.150000000000006</v>
          </cell>
          <cell r="L115">
            <v>139.94999999999999</v>
          </cell>
          <cell r="M115">
            <v>-122.4</v>
          </cell>
        </row>
        <row r="116">
          <cell r="A116">
            <v>43052</v>
          </cell>
          <cell r="B116">
            <v>4778</v>
          </cell>
          <cell r="C116">
            <v>4926</v>
          </cell>
          <cell r="D116">
            <v>4692</v>
          </cell>
          <cell r="E116">
            <v>4883</v>
          </cell>
          <cell r="F116">
            <v>4779.1471945766598</v>
          </cell>
          <cell r="G116">
            <v>13866</v>
          </cell>
          <cell r="H116">
            <v>2390</v>
          </cell>
          <cell r="I116">
            <v>66267655</v>
          </cell>
          <cell r="J116">
            <v>4493</v>
          </cell>
          <cell r="K116">
            <v>32.4</v>
          </cell>
          <cell r="L116">
            <v>234</v>
          </cell>
          <cell r="M116">
            <v>105</v>
          </cell>
        </row>
        <row r="117">
          <cell r="A117">
            <v>43049</v>
          </cell>
          <cell r="B117">
            <v>4757</v>
          </cell>
          <cell r="C117">
            <v>4914.25</v>
          </cell>
          <cell r="D117">
            <v>4751.75</v>
          </cell>
          <cell r="E117">
            <v>4872.8500000000004</v>
          </cell>
          <cell r="F117">
            <v>4850.9829075708303</v>
          </cell>
          <cell r="G117">
            <v>10765</v>
          </cell>
          <cell r="H117">
            <v>1952</v>
          </cell>
          <cell r="I117">
            <v>52220831</v>
          </cell>
          <cell r="J117">
            <v>3824</v>
          </cell>
          <cell r="K117">
            <v>35.520000000000003</v>
          </cell>
          <cell r="L117">
            <v>162.5</v>
          </cell>
          <cell r="M117">
            <v>115.85</v>
          </cell>
        </row>
        <row r="118">
          <cell r="A118">
            <v>43048</v>
          </cell>
          <cell r="B118">
            <v>4600</v>
          </cell>
          <cell r="C118">
            <v>4794.7</v>
          </cell>
          <cell r="D118">
            <v>4600</v>
          </cell>
          <cell r="E118">
            <v>4758.6000000000004</v>
          </cell>
          <cell r="F118">
            <v>4748.8644121365296</v>
          </cell>
          <cell r="G118">
            <v>9492</v>
          </cell>
          <cell r="H118">
            <v>2054</v>
          </cell>
          <cell r="I118">
            <v>45076221</v>
          </cell>
          <cell r="J118">
            <v>3543</v>
          </cell>
          <cell r="K118">
            <v>37.33</v>
          </cell>
          <cell r="L118">
            <v>194.7</v>
          </cell>
          <cell r="M118">
            <v>158.6</v>
          </cell>
        </row>
        <row r="119">
          <cell r="A119">
            <v>43047</v>
          </cell>
          <cell r="B119">
            <v>4621</v>
          </cell>
          <cell r="C119">
            <v>4679</v>
          </cell>
          <cell r="D119">
            <v>4600.8</v>
          </cell>
          <cell r="E119">
            <v>4637.75</v>
          </cell>
          <cell r="F119">
            <v>4618.0607206047898</v>
          </cell>
          <cell r="G119">
            <v>12434</v>
          </cell>
          <cell r="H119">
            <v>1003</v>
          </cell>
          <cell r="I119">
            <v>57420967</v>
          </cell>
          <cell r="J119">
            <v>9618</v>
          </cell>
          <cell r="K119">
            <v>77.349999999999994</v>
          </cell>
          <cell r="L119">
            <v>78.2</v>
          </cell>
          <cell r="M119">
            <v>16.75</v>
          </cell>
        </row>
        <row r="120">
          <cell r="A120">
            <v>43046</v>
          </cell>
          <cell r="B120">
            <v>4685.55</v>
          </cell>
          <cell r="C120">
            <v>4740.05</v>
          </cell>
          <cell r="D120">
            <v>4639.2</v>
          </cell>
          <cell r="E120">
            <v>4652.2</v>
          </cell>
          <cell r="F120">
            <v>4683.4824844434197</v>
          </cell>
          <cell r="G120">
            <v>8678</v>
          </cell>
          <cell r="H120">
            <v>1785</v>
          </cell>
          <cell r="I120">
            <v>40643261</v>
          </cell>
          <cell r="J120">
            <v>3183</v>
          </cell>
          <cell r="K120">
            <v>36.68</v>
          </cell>
          <cell r="L120">
            <v>100.85</v>
          </cell>
          <cell r="M120">
            <v>-33.35</v>
          </cell>
        </row>
        <row r="121">
          <cell r="A121">
            <v>43045</v>
          </cell>
          <cell r="B121">
            <v>4669.25</v>
          </cell>
          <cell r="C121">
            <v>4700</v>
          </cell>
          <cell r="D121">
            <v>4623.8500000000004</v>
          </cell>
          <cell r="E121">
            <v>4650.3500000000004</v>
          </cell>
          <cell r="F121">
            <v>4662.8939172749297</v>
          </cell>
          <cell r="G121">
            <v>2055</v>
          </cell>
          <cell r="H121">
            <v>408</v>
          </cell>
          <cell r="I121">
            <v>9582247</v>
          </cell>
          <cell r="J121">
            <v>504</v>
          </cell>
          <cell r="K121">
            <v>24.53</v>
          </cell>
          <cell r="L121">
            <v>76.150000000000006</v>
          </cell>
          <cell r="M121">
            <v>-18.899999999999999</v>
          </cell>
        </row>
        <row r="122">
          <cell r="A122">
            <v>43042</v>
          </cell>
          <cell r="B122">
            <v>4657.8999999999996</v>
          </cell>
          <cell r="C122">
            <v>4697.2</v>
          </cell>
          <cell r="D122">
            <v>4632.6499999999996</v>
          </cell>
          <cell r="E122">
            <v>4653.6499999999996</v>
          </cell>
          <cell r="F122">
            <v>4664.3577561534003</v>
          </cell>
          <cell r="G122">
            <v>1747</v>
          </cell>
          <cell r="H122">
            <v>297</v>
          </cell>
          <cell r="I122">
            <v>8148633</v>
          </cell>
          <cell r="J122">
            <v>465</v>
          </cell>
          <cell r="K122">
            <v>26.62</v>
          </cell>
          <cell r="L122">
            <v>64.55</v>
          </cell>
          <cell r="M122">
            <v>-4.25</v>
          </cell>
        </row>
        <row r="123">
          <cell r="A123">
            <v>43041</v>
          </cell>
          <cell r="B123">
            <v>4704.1000000000004</v>
          </cell>
          <cell r="C123">
            <v>4717.8999999999996</v>
          </cell>
          <cell r="D123">
            <v>4591.3</v>
          </cell>
          <cell r="E123">
            <v>4657.8999999999996</v>
          </cell>
          <cell r="F123">
            <v>4641.1549776726997</v>
          </cell>
          <cell r="G123">
            <v>3807</v>
          </cell>
          <cell r="H123">
            <v>722</v>
          </cell>
          <cell r="I123">
            <v>17668877</v>
          </cell>
          <cell r="J123">
            <v>700</v>
          </cell>
          <cell r="K123">
            <v>18.39</v>
          </cell>
          <cell r="L123">
            <v>126.6</v>
          </cell>
          <cell r="M123">
            <v>-46.2</v>
          </cell>
        </row>
        <row r="124">
          <cell r="A124">
            <v>43040</v>
          </cell>
          <cell r="B124">
            <v>4650.05</v>
          </cell>
          <cell r="C124">
            <v>4740</v>
          </cell>
          <cell r="D124">
            <v>4650.05</v>
          </cell>
          <cell r="E124">
            <v>4694.6499999999996</v>
          </cell>
          <cell r="F124">
            <v>4710.94559338211</v>
          </cell>
          <cell r="G124">
            <v>3143</v>
          </cell>
          <cell r="H124">
            <v>425</v>
          </cell>
          <cell r="I124">
            <v>14806502</v>
          </cell>
          <cell r="J124">
            <v>523</v>
          </cell>
          <cell r="K124">
            <v>16.64</v>
          </cell>
          <cell r="L124">
            <v>89.95</v>
          </cell>
          <cell r="M124">
            <v>44.6</v>
          </cell>
        </row>
        <row r="125">
          <cell r="A125">
            <v>43039</v>
          </cell>
          <cell r="B125">
            <v>4756.2</v>
          </cell>
          <cell r="C125">
            <v>4767.1000000000004</v>
          </cell>
          <cell r="D125">
            <v>4640.7</v>
          </cell>
          <cell r="E125">
            <v>4649.3500000000004</v>
          </cell>
          <cell r="F125">
            <v>4672.8377569347404</v>
          </cell>
          <cell r="G125">
            <v>5011</v>
          </cell>
          <cell r="H125">
            <v>748</v>
          </cell>
          <cell r="I125">
            <v>23415590</v>
          </cell>
          <cell r="J125">
            <v>1119</v>
          </cell>
          <cell r="K125">
            <v>22.33</v>
          </cell>
          <cell r="L125">
            <v>126.4</v>
          </cell>
          <cell r="M125">
            <v>-106.85</v>
          </cell>
        </row>
        <row r="126">
          <cell r="A126">
            <v>43038</v>
          </cell>
          <cell r="B126">
            <v>4622</v>
          </cell>
          <cell r="C126">
            <v>4769.2</v>
          </cell>
          <cell r="D126">
            <v>4605.3500000000004</v>
          </cell>
          <cell r="E126">
            <v>4739.8999999999996</v>
          </cell>
          <cell r="F126">
            <v>4696.7460789615998</v>
          </cell>
          <cell r="G126">
            <v>7396</v>
          </cell>
          <cell r="H126">
            <v>1539</v>
          </cell>
          <cell r="I126">
            <v>34737134</v>
          </cell>
          <cell r="J126">
            <v>2654</v>
          </cell>
          <cell r="K126">
            <v>35.880000000000003</v>
          </cell>
          <cell r="L126">
            <v>163.85</v>
          </cell>
          <cell r="M126">
            <v>117.9</v>
          </cell>
        </row>
        <row r="127">
          <cell r="A127">
            <v>43035</v>
          </cell>
          <cell r="B127">
            <v>4606.1000000000004</v>
          </cell>
          <cell r="C127">
            <v>4614.3500000000004</v>
          </cell>
          <cell r="D127">
            <v>4576.8500000000004</v>
          </cell>
          <cell r="E127">
            <v>4589</v>
          </cell>
          <cell r="F127">
            <v>4592.1055350553497</v>
          </cell>
          <cell r="G127">
            <v>1355</v>
          </cell>
          <cell r="H127">
            <v>263</v>
          </cell>
          <cell r="I127">
            <v>6222303</v>
          </cell>
          <cell r="J127">
            <v>359</v>
          </cell>
          <cell r="K127">
            <v>26.49</v>
          </cell>
          <cell r="L127">
            <v>37.5</v>
          </cell>
          <cell r="M127">
            <v>-17.100000000000001</v>
          </cell>
        </row>
        <row r="128">
          <cell r="A128">
            <v>43034</v>
          </cell>
          <cell r="B128">
            <v>4589</v>
          </cell>
          <cell r="C128">
            <v>4641.3500000000004</v>
          </cell>
          <cell r="D128">
            <v>4589</v>
          </cell>
          <cell r="E128">
            <v>4611.25</v>
          </cell>
          <cell r="F128">
            <v>4606.5744245524202</v>
          </cell>
          <cell r="G128">
            <v>1955</v>
          </cell>
          <cell r="H128">
            <v>351</v>
          </cell>
          <cell r="I128">
            <v>9005853</v>
          </cell>
          <cell r="J128">
            <v>379</v>
          </cell>
          <cell r="K128">
            <v>19.39</v>
          </cell>
          <cell r="L128">
            <v>52.35</v>
          </cell>
          <cell r="M128">
            <v>22.25</v>
          </cell>
        </row>
        <row r="129">
          <cell r="A129">
            <v>43033</v>
          </cell>
          <cell r="B129">
            <v>4635.5</v>
          </cell>
          <cell r="C129">
            <v>4656.1000000000004</v>
          </cell>
          <cell r="D129">
            <v>4579.8500000000004</v>
          </cell>
          <cell r="E129">
            <v>4635.1000000000004</v>
          </cell>
          <cell r="F129">
            <v>4625.4467224170403</v>
          </cell>
          <cell r="G129">
            <v>3707</v>
          </cell>
          <cell r="H129">
            <v>738</v>
          </cell>
          <cell r="I129">
            <v>17146531</v>
          </cell>
          <cell r="J129">
            <v>1025</v>
          </cell>
          <cell r="K129">
            <v>27.65</v>
          </cell>
          <cell r="L129">
            <v>76.25</v>
          </cell>
          <cell r="M129">
            <v>-0.4</v>
          </cell>
        </row>
        <row r="130">
          <cell r="A130">
            <v>43032</v>
          </cell>
          <cell r="B130">
            <v>4676</v>
          </cell>
          <cell r="C130">
            <v>4678.1499999999996</v>
          </cell>
          <cell r="D130">
            <v>4601.05</v>
          </cell>
          <cell r="E130">
            <v>4626.5</v>
          </cell>
          <cell r="F130">
            <v>4630.8184726109503</v>
          </cell>
          <cell r="G130">
            <v>2501</v>
          </cell>
          <cell r="H130">
            <v>456</v>
          </cell>
          <cell r="I130">
            <v>11581677</v>
          </cell>
          <cell r="J130">
            <v>842</v>
          </cell>
          <cell r="K130">
            <v>33.67</v>
          </cell>
          <cell r="L130">
            <v>77.099999999999994</v>
          </cell>
          <cell r="M130">
            <v>-49.5</v>
          </cell>
        </row>
        <row r="131">
          <cell r="A131">
            <v>43031</v>
          </cell>
          <cell r="B131">
            <v>4645</v>
          </cell>
          <cell r="C131">
            <v>4745.95</v>
          </cell>
          <cell r="D131">
            <v>4644.95</v>
          </cell>
          <cell r="E131">
            <v>4665.7</v>
          </cell>
          <cell r="F131">
            <v>4685.8123815540102</v>
          </cell>
          <cell r="G131">
            <v>3166</v>
          </cell>
          <cell r="H131">
            <v>723</v>
          </cell>
          <cell r="I131">
            <v>14835282</v>
          </cell>
          <cell r="J131">
            <v>989</v>
          </cell>
          <cell r="K131">
            <v>31.24</v>
          </cell>
          <cell r="L131">
            <v>101</v>
          </cell>
          <cell r="M131">
            <v>20.7</v>
          </cell>
        </row>
        <row r="132">
          <cell r="A132">
            <v>43027</v>
          </cell>
          <cell r="B132">
            <v>4704.1499999999996</v>
          </cell>
          <cell r="C132">
            <v>4734</v>
          </cell>
          <cell r="D132">
            <v>4631.05</v>
          </cell>
          <cell r="E132">
            <v>4645.3</v>
          </cell>
          <cell r="F132">
            <v>4664.3138969873598</v>
          </cell>
          <cell r="G132">
            <v>1029</v>
          </cell>
          <cell r="H132">
            <v>176</v>
          </cell>
          <cell r="I132">
            <v>4799579</v>
          </cell>
          <cell r="J132">
            <v>483</v>
          </cell>
          <cell r="K132">
            <v>46.94</v>
          </cell>
          <cell r="L132">
            <v>102.95</v>
          </cell>
          <cell r="M132">
            <v>-58.85</v>
          </cell>
        </row>
        <row r="133">
          <cell r="A133">
            <v>43026</v>
          </cell>
          <cell r="B133">
            <v>4649.95</v>
          </cell>
          <cell r="C133">
            <v>4714.5</v>
          </cell>
          <cell r="D133">
            <v>4606</v>
          </cell>
          <cell r="E133">
            <v>4674.95</v>
          </cell>
          <cell r="F133">
            <v>4648.6646341463402</v>
          </cell>
          <cell r="G133">
            <v>4264</v>
          </cell>
          <cell r="H133">
            <v>550</v>
          </cell>
          <cell r="I133">
            <v>19821906</v>
          </cell>
          <cell r="J133">
            <v>860</v>
          </cell>
          <cell r="K133">
            <v>20.170000000000002</v>
          </cell>
          <cell r="L133">
            <v>108.5</v>
          </cell>
          <cell r="M133">
            <v>25</v>
          </cell>
        </row>
        <row r="134">
          <cell r="A134">
            <v>43025</v>
          </cell>
          <cell r="B134">
            <v>4502</v>
          </cell>
          <cell r="C134">
            <v>4633.5</v>
          </cell>
          <cell r="D134">
            <v>4502</v>
          </cell>
          <cell r="E134">
            <v>4619.5</v>
          </cell>
          <cell r="F134">
            <v>4616.6886176553999</v>
          </cell>
          <cell r="G134">
            <v>3523</v>
          </cell>
          <cell r="H134">
            <v>511</v>
          </cell>
          <cell r="I134">
            <v>16264594</v>
          </cell>
          <cell r="J134">
            <v>1301</v>
          </cell>
          <cell r="K134">
            <v>36.93</v>
          </cell>
          <cell r="L134">
            <v>131.5</v>
          </cell>
          <cell r="M134">
            <v>117.5</v>
          </cell>
        </row>
        <row r="135">
          <cell r="A135">
            <v>43024</v>
          </cell>
          <cell r="B135">
            <v>4580.1000000000004</v>
          </cell>
          <cell r="C135">
            <v>4603.8500000000004</v>
          </cell>
          <cell r="D135">
            <v>4519.05</v>
          </cell>
          <cell r="E135">
            <v>4543.55</v>
          </cell>
          <cell r="F135">
            <v>4557.2005037783301</v>
          </cell>
          <cell r="G135">
            <v>1985</v>
          </cell>
          <cell r="H135">
            <v>278</v>
          </cell>
          <cell r="I135">
            <v>9046043</v>
          </cell>
          <cell r="J135">
            <v>656</v>
          </cell>
          <cell r="K135">
            <v>33.049999999999997</v>
          </cell>
          <cell r="L135">
            <v>84.8</v>
          </cell>
          <cell r="M135">
            <v>-36.549999999999997</v>
          </cell>
        </row>
        <row r="136">
          <cell r="A136">
            <v>43021</v>
          </cell>
          <cell r="B136">
            <v>4570</v>
          </cell>
          <cell r="C136">
            <v>4655.95</v>
          </cell>
          <cell r="D136">
            <v>4557</v>
          </cell>
          <cell r="E136">
            <v>4575.1000000000004</v>
          </cell>
          <cell r="F136">
            <v>4618.85308688231</v>
          </cell>
          <cell r="G136">
            <v>24021</v>
          </cell>
          <cell r="H136">
            <v>2053</v>
          </cell>
          <cell r="I136">
            <v>110949470</v>
          </cell>
          <cell r="J136">
            <v>12865</v>
          </cell>
          <cell r="K136">
            <v>53.56</v>
          </cell>
          <cell r="L136">
            <v>98.95</v>
          </cell>
          <cell r="M136">
            <v>5.0999999999999996</v>
          </cell>
        </row>
        <row r="137">
          <cell r="A137">
            <v>43020</v>
          </cell>
          <cell r="B137">
            <v>4350</v>
          </cell>
          <cell r="C137">
            <v>4575.05</v>
          </cell>
          <cell r="D137">
            <v>4350</v>
          </cell>
          <cell r="E137">
            <v>4558.1499999999996</v>
          </cell>
          <cell r="F137">
            <v>4524.6616067096402</v>
          </cell>
          <cell r="G137">
            <v>14427</v>
          </cell>
          <cell r="H137">
            <v>1807</v>
          </cell>
          <cell r="I137">
            <v>65277293</v>
          </cell>
          <cell r="J137">
            <v>3396</v>
          </cell>
          <cell r="K137">
            <v>23.54</v>
          </cell>
          <cell r="L137">
            <v>225.05</v>
          </cell>
          <cell r="M137">
            <v>208.15</v>
          </cell>
        </row>
        <row r="138">
          <cell r="A138">
            <v>43019</v>
          </cell>
          <cell r="B138">
            <v>4343.3</v>
          </cell>
          <cell r="C138">
            <v>4398.5</v>
          </cell>
          <cell r="D138">
            <v>4305</v>
          </cell>
          <cell r="E138">
            <v>4378.5</v>
          </cell>
          <cell r="F138">
            <v>4357.7918735061503</v>
          </cell>
          <cell r="G138">
            <v>5439</v>
          </cell>
          <cell r="H138">
            <v>1968</v>
          </cell>
          <cell r="I138">
            <v>23702030</v>
          </cell>
          <cell r="J138">
            <v>2609</v>
          </cell>
          <cell r="K138">
            <v>47.97</v>
          </cell>
          <cell r="L138">
            <v>93.5</v>
          </cell>
          <cell r="M138">
            <v>35.200000000000003</v>
          </cell>
        </row>
        <row r="139">
          <cell r="A139">
            <v>43018</v>
          </cell>
          <cell r="B139">
            <v>4331</v>
          </cell>
          <cell r="C139">
            <v>4388.75</v>
          </cell>
          <cell r="D139">
            <v>4331</v>
          </cell>
          <cell r="E139">
            <v>4343.3</v>
          </cell>
          <cell r="F139">
            <v>4350.4708358388398</v>
          </cell>
          <cell r="G139">
            <v>1663</v>
          </cell>
          <cell r="H139">
            <v>414</v>
          </cell>
          <cell r="I139">
            <v>7234833</v>
          </cell>
          <cell r="J139">
            <v>705</v>
          </cell>
          <cell r="K139">
            <v>42.39</v>
          </cell>
          <cell r="L139">
            <v>57.75</v>
          </cell>
          <cell r="M139">
            <v>12.3</v>
          </cell>
        </row>
        <row r="140">
          <cell r="A140">
            <v>43017</v>
          </cell>
          <cell r="B140">
            <v>4355</v>
          </cell>
          <cell r="C140">
            <v>4356.75</v>
          </cell>
          <cell r="D140">
            <v>4323.3999999999996</v>
          </cell>
          <cell r="E140">
            <v>4343.3</v>
          </cell>
          <cell r="F140">
            <v>4344.0566620879099</v>
          </cell>
          <cell r="G140">
            <v>2912</v>
          </cell>
          <cell r="H140">
            <v>693</v>
          </cell>
          <cell r="I140">
            <v>12649893</v>
          </cell>
          <cell r="J140">
            <v>1628</v>
          </cell>
          <cell r="K140">
            <v>55.91</v>
          </cell>
          <cell r="L140">
            <v>33.35</v>
          </cell>
          <cell r="M140">
            <v>-11.7</v>
          </cell>
        </row>
        <row r="141">
          <cell r="A141">
            <v>43014</v>
          </cell>
          <cell r="B141">
            <v>4360.3</v>
          </cell>
          <cell r="C141">
            <v>4367.6000000000004</v>
          </cell>
          <cell r="D141">
            <v>4316.2</v>
          </cell>
          <cell r="E141">
            <v>4356.3500000000004</v>
          </cell>
          <cell r="F141">
            <v>4345.8274886877798</v>
          </cell>
          <cell r="G141">
            <v>1768</v>
          </cell>
          <cell r="H141">
            <v>349</v>
          </cell>
          <cell r="I141">
            <v>7683423</v>
          </cell>
          <cell r="J141">
            <v>752</v>
          </cell>
          <cell r="K141">
            <v>42.53</v>
          </cell>
          <cell r="L141">
            <v>51.4</v>
          </cell>
          <cell r="M141">
            <v>-3.95</v>
          </cell>
        </row>
        <row r="142">
          <cell r="A142">
            <v>43013</v>
          </cell>
          <cell r="B142">
            <v>4378</v>
          </cell>
          <cell r="C142">
            <v>4384</v>
          </cell>
          <cell r="D142">
            <v>4346</v>
          </cell>
          <cell r="E142">
            <v>4360.3</v>
          </cell>
          <cell r="F142">
            <v>4362.1167484997204</v>
          </cell>
          <cell r="G142">
            <v>1833</v>
          </cell>
          <cell r="H142">
            <v>284</v>
          </cell>
          <cell r="I142">
            <v>7995760</v>
          </cell>
          <cell r="J142">
            <v>862</v>
          </cell>
          <cell r="K142">
            <v>47.03</v>
          </cell>
          <cell r="L142">
            <v>38</v>
          </cell>
          <cell r="M142">
            <v>-17.7</v>
          </cell>
        </row>
        <row r="143">
          <cell r="A143">
            <v>43012</v>
          </cell>
          <cell r="B143">
            <v>4347.6000000000004</v>
          </cell>
          <cell r="C143">
            <v>4350</v>
          </cell>
          <cell r="D143">
            <v>4325.7</v>
          </cell>
          <cell r="E143">
            <v>4337.8500000000004</v>
          </cell>
          <cell r="F143">
            <v>4339.2495365220602</v>
          </cell>
          <cell r="G143">
            <v>2697</v>
          </cell>
          <cell r="H143">
            <v>166</v>
          </cell>
          <cell r="I143">
            <v>11702956</v>
          </cell>
          <cell r="J143">
            <v>1940</v>
          </cell>
          <cell r="K143">
            <v>71.930000000000007</v>
          </cell>
          <cell r="L143">
            <v>24.3</v>
          </cell>
          <cell r="M143">
            <v>-9.75</v>
          </cell>
        </row>
        <row r="144">
          <cell r="A144">
            <v>43011</v>
          </cell>
          <cell r="B144">
            <v>4357.3500000000004</v>
          </cell>
          <cell r="C144">
            <v>4375</v>
          </cell>
          <cell r="D144">
            <v>4332</v>
          </cell>
          <cell r="E144">
            <v>4340.2</v>
          </cell>
          <cell r="F144">
            <v>4350.1539215686198</v>
          </cell>
          <cell r="G144">
            <v>3060</v>
          </cell>
          <cell r="H144">
            <v>536</v>
          </cell>
          <cell r="I144">
            <v>13311471</v>
          </cell>
          <cell r="J144">
            <v>2030</v>
          </cell>
          <cell r="K144">
            <v>66.34</v>
          </cell>
          <cell r="L144">
            <v>43</v>
          </cell>
          <cell r="M144">
            <v>-17.149999999999999</v>
          </cell>
        </row>
        <row r="145">
          <cell r="A145">
            <v>43007</v>
          </cell>
          <cell r="B145">
            <v>4335.8</v>
          </cell>
          <cell r="C145">
            <v>4354</v>
          </cell>
          <cell r="D145">
            <v>4326.25</v>
          </cell>
          <cell r="E145">
            <v>4344.05</v>
          </cell>
          <cell r="F145">
            <v>4332.6574952561596</v>
          </cell>
          <cell r="G145">
            <v>26350</v>
          </cell>
          <cell r="H145">
            <v>217</v>
          </cell>
          <cell r="I145">
            <v>114165525</v>
          </cell>
          <cell r="J145">
            <v>25322</v>
          </cell>
          <cell r="K145">
            <v>96.1</v>
          </cell>
          <cell r="L145">
            <v>27.75</v>
          </cell>
          <cell r="M145">
            <v>8.25</v>
          </cell>
        </row>
        <row r="146">
          <cell r="A146">
            <v>43006</v>
          </cell>
          <cell r="B146">
            <v>4302</v>
          </cell>
          <cell r="C146">
            <v>4369</v>
          </cell>
          <cell r="D146">
            <v>4291</v>
          </cell>
          <cell r="E146">
            <v>4344.75</v>
          </cell>
          <cell r="F146">
            <v>4320.7778495317998</v>
          </cell>
          <cell r="G146">
            <v>3097</v>
          </cell>
          <cell r="H146">
            <v>454</v>
          </cell>
          <cell r="I146">
            <v>13381449</v>
          </cell>
          <cell r="J146">
            <v>1190</v>
          </cell>
          <cell r="K146">
            <v>38.42</v>
          </cell>
          <cell r="L146">
            <v>78</v>
          </cell>
          <cell r="M146">
            <v>42.75</v>
          </cell>
        </row>
        <row r="147">
          <cell r="A147">
            <v>43005</v>
          </cell>
          <cell r="B147">
            <v>4343</v>
          </cell>
          <cell r="C147">
            <v>4343</v>
          </cell>
          <cell r="D147">
            <v>4237.1499999999996</v>
          </cell>
          <cell r="E147">
            <v>4292.7</v>
          </cell>
          <cell r="F147">
            <v>4297.9427223719604</v>
          </cell>
          <cell r="G147">
            <v>2968</v>
          </cell>
          <cell r="H147">
            <v>411</v>
          </cell>
          <cell r="I147">
            <v>12756294</v>
          </cell>
          <cell r="J147">
            <v>1091</v>
          </cell>
          <cell r="K147">
            <v>36.76</v>
          </cell>
          <cell r="L147">
            <v>105.85</v>
          </cell>
          <cell r="M147">
            <v>-50.3</v>
          </cell>
        </row>
        <row r="148">
          <cell r="A148">
            <v>43004</v>
          </cell>
          <cell r="B148">
            <v>4299</v>
          </cell>
          <cell r="C148">
            <v>4343.3500000000004</v>
          </cell>
          <cell r="D148">
            <v>4267.3</v>
          </cell>
          <cell r="E148">
            <v>4329.75</v>
          </cell>
          <cell r="F148">
            <v>4309.5896946564799</v>
          </cell>
          <cell r="G148">
            <v>1572</v>
          </cell>
          <cell r="H148">
            <v>288</v>
          </cell>
          <cell r="I148">
            <v>6774675</v>
          </cell>
          <cell r="J148">
            <v>545</v>
          </cell>
          <cell r="K148">
            <v>34.67</v>
          </cell>
          <cell r="L148">
            <v>76.05</v>
          </cell>
          <cell r="M148">
            <v>30.75</v>
          </cell>
        </row>
        <row r="149">
          <cell r="A149">
            <v>43003</v>
          </cell>
          <cell r="B149">
            <v>4249.8</v>
          </cell>
          <cell r="C149">
            <v>4311.8</v>
          </cell>
          <cell r="D149">
            <v>4237.95</v>
          </cell>
          <cell r="E149">
            <v>4280.2</v>
          </cell>
          <cell r="F149">
            <v>4265.6048634158697</v>
          </cell>
          <cell r="G149">
            <v>15668</v>
          </cell>
          <cell r="H149">
            <v>594</v>
          </cell>
          <cell r="I149">
            <v>66833497</v>
          </cell>
          <cell r="J149">
            <v>13259</v>
          </cell>
          <cell r="K149">
            <v>84.62</v>
          </cell>
          <cell r="L149">
            <v>73.849999999999994</v>
          </cell>
          <cell r="M149">
            <v>30.4</v>
          </cell>
        </row>
        <row r="150">
          <cell r="A150">
            <v>43000</v>
          </cell>
          <cell r="B150">
            <v>4323</v>
          </cell>
          <cell r="C150">
            <v>4345.1000000000004</v>
          </cell>
          <cell r="D150">
            <v>4247</v>
          </cell>
          <cell r="E150">
            <v>4259.8</v>
          </cell>
          <cell r="F150">
            <v>4297.3739322533102</v>
          </cell>
          <cell r="G150">
            <v>6790</v>
          </cell>
          <cell r="H150">
            <v>829</v>
          </cell>
          <cell r="I150">
            <v>29179169</v>
          </cell>
          <cell r="J150">
            <v>2134</v>
          </cell>
          <cell r="K150">
            <v>31.43</v>
          </cell>
          <cell r="L150">
            <v>98.1</v>
          </cell>
          <cell r="M150">
            <v>-63.2</v>
          </cell>
        </row>
        <row r="151">
          <cell r="A151">
            <v>42999</v>
          </cell>
          <cell r="B151">
            <v>4353.3</v>
          </cell>
          <cell r="C151">
            <v>4370.6499999999996</v>
          </cell>
          <cell r="D151">
            <v>4301.7</v>
          </cell>
          <cell r="E151">
            <v>4331.8500000000004</v>
          </cell>
          <cell r="F151">
            <v>4342.3738062755701</v>
          </cell>
          <cell r="G151">
            <v>3665</v>
          </cell>
          <cell r="H151">
            <v>360</v>
          </cell>
          <cell r="I151">
            <v>15914800</v>
          </cell>
          <cell r="J151">
            <v>2335</v>
          </cell>
          <cell r="K151">
            <v>63.71</v>
          </cell>
          <cell r="L151">
            <v>68.95</v>
          </cell>
          <cell r="M151">
            <v>-21.45</v>
          </cell>
        </row>
        <row r="152">
          <cell r="A152">
            <v>42998</v>
          </cell>
          <cell r="B152">
            <v>4356.1499999999996</v>
          </cell>
          <cell r="C152">
            <v>4382</v>
          </cell>
          <cell r="D152">
            <v>4338.3</v>
          </cell>
          <cell r="E152">
            <v>4348.6499999999996</v>
          </cell>
          <cell r="F152">
            <v>4360.91314398943</v>
          </cell>
          <cell r="G152">
            <v>3028</v>
          </cell>
          <cell r="H152">
            <v>363</v>
          </cell>
          <cell r="I152">
            <v>13204845</v>
          </cell>
          <cell r="J152">
            <v>738</v>
          </cell>
          <cell r="K152">
            <v>24.37</v>
          </cell>
          <cell r="L152">
            <v>43.7</v>
          </cell>
          <cell r="M152">
            <v>-7.5</v>
          </cell>
        </row>
        <row r="153">
          <cell r="A153">
            <v>42997</v>
          </cell>
          <cell r="B153">
            <v>4390.45</v>
          </cell>
          <cell r="C153">
            <v>4391.8999999999996</v>
          </cell>
          <cell r="D153">
            <v>4328.25</v>
          </cell>
          <cell r="E153">
            <v>4363.3500000000004</v>
          </cell>
          <cell r="F153">
            <v>4357.5243161094204</v>
          </cell>
          <cell r="G153">
            <v>3290</v>
          </cell>
          <cell r="H153">
            <v>533</v>
          </cell>
          <cell r="I153">
            <v>14336255</v>
          </cell>
          <cell r="J153">
            <v>855</v>
          </cell>
          <cell r="K153">
            <v>25.99</v>
          </cell>
          <cell r="L153">
            <v>63.65</v>
          </cell>
          <cell r="M153">
            <v>-27.1</v>
          </cell>
        </row>
        <row r="154">
          <cell r="A154">
            <v>42996</v>
          </cell>
          <cell r="B154">
            <v>4370</v>
          </cell>
          <cell r="C154">
            <v>4408.55</v>
          </cell>
          <cell r="D154">
            <v>4365.05</v>
          </cell>
          <cell r="E154">
            <v>4390.45</v>
          </cell>
          <cell r="F154">
            <v>4387.8816146540003</v>
          </cell>
          <cell r="G154">
            <v>5896</v>
          </cell>
          <cell r="H154">
            <v>933</v>
          </cell>
          <cell r="I154">
            <v>25870950</v>
          </cell>
          <cell r="J154">
            <v>2524</v>
          </cell>
          <cell r="K154">
            <v>42.81</v>
          </cell>
          <cell r="L154">
            <v>43.5</v>
          </cell>
          <cell r="M154">
            <v>20.45</v>
          </cell>
        </row>
        <row r="155">
          <cell r="A155">
            <v>42993</v>
          </cell>
          <cell r="B155">
            <v>4348.1000000000004</v>
          </cell>
          <cell r="C155">
            <v>4380.3</v>
          </cell>
          <cell r="D155">
            <v>4334.3</v>
          </cell>
          <cell r="E155">
            <v>4367.45</v>
          </cell>
          <cell r="F155">
            <v>4363.9832454235102</v>
          </cell>
          <cell r="G155">
            <v>6446</v>
          </cell>
          <cell r="H155">
            <v>908</v>
          </cell>
          <cell r="I155">
            <v>28130236</v>
          </cell>
          <cell r="J155">
            <v>2125</v>
          </cell>
          <cell r="K155">
            <v>32.97</v>
          </cell>
          <cell r="L155">
            <v>46</v>
          </cell>
          <cell r="M155">
            <v>19.350000000000001</v>
          </cell>
        </row>
        <row r="156">
          <cell r="A156">
            <v>42992</v>
          </cell>
          <cell r="B156">
            <v>4350</v>
          </cell>
          <cell r="C156">
            <v>4350</v>
          </cell>
          <cell r="D156">
            <v>4319.55</v>
          </cell>
          <cell r="E156">
            <v>4342.05</v>
          </cell>
          <cell r="F156">
            <v>4337.3695586910799</v>
          </cell>
          <cell r="G156">
            <v>3331</v>
          </cell>
          <cell r="H156">
            <v>563</v>
          </cell>
          <cell r="I156">
            <v>14447778</v>
          </cell>
          <cell r="J156">
            <v>1447</v>
          </cell>
          <cell r="K156">
            <v>43.44</v>
          </cell>
          <cell r="L156">
            <v>30.45</v>
          </cell>
          <cell r="M156">
            <v>-7.95</v>
          </cell>
        </row>
        <row r="157">
          <cell r="A157">
            <v>42991</v>
          </cell>
          <cell r="B157">
            <v>4310</v>
          </cell>
          <cell r="C157">
            <v>4358.8500000000004</v>
          </cell>
          <cell r="D157">
            <v>4310</v>
          </cell>
          <cell r="E157">
            <v>4324.55</v>
          </cell>
          <cell r="F157">
            <v>4334.7401545822504</v>
          </cell>
          <cell r="G157">
            <v>2717</v>
          </cell>
          <cell r="H157">
            <v>420</v>
          </cell>
          <cell r="I157">
            <v>11777489</v>
          </cell>
          <cell r="J157">
            <v>1000</v>
          </cell>
          <cell r="K157">
            <v>36.81</v>
          </cell>
          <cell r="L157">
            <v>48.85</v>
          </cell>
          <cell r="M157">
            <v>14.55</v>
          </cell>
        </row>
        <row r="158">
          <cell r="A158">
            <v>42990</v>
          </cell>
          <cell r="B158">
            <v>4305</v>
          </cell>
          <cell r="C158">
            <v>4331.75</v>
          </cell>
          <cell r="D158">
            <v>4302.3</v>
          </cell>
          <cell r="E158">
            <v>4318.75</v>
          </cell>
          <cell r="F158">
            <v>4315.9475914362101</v>
          </cell>
          <cell r="G158">
            <v>4484</v>
          </cell>
          <cell r="H158">
            <v>822</v>
          </cell>
          <cell r="I158">
            <v>19352709</v>
          </cell>
          <cell r="J158">
            <v>2137</v>
          </cell>
          <cell r="K158">
            <v>47.66</v>
          </cell>
          <cell r="L158">
            <v>29.45</v>
          </cell>
          <cell r="M158">
            <v>13.75</v>
          </cell>
        </row>
        <row r="159">
          <cell r="A159">
            <v>42989</v>
          </cell>
          <cell r="B159">
            <v>4325</v>
          </cell>
          <cell r="C159">
            <v>4330.45</v>
          </cell>
          <cell r="D159">
            <v>4295.1000000000004</v>
          </cell>
          <cell r="E159">
            <v>4299.45</v>
          </cell>
          <cell r="F159">
            <v>4309.8693342776196</v>
          </cell>
          <cell r="G159">
            <v>2824</v>
          </cell>
          <cell r="H159">
            <v>415</v>
          </cell>
          <cell r="I159">
            <v>12171071</v>
          </cell>
          <cell r="J159">
            <v>1226</v>
          </cell>
          <cell r="K159">
            <v>43.41</v>
          </cell>
          <cell r="L159">
            <v>35.35</v>
          </cell>
          <cell r="M159">
            <v>-25.55</v>
          </cell>
        </row>
        <row r="160">
          <cell r="A160">
            <v>42986</v>
          </cell>
          <cell r="B160">
            <v>4276.45</v>
          </cell>
          <cell r="C160">
            <v>4350</v>
          </cell>
          <cell r="D160">
            <v>4271.3500000000004</v>
          </cell>
          <cell r="E160">
            <v>4290.95</v>
          </cell>
          <cell r="F160">
            <v>4311.6981385728996</v>
          </cell>
          <cell r="G160">
            <v>9670</v>
          </cell>
          <cell r="H160">
            <v>1483</v>
          </cell>
          <cell r="I160">
            <v>41694121</v>
          </cell>
          <cell r="J160">
            <v>2540</v>
          </cell>
          <cell r="K160">
            <v>26.27</v>
          </cell>
          <cell r="L160">
            <v>78.650000000000006</v>
          </cell>
          <cell r="M160">
            <v>14.5</v>
          </cell>
        </row>
        <row r="161">
          <cell r="A161">
            <v>42985</v>
          </cell>
          <cell r="B161">
            <v>4250.8</v>
          </cell>
          <cell r="C161">
            <v>4291.8500000000004</v>
          </cell>
          <cell r="D161">
            <v>4246.05</v>
          </cell>
          <cell r="E161">
            <v>4259.8999999999996</v>
          </cell>
          <cell r="F161">
            <v>4273.9976779478102</v>
          </cell>
          <cell r="G161">
            <v>54693</v>
          </cell>
          <cell r="H161">
            <v>850</v>
          </cell>
          <cell r="I161">
            <v>233757755</v>
          </cell>
          <cell r="J161">
            <v>50607</v>
          </cell>
          <cell r="K161">
            <v>92.53</v>
          </cell>
          <cell r="L161">
            <v>45.8</v>
          </cell>
          <cell r="M161">
            <v>9.1</v>
          </cell>
        </row>
        <row r="162">
          <cell r="A162">
            <v>42984</v>
          </cell>
          <cell r="B162">
            <v>4246.8999999999996</v>
          </cell>
          <cell r="C162">
            <v>4255.8500000000004</v>
          </cell>
          <cell r="D162">
            <v>4212.3</v>
          </cell>
          <cell r="E162">
            <v>4243.2</v>
          </cell>
          <cell r="F162">
            <v>4244.86507728582</v>
          </cell>
          <cell r="G162">
            <v>3817</v>
          </cell>
          <cell r="H162">
            <v>1080</v>
          </cell>
          <cell r="I162">
            <v>16202650</v>
          </cell>
          <cell r="J162">
            <v>938</v>
          </cell>
          <cell r="K162">
            <v>24.57</v>
          </cell>
          <cell r="L162">
            <v>43.55</v>
          </cell>
          <cell r="M162">
            <v>-3.7</v>
          </cell>
        </row>
        <row r="163">
          <cell r="A163">
            <v>42983</v>
          </cell>
          <cell r="B163">
            <v>4230.7</v>
          </cell>
          <cell r="C163">
            <v>4274.3999999999996</v>
          </cell>
          <cell r="D163">
            <v>4227.55</v>
          </cell>
          <cell r="E163">
            <v>4260.55</v>
          </cell>
          <cell r="F163">
            <v>4253.5060549935797</v>
          </cell>
          <cell r="G163">
            <v>7019</v>
          </cell>
          <cell r="H163">
            <v>1605</v>
          </cell>
          <cell r="I163">
            <v>29855359</v>
          </cell>
          <cell r="J163">
            <v>1799</v>
          </cell>
          <cell r="K163">
            <v>25.63</v>
          </cell>
          <cell r="L163">
            <v>46.85</v>
          </cell>
          <cell r="M163">
            <v>29.85</v>
          </cell>
        </row>
        <row r="164">
          <cell r="A164">
            <v>42982</v>
          </cell>
          <cell r="B164">
            <v>4255.95</v>
          </cell>
          <cell r="C164">
            <v>4257.6499999999996</v>
          </cell>
          <cell r="D164">
            <v>4152.55</v>
          </cell>
          <cell r="E164">
            <v>4216</v>
          </cell>
          <cell r="F164">
            <v>4198.8832785751301</v>
          </cell>
          <cell r="G164">
            <v>5783</v>
          </cell>
          <cell r="H164">
            <v>1375</v>
          </cell>
          <cell r="I164">
            <v>24282142</v>
          </cell>
          <cell r="J164">
            <v>1976</v>
          </cell>
          <cell r="K164">
            <v>34.17</v>
          </cell>
          <cell r="L164">
            <v>105.1</v>
          </cell>
          <cell r="M164">
            <v>-39.950000000000003</v>
          </cell>
        </row>
        <row r="165">
          <cell r="A165">
            <v>42979</v>
          </cell>
          <cell r="B165">
            <v>4200</v>
          </cell>
          <cell r="C165">
            <v>4260</v>
          </cell>
          <cell r="D165">
            <v>4200</v>
          </cell>
          <cell r="E165">
            <v>4240.3999999999996</v>
          </cell>
          <cell r="F165">
            <v>4243.8902942694804</v>
          </cell>
          <cell r="G165">
            <v>3874</v>
          </cell>
          <cell r="H165">
            <v>411</v>
          </cell>
          <cell r="I165">
            <v>16440831</v>
          </cell>
          <cell r="J165">
            <v>1155</v>
          </cell>
          <cell r="K165">
            <v>29.81</v>
          </cell>
          <cell r="L165">
            <v>60</v>
          </cell>
          <cell r="M165">
            <v>40.4</v>
          </cell>
        </row>
        <row r="166">
          <cell r="A166">
            <v>42978</v>
          </cell>
          <cell r="B166">
            <v>4208</v>
          </cell>
          <cell r="C166">
            <v>4271.6499999999996</v>
          </cell>
          <cell r="D166">
            <v>4192.3999999999996</v>
          </cell>
          <cell r="E166">
            <v>4212.55</v>
          </cell>
          <cell r="F166">
            <v>4231.1742365713799</v>
          </cell>
          <cell r="G166">
            <v>24593</v>
          </cell>
          <cell r="H166">
            <v>1575</v>
          </cell>
          <cell r="I166">
            <v>104057268</v>
          </cell>
          <cell r="J166">
            <v>17564</v>
          </cell>
          <cell r="K166">
            <v>71.42</v>
          </cell>
          <cell r="L166">
            <v>79.25</v>
          </cell>
          <cell r="M166">
            <v>4.55</v>
          </cell>
        </row>
        <row r="167">
          <cell r="A167">
            <v>42977</v>
          </cell>
          <cell r="B167">
            <v>4173</v>
          </cell>
          <cell r="C167">
            <v>4262.6000000000004</v>
          </cell>
          <cell r="D167">
            <v>4173</v>
          </cell>
          <cell r="E167">
            <v>4244.45</v>
          </cell>
          <cell r="F167">
            <v>4231.5431304634603</v>
          </cell>
          <cell r="G167">
            <v>6063</v>
          </cell>
          <cell r="H167">
            <v>1419</v>
          </cell>
          <cell r="I167">
            <v>25655846</v>
          </cell>
          <cell r="J167">
            <v>1967</v>
          </cell>
          <cell r="K167">
            <v>32.44</v>
          </cell>
          <cell r="L167">
            <v>89.6</v>
          </cell>
          <cell r="M167">
            <v>71.45</v>
          </cell>
        </row>
        <row r="168">
          <cell r="A168">
            <v>42976</v>
          </cell>
          <cell r="B168">
            <v>4183.05</v>
          </cell>
          <cell r="C168">
            <v>4187.8</v>
          </cell>
          <cell r="D168">
            <v>4145.05</v>
          </cell>
          <cell r="E168">
            <v>4173.1000000000004</v>
          </cell>
          <cell r="F168">
            <v>4167.8422985526004</v>
          </cell>
          <cell r="G168">
            <v>4629</v>
          </cell>
          <cell r="H168">
            <v>807</v>
          </cell>
          <cell r="I168">
            <v>19292942</v>
          </cell>
          <cell r="J168">
            <v>2614</v>
          </cell>
          <cell r="K168">
            <v>56.47</v>
          </cell>
          <cell r="L168">
            <v>42.75</v>
          </cell>
          <cell r="M168">
            <v>-9.9499999999999993</v>
          </cell>
        </row>
        <row r="169">
          <cell r="A169">
            <v>42975</v>
          </cell>
          <cell r="B169">
            <v>4241.05</v>
          </cell>
          <cell r="C169">
            <v>4242.8</v>
          </cell>
          <cell r="D169">
            <v>4180</v>
          </cell>
          <cell r="E169">
            <v>4187.95</v>
          </cell>
          <cell r="F169">
            <v>4198.8609459076697</v>
          </cell>
          <cell r="G169">
            <v>7062</v>
          </cell>
          <cell r="H169">
            <v>2913</v>
          </cell>
          <cell r="I169">
            <v>29652356</v>
          </cell>
          <cell r="J169">
            <v>4033</v>
          </cell>
          <cell r="K169">
            <v>57.11</v>
          </cell>
          <cell r="L169">
            <v>62.8</v>
          </cell>
          <cell r="M169">
            <v>-53.1</v>
          </cell>
        </row>
        <row r="170">
          <cell r="A170">
            <v>42971</v>
          </cell>
          <cell r="B170">
            <v>4246.5</v>
          </cell>
          <cell r="C170">
            <v>4265.8999999999996</v>
          </cell>
          <cell r="D170">
            <v>4195.5</v>
          </cell>
          <cell r="E170">
            <v>4217.55</v>
          </cell>
          <cell r="F170">
            <v>4232.7226050233303</v>
          </cell>
          <cell r="G170">
            <v>4499</v>
          </cell>
          <cell r="H170">
            <v>2369</v>
          </cell>
          <cell r="I170">
            <v>19043019</v>
          </cell>
          <cell r="J170">
            <v>2841</v>
          </cell>
          <cell r="K170">
            <v>63.15</v>
          </cell>
          <cell r="L170">
            <v>70.400000000000006</v>
          </cell>
          <cell r="M170">
            <v>-28.95</v>
          </cell>
        </row>
        <row r="171">
          <cell r="A171">
            <v>42970</v>
          </cell>
          <cell r="B171">
            <v>4200.45</v>
          </cell>
          <cell r="C171">
            <v>4266.6000000000004</v>
          </cell>
          <cell r="D171">
            <v>4167.3</v>
          </cell>
          <cell r="E171">
            <v>4250.8500000000004</v>
          </cell>
          <cell r="F171">
            <v>4235.7895976027303</v>
          </cell>
          <cell r="G171">
            <v>4672</v>
          </cell>
          <cell r="H171">
            <v>1358</v>
          </cell>
          <cell r="I171">
            <v>19789609</v>
          </cell>
          <cell r="J171">
            <v>1551</v>
          </cell>
          <cell r="K171">
            <v>33.200000000000003</v>
          </cell>
          <cell r="L171">
            <v>99.3</v>
          </cell>
          <cell r="M171">
            <v>50.4</v>
          </cell>
        </row>
        <row r="172">
          <cell r="A172">
            <v>42969</v>
          </cell>
          <cell r="B172">
            <v>4240</v>
          </cell>
          <cell r="C172">
            <v>4256.8</v>
          </cell>
          <cell r="D172">
            <v>4181</v>
          </cell>
          <cell r="E172">
            <v>4199.6000000000004</v>
          </cell>
          <cell r="F172">
            <v>4210.5357632764999</v>
          </cell>
          <cell r="G172">
            <v>5103</v>
          </cell>
          <cell r="H172">
            <v>1179</v>
          </cell>
          <cell r="I172">
            <v>21486364</v>
          </cell>
          <cell r="J172">
            <v>1446</v>
          </cell>
          <cell r="K172">
            <v>28.34</v>
          </cell>
          <cell r="L172">
            <v>75.8</v>
          </cell>
          <cell r="M172">
            <v>-40.4</v>
          </cell>
        </row>
        <row r="173">
          <cell r="A173">
            <v>42968</v>
          </cell>
          <cell r="B173">
            <v>4247.1000000000004</v>
          </cell>
          <cell r="C173">
            <v>4274.8999999999996</v>
          </cell>
          <cell r="D173">
            <v>4224</v>
          </cell>
          <cell r="E173">
            <v>4236.3500000000004</v>
          </cell>
          <cell r="F173">
            <v>4249.9894808279596</v>
          </cell>
          <cell r="G173">
            <v>5894</v>
          </cell>
          <cell r="H173">
            <v>1021</v>
          </cell>
          <cell r="I173">
            <v>25049438</v>
          </cell>
          <cell r="J173">
            <v>1833</v>
          </cell>
          <cell r="K173">
            <v>31.1</v>
          </cell>
          <cell r="L173">
            <v>50.9</v>
          </cell>
          <cell r="M173">
            <v>-10.75</v>
          </cell>
        </row>
        <row r="174">
          <cell r="A174">
            <v>42965</v>
          </cell>
          <cell r="B174">
            <v>4227.25</v>
          </cell>
          <cell r="C174">
            <v>4279.6000000000004</v>
          </cell>
          <cell r="D174">
            <v>4210</v>
          </cell>
          <cell r="E174">
            <v>4247.1000000000004</v>
          </cell>
          <cell r="F174">
            <v>4256.43091057945</v>
          </cell>
          <cell r="G174">
            <v>10993</v>
          </cell>
          <cell r="H174">
            <v>1438</v>
          </cell>
          <cell r="I174">
            <v>46790945</v>
          </cell>
          <cell r="J174">
            <v>4241</v>
          </cell>
          <cell r="K174">
            <v>38.58</v>
          </cell>
          <cell r="L174">
            <v>69.599999999999994</v>
          </cell>
          <cell r="M174">
            <v>19.850000000000001</v>
          </cell>
        </row>
        <row r="175">
          <cell r="A175">
            <v>42964</v>
          </cell>
          <cell r="B175">
            <v>4335</v>
          </cell>
          <cell r="C175">
            <v>4350.95</v>
          </cell>
          <cell r="D175">
            <v>4236.95</v>
          </cell>
          <cell r="E175">
            <v>4245.8</v>
          </cell>
          <cell r="F175">
            <v>4278.9152063312604</v>
          </cell>
          <cell r="G175">
            <v>8845</v>
          </cell>
          <cell r="H175">
            <v>1229</v>
          </cell>
          <cell r="I175">
            <v>37847005</v>
          </cell>
          <cell r="J175">
            <v>2104</v>
          </cell>
          <cell r="K175">
            <v>23.79</v>
          </cell>
          <cell r="L175">
            <v>114</v>
          </cell>
          <cell r="M175">
            <v>-89.2</v>
          </cell>
        </row>
        <row r="176">
          <cell r="A176">
            <v>42963</v>
          </cell>
          <cell r="B176">
            <v>4171</v>
          </cell>
          <cell r="C176">
            <v>4315</v>
          </cell>
          <cell r="D176">
            <v>4171</v>
          </cell>
          <cell r="E176">
            <v>4298.8999999999996</v>
          </cell>
          <cell r="F176">
            <v>4260.8303665276499</v>
          </cell>
          <cell r="G176">
            <v>29493</v>
          </cell>
          <cell r="H176">
            <v>4166</v>
          </cell>
          <cell r="I176">
            <v>125664670</v>
          </cell>
          <cell r="J176">
            <v>8694</v>
          </cell>
          <cell r="K176">
            <v>29.48</v>
          </cell>
          <cell r="L176">
            <v>144</v>
          </cell>
          <cell r="M176">
            <v>127.9</v>
          </cell>
        </row>
        <row r="177">
          <cell r="A177">
            <v>42961</v>
          </cell>
          <cell r="B177">
            <v>4095</v>
          </cell>
          <cell r="C177">
            <v>4201.55</v>
          </cell>
          <cell r="D177">
            <v>4095</v>
          </cell>
          <cell r="E177">
            <v>4173.1000000000004</v>
          </cell>
          <cell r="F177">
            <v>4166.1838033772401</v>
          </cell>
          <cell r="G177">
            <v>11311</v>
          </cell>
          <cell r="H177">
            <v>1745</v>
          </cell>
          <cell r="I177">
            <v>47123705</v>
          </cell>
          <cell r="J177">
            <v>4301</v>
          </cell>
          <cell r="K177">
            <v>38.020000000000003</v>
          </cell>
          <cell r="L177">
            <v>106.55</v>
          </cell>
          <cell r="M177">
            <v>78.099999999999994</v>
          </cell>
        </row>
        <row r="178">
          <cell r="A178">
            <v>42958</v>
          </cell>
          <cell r="B178">
            <v>4085</v>
          </cell>
          <cell r="C178">
            <v>4153.55</v>
          </cell>
          <cell r="D178">
            <v>4058.45</v>
          </cell>
          <cell r="E178">
            <v>4100.3</v>
          </cell>
          <cell r="F178">
            <v>4097.96832522758</v>
          </cell>
          <cell r="G178">
            <v>8019</v>
          </cell>
          <cell r="H178">
            <v>1355</v>
          </cell>
          <cell r="I178">
            <v>32861608</v>
          </cell>
          <cell r="J178">
            <v>1845</v>
          </cell>
          <cell r="K178">
            <v>23.01</v>
          </cell>
          <cell r="L178">
            <v>95.1</v>
          </cell>
          <cell r="M178">
            <v>15.3</v>
          </cell>
        </row>
        <row r="179">
          <cell r="A179">
            <v>42957</v>
          </cell>
          <cell r="B179">
            <v>4030</v>
          </cell>
          <cell r="C179">
            <v>4233</v>
          </cell>
          <cell r="D179">
            <v>4030</v>
          </cell>
          <cell r="E179">
            <v>4119.1000000000004</v>
          </cell>
          <cell r="F179">
            <v>4160.0964747401104</v>
          </cell>
          <cell r="G179">
            <v>26069</v>
          </cell>
          <cell r="H179">
            <v>4492</v>
          </cell>
          <cell r="I179">
            <v>108449555</v>
          </cell>
          <cell r="J179">
            <v>6019</v>
          </cell>
          <cell r="K179">
            <v>23.09</v>
          </cell>
          <cell r="L179">
            <v>203</v>
          </cell>
          <cell r="M179">
            <v>89.1</v>
          </cell>
        </row>
        <row r="180">
          <cell r="A180">
            <v>42956</v>
          </cell>
          <cell r="B180">
            <v>4066.95</v>
          </cell>
          <cell r="C180">
            <v>4075</v>
          </cell>
          <cell r="D180">
            <v>3996</v>
          </cell>
          <cell r="E180">
            <v>4060.8</v>
          </cell>
          <cell r="F180">
            <v>4031.20618357487</v>
          </cell>
          <cell r="G180">
            <v>5175</v>
          </cell>
          <cell r="H180">
            <v>987</v>
          </cell>
          <cell r="I180">
            <v>20861492</v>
          </cell>
          <cell r="J180">
            <v>1082</v>
          </cell>
          <cell r="K180">
            <v>20.91</v>
          </cell>
          <cell r="L180">
            <v>79</v>
          </cell>
          <cell r="M180">
            <v>-6.15</v>
          </cell>
        </row>
        <row r="181">
          <cell r="A181">
            <v>42955</v>
          </cell>
          <cell r="B181">
            <v>4124</v>
          </cell>
          <cell r="C181">
            <v>4138.55</v>
          </cell>
          <cell r="D181">
            <v>3979.25</v>
          </cell>
          <cell r="E181">
            <v>4070.95</v>
          </cell>
          <cell r="F181">
            <v>4058.14495251072</v>
          </cell>
          <cell r="G181">
            <v>24953</v>
          </cell>
          <cell r="H181">
            <v>3549</v>
          </cell>
          <cell r="I181">
            <v>101262891</v>
          </cell>
          <cell r="J181">
            <v>6203</v>
          </cell>
          <cell r="K181">
            <v>24.86</v>
          </cell>
          <cell r="L181">
            <v>159.30000000000001</v>
          </cell>
          <cell r="M181">
            <v>-53.05</v>
          </cell>
        </row>
        <row r="182">
          <cell r="A182">
            <v>42954</v>
          </cell>
          <cell r="B182">
            <v>3934</v>
          </cell>
          <cell r="C182">
            <v>4214.5</v>
          </cell>
          <cell r="D182">
            <v>3902.15</v>
          </cell>
          <cell r="E182">
            <v>4107.3500000000004</v>
          </cell>
          <cell r="F182">
            <v>4122.6302028288901</v>
          </cell>
          <cell r="G182">
            <v>69073</v>
          </cell>
          <cell r="H182">
            <v>9000</v>
          </cell>
          <cell r="I182">
            <v>284762436</v>
          </cell>
          <cell r="J182">
            <v>12459</v>
          </cell>
          <cell r="K182">
            <v>18.04</v>
          </cell>
          <cell r="L182">
            <v>312.35000000000002</v>
          </cell>
          <cell r="M182">
            <v>173.35</v>
          </cell>
        </row>
        <row r="183">
          <cell r="A183">
            <v>42951</v>
          </cell>
          <cell r="B183">
            <v>3871.1</v>
          </cell>
          <cell r="C183">
            <v>3936.95</v>
          </cell>
          <cell r="D183">
            <v>3843.5</v>
          </cell>
          <cell r="E183">
            <v>3913.4</v>
          </cell>
          <cell r="F183">
            <v>3879.7067891111801</v>
          </cell>
          <cell r="G183">
            <v>3049</v>
          </cell>
          <cell r="H183">
            <v>688</v>
          </cell>
          <cell r="I183">
            <v>11829226</v>
          </cell>
          <cell r="J183">
            <v>1010</v>
          </cell>
          <cell r="K183">
            <v>33.130000000000003</v>
          </cell>
          <cell r="L183">
            <v>93.45</v>
          </cell>
          <cell r="M183">
            <v>42.3</v>
          </cell>
        </row>
        <row r="184">
          <cell r="A184">
            <v>42950</v>
          </cell>
          <cell r="B184">
            <v>3861.65</v>
          </cell>
          <cell r="C184">
            <v>3885</v>
          </cell>
          <cell r="D184">
            <v>3837.05</v>
          </cell>
          <cell r="E184">
            <v>3871.1</v>
          </cell>
          <cell r="F184">
            <v>3861.7876208897401</v>
          </cell>
          <cell r="G184">
            <v>2585</v>
          </cell>
          <cell r="H184">
            <v>478</v>
          </cell>
          <cell r="I184">
            <v>9982721</v>
          </cell>
          <cell r="J184">
            <v>713</v>
          </cell>
          <cell r="K184">
            <v>27.58</v>
          </cell>
          <cell r="L184">
            <v>47.95</v>
          </cell>
          <cell r="M184">
            <v>9.4499999999999993</v>
          </cell>
        </row>
        <row r="185">
          <cell r="A185">
            <v>42949</v>
          </cell>
          <cell r="B185">
            <v>3940</v>
          </cell>
          <cell r="C185">
            <v>3940</v>
          </cell>
          <cell r="D185">
            <v>3841.8</v>
          </cell>
          <cell r="E185">
            <v>3863.55</v>
          </cell>
          <cell r="F185">
            <v>3871.8992703327899</v>
          </cell>
          <cell r="G185">
            <v>5619</v>
          </cell>
          <cell r="H185">
            <v>953</v>
          </cell>
          <cell r="I185">
            <v>21756202</v>
          </cell>
          <cell r="J185">
            <v>2044</v>
          </cell>
          <cell r="K185">
            <v>36.380000000000003</v>
          </cell>
          <cell r="L185">
            <v>98.2</v>
          </cell>
          <cell r="M185">
            <v>-76.45</v>
          </cell>
        </row>
        <row r="186">
          <cell r="A186">
            <v>42948</v>
          </cell>
          <cell r="B186">
            <v>3919.8</v>
          </cell>
          <cell r="C186">
            <v>3955</v>
          </cell>
          <cell r="D186">
            <v>3884.45</v>
          </cell>
          <cell r="E186">
            <v>3897.8</v>
          </cell>
          <cell r="F186">
            <v>3913.4209129511601</v>
          </cell>
          <cell r="G186">
            <v>3768</v>
          </cell>
          <cell r="H186">
            <v>669</v>
          </cell>
          <cell r="I186">
            <v>14745770</v>
          </cell>
          <cell r="J186">
            <v>945</v>
          </cell>
          <cell r="K186">
            <v>25.08</v>
          </cell>
          <cell r="L186">
            <v>70.55</v>
          </cell>
          <cell r="M186">
            <v>-22</v>
          </cell>
        </row>
        <row r="187">
          <cell r="A187">
            <v>42947</v>
          </cell>
          <cell r="B187">
            <v>3917.75</v>
          </cell>
          <cell r="C187">
            <v>3952.35</v>
          </cell>
          <cell r="D187">
            <v>3875.1</v>
          </cell>
          <cell r="E187">
            <v>3921.85</v>
          </cell>
          <cell r="F187">
            <v>3926.2921228304399</v>
          </cell>
          <cell r="G187">
            <v>7490</v>
          </cell>
          <cell r="H187">
            <v>1115</v>
          </cell>
          <cell r="I187">
            <v>29407928</v>
          </cell>
          <cell r="J187">
            <v>1999</v>
          </cell>
          <cell r="K187">
            <v>26.69</v>
          </cell>
          <cell r="L187">
            <v>77.25</v>
          </cell>
          <cell r="M187">
            <v>4.0999999999999996</v>
          </cell>
        </row>
        <row r="188">
          <cell r="A188">
            <v>42944</v>
          </cell>
          <cell r="B188">
            <v>3866</v>
          </cell>
          <cell r="C188">
            <v>3925</v>
          </cell>
          <cell r="D188">
            <v>3834.05</v>
          </cell>
          <cell r="E188">
            <v>3908.6</v>
          </cell>
          <cell r="F188">
            <v>3869.6130942310901</v>
          </cell>
          <cell r="G188">
            <v>11822</v>
          </cell>
          <cell r="H188">
            <v>1716</v>
          </cell>
          <cell r="I188">
            <v>45746566</v>
          </cell>
          <cell r="J188">
            <v>3920</v>
          </cell>
          <cell r="K188">
            <v>33.159999999999997</v>
          </cell>
          <cell r="L188">
            <v>90.95</v>
          </cell>
          <cell r="M188">
            <v>42.6</v>
          </cell>
        </row>
        <row r="189">
          <cell r="A189">
            <v>42943</v>
          </cell>
          <cell r="B189">
            <v>3853.75</v>
          </cell>
          <cell r="C189">
            <v>3916.55</v>
          </cell>
          <cell r="D189">
            <v>3837.75</v>
          </cell>
          <cell r="E189">
            <v>3863.65</v>
          </cell>
          <cell r="F189">
            <v>3877.1948502556602</v>
          </cell>
          <cell r="G189">
            <v>10952</v>
          </cell>
          <cell r="H189">
            <v>1659</v>
          </cell>
          <cell r="I189">
            <v>42463038</v>
          </cell>
          <cell r="J189">
            <v>2087</v>
          </cell>
          <cell r="K189">
            <v>19.059999999999999</v>
          </cell>
          <cell r="L189">
            <v>78.8</v>
          </cell>
          <cell r="M189">
            <v>9.9</v>
          </cell>
        </row>
        <row r="190">
          <cell r="A190">
            <v>42942</v>
          </cell>
          <cell r="B190">
            <v>3860</v>
          </cell>
          <cell r="C190">
            <v>3862.85</v>
          </cell>
          <cell r="D190">
            <v>3840.2</v>
          </cell>
          <cell r="E190">
            <v>3853.75</v>
          </cell>
          <cell r="F190">
            <v>3851.7970802919699</v>
          </cell>
          <cell r="G190">
            <v>5480</v>
          </cell>
          <cell r="H190">
            <v>617</v>
          </cell>
          <cell r="I190">
            <v>21107848</v>
          </cell>
          <cell r="J190">
            <v>1578</v>
          </cell>
          <cell r="K190">
            <v>28.8</v>
          </cell>
          <cell r="L190">
            <v>22.65</v>
          </cell>
          <cell r="M190">
            <v>-6.25</v>
          </cell>
        </row>
        <row r="191">
          <cell r="A191">
            <v>42941</v>
          </cell>
          <cell r="B191">
            <v>3838.8</v>
          </cell>
          <cell r="C191">
            <v>3878</v>
          </cell>
          <cell r="D191">
            <v>3828</v>
          </cell>
          <cell r="E191">
            <v>3855.75</v>
          </cell>
          <cell r="F191">
            <v>3847.2724621580301</v>
          </cell>
          <cell r="G191">
            <v>7201</v>
          </cell>
          <cell r="H191">
            <v>1481</v>
          </cell>
          <cell r="I191">
            <v>27704209</v>
          </cell>
          <cell r="J191">
            <v>3681</v>
          </cell>
          <cell r="K191">
            <v>51.12</v>
          </cell>
          <cell r="L191">
            <v>50</v>
          </cell>
          <cell r="M191">
            <v>16.95</v>
          </cell>
        </row>
        <row r="192">
          <cell r="A192">
            <v>42940</v>
          </cell>
          <cell r="B192">
            <v>3840</v>
          </cell>
          <cell r="C192">
            <v>3864</v>
          </cell>
          <cell r="D192">
            <v>3810.1</v>
          </cell>
          <cell r="E192">
            <v>3824.5</v>
          </cell>
          <cell r="F192">
            <v>3840.3321925621699</v>
          </cell>
          <cell r="G192">
            <v>4383</v>
          </cell>
          <cell r="H192">
            <v>682</v>
          </cell>
          <cell r="I192">
            <v>16832176</v>
          </cell>
          <cell r="J192">
            <v>1150</v>
          </cell>
          <cell r="K192">
            <v>26.24</v>
          </cell>
          <cell r="L192">
            <v>53.9</v>
          </cell>
          <cell r="M192">
            <v>-15.5</v>
          </cell>
        </row>
        <row r="193">
          <cell r="A193">
            <v>42937</v>
          </cell>
          <cell r="B193">
            <v>3794</v>
          </cell>
          <cell r="C193">
            <v>3841.45</v>
          </cell>
          <cell r="D193">
            <v>3790.55</v>
          </cell>
          <cell r="E193">
            <v>3831.5</v>
          </cell>
          <cell r="F193">
            <v>3826.3765989465701</v>
          </cell>
          <cell r="G193">
            <v>5316</v>
          </cell>
          <cell r="H193">
            <v>1222</v>
          </cell>
          <cell r="I193">
            <v>20341018</v>
          </cell>
          <cell r="J193">
            <v>2065</v>
          </cell>
          <cell r="K193">
            <v>38.840000000000003</v>
          </cell>
          <cell r="L193">
            <v>50.9</v>
          </cell>
          <cell r="M193">
            <v>37.5</v>
          </cell>
        </row>
        <row r="194">
          <cell r="A194">
            <v>42936</v>
          </cell>
          <cell r="B194">
            <v>3819</v>
          </cell>
          <cell r="C194">
            <v>3832.95</v>
          </cell>
          <cell r="D194">
            <v>3766.15</v>
          </cell>
          <cell r="E194">
            <v>3788.6</v>
          </cell>
          <cell r="F194">
            <v>3798.7140137090601</v>
          </cell>
          <cell r="G194">
            <v>5252</v>
          </cell>
          <cell r="H194">
            <v>731</v>
          </cell>
          <cell r="I194">
            <v>19950846</v>
          </cell>
          <cell r="J194">
            <v>1176</v>
          </cell>
          <cell r="K194">
            <v>22.39</v>
          </cell>
          <cell r="L194">
            <v>66.8</v>
          </cell>
          <cell r="M194">
            <v>-30.4</v>
          </cell>
        </row>
        <row r="195">
          <cell r="A195">
            <v>42935</v>
          </cell>
          <cell r="B195">
            <v>3750</v>
          </cell>
          <cell r="C195">
            <v>3838</v>
          </cell>
          <cell r="D195">
            <v>3748.55</v>
          </cell>
          <cell r="E195">
            <v>3808.05</v>
          </cell>
          <cell r="F195">
            <v>3811.9902708889699</v>
          </cell>
          <cell r="G195">
            <v>15726</v>
          </cell>
          <cell r="H195">
            <v>1794</v>
          </cell>
          <cell r="I195">
            <v>59947359</v>
          </cell>
          <cell r="J195">
            <v>4327</v>
          </cell>
          <cell r="K195">
            <v>27.51</v>
          </cell>
          <cell r="L195">
            <v>89.45</v>
          </cell>
          <cell r="M195">
            <v>58.05</v>
          </cell>
        </row>
        <row r="196">
          <cell r="A196">
            <v>42934</v>
          </cell>
          <cell r="B196">
            <v>3696.4</v>
          </cell>
          <cell r="C196">
            <v>3760.3</v>
          </cell>
          <cell r="D196">
            <v>3661</v>
          </cell>
          <cell r="E196">
            <v>3743.3</v>
          </cell>
          <cell r="F196">
            <v>3726.0261637784502</v>
          </cell>
          <cell r="G196">
            <v>8829</v>
          </cell>
          <cell r="H196">
            <v>1074</v>
          </cell>
          <cell r="I196">
            <v>32897085</v>
          </cell>
          <cell r="J196">
            <v>2787</v>
          </cell>
          <cell r="K196">
            <v>31.57</v>
          </cell>
          <cell r="L196">
            <v>99.3</v>
          </cell>
          <cell r="M196">
            <v>46.9</v>
          </cell>
        </row>
        <row r="197">
          <cell r="A197">
            <v>42933</v>
          </cell>
          <cell r="B197">
            <v>3719</v>
          </cell>
          <cell r="C197">
            <v>3727.65</v>
          </cell>
          <cell r="D197">
            <v>3680.55</v>
          </cell>
          <cell r="E197">
            <v>3696.9</v>
          </cell>
          <cell r="F197">
            <v>3698.29814511729</v>
          </cell>
          <cell r="G197">
            <v>3666</v>
          </cell>
          <cell r="H197">
            <v>709</v>
          </cell>
          <cell r="I197">
            <v>13557961</v>
          </cell>
          <cell r="J197">
            <v>1388</v>
          </cell>
          <cell r="K197">
            <v>37.86</v>
          </cell>
          <cell r="L197">
            <v>47.1</v>
          </cell>
          <cell r="M197">
            <v>-22.1</v>
          </cell>
        </row>
        <row r="198">
          <cell r="A198">
            <v>42930</v>
          </cell>
          <cell r="B198">
            <v>3691.1</v>
          </cell>
          <cell r="C198">
            <v>3731.35</v>
          </cell>
          <cell r="D198">
            <v>3691.1</v>
          </cell>
          <cell r="E198">
            <v>3718</v>
          </cell>
          <cell r="F198">
            <v>3719.25199203187</v>
          </cell>
          <cell r="G198">
            <v>3012</v>
          </cell>
          <cell r="H198">
            <v>441</v>
          </cell>
          <cell r="I198">
            <v>11202387</v>
          </cell>
          <cell r="J198">
            <v>905</v>
          </cell>
          <cell r="K198">
            <v>30.05</v>
          </cell>
          <cell r="L198">
            <v>40.25</v>
          </cell>
          <cell r="M198">
            <v>26.9</v>
          </cell>
        </row>
        <row r="199">
          <cell r="A199">
            <v>42929</v>
          </cell>
          <cell r="B199">
            <v>3719.95</v>
          </cell>
          <cell r="C199">
            <v>3758</v>
          </cell>
          <cell r="D199">
            <v>3708.05</v>
          </cell>
          <cell r="E199">
            <v>3721.8</v>
          </cell>
          <cell r="F199">
            <v>3735.8150738150698</v>
          </cell>
          <cell r="G199">
            <v>7722</v>
          </cell>
          <cell r="H199">
            <v>918</v>
          </cell>
          <cell r="I199">
            <v>28847964</v>
          </cell>
          <cell r="J199">
            <v>3101</v>
          </cell>
          <cell r="K199">
            <v>40.159999999999997</v>
          </cell>
          <cell r="L199">
            <v>49.95</v>
          </cell>
          <cell r="M199">
            <v>1.85</v>
          </cell>
        </row>
        <row r="200">
          <cell r="A200">
            <v>42928</v>
          </cell>
          <cell r="B200">
            <v>3712.5</v>
          </cell>
          <cell r="C200">
            <v>3712.5</v>
          </cell>
          <cell r="D200">
            <v>3693.95</v>
          </cell>
          <cell r="E200">
            <v>3700.85</v>
          </cell>
          <cell r="F200">
            <v>3701.7021640091102</v>
          </cell>
          <cell r="G200">
            <v>3512</v>
          </cell>
          <cell r="H200">
            <v>625</v>
          </cell>
          <cell r="I200">
            <v>13000378</v>
          </cell>
          <cell r="J200">
            <v>1436</v>
          </cell>
          <cell r="K200">
            <v>40.89</v>
          </cell>
          <cell r="L200">
            <v>18.55</v>
          </cell>
          <cell r="M200">
            <v>-11.65</v>
          </cell>
        </row>
        <row r="201">
          <cell r="A201">
            <v>42927</v>
          </cell>
          <cell r="B201">
            <v>3715.95</v>
          </cell>
          <cell r="C201">
            <v>3730.9</v>
          </cell>
          <cell r="D201">
            <v>3683.15</v>
          </cell>
          <cell r="E201">
            <v>3689.7</v>
          </cell>
          <cell r="F201">
            <v>3699.9818749999999</v>
          </cell>
          <cell r="G201">
            <v>3200</v>
          </cell>
          <cell r="H201">
            <v>556</v>
          </cell>
          <cell r="I201">
            <v>11839942</v>
          </cell>
          <cell r="J201">
            <v>1012</v>
          </cell>
          <cell r="K201">
            <v>31.62</v>
          </cell>
          <cell r="L201">
            <v>47.75</v>
          </cell>
          <cell r="M201">
            <v>-26.25</v>
          </cell>
        </row>
        <row r="202">
          <cell r="A202">
            <v>42926</v>
          </cell>
          <cell r="B202">
            <v>3800</v>
          </cell>
          <cell r="C202">
            <v>3800</v>
          </cell>
          <cell r="D202">
            <v>3681</v>
          </cell>
          <cell r="E202">
            <v>3712.2</v>
          </cell>
          <cell r="F202">
            <v>3710.99784225029</v>
          </cell>
          <cell r="G202">
            <v>38466</v>
          </cell>
          <cell r="H202">
            <v>2024</v>
          </cell>
          <cell r="I202">
            <v>142747243</v>
          </cell>
          <cell r="J202">
            <v>27299</v>
          </cell>
          <cell r="K202">
            <v>70.97</v>
          </cell>
          <cell r="L202">
            <v>119</v>
          </cell>
          <cell r="M202">
            <v>-87.8</v>
          </cell>
        </row>
        <row r="203">
          <cell r="A203">
            <v>42923</v>
          </cell>
          <cell r="B203">
            <v>3721.55</v>
          </cell>
          <cell r="C203">
            <v>3721.55</v>
          </cell>
          <cell r="D203">
            <v>3676.4</v>
          </cell>
          <cell r="E203">
            <v>3693.05</v>
          </cell>
          <cell r="F203">
            <v>3691.8801213960501</v>
          </cell>
          <cell r="G203">
            <v>3954</v>
          </cell>
          <cell r="H203">
            <v>510</v>
          </cell>
          <cell r="I203">
            <v>14597694</v>
          </cell>
          <cell r="J203">
            <v>1206</v>
          </cell>
          <cell r="K203">
            <v>30.5</v>
          </cell>
          <cell r="L203">
            <v>45.15</v>
          </cell>
          <cell r="M203">
            <v>-28.5</v>
          </cell>
        </row>
        <row r="204">
          <cell r="A204">
            <v>42922</v>
          </cell>
          <cell r="B204">
            <v>3734.55</v>
          </cell>
          <cell r="C204">
            <v>3752.65</v>
          </cell>
          <cell r="D204">
            <v>3720.5</v>
          </cell>
          <cell r="E204">
            <v>3734.8</v>
          </cell>
          <cell r="F204">
            <v>3739.6311704936302</v>
          </cell>
          <cell r="G204">
            <v>37497</v>
          </cell>
          <cell r="H204">
            <v>553</v>
          </cell>
          <cell r="I204">
            <v>140224950</v>
          </cell>
          <cell r="J204">
            <v>34729</v>
          </cell>
          <cell r="K204">
            <v>92.62</v>
          </cell>
          <cell r="L204">
            <v>32.15</v>
          </cell>
          <cell r="M204">
            <v>0.25</v>
          </cell>
        </row>
        <row r="205">
          <cell r="A205">
            <v>42921</v>
          </cell>
          <cell r="B205">
            <v>3734.5</v>
          </cell>
          <cell r="C205">
            <v>3767.3</v>
          </cell>
          <cell r="D205">
            <v>3715.5</v>
          </cell>
          <cell r="E205">
            <v>3732.5</v>
          </cell>
          <cell r="F205">
            <v>3733.6878620503799</v>
          </cell>
          <cell r="G205">
            <v>7423</v>
          </cell>
          <cell r="H205">
            <v>1319</v>
          </cell>
          <cell r="I205">
            <v>27715165</v>
          </cell>
          <cell r="J205">
            <v>3831</v>
          </cell>
          <cell r="K205">
            <v>51.61</v>
          </cell>
          <cell r="L205">
            <v>51.8</v>
          </cell>
          <cell r="M205">
            <v>-2</v>
          </cell>
        </row>
        <row r="206">
          <cell r="A206">
            <v>42920</v>
          </cell>
          <cell r="B206">
            <v>3709</v>
          </cell>
          <cell r="C206">
            <v>3767.4</v>
          </cell>
          <cell r="D206">
            <v>3709</v>
          </cell>
          <cell r="E206">
            <v>3750.85</v>
          </cell>
          <cell r="F206">
            <v>3748.65222194942</v>
          </cell>
          <cell r="G206">
            <v>8146</v>
          </cell>
          <cell r="H206">
            <v>1300</v>
          </cell>
          <cell r="I206">
            <v>30536521</v>
          </cell>
          <cell r="J206">
            <v>3052</v>
          </cell>
          <cell r="K206">
            <v>37.47</v>
          </cell>
          <cell r="L206">
            <v>58.4</v>
          </cell>
          <cell r="M206">
            <v>41.85</v>
          </cell>
        </row>
        <row r="207">
          <cell r="A207">
            <v>42919</v>
          </cell>
          <cell r="B207">
            <v>3709.8</v>
          </cell>
          <cell r="C207">
            <v>3742.9</v>
          </cell>
          <cell r="D207">
            <v>3686</v>
          </cell>
          <cell r="E207">
            <v>3711</v>
          </cell>
          <cell r="F207">
            <v>3713.8146400483902</v>
          </cell>
          <cell r="G207">
            <v>8265</v>
          </cell>
          <cell r="H207">
            <v>1109</v>
          </cell>
          <cell r="I207">
            <v>30694678</v>
          </cell>
          <cell r="J207">
            <v>2368</v>
          </cell>
          <cell r="K207">
            <v>28.65</v>
          </cell>
          <cell r="L207">
            <v>56.9</v>
          </cell>
          <cell r="M207">
            <v>1.2</v>
          </cell>
        </row>
        <row r="208">
          <cell r="A208">
            <v>42916</v>
          </cell>
          <cell r="B208">
            <v>3638.15</v>
          </cell>
          <cell r="C208">
            <v>3710</v>
          </cell>
          <cell r="D208">
            <v>3638.15</v>
          </cell>
          <cell r="E208">
            <v>3694.65</v>
          </cell>
          <cell r="F208">
            <v>3686.15132949393</v>
          </cell>
          <cell r="G208">
            <v>8161</v>
          </cell>
          <cell r="H208">
            <v>1333</v>
          </cell>
          <cell r="I208">
            <v>30082681</v>
          </cell>
          <cell r="J208">
            <v>2744</v>
          </cell>
          <cell r="K208">
            <v>33.619999999999997</v>
          </cell>
          <cell r="L208">
            <v>71.849999999999994</v>
          </cell>
          <cell r="M208">
            <v>56.5</v>
          </cell>
        </row>
        <row r="209">
          <cell r="A209">
            <v>42915</v>
          </cell>
          <cell r="B209">
            <v>3641.8</v>
          </cell>
          <cell r="C209">
            <v>3674</v>
          </cell>
          <cell r="D209">
            <v>3625</v>
          </cell>
          <cell r="E209">
            <v>3638.15</v>
          </cell>
          <cell r="F209">
            <v>3653.1294436906301</v>
          </cell>
          <cell r="G209">
            <v>3685</v>
          </cell>
          <cell r="H209">
            <v>661</v>
          </cell>
          <cell r="I209">
            <v>13461782</v>
          </cell>
          <cell r="J209">
            <v>1703</v>
          </cell>
          <cell r="K209">
            <v>46.21</v>
          </cell>
          <cell r="L209">
            <v>49</v>
          </cell>
          <cell r="M209">
            <v>-3.65</v>
          </cell>
        </row>
        <row r="210">
          <cell r="A210">
            <v>42914</v>
          </cell>
          <cell r="B210">
            <v>3640</v>
          </cell>
          <cell r="C210">
            <v>3666.95</v>
          </cell>
          <cell r="D210">
            <v>3588</v>
          </cell>
          <cell r="E210">
            <v>3639.55</v>
          </cell>
          <cell r="F210">
            <v>3635.6325658348201</v>
          </cell>
          <cell r="G210">
            <v>14506</v>
          </cell>
          <cell r="H210">
            <v>1967</v>
          </cell>
          <cell r="I210">
            <v>52738486</v>
          </cell>
          <cell r="J210">
            <v>4930</v>
          </cell>
          <cell r="K210">
            <v>33.99</v>
          </cell>
          <cell r="L210">
            <v>78.95</v>
          </cell>
          <cell r="M210">
            <v>-0.45</v>
          </cell>
        </row>
        <row r="211">
          <cell r="A211">
            <v>42913</v>
          </cell>
          <cell r="B211">
            <v>3655.7</v>
          </cell>
          <cell r="C211">
            <v>3667.8</v>
          </cell>
          <cell r="D211">
            <v>3609.15</v>
          </cell>
          <cell r="E211">
            <v>3638.3</v>
          </cell>
          <cell r="F211">
            <v>3638.6707227813299</v>
          </cell>
          <cell r="G211">
            <v>10930</v>
          </cell>
          <cell r="H211">
            <v>1266</v>
          </cell>
          <cell r="I211">
            <v>39770671</v>
          </cell>
          <cell r="J211">
            <v>4484</v>
          </cell>
          <cell r="K211">
            <v>41.02</v>
          </cell>
          <cell r="L211">
            <v>58.65</v>
          </cell>
          <cell r="M211">
            <v>-17.399999999999999</v>
          </cell>
        </row>
        <row r="212">
          <cell r="A212">
            <v>42909</v>
          </cell>
          <cell r="B212">
            <v>3645</v>
          </cell>
          <cell r="C212">
            <v>3661.15</v>
          </cell>
          <cell r="D212">
            <v>3610</v>
          </cell>
          <cell r="E212">
            <v>3649.65</v>
          </cell>
          <cell r="F212">
            <v>3643.54281076694</v>
          </cell>
          <cell r="G212">
            <v>7393</v>
          </cell>
          <cell r="H212">
            <v>1024</v>
          </cell>
          <cell r="I212">
            <v>26936712</v>
          </cell>
          <cell r="J212">
            <v>2151</v>
          </cell>
          <cell r="K212">
            <v>29.1</v>
          </cell>
          <cell r="L212">
            <v>51.15</v>
          </cell>
          <cell r="M212">
            <v>4.6500000000000004</v>
          </cell>
        </row>
        <row r="213">
          <cell r="A213">
            <v>42908</v>
          </cell>
          <cell r="B213">
            <v>3700</v>
          </cell>
          <cell r="C213">
            <v>3700</v>
          </cell>
          <cell r="D213">
            <v>3628.4</v>
          </cell>
          <cell r="E213">
            <v>3640.1</v>
          </cell>
          <cell r="F213">
            <v>3668.4524373904901</v>
          </cell>
          <cell r="G213">
            <v>9703</v>
          </cell>
          <cell r="H213">
            <v>1383</v>
          </cell>
          <cell r="I213">
            <v>35594994</v>
          </cell>
          <cell r="J213">
            <v>3639</v>
          </cell>
          <cell r="K213">
            <v>37.5</v>
          </cell>
          <cell r="L213">
            <v>71.599999999999994</v>
          </cell>
          <cell r="M213">
            <v>-59.9</v>
          </cell>
        </row>
        <row r="214">
          <cell r="A214">
            <v>42907</v>
          </cell>
          <cell r="B214">
            <v>3580</v>
          </cell>
          <cell r="C214">
            <v>3692.7</v>
          </cell>
          <cell r="D214">
            <v>3563.5</v>
          </cell>
          <cell r="E214">
            <v>3668.75</v>
          </cell>
          <cell r="F214">
            <v>3650.0035967526401</v>
          </cell>
          <cell r="G214">
            <v>9731</v>
          </cell>
          <cell r="H214">
            <v>1251</v>
          </cell>
          <cell r="I214">
            <v>35518185</v>
          </cell>
          <cell r="J214">
            <v>3172</v>
          </cell>
          <cell r="K214">
            <v>32.6</v>
          </cell>
          <cell r="L214">
            <v>129.19999999999999</v>
          </cell>
          <cell r="M214">
            <v>88.75</v>
          </cell>
        </row>
        <row r="215">
          <cell r="A215">
            <v>42906</v>
          </cell>
          <cell r="B215">
            <v>3634.9</v>
          </cell>
          <cell r="C215">
            <v>3634.9</v>
          </cell>
          <cell r="D215">
            <v>3566.95</v>
          </cell>
          <cell r="E215">
            <v>3580.7</v>
          </cell>
          <cell r="F215">
            <v>3599.1367633166101</v>
          </cell>
          <cell r="G215">
            <v>13761</v>
          </cell>
          <cell r="H215">
            <v>428</v>
          </cell>
          <cell r="I215">
            <v>49527721</v>
          </cell>
          <cell r="J215">
            <v>11839</v>
          </cell>
          <cell r="K215">
            <v>86.03</v>
          </cell>
          <cell r="L215">
            <v>67.95</v>
          </cell>
          <cell r="M215">
            <v>-54.2</v>
          </cell>
        </row>
        <row r="216">
          <cell r="A216">
            <v>42905</v>
          </cell>
          <cell r="B216">
            <v>3572.1</v>
          </cell>
          <cell r="C216">
            <v>3620.3</v>
          </cell>
          <cell r="D216">
            <v>3568.1</v>
          </cell>
          <cell r="E216">
            <v>3593.4</v>
          </cell>
          <cell r="F216">
            <v>3592.0102190278199</v>
          </cell>
          <cell r="G216">
            <v>29357</v>
          </cell>
          <cell r="H216">
            <v>732</v>
          </cell>
          <cell r="I216">
            <v>105450644</v>
          </cell>
          <cell r="J216">
            <v>3715</v>
          </cell>
          <cell r="K216">
            <v>12.65</v>
          </cell>
          <cell r="L216">
            <v>52.2</v>
          </cell>
          <cell r="M216">
            <v>21.3</v>
          </cell>
        </row>
        <row r="217">
          <cell r="A217">
            <v>42902</v>
          </cell>
          <cell r="B217">
            <v>3560.15</v>
          </cell>
          <cell r="C217">
            <v>3575</v>
          </cell>
          <cell r="D217">
            <v>3525</v>
          </cell>
          <cell r="E217">
            <v>3567.35</v>
          </cell>
          <cell r="F217">
            <v>3555.4101092896099</v>
          </cell>
          <cell r="G217">
            <v>7320</v>
          </cell>
          <cell r="H217">
            <v>1054</v>
          </cell>
          <cell r="I217">
            <v>26025602</v>
          </cell>
          <cell r="J217">
            <v>2499</v>
          </cell>
          <cell r="K217">
            <v>34.14</v>
          </cell>
          <cell r="L217">
            <v>50</v>
          </cell>
          <cell r="M217">
            <v>7.2</v>
          </cell>
        </row>
        <row r="218">
          <cell r="A218">
            <v>42901</v>
          </cell>
          <cell r="B218">
            <v>3600</v>
          </cell>
          <cell r="C218">
            <v>3629.55</v>
          </cell>
          <cell r="D218">
            <v>3550</v>
          </cell>
          <cell r="E218">
            <v>3562.9</v>
          </cell>
          <cell r="F218">
            <v>3589.6161240309998</v>
          </cell>
          <cell r="G218">
            <v>3225</v>
          </cell>
          <cell r="H218">
            <v>656</v>
          </cell>
          <cell r="I218">
            <v>11576512</v>
          </cell>
          <cell r="J218">
            <v>868</v>
          </cell>
          <cell r="K218">
            <v>26.91</v>
          </cell>
          <cell r="L218">
            <v>79.55</v>
          </cell>
          <cell r="M218">
            <v>-37.1</v>
          </cell>
        </row>
        <row r="219">
          <cell r="A219">
            <v>42900</v>
          </cell>
          <cell r="B219">
            <v>3637</v>
          </cell>
          <cell r="C219">
            <v>3637</v>
          </cell>
          <cell r="D219">
            <v>3582.05</v>
          </cell>
          <cell r="E219">
            <v>3610.65</v>
          </cell>
          <cell r="F219">
            <v>3604.6986044574001</v>
          </cell>
          <cell r="G219">
            <v>4801</v>
          </cell>
          <cell r="H219">
            <v>646</v>
          </cell>
          <cell r="I219">
            <v>17306158</v>
          </cell>
          <cell r="J219">
            <v>1659</v>
          </cell>
          <cell r="K219">
            <v>34.56</v>
          </cell>
          <cell r="L219">
            <v>54.95</v>
          </cell>
          <cell r="M219">
            <v>-26.35</v>
          </cell>
        </row>
        <row r="220">
          <cell r="A220">
            <v>42899</v>
          </cell>
          <cell r="B220">
            <v>3634.4</v>
          </cell>
          <cell r="C220">
            <v>3635.75</v>
          </cell>
          <cell r="D220">
            <v>3608.6</v>
          </cell>
          <cell r="E220">
            <v>3625.6</v>
          </cell>
          <cell r="F220">
            <v>3624.3412735849001</v>
          </cell>
          <cell r="G220">
            <v>4240</v>
          </cell>
          <cell r="H220">
            <v>480</v>
          </cell>
          <cell r="I220">
            <v>15367207</v>
          </cell>
          <cell r="J220">
            <v>1652</v>
          </cell>
          <cell r="K220">
            <v>38.96</v>
          </cell>
          <cell r="L220">
            <v>27.15</v>
          </cell>
          <cell r="M220">
            <v>-8.8000000000000007</v>
          </cell>
        </row>
        <row r="221">
          <cell r="A221">
            <v>42898</v>
          </cell>
          <cell r="B221">
            <v>3668.05</v>
          </cell>
          <cell r="C221">
            <v>3708.15</v>
          </cell>
          <cell r="D221">
            <v>3613.4</v>
          </cell>
          <cell r="E221">
            <v>3620.4</v>
          </cell>
          <cell r="F221">
            <v>3644.42650550399</v>
          </cell>
          <cell r="G221">
            <v>9266</v>
          </cell>
          <cell r="H221">
            <v>1543</v>
          </cell>
          <cell r="I221">
            <v>33769256</v>
          </cell>
          <cell r="J221">
            <v>2621</v>
          </cell>
          <cell r="K221">
            <v>28.29</v>
          </cell>
          <cell r="L221">
            <v>94.75</v>
          </cell>
          <cell r="M221">
            <v>-47.65</v>
          </cell>
        </row>
        <row r="222">
          <cell r="A222">
            <v>42895</v>
          </cell>
          <cell r="B222">
            <v>3648.5</v>
          </cell>
          <cell r="C222">
            <v>3697</v>
          </cell>
          <cell r="D222">
            <v>3646.4</v>
          </cell>
          <cell r="E222">
            <v>3668.05</v>
          </cell>
          <cell r="F222">
            <v>3673.8701262852801</v>
          </cell>
          <cell r="G222">
            <v>14491</v>
          </cell>
          <cell r="H222">
            <v>1890</v>
          </cell>
          <cell r="I222">
            <v>53238052</v>
          </cell>
          <cell r="J222">
            <v>2662</v>
          </cell>
          <cell r="K222">
            <v>18.37</v>
          </cell>
          <cell r="L222">
            <v>50.6</v>
          </cell>
          <cell r="M222">
            <v>19.55</v>
          </cell>
        </row>
        <row r="223">
          <cell r="A223">
            <v>42894</v>
          </cell>
          <cell r="B223">
            <v>3668.3</v>
          </cell>
          <cell r="C223">
            <v>3668.45</v>
          </cell>
          <cell r="D223">
            <v>3615.1</v>
          </cell>
          <cell r="E223">
            <v>3628.85</v>
          </cell>
          <cell r="F223">
            <v>3629.1915558270598</v>
          </cell>
          <cell r="G223">
            <v>72026</v>
          </cell>
          <cell r="H223">
            <v>594</v>
          </cell>
          <cell r="I223">
            <v>261396151</v>
          </cell>
          <cell r="J223">
            <v>69362</v>
          </cell>
          <cell r="K223">
            <v>96.3</v>
          </cell>
          <cell r="L223">
            <v>53.35</v>
          </cell>
          <cell r="M223">
            <v>-39.450000000000003</v>
          </cell>
        </row>
        <row r="224">
          <cell r="A224">
            <v>42893</v>
          </cell>
          <cell r="B224">
            <v>3643</v>
          </cell>
          <cell r="C224">
            <v>3673</v>
          </cell>
          <cell r="D224">
            <v>3604.6</v>
          </cell>
          <cell r="E224">
            <v>3636.85</v>
          </cell>
          <cell r="F224">
            <v>3645.99323092944</v>
          </cell>
          <cell r="G224">
            <v>7682</v>
          </cell>
          <cell r="H224">
            <v>1185</v>
          </cell>
          <cell r="I224">
            <v>28008520</v>
          </cell>
          <cell r="J224">
            <v>1618</v>
          </cell>
          <cell r="K224">
            <v>21.06</v>
          </cell>
          <cell r="L224">
            <v>68.400000000000006</v>
          </cell>
          <cell r="M224">
            <v>-6.15</v>
          </cell>
        </row>
        <row r="225">
          <cell r="A225">
            <v>42892</v>
          </cell>
          <cell r="B225">
            <v>3675</v>
          </cell>
          <cell r="C225">
            <v>3675.4</v>
          </cell>
          <cell r="D225">
            <v>3593</v>
          </cell>
          <cell r="E225">
            <v>3619.7</v>
          </cell>
          <cell r="F225">
            <v>3617.3582403570199</v>
          </cell>
          <cell r="G225">
            <v>15685</v>
          </cell>
          <cell r="H225">
            <v>1197</v>
          </cell>
          <cell r="I225">
            <v>56738264</v>
          </cell>
          <cell r="J225">
            <v>10657</v>
          </cell>
          <cell r="K225">
            <v>67.94</v>
          </cell>
          <cell r="L225">
            <v>82.4</v>
          </cell>
          <cell r="M225">
            <v>-55.3</v>
          </cell>
        </row>
        <row r="226">
          <cell r="A226">
            <v>42891</v>
          </cell>
          <cell r="B226">
            <v>3585</v>
          </cell>
          <cell r="C226">
            <v>3711.45</v>
          </cell>
          <cell r="D226">
            <v>3575.3</v>
          </cell>
          <cell r="E226">
            <v>3639.2</v>
          </cell>
          <cell r="F226">
            <v>3658.71220821836</v>
          </cell>
          <cell r="G226">
            <v>13409</v>
          </cell>
          <cell r="H226">
            <v>1881</v>
          </cell>
          <cell r="I226">
            <v>49059672</v>
          </cell>
          <cell r="J226">
            <v>2052</v>
          </cell>
          <cell r="K226">
            <v>15.3</v>
          </cell>
          <cell r="L226">
            <v>136.15</v>
          </cell>
          <cell r="M226">
            <v>54.2</v>
          </cell>
        </row>
        <row r="227">
          <cell r="A227">
            <v>42888</v>
          </cell>
          <cell r="B227">
            <v>3605</v>
          </cell>
          <cell r="C227">
            <v>3660</v>
          </cell>
          <cell r="D227">
            <v>3557.15</v>
          </cell>
          <cell r="E227">
            <v>3575.25</v>
          </cell>
          <cell r="F227">
            <v>3612.19905917306</v>
          </cell>
          <cell r="G227">
            <v>12117</v>
          </cell>
          <cell r="H227">
            <v>1567</v>
          </cell>
          <cell r="I227">
            <v>43769016</v>
          </cell>
          <cell r="J227">
            <v>2805</v>
          </cell>
          <cell r="K227">
            <v>23.15</v>
          </cell>
          <cell r="L227">
            <v>102.85</v>
          </cell>
          <cell r="M227">
            <v>-29.75</v>
          </cell>
        </row>
        <row r="228">
          <cell r="A228">
            <v>42887</v>
          </cell>
          <cell r="B228">
            <v>3588</v>
          </cell>
          <cell r="C228">
            <v>3612.4</v>
          </cell>
          <cell r="D228">
            <v>3540.35</v>
          </cell>
          <cell r="E228">
            <v>3603.95</v>
          </cell>
          <cell r="F228">
            <v>3587.9515048749399</v>
          </cell>
          <cell r="G228">
            <v>11795</v>
          </cell>
          <cell r="H228">
            <v>1333</v>
          </cell>
          <cell r="I228">
            <v>42319888</v>
          </cell>
          <cell r="J228">
            <v>3778</v>
          </cell>
          <cell r="K228">
            <v>32.03</v>
          </cell>
          <cell r="L228">
            <v>72.05</v>
          </cell>
          <cell r="M228">
            <v>15.95</v>
          </cell>
        </row>
        <row r="229">
          <cell r="A229">
            <v>42886</v>
          </cell>
          <cell r="B229">
            <v>3426</v>
          </cell>
          <cell r="C229">
            <v>3549</v>
          </cell>
          <cell r="D229">
            <v>3426</v>
          </cell>
          <cell r="E229">
            <v>3533.05</v>
          </cell>
          <cell r="F229">
            <v>3514.5358667548498</v>
          </cell>
          <cell r="G229">
            <v>16631</v>
          </cell>
          <cell r="H229">
            <v>2361</v>
          </cell>
          <cell r="I229">
            <v>58450246</v>
          </cell>
          <cell r="J229">
            <v>5754</v>
          </cell>
          <cell r="K229">
            <v>34.6</v>
          </cell>
          <cell r="L229">
            <v>123</v>
          </cell>
          <cell r="M229">
            <v>107.05</v>
          </cell>
        </row>
        <row r="230">
          <cell r="A230">
            <v>42885</v>
          </cell>
          <cell r="B230">
            <v>3435</v>
          </cell>
          <cell r="C230">
            <v>3448.85</v>
          </cell>
          <cell r="D230">
            <v>3378.65</v>
          </cell>
          <cell r="E230">
            <v>3418.7</v>
          </cell>
          <cell r="F230">
            <v>3413.9101050478698</v>
          </cell>
          <cell r="G230">
            <v>10757</v>
          </cell>
          <cell r="H230">
            <v>1499</v>
          </cell>
          <cell r="I230">
            <v>36723431</v>
          </cell>
          <cell r="J230">
            <v>4802</v>
          </cell>
          <cell r="K230">
            <v>44.64</v>
          </cell>
          <cell r="L230">
            <v>70.2</v>
          </cell>
          <cell r="M230">
            <v>-16.3</v>
          </cell>
        </row>
        <row r="231">
          <cell r="A231">
            <v>42884</v>
          </cell>
          <cell r="B231">
            <v>3415</v>
          </cell>
          <cell r="C231">
            <v>3471</v>
          </cell>
          <cell r="D231">
            <v>3372</v>
          </cell>
          <cell r="E231">
            <v>3424.45</v>
          </cell>
          <cell r="F231">
            <v>3418.23139093186</v>
          </cell>
          <cell r="G231">
            <v>12373</v>
          </cell>
          <cell r="H231">
            <v>1961</v>
          </cell>
          <cell r="I231">
            <v>42293777</v>
          </cell>
          <cell r="J231">
            <v>3544</v>
          </cell>
          <cell r="K231">
            <v>28.64</v>
          </cell>
          <cell r="L231">
            <v>99</v>
          </cell>
          <cell r="M231">
            <v>9.4499999999999993</v>
          </cell>
        </row>
        <row r="232">
          <cell r="A232">
            <v>42881</v>
          </cell>
          <cell r="B232">
            <v>3515</v>
          </cell>
          <cell r="C232">
            <v>3542.6</v>
          </cell>
          <cell r="D232">
            <v>3400.55</v>
          </cell>
          <cell r="E232">
            <v>3412.6</v>
          </cell>
          <cell r="F232">
            <v>3479.2556113723799</v>
          </cell>
          <cell r="G232">
            <v>37424</v>
          </cell>
          <cell r="H232">
            <v>3340</v>
          </cell>
          <cell r="I232">
            <v>130207662</v>
          </cell>
          <cell r="J232">
            <v>20135</v>
          </cell>
          <cell r="K232">
            <v>53.8</v>
          </cell>
          <cell r="L232">
            <v>142.05000000000001</v>
          </cell>
          <cell r="M232">
            <v>-102.4</v>
          </cell>
        </row>
        <row r="233">
          <cell r="A233">
            <v>42880</v>
          </cell>
          <cell r="B233">
            <v>3542</v>
          </cell>
          <cell r="C233">
            <v>3549.45</v>
          </cell>
          <cell r="D233">
            <v>3445.25</v>
          </cell>
          <cell r="E233">
            <v>3514.6</v>
          </cell>
          <cell r="F233">
            <v>3514.2108416272099</v>
          </cell>
          <cell r="G233">
            <v>10349</v>
          </cell>
          <cell r="H233">
            <v>1751</v>
          </cell>
          <cell r="I233">
            <v>36368568</v>
          </cell>
          <cell r="J233">
            <v>3045</v>
          </cell>
          <cell r="K233">
            <v>29.42</v>
          </cell>
          <cell r="L233">
            <v>104.2</v>
          </cell>
          <cell r="M233">
            <v>-27.4</v>
          </cell>
        </row>
        <row r="234">
          <cell r="A234">
            <v>42879</v>
          </cell>
          <cell r="B234">
            <v>3611.3</v>
          </cell>
          <cell r="C234">
            <v>3620.6</v>
          </cell>
          <cell r="D234">
            <v>3479</v>
          </cell>
          <cell r="E234">
            <v>3533.2</v>
          </cell>
          <cell r="F234">
            <v>3529.3919775664399</v>
          </cell>
          <cell r="G234">
            <v>24606</v>
          </cell>
          <cell r="H234">
            <v>1694</v>
          </cell>
          <cell r="I234">
            <v>86844219</v>
          </cell>
          <cell r="J234">
            <v>15725</v>
          </cell>
          <cell r="K234">
            <v>63.91</v>
          </cell>
          <cell r="L234">
            <v>141.6</v>
          </cell>
          <cell r="M234">
            <v>-78.099999999999994</v>
          </cell>
        </row>
        <row r="235">
          <cell r="A235">
            <v>42878</v>
          </cell>
          <cell r="B235">
            <v>3698</v>
          </cell>
          <cell r="C235">
            <v>3698</v>
          </cell>
          <cell r="D235">
            <v>3580.2</v>
          </cell>
          <cell r="E235">
            <v>3594.8</v>
          </cell>
          <cell r="F235">
            <v>3611.9908512677498</v>
          </cell>
          <cell r="G235">
            <v>11477</v>
          </cell>
          <cell r="H235">
            <v>2111</v>
          </cell>
          <cell r="I235">
            <v>41454819</v>
          </cell>
          <cell r="J235">
            <v>3959</v>
          </cell>
          <cell r="K235">
            <v>34.5</v>
          </cell>
          <cell r="L235">
            <v>117.8</v>
          </cell>
          <cell r="M235">
            <v>-103.2</v>
          </cell>
        </row>
        <row r="236">
          <cell r="A236">
            <v>42877</v>
          </cell>
          <cell r="B236">
            <v>3633.55</v>
          </cell>
          <cell r="C236">
            <v>3697.3</v>
          </cell>
          <cell r="D236">
            <v>3608</v>
          </cell>
          <cell r="E236">
            <v>3638.95</v>
          </cell>
          <cell r="F236">
            <v>3646.0609212481399</v>
          </cell>
          <cell r="G236">
            <v>10095</v>
          </cell>
          <cell r="H236">
            <v>1318</v>
          </cell>
          <cell r="I236">
            <v>36806985</v>
          </cell>
          <cell r="J236">
            <v>3521</v>
          </cell>
          <cell r="K236">
            <v>34.880000000000003</v>
          </cell>
          <cell r="L236">
            <v>89.3</v>
          </cell>
          <cell r="M236">
            <v>5.4</v>
          </cell>
        </row>
        <row r="237">
          <cell r="A237">
            <v>42874</v>
          </cell>
          <cell r="B237">
            <v>3581.85</v>
          </cell>
          <cell r="C237">
            <v>3674</v>
          </cell>
          <cell r="D237">
            <v>3570</v>
          </cell>
          <cell r="E237">
            <v>3588.1</v>
          </cell>
          <cell r="F237">
            <v>3628.2873767885499</v>
          </cell>
          <cell r="G237">
            <v>15725</v>
          </cell>
          <cell r="H237">
            <v>2318</v>
          </cell>
          <cell r="I237">
            <v>57054819</v>
          </cell>
          <cell r="J237">
            <v>5437</v>
          </cell>
          <cell r="K237">
            <v>34.58</v>
          </cell>
          <cell r="L237">
            <v>104</v>
          </cell>
          <cell r="M237">
            <v>6.25</v>
          </cell>
        </row>
        <row r="238">
          <cell r="A238">
            <v>42873</v>
          </cell>
          <cell r="B238">
            <v>3700</v>
          </cell>
          <cell r="C238">
            <v>3700</v>
          </cell>
          <cell r="D238">
            <v>3542.05</v>
          </cell>
          <cell r="E238">
            <v>3554.4</v>
          </cell>
          <cell r="F238">
            <v>3603.9143416544198</v>
          </cell>
          <cell r="G238">
            <v>8172</v>
          </cell>
          <cell r="H238">
            <v>845</v>
          </cell>
          <cell r="I238">
            <v>29451188</v>
          </cell>
          <cell r="J238">
            <v>3502</v>
          </cell>
          <cell r="K238">
            <v>42.85</v>
          </cell>
          <cell r="L238">
            <v>157.94999999999999</v>
          </cell>
          <cell r="M238">
            <v>-145.6</v>
          </cell>
        </row>
        <row r="239">
          <cell r="A239">
            <v>42872</v>
          </cell>
          <cell r="B239">
            <v>3754.95</v>
          </cell>
          <cell r="C239">
            <v>3754.95</v>
          </cell>
          <cell r="D239">
            <v>3656.25</v>
          </cell>
          <cell r="E239">
            <v>3666.6</v>
          </cell>
          <cell r="F239">
            <v>3686.4887245174</v>
          </cell>
          <cell r="G239">
            <v>5543</v>
          </cell>
          <cell r="H239">
            <v>715</v>
          </cell>
          <cell r="I239">
            <v>20434207</v>
          </cell>
          <cell r="J239">
            <v>2270</v>
          </cell>
          <cell r="K239">
            <v>40.950000000000003</v>
          </cell>
          <cell r="L239">
            <v>98.7</v>
          </cell>
          <cell r="M239">
            <v>-88.35</v>
          </cell>
        </row>
        <row r="240">
          <cell r="A240">
            <v>42871</v>
          </cell>
          <cell r="B240">
            <v>3741.95</v>
          </cell>
          <cell r="C240">
            <v>3774</v>
          </cell>
          <cell r="D240">
            <v>3701.2</v>
          </cell>
          <cell r="E240">
            <v>3754.95</v>
          </cell>
          <cell r="F240">
            <v>3747.6110239309501</v>
          </cell>
          <cell r="G240">
            <v>5098</v>
          </cell>
          <cell r="H240">
            <v>901</v>
          </cell>
          <cell r="I240">
            <v>19105321</v>
          </cell>
          <cell r="J240">
            <v>2401</v>
          </cell>
          <cell r="K240">
            <v>47.1</v>
          </cell>
          <cell r="L240">
            <v>72.8</v>
          </cell>
          <cell r="M240">
            <v>13</v>
          </cell>
        </row>
        <row r="241">
          <cell r="A241">
            <v>42870</v>
          </cell>
          <cell r="B241">
            <v>3705</v>
          </cell>
          <cell r="C241">
            <v>3796.3</v>
          </cell>
          <cell r="D241">
            <v>3690</v>
          </cell>
          <cell r="E241">
            <v>3735.45</v>
          </cell>
          <cell r="F241">
            <v>3757.2928146947502</v>
          </cell>
          <cell r="G241">
            <v>7404</v>
          </cell>
          <cell r="H241">
            <v>1114</v>
          </cell>
          <cell r="I241">
            <v>27818996</v>
          </cell>
          <cell r="J241">
            <v>1952</v>
          </cell>
          <cell r="K241">
            <v>26.36</v>
          </cell>
          <cell r="L241">
            <v>106.3</v>
          </cell>
          <cell r="M241">
            <v>30.45</v>
          </cell>
        </row>
        <row r="242">
          <cell r="A242">
            <v>42867</v>
          </cell>
          <cell r="B242">
            <v>3697.15</v>
          </cell>
          <cell r="C242">
            <v>3735</v>
          </cell>
          <cell r="D242">
            <v>3662</v>
          </cell>
          <cell r="E242">
            <v>3693.5</v>
          </cell>
          <cell r="F242">
            <v>3693.5838607594901</v>
          </cell>
          <cell r="G242">
            <v>3160</v>
          </cell>
          <cell r="H242">
            <v>631</v>
          </cell>
          <cell r="I242">
            <v>11671725</v>
          </cell>
          <cell r="J242">
            <v>1026</v>
          </cell>
          <cell r="K242">
            <v>32.47</v>
          </cell>
          <cell r="L242">
            <v>73</v>
          </cell>
          <cell r="M242">
            <v>-3.65</v>
          </cell>
        </row>
        <row r="243">
          <cell r="A243">
            <v>42866</v>
          </cell>
          <cell r="B243">
            <v>3740</v>
          </cell>
          <cell r="C243">
            <v>3742</v>
          </cell>
          <cell r="D243">
            <v>3684.9</v>
          </cell>
          <cell r="E243">
            <v>3696.8</v>
          </cell>
          <cell r="F243">
            <v>3712.89363400518</v>
          </cell>
          <cell r="G243">
            <v>5011</v>
          </cell>
          <cell r="H243">
            <v>1056</v>
          </cell>
          <cell r="I243">
            <v>18605310</v>
          </cell>
          <cell r="J243">
            <v>1584</v>
          </cell>
          <cell r="K243">
            <v>31.61</v>
          </cell>
          <cell r="L243">
            <v>57.1</v>
          </cell>
          <cell r="M243">
            <v>-43.2</v>
          </cell>
        </row>
        <row r="244">
          <cell r="A244">
            <v>42865</v>
          </cell>
          <cell r="B244">
            <v>3588</v>
          </cell>
          <cell r="C244">
            <v>3725</v>
          </cell>
          <cell r="D244">
            <v>3570</v>
          </cell>
          <cell r="E244">
            <v>3712.85</v>
          </cell>
          <cell r="F244">
            <v>3682.1420145655902</v>
          </cell>
          <cell r="G244">
            <v>19498</v>
          </cell>
          <cell r="H244">
            <v>3483</v>
          </cell>
          <cell r="I244">
            <v>71794405</v>
          </cell>
          <cell r="J244">
            <v>7167</v>
          </cell>
          <cell r="K244">
            <v>36.76</v>
          </cell>
          <cell r="L244">
            <v>155</v>
          </cell>
          <cell r="M244">
            <v>124.85</v>
          </cell>
        </row>
        <row r="245">
          <cell r="A245">
            <v>42864</v>
          </cell>
          <cell r="B245">
            <v>3540.2</v>
          </cell>
          <cell r="C245">
            <v>3595.85</v>
          </cell>
          <cell r="D245">
            <v>3534.5</v>
          </cell>
          <cell r="E245">
            <v>3583.8</v>
          </cell>
          <cell r="F245">
            <v>3570.5334323922698</v>
          </cell>
          <cell r="G245">
            <v>4711</v>
          </cell>
          <cell r="H245">
            <v>820</v>
          </cell>
          <cell r="I245">
            <v>16820783</v>
          </cell>
          <cell r="J245">
            <v>1657</v>
          </cell>
          <cell r="K245">
            <v>35.17</v>
          </cell>
          <cell r="L245">
            <v>61.35</v>
          </cell>
          <cell r="M245">
            <v>43.6</v>
          </cell>
        </row>
        <row r="246">
          <cell r="A246">
            <v>42863</v>
          </cell>
          <cell r="B246">
            <v>3529.75</v>
          </cell>
          <cell r="C246">
            <v>3560</v>
          </cell>
          <cell r="D246">
            <v>3507</v>
          </cell>
          <cell r="E246">
            <v>3525.85</v>
          </cell>
          <cell r="F246">
            <v>3536.0055066079199</v>
          </cell>
          <cell r="G246">
            <v>2724</v>
          </cell>
          <cell r="H246">
            <v>488</v>
          </cell>
          <cell r="I246">
            <v>9632079</v>
          </cell>
          <cell r="J246">
            <v>761</v>
          </cell>
          <cell r="K246">
            <v>27.94</v>
          </cell>
          <cell r="L246">
            <v>53</v>
          </cell>
          <cell r="M246">
            <v>-3.9</v>
          </cell>
        </row>
        <row r="247">
          <cell r="A247">
            <v>42860</v>
          </cell>
          <cell r="B247">
            <v>3594.75</v>
          </cell>
          <cell r="C247">
            <v>3594.75</v>
          </cell>
          <cell r="D247">
            <v>3506</v>
          </cell>
          <cell r="E247">
            <v>3522.5</v>
          </cell>
          <cell r="F247">
            <v>3536.9171168129601</v>
          </cell>
          <cell r="G247">
            <v>5924</v>
          </cell>
          <cell r="H247">
            <v>985</v>
          </cell>
          <cell r="I247">
            <v>20952697</v>
          </cell>
          <cell r="J247">
            <v>2125</v>
          </cell>
          <cell r="K247">
            <v>35.869999999999997</v>
          </cell>
          <cell r="L247">
            <v>88.75</v>
          </cell>
          <cell r="M247">
            <v>-72.25</v>
          </cell>
        </row>
        <row r="248">
          <cell r="A248">
            <v>42859</v>
          </cell>
          <cell r="B248">
            <v>3579.05</v>
          </cell>
          <cell r="C248">
            <v>3614.1</v>
          </cell>
          <cell r="D248">
            <v>3574.45</v>
          </cell>
          <cell r="E248">
            <v>3583.35</v>
          </cell>
          <cell r="F248">
            <v>3593.6171814170698</v>
          </cell>
          <cell r="G248">
            <v>3853</v>
          </cell>
          <cell r="H248">
            <v>813</v>
          </cell>
          <cell r="I248">
            <v>13846207</v>
          </cell>
          <cell r="J248">
            <v>1119</v>
          </cell>
          <cell r="K248">
            <v>29.04</v>
          </cell>
          <cell r="L248">
            <v>39.65</v>
          </cell>
          <cell r="M248">
            <v>4.3</v>
          </cell>
        </row>
        <row r="249">
          <cell r="A249">
            <v>42858</v>
          </cell>
          <cell r="B249">
            <v>3625</v>
          </cell>
          <cell r="C249">
            <v>3625</v>
          </cell>
          <cell r="D249">
            <v>3517</v>
          </cell>
          <cell r="E249">
            <v>3574.1</v>
          </cell>
          <cell r="F249">
            <v>3553.1569558101401</v>
          </cell>
          <cell r="G249">
            <v>6110</v>
          </cell>
          <cell r="H249">
            <v>1108</v>
          </cell>
          <cell r="I249">
            <v>21709789</v>
          </cell>
          <cell r="J249">
            <v>1262</v>
          </cell>
          <cell r="K249">
            <v>20.65</v>
          </cell>
          <cell r="L249">
            <v>108</v>
          </cell>
          <cell r="M249">
            <v>-50.9</v>
          </cell>
        </row>
        <row r="250">
          <cell r="A250">
            <v>42857</v>
          </cell>
          <cell r="B250">
            <v>3624</v>
          </cell>
          <cell r="C250">
            <v>3648</v>
          </cell>
          <cell r="D250">
            <v>3558.05</v>
          </cell>
          <cell r="E250">
            <v>3572.3</v>
          </cell>
          <cell r="F250">
            <v>3598.5137044706998</v>
          </cell>
          <cell r="G250">
            <v>8209</v>
          </cell>
          <cell r="H250">
            <v>1155</v>
          </cell>
          <cell r="I250">
            <v>29540199</v>
          </cell>
          <cell r="J250">
            <v>3436</v>
          </cell>
          <cell r="K250">
            <v>41.86</v>
          </cell>
          <cell r="L250">
            <v>89.95</v>
          </cell>
          <cell r="M250">
            <v>-51.7</v>
          </cell>
        </row>
        <row r="251">
          <cell r="A251">
            <v>42853</v>
          </cell>
          <cell r="B251">
            <v>3554.4</v>
          </cell>
          <cell r="C251">
            <v>3650</v>
          </cell>
          <cell r="D251">
            <v>3549.35</v>
          </cell>
          <cell r="E251">
            <v>3627.4</v>
          </cell>
          <cell r="F251">
            <v>3606.5285738368102</v>
          </cell>
          <cell r="G251">
            <v>11864</v>
          </cell>
          <cell r="H251">
            <v>2031</v>
          </cell>
          <cell r="I251">
            <v>42787855</v>
          </cell>
          <cell r="J251">
            <v>4111</v>
          </cell>
          <cell r="K251">
            <v>34.65</v>
          </cell>
          <cell r="L251">
            <v>100.65</v>
          </cell>
          <cell r="M251">
            <v>73</v>
          </cell>
        </row>
        <row r="252">
          <cell r="A252">
            <v>42852</v>
          </cell>
          <cell r="B252">
            <v>3562</v>
          </cell>
          <cell r="C252">
            <v>3610</v>
          </cell>
          <cell r="D252">
            <v>3468</v>
          </cell>
          <cell r="E252">
            <v>3562.9</v>
          </cell>
          <cell r="F252">
            <v>3547.4920137187601</v>
          </cell>
          <cell r="G252">
            <v>10205</v>
          </cell>
          <cell r="H252">
            <v>2155</v>
          </cell>
          <cell r="I252">
            <v>36202156</v>
          </cell>
          <cell r="J252">
            <v>3411</v>
          </cell>
          <cell r="K252">
            <v>33.42</v>
          </cell>
          <cell r="L252">
            <v>142</v>
          </cell>
          <cell r="M252">
            <v>0.9</v>
          </cell>
        </row>
        <row r="253">
          <cell r="A253">
            <v>42851</v>
          </cell>
          <cell r="B253">
            <v>3499</v>
          </cell>
          <cell r="C253">
            <v>3600</v>
          </cell>
          <cell r="D253">
            <v>3464.9</v>
          </cell>
          <cell r="E253">
            <v>3561.9</v>
          </cell>
          <cell r="F253">
            <v>3547.34580066033</v>
          </cell>
          <cell r="G253">
            <v>19384</v>
          </cell>
          <cell r="H253">
            <v>3409</v>
          </cell>
          <cell r="I253">
            <v>68761751</v>
          </cell>
          <cell r="J253">
            <v>5662</v>
          </cell>
          <cell r="K253">
            <v>29.21</v>
          </cell>
          <cell r="L253">
            <v>135.1</v>
          </cell>
          <cell r="M253">
            <v>62.9</v>
          </cell>
        </row>
        <row r="254">
          <cell r="A254">
            <v>42850</v>
          </cell>
          <cell r="B254">
            <v>3389.5</v>
          </cell>
          <cell r="C254">
            <v>3490</v>
          </cell>
          <cell r="D254">
            <v>3389.5</v>
          </cell>
          <cell r="E254">
            <v>3476.5</v>
          </cell>
          <cell r="F254">
            <v>3450.4072407445201</v>
          </cell>
          <cell r="G254">
            <v>9778</v>
          </cell>
          <cell r="H254">
            <v>1719</v>
          </cell>
          <cell r="I254">
            <v>33738082</v>
          </cell>
          <cell r="J254">
            <v>4325</v>
          </cell>
          <cell r="K254">
            <v>44.23</v>
          </cell>
          <cell r="L254">
            <v>100.5</v>
          </cell>
          <cell r="M254">
            <v>87</v>
          </cell>
        </row>
        <row r="255">
          <cell r="A255">
            <v>42849</v>
          </cell>
          <cell r="B255">
            <v>3370</v>
          </cell>
          <cell r="C255">
            <v>3394.6</v>
          </cell>
          <cell r="D255">
            <v>3370</v>
          </cell>
          <cell r="E255">
            <v>3382.35</v>
          </cell>
          <cell r="F255">
            <v>3383.64303482587</v>
          </cell>
          <cell r="G255">
            <v>3216</v>
          </cell>
          <cell r="H255">
            <v>602</v>
          </cell>
          <cell r="I255">
            <v>10881796</v>
          </cell>
          <cell r="J255">
            <v>1113</v>
          </cell>
          <cell r="K255">
            <v>34.61</v>
          </cell>
          <cell r="L255">
            <v>24.6</v>
          </cell>
          <cell r="M255">
            <v>12.35</v>
          </cell>
        </row>
        <row r="256">
          <cell r="A256">
            <v>42846</v>
          </cell>
          <cell r="B256">
            <v>3397.85</v>
          </cell>
          <cell r="C256">
            <v>3408</v>
          </cell>
          <cell r="D256">
            <v>3360</v>
          </cell>
          <cell r="E256">
            <v>3373.7</v>
          </cell>
          <cell r="F256">
            <v>3386.3874764595098</v>
          </cell>
          <cell r="G256">
            <v>4248</v>
          </cell>
          <cell r="H256">
            <v>905</v>
          </cell>
          <cell r="I256">
            <v>14385374</v>
          </cell>
          <cell r="J256">
            <v>992</v>
          </cell>
          <cell r="K256">
            <v>23.35</v>
          </cell>
          <cell r="L256">
            <v>48</v>
          </cell>
          <cell r="M256">
            <v>-24.15</v>
          </cell>
        </row>
        <row r="257">
          <cell r="A257">
            <v>42845</v>
          </cell>
          <cell r="B257">
            <v>3420</v>
          </cell>
          <cell r="C257">
            <v>3438.15</v>
          </cell>
          <cell r="D257">
            <v>3368.95</v>
          </cell>
          <cell r="E257">
            <v>3378.75</v>
          </cell>
          <cell r="F257">
            <v>3391.8586578899199</v>
          </cell>
          <cell r="G257">
            <v>5469</v>
          </cell>
          <cell r="H257">
            <v>716</v>
          </cell>
          <cell r="I257">
            <v>18550075</v>
          </cell>
          <cell r="J257">
            <v>2327</v>
          </cell>
          <cell r="K257">
            <v>42.55</v>
          </cell>
          <cell r="L257">
            <v>69.2</v>
          </cell>
          <cell r="M257">
            <v>-41.25</v>
          </cell>
        </row>
        <row r="258">
          <cell r="A258">
            <v>42844</v>
          </cell>
          <cell r="B258">
            <v>3377.6</v>
          </cell>
          <cell r="C258">
            <v>3447.9</v>
          </cell>
          <cell r="D258">
            <v>3339.05</v>
          </cell>
          <cell r="E258">
            <v>3428</v>
          </cell>
          <cell r="F258">
            <v>3418.3239756132102</v>
          </cell>
          <cell r="G258">
            <v>7053</v>
          </cell>
          <cell r="H258">
            <v>1227</v>
          </cell>
          <cell r="I258">
            <v>24109439</v>
          </cell>
          <cell r="J258">
            <v>2783</v>
          </cell>
          <cell r="K258">
            <v>39.46</v>
          </cell>
          <cell r="L258">
            <v>108.85</v>
          </cell>
          <cell r="M258">
            <v>50.4</v>
          </cell>
        </row>
        <row r="259">
          <cell r="A259">
            <v>42843</v>
          </cell>
          <cell r="B259">
            <v>3390.5</v>
          </cell>
          <cell r="C259">
            <v>3416.25</v>
          </cell>
          <cell r="D259">
            <v>3360</v>
          </cell>
          <cell r="E259">
            <v>3373.65</v>
          </cell>
          <cell r="F259">
            <v>3365.1369413786801</v>
          </cell>
          <cell r="G259">
            <v>44216</v>
          </cell>
          <cell r="H259">
            <v>637</v>
          </cell>
          <cell r="I259">
            <v>148792895</v>
          </cell>
          <cell r="J259">
            <v>1162</v>
          </cell>
          <cell r="K259">
            <v>2.63</v>
          </cell>
          <cell r="L259">
            <v>56.25</v>
          </cell>
          <cell r="M259">
            <v>-16.850000000000001</v>
          </cell>
        </row>
        <row r="260">
          <cell r="A260">
            <v>42842</v>
          </cell>
          <cell r="B260">
            <v>3410.4</v>
          </cell>
          <cell r="C260">
            <v>3410.4</v>
          </cell>
          <cell r="D260">
            <v>3372</v>
          </cell>
          <cell r="E260">
            <v>3378.15</v>
          </cell>
          <cell r="F260">
            <v>3387.3612940165999</v>
          </cell>
          <cell r="G260">
            <v>3493</v>
          </cell>
          <cell r="H260">
            <v>659</v>
          </cell>
          <cell r="I260">
            <v>11832053</v>
          </cell>
          <cell r="J260">
            <v>967</v>
          </cell>
          <cell r="K260">
            <v>27.68</v>
          </cell>
          <cell r="L260">
            <v>38.4</v>
          </cell>
          <cell r="M260">
            <v>-32.25</v>
          </cell>
        </row>
        <row r="261">
          <cell r="A261">
            <v>42838</v>
          </cell>
          <cell r="B261">
            <v>3454</v>
          </cell>
          <cell r="C261">
            <v>3457</v>
          </cell>
          <cell r="D261">
            <v>3391</v>
          </cell>
          <cell r="E261">
            <v>3400.45</v>
          </cell>
          <cell r="F261">
            <v>3418.36757507123</v>
          </cell>
          <cell r="G261">
            <v>13687</v>
          </cell>
          <cell r="H261">
            <v>871</v>
          </cell>
          <cell r="I261">
            <v>46787197</v>
          </cell>
          <cell r="J261">
            <v>10889</v>
          </cell>
          <cell r="K261">
            <v>79.56</v>
          </cell>
          <cell r="L261">
            <v>66</v>
          </cell>
          <cell r="M261">
            <v>-53.55</v>
          </cell>
        </row>
        <row r="262">
          <cell r="A262">
            <v>42837</v>
          </cell>
          <cell r="B262">
            <v>3400.65</v>
          </cell>
          <cell r="C262">
            <v>3460.05</v>
          </cell>
          <cell r="D262">
            <v>3381.65</v>
          </cell>
          <cell r="E262">
            <v>3449.25</v>
          </cell>
          <cell r="F262">
            <v>3441.7621809744701</v>
          </cell>
          <cell r="G262">
            <v>8620</v>
          </cell>
          <cell r="H262">
            <v>1293</v>
          </cell>
          <cell r="I262">
            <v>29667990</v>
          </cell>
          <cell r="J262">
            <v>3942</v>
          </cell>
          <cell r="K262">
            <v>45.73</v>
          </cell>
          <cell r="L262">
            <v>78.400000000000006</v>
          </cell>
          <cell r="M262">
            <v>48.6</v>
          </cell>
        </row>
        <row r="263">
          <cell r="A263">
            <v>42836</v>
          </cell>
          <cell r="B263">
            <v>3420.05</v>
          </cell>
          <cell r="C263">
            <v>3450</v>
          </cell>
          <cell r="D263">
            <v>3377</v>
          </cell>
          <cell r="E263">
            <v>3394.65</v>
          </cell>
          <cell r="F263">
            <v>3413.5579467559301</v>
          </cell>
          <cell r="G263">
            <v>6273</v>
          </cell>
          <cell r="H263">
            <v>1121</v>
          </cell>
          <cell r="I263">
            <v>21413249</v>
          </cell>
          <cell r="J263">
            <v>1660</v>
          </cell>
          <cell r="K263">
            <v>26.46</v>
          </cell>
          <cell r="L263">
            <v>73</v>
          </cell>
          <cell r="M263">
            <v>-25.4</v>
          </cell>
        </row>
        <row r="264">
          <cell r="A264">
            <v>42835</v>
          </cell>
          <cell r="B264">
            <v>3358</v>
          </cell>
          <cell r="C264">
            <v>3424.65</v>
          </cell>
          <cell r="D264">
            <v>3350</v>
          </cell>
          <cell r="E264">
            <v>3413.75</v>
          </cell>
          <cell r="F264">
            <v>3390.0242160473099</v>
          </cell>
          <cell r="G264">
            <v>8961</v>
          </cell>
          <cell r="H264">
            <v>1349</v>
          </cell>
          <cell r="I264">
            <v>30378007</v>
          </cell>
          <cell r="J264">
            <v>3520</v>
          </cell>
          <cell r="K264">
            <v>39.28</v>
          </cell>
          <cell r="L264">
            <v>74.650000000000006</v>
          </cell>
          <cell r="M264">
            <v>55.75</v>
          </cell>
        </row>
        <row r="265">
          <cell r="A265">
            <v>42832</v>
          </cell>
          <cell r="B265">
            <v>3346.1</v>
          </cell>
          <cell r="C265">
            <v>3375</v>
          </cell>
          <cell r="D265">
            <v>3339.35</v>
          </cell>
          <cell r="E265">
            <v>3348.8</v>
          </cell>
          <cell r="F265">
            <v>3358.3886255924099</v>
          </cell>
          <cell r="G265">
            <v>3165</v>
          </cell>
          <cell r="H265">
            <v>486</v>
          </cell>
          <cell r="I265">
            <v>10629300</v>
          </cell>
          <cell r="J265">
            <v>1224</v>
          </cell>
          <cell r="K265">
            <v>38.67</v>
          </cell>
          <cell r="L265">
            <v>35.65</v>
          </cell>
          <cell r="M265">
            <v>2.7</v>
          </cell>
        </row>
        <row r="266">
          <cell r="A266">
            <v>42831</v>
          </cell>
          <cell r="B266">
            <v>3370.45</v>
          </cell>
          <cell r="C266">
            <v>3399.8</v>
          </cell>
          <cell r="D266">
            <v>3345</v>
          </cell>
          <cell r="E266">
            <v>3353.85</v>
          </cell>
          <cell r="F266">
            <v>3365.6218583943701</v>
          </cell>
          <cell r="G266">
            <v>6963</v>
          </cell>
          <cell r="H266">
            <v>1098</v>
          </cell>
          <cell r="I266">
            <v>23434825</v>
          </cell>
          <cell r="J266">
            <v>2512</v>
          </cell>
          <cell r="K266">
            <v>36.08</v>
          </cell>
          <cell r="L266">
            <v>54.8</v>
          </cell>
          <cell r="M266">
            <v>-16.600000000000001</v>
          </cell>
        </row>
        <row r="267">
          <cell r="A267">
            <v>42830</v>
          </cell>
          <cell r="B267">
            <v>3392</v>
          </cell>
          <cell r="C267">
            <v>3399</v>
          </cell>
          <cell r="D267">
            <v>3355</v>
          </cell>
          <cell r="E267">
            <v>3371.5</v>
          </cell>
          <cell r="F267">
            <v>3373.0911144578299</v>
          </cell>
          <cell r="G267">
            <v>5312</v>
          </cell>
          <cell r="H267">
            <v>764</v>
          </cell>
          <cell r="I267">
            <v>17917860</v>
          </cell>
          <cell r="J267">
            <v>2962</v>
          </cell>
          <cell r="K267">
            <v>55.76</v>
          </cell>
          <cell r="L267">
            <v>44</v>
          </cell>
          <cell r="M267">
            <v>-20.5</v>
          </cell>
        </row>
        <row r="268">
          <cell r="A268">
            <v>42828</v>
          </cell>
          <cell r="B268">
            <v>3383</v>
          </cell>
          <cell r="C268">
            <v>3421.95</v>
          </cell>
          <cell r="D268">
            <v>3320</v>
          </cell>
          <cell r="E268">
            <v>3393.85</v>
          </cell>
          <cell r="F268">
            <v>3388.4650537634402</v>
          </cell>
          <cell r="G268">
            <v>4836</v>
          </cell>
          <cell r="H268">
            <v>980</v>
          </cell>
          <cell r="I268">
            <v>16386617</v>
          </cell>
          <cell r="J268">
            <v>1176</v>
          </cell>
          <cell r="K268">
            <v>24.32</v>
          </cell>
          <cell r="L268">
            <v>101.95</v>
          </cell>
          <cell r="M268">
            <v>10.85</v>
          </cell>
        </row>
        <row r="269">
          <cell r="A269">
            <v>42825</v>
          </cell>
          <cell r="B269">
            <v>3385</v>
          </cell>
          <cell r="C269">
            <v>3431.45</v>
          </cell>
          <cell r="D269">
            <v>3330.3</v>
          </cell>
          <cell r="E269">
            <v>3382.9</v>
          </cell>
          <cell r="F269">
            <v>3397.3531755116901</v>
          </cell>
          <cell r="G269">
            <v>21839</v>
          </cell>
          <cell r="H269">
            <v>1242</v>
          </cell>
          <cell r="I269">
            <v>74194796</v>
          </cell>
          <cell r="J269">
            <v>2130</v>
          </cell>
          <cell r="K269">
            <v>9.75</v>
          </cell>
          <cell r="L269">
            <v>101.15</v>
          </cell>
          <cell r="M269">
            <v>-2.1</v>
          </cell>
        </row>
        <row r="270">
          <cell r="A270">
            <v>42824</v>
          </cell>
          <cell r="B270">
            <v>3385</v>
          </cell>
          <cell r="C270">
            <v>3444</v>
          </cell>
          <cell r="D270">
            <v>3384.6</v>
          </cell>
          <cell r="E270">
            <v>3406.95</v>
          </cell>
          <cell r="F270">
            <v>3402.8084370677698</v>
          </cell>
          <cell r="G270">
            <v>14460</v>
          </cell>
          <cell r="H270">
            <v>1886</v>
          </cell>
          <cell r="I270">
            <v>49204610</v>
          </cell>
          <cell r="J270">
            <v>4424</v>
          </cell>
          <cell r="K270">
            <v>30.59</v>
          </cell>
          <cell r="L270">
            <v>59.4</v>
          </cell>
          <cell r="M270">
            <v>21.95</v>
          </cell>
        </row>
        <row r="271">
          <cell r="A271">
            <v>42823</v>
          </cell>
          <cell r="B271">
            <v>3354.7</v>
          </cell>
          <cell r="C271">
            <v>3415</v>
          </cell>
          <cell r="D271">
            <v>3329.15</v>
          </cell>
          <cell r="E271">
            <v>3379.7</v>
          </cell>
          <cell r="F271">
            <v>3364.0936408614598</v>
          </cell>
          <cell r="G271">
            <v>13744</v>
          </cell>
          <cell r="H271">
            <v>1959</v>
          </cell>
          <cell r="I271">
            <v>46236103</v>
          </cell>
          <cell r="J271">
            <v>5268</v>
          </cell>
          <cell r="K271">
            <v>38.33</v>
          </cell>
          <cell r="L271">
            <v>85.85</v>
          </cell>
          <cell r="M271">
            <v>25</v>
          </cell>
        </row>
        <row r="272">
          <cell r="A272">
            <v>42822</v>
          </cell>
          <cell r="B272">
            <v>3307.1</v>
          </cell>
          <cell r="C272">
            <v>3363.65</v>
          </cell>
          <cell r="D272">
            <v>3307.1</v>
          </cell>
          <cell r="E272">
            <v>3342</v>
          </cell>
          <cell r="F272">
            <v>3338.50765396938</v>
          </cell>
          <cell r="G272">
            <v>8427</v>
          </cell>
          <cell r="H272">
            <v>1236</v>
          </cell>
          <cell r="I272">
            <v>28133604</v>
          </cell>
          <cell r="J272">
            <v>2840</v>
          </cell>
          <cell r="K272">
            <v>33.700000000000003</v>
          </cell>
          <cell r="L272">
            <v>56.55</v>
          </cell>
          <cell r="M272">
            <v>34.9</v>
          </cell>
        </row>
        <row r="273">
          <cell r="A273">
            <v>42821</v>
          </cell>
          <cell r="B273">
            <v>3298</v>
          </cell>
          <cell r="C273">
            <v>3328.5</v>
          </cell>
          <cell r="D273">
            <v>3298</v>
          </cell>
          <cell r="E273">
            <v>3301.15</v>
          </cell>
          <cell r="F273">
            <v>3308.0396432111002</v>
          </cell>
          <cell r="G273">
            <v>3027</v>
          </cell>
          <cell r="H273">
            <v>632</v>
          </cell>
          <cell r="I273">
            <v>10013436</v>
          </cell>
          <cell r="J273">
            <v>839</v>
          </cell>
          <cell r="K273">
            <v>27.72</v>
          </cell>
          <cell r="L273">
            <v>30.5</v>
          </cell>
          <cell r="M273">
            <v>3.15</v>
          </cell>
        </row>
        <row r="274">
          <cell r="A274">
            <v>42818</v>
          </cell>
          <cell r="B274">
            <v>3307.4</v>
          </cell>
          <cell r="C274">
            <v>3319</v>
          </cell>
          <cell r="D274">
            <v>3282.5</v>
          </cell>
          <cell r="E274">
            <v>3299.65</v>
          </cell>
          <cell r="F274">
            <v>3301.4941520467801</v>
          </cell>
          <cell r="G274">
            <v>3762</v>
          </cell>
          <cell r="H274">
            <v>654</v>
          </cell>
          <cell r="I274">
            <v>12420221</v>
          </cell>
          <cell r="J274">
            <v>1425</v>
          </cell>
          <cell r="K274">
            <v>37.880000000000003</v>
          </cell>
          <cell r="L274">
            <v>36.5</v>
          </cell>
          <cell r="M274">
            <v>-7.75</v>
          </cell>
        </row>
        <row r="275">
          <cell r="A275">
            <v>42817</v>
          </cell>
          <cell r="B275">
            <v>3344.7</v>
          </cell>
          <cell r="C275">
            <v>3355.8</v>
          </cell>
          <cell r="D275">
            <v>3280</v>
          </cell>
          <cell r="E275">
            <v>3291.25</v>
          </cell>
          <cell r="F275">
            <v>3304.8896927871701</v>
          </cell>
          <cell r="G275">
            <v>8984</v>
          </cell>
          <cell r="H275">
            <v>1420</v>
          </cell>
          <cell r="I275">
            <v>29691129</v>
          </cell>
          <cell r="J275">
            <v>2487</v>
          </cell>
          <cell r="K275">
            <v>27.68</v>
          </cell>
          <cell r="L275">
            <v>75.8</v>
          </cell>
          <cell r="M275">
            <v>-53.45</v>
          </cell>
        </row>
        <row r="276">
          <cell r="A276">
            <v>42816</v>
          </cell>
          <cell r="B276">
            <v>3289.15</v>
          </cell>
          <cell r="C276">
            <v>3350</v>
          </cell>
          <cell r="D276">
            <v>3275.05</v>
          </cell>
          <cell r="E276">
            <v>3327.35</v>
          </cell>
          <cell r="F276">
            <v>3296.4346619827002</v>
          </cell>
          <cell r="G276">
            <v>422434</v>
          </cell>
          <cell r="H276">
            <v>930</v>
          </cell>
          <cell r="I276">
            <v>1392526080</v>
          </cell>
          <cell r="J276">
            <v>418294</v>
          </cell>
          <cell r="K276">
            <v>99.02</v>
          </cell>
          <cell r="L276">
            <v>74.95</v>
          </cell>
          <cell r="M276">
            <v>38.200000000000003</v>
          </cell>
        </row>
        <row r="277">
          <cell r="A277">
            <v>42815</v>
          </cell>
          <cell r="B277">
            <v>3250</v>
          </cell>
          <cell r="C277">
            <v>3317.95</v>
          </cell>
          <cell r="D277">
            <v>3244.45</v>
          </cell>
          <cell r="E277">
            <v>3289.1</v>
          </cell>
          <cell r="F277">
            <v>3287.7387125160699</v>
          </cell>
          <cell r="G277">
            <v>14773</v>
          </cell>
          <cell r="H277">
            <v>2277</v>
          </cell>
          <cell r="I277">
            <v>48569764</v>
          </cell>
          <cell r="J277">
            <v>5089</v>
          </cell>
          <cell r="K277">
            <v>34.450000000000003</v>
          </cell>
          <cell r="L277">
            <v>73.5</v>
          </cell>
          <cell r="M277">
            <v>39.1</v>
          </cell>
        </row>
        <row r="278">
          <cell r="A278">
            <v>42814</v>
          </cell>
          <cell r="B278">
            <v>3250</v>
          </cell>
          <cell r="C278">
            <v>3264.5</v>
          </cell>
          <cell r="D278">
            <v>3242.1</v>
          </cell>
          <cell r="E278">
            <v>3253.1</v>
          </cell>
          <cell r="F278">
            <v>3252.7568471337499</v>
          </cell>
          <cell r="G278">
            <v>6280</v>
          </cell>
          <cell r="H278">
            <v>1128</v>
          </cell>
          <cell r="I278">
            <v>20427313</v>
          </cell>
          <cell r="J278">
            <v>2236</v>
          </cell>
          <cell r="K278">
            <v>35.61</v>
          </cell>
          <cell r="L278">
            <v>22.4</v>
          </cell>
          <cell r="M278">
            <v>3.1</v>
          </cell>
        </row>
        <row r="279">
          <cell r="A279">
            <v>42811</v>
          </cell>
          <cell r="B279">
            <v>3223.75</v>
          </cell>
          <cell r="C279">
            <v>3254.5</v>
          </cell>
          <cell r="D279">
            <v>3219.7</v>
          </cell>
          <cell r="E279">
            <v>3240.4</v>
          </cell>
          <cell r="F279">
            <v>3239.17036814725</v>
          </cell>
          <cell r="G279">
            <v>9996</v>
          </cell>
          <cell r="H279">
            <v>1606</v>
          </cell>
          <cell r="I279">
            <v>32378747</v>
          </cell>
          <cell r="J279">
            <v>3404</v>
          </cell>
          <cell r="K279">
            <v>34.049999999999997</v>
          </cell>
          <cell r="L279">
            <v>34.799999999999997</v>
          </cell>
          <cell r="M279">
            <v>16.649999999999999</v>
          </cell>
        </row>
        <row r="280">
          <cell r="A280">
            <v>42810</v>
          </cell>
          <cell r="B280">
            <v>3200</v>
          </cell>
          <cell r="C280">
            <v>3235.9</v>
          </cell>
          <cell r="D280">
            <v>3200</v>
          </cell>
          <cell r="E280">
            <v>3219.7</v>
          </cell>
          <cell r="F280">
            <v>3223.74299131919</v>
          </cell>
          <cell r="G280">
            <v>7027</v>
          </cell>
          <cell r="H280">
            <v>814</v>
          </cell>
          <cell r="I280">
            <v>22653242</v>
          </cell>
          <cell r="J280">
            <v>3340</v>
          </cell>
          <cell r="K280">
            <v>47.53</v>
          </cell>
          <cell r="L280">
            <v>35.9</v>
          </cell>
          <cell r="M280">
            <v>19.7</v>
          </cell>
        </row>
        <row r="281">
          <cell r="A281">
            <v>42809</v>
          </cell>
          <cell r="B281">
            <v>3167.95</v>
          </cell>
          <cell r="C281">
            <v>3199</v>
          </cell>
          <cell r="D281">
            <v>3140</v>
          </cell>
          <cell r="E281">
            <v>3188.95</v>
          </cell>
          <cell r="F281">
            <v>3177.2567357878402</v>
          </cell>
          <cell r="G281">
            <v>7089</v>
          </cell>
          <cell r="H281">
            <v>1188</v>
          </cell>
          <cell r="I281">
            <v>22523573</v>
          </cell>
          <cell r="J281">
            <v>2263</v>
          </cell>
          <cell r="K281">
            <v>31.92</v>
          </cell>
          <cell r="L281">
            <v>59</v>
          </cell>
          <cell r="M281">
            <v>21</v>
          </cell>
        </row>
        <row r="282">
          <cell r="A282">
            <v>42808</v>
          </cell>
          <cell r="B282">
            <v>3160</v>
          </cell>
          <cell r="C282">
            <v>3189.9</v>
          </cell>
          <cell r="D282">
            <v>3136</v>
          </cell>
          <cell r="E282">
            <v>3177.65</v>
          </cell>
          <cell r="F282">
            <v>3167.0928069654601</v>
          </cell>
          <cell r="G282">
            <v>10107</v>
          </cell>
          <cell r="H282">
            <v>1593</v>
          </cell>
          <cell r="I282">
            <v>32009807</v>
          </cell>
          <cell r="J282">
            <v>3749</v>
          </cell>
          <cell r="K282">
            <v>37.090000000000003</v>
          </cell>
          <cell r="L282">
            <v>53.9</v>
          </cell>
          <cell r="M282">
            <v>17.649999999999999</v>
          </cell>
        </row>
        <row r="283">
          <cell r="A283">
            <v>42804</v>
          </cell>
          <cell r="B283">
            <v>3083.8</v>
          </cell>
          <cell r="C283">
            <v>3132</v>
          </cell>
          <cell r="D283">
            <v>3079.95</v>
          </cell>
          <cell r="E283">
            <v>3123.8</v>
          </cell>
          <cell r="F283">
            <v>3115.6972540841102</v>
          </cell>
          <cell r="G283">
            <v>8631</v>
          </cell>
          <cell r="H283">
            <v>1204</v>
          </cell>
          <cell r="I283">
            <v>26891583</v>
          </cell>
          <cell r="J283">
            <v>2492</v>
          </cell>
          <cell r="K283">
            <v>28.87</v>
          </cell>
          <cell r="L283">
            <v>52.05</v>
          </cell>
          <cell r="M283">
            <v>40</v>
          </cell>
        </row>
        <row r="284">
          <cell r="A284">
            <v>42803</v>
          </cell>
          <cell r="B284">
            <v>3084.65</v>
          </cell>
          <cell r="C284">
            <v>3102.9</v>
          </cell>
          <cell r="D284">
            <v>3063.55</v>
          </cell>
          <cell r="E284">
            <v>3071.85</v>
          </cell>
          <cell r="F284">
            <v>3077.1557212503499</v>
          </cell>
          <cell r="G284">
            <v>6974</v>
          </cell>
          <cell r="H284">
            <v>1207</v>
          </cell>
          <cell r="I284">
            <v>21460084</v>
          </cell>
          <cell r="J284">
            <v>2357</v>
          </cell>
          <cell r="K284">
            <v>33.799999999999997</v>
          </cell>
          <cell r="L284">
            <v>39.35</v>
          </cell>
          <cell r="M284">
            <v>-12.8</v>
          </cell>
        </row>
        <row r="285">
          <cell r="A285">
            <v>42802</v>
          </cell>
          <cell r="B285">
            <v>3065</v>
          </cell>
          <cell r="C285">
            <v>3108.2</v>
          </cell>
          <cell r="D285">
            <v>3060.55</v>
          </cell>
          <cell r="E285">
            <v>3073.3</v>
          </cell>
          <cell r="F285">
            <v>3081.82281898784</v>
          </cell>
          <cell r="G285">
            <v>27407</v>
          </cell>
          <cell r="H285">
            <v>1154</v>
          </cell>
          <cell r="I285">
            <v>84463518</v>
          </cell>
          <cell r="J285">
            <v>23570</v>
          </cell>
          <cell r="K285">
            <v>86</v>
          </cell>
          <cell r="L285">
            <v>47.65</v>
          </cell>
          <cell r="M285">
            <v>8.3000000000000007</v>
          </cell>
        </row>
        <row r="286">
          <cell r="A286">
            <v>42801</v>
          </cell>
          <cell r="B286">
            <v>3091.05</v>
          </cell>
          <cell r="C286">
            <v>3099.35</v>
          </cell>
          <cell r="D286">
            <v>3052</v>
          </cell>
          <cell r="E286">
            <v>3059</v>
          </cell>
          <cell r="F286">
            <v>3069.2490743857202</v>
          </cell>
          <cell r="G286">
            <v>2971</v>
          </cell>
          <cell r="H286">
            <v>676</v>
          </cell>
          <cell r="I286">
            <v>9118739</v>
          </cell>
          <cell r="J286">
            <v>861</v>
          </cell>
          <cell r="K286">
            <v>28.98</v>
          </cell>
          <cell r="L286">
            <v>47.35</v>
          </cell>
          <cell r="M286">
            <v>-32.049999999999997</v>
          </cell>
        </row>
        <row r="287">
          <cell r="A287">
            <v>42800</v>
          </cell>
          <cell r="B287">
            <v>3110</v>
          </cell>
          <cell r="C287">
            <v>3114.35</v>
          </cell>
          <cell r="D287">
            <v>3062</v>
          </cell>
          <cell r="E287">
            <v>3090.65</v>
          </cell>
          <cell r="F287">
            <v>3088.9086803813302</v>
          </cell>
          <cell r="G287">
            <v>3986</v>
          </cell>
          <cell r="H287">
            <v>1006</v>
          </cell>
          <cell r="I287">
            <v>12312390</v>
          </cell>
          <cell r="J287">
            <v>1542</v>
          </cell>
          <cell r="K287">
            <v>38.69</v>
          </cell>
          <cell r="L287">
            <v>52.35</v>
          </cell>
          <cell r="M287">
            <v>-19.350000000000001</v>
          </cell>
        </row>
        <row r="288">
          <cell r="A288">
            <v>42797</v>
          </cell>
          <cell r="B288">
            <v>3130</v>
          </cell>
          <cell r="C288">
            <v>3137.4</v>
          </cell>
          <cell r="D288">
            <v>3072.3</v>
          </cell>
          <cell r="E288">
            <v>3095.2</v>
          </cell>
          <cell r="F288">
            <v>3094.1170699803702</v>
          </cell>
          <cell r="G288">
            <v>6116</v>
          </cell>
          <cell r="H288">
            <v>1365</v>
          </cell>
          <cell r="I288">
            <v>18923620</v>
          </cell>
          <cell r="J288">
            <v>1872</v>
          </cell>
          <cell r="K288">
            <v>30.61</v>
          </cell>
          <cell r="L288">
            <v>65.099999999999994</v>
          </cell>
          <cell r="M288">
            <v>-34.799999999999997</v>
          </cell>
        </row>
        <row r="289">
          <cell r="A289">
            <v>42796</v>
          </cell>
          <cell r="B289">
            <v>3217.85</v>
          </cell>
          <cell r="C289">
            <v>3217.85</v>
          </cell>
          <cell r="D289">
            <v>3100</v>
          </cell>
          <cell r="E289">
            <v>3110.35</v>
          </cell>
          <cell r="F289">
            <v>3148.90224358974</v>
          </cell>
          <cell r="G289">
            <v>11856</v>
          </cell>
          <cell r="H289">
            <v>1933</v>
          </cell>
          <cell r="I289">
            <v>37333385</v>
          </cell>
          <cell r="J289">
            <v>4810</v>
          </cell>
          <cell r="K289">
            <v>40.57</v>
          </cell>
          <cell r="L289">
            <v>117.85</v>
          </cell>
          <cell r="M289">
            <v>-107.5</v>
          </cell>
        </row>
        <row r="290">
          <cell r="A290">
            <v>42795</v>
          </cell>
          <cell r="B290">
            <v>3240</v>
          </cell>
          <cell r="C290">
            <v>3252.15</v>
          </cell>
          <cell r="D290">
            <v>3175</v>
          </cell>
          <cell r="E290">
            <v>3181.1</v>
          </cell>
          <cell r="F290">
            <v>3200.0132765120402</v>
          </cell>
          <cell r="G290">
            <v>6101</v>
          </cell>
          <cell r="H290">
            <v>1574</v>
          </cell>
          <cell r="I290">
            <v>19523281</v>
          </cell>
          <cell r="J290">
            <v>3010</v>
          </cell>
          <cell r="K290">
            <v>49.34</v>
          </cell>
          <cell r="L290">
            <v>77.150000000000006</v>
          </cell>
          <cell r="M290">
            <v>-58.9</v>
          </cell>
        </row>
        <row r="291">
          <cell r="A291">
            <v>42794</v>
          </cell>
          <cell r="B291">
            <v>3248.35</v>
          </cell>
          <cell r="C291">
            <v>3259</v>
          </cell>
          <cell r="D291">
            <v>3213</v>
          </cell>
          <cell r="E291">
            <v>3229.2</v>
          </cell>
          <cell r="F291">
            <v>3231.0864118213899</v>
          </cell>
          <cell r="G291">
            <v>3113</v>
          </cell>
          <cell r="H291">
            <v>710</v>
          </cell>
          <cell r="I291">
            <v>10058372</v>
          </cell>
          <cell r="J291">
            <v>1146</v>
          </cell>
          <cell r="K291">
            <v>36.81</v>
          </cell>
          <cell r="L291">
            <v>46</v>
          </cell>
          <cell r="M291">
            <v>-19.149999999999999</v>
          </cell>
        </row>
        <row r="292">
          <cell r="A292">
            <v>42793</v>
          </cell>
          <cell r="B292">
            <v>3240</v>
          </cell>
          <cell r="C292">
            <v>3273.2</v>
          </cell>
          <cell r="D292">
            <v>3221</v>
          </cell>
          <cell r="E292">
            <v>3246</v>
          </cell>
          <cell r="F292">
            <v>3247.9811820832201</v>
          </cell>
          <cell r="G292">
            <v>11319</v>
          </cell>
          <cell r="H292">
            <v>2556</v>
          </cell>
          <cell r="I292">
            <v>36763899</v>
          </cell>
          <cell r="J292">
            <v>3043</v>
          </cell>
          <cell r="K292">
            <v>26.88</v>
          </cell>
          <cell r="L292">
            <v>52.2</v>
          </cell>
          <cell r="M292">
            <v>6</v>
          </cell>
        </row>
        <row r="293">
          <cell r="A293">
            <v>42789</v>
          </cell>
          <cell r="B293">
            <v>3236.1</v>
          </cell>
          <cell r="C293">
            <v>3276</v>
          </cell>
          <cell r="D293">
            <v>3211.25</v>
          </cell>
          <cell r="E293">
            <v>3228.4</v>
          </cell>
          <cell r="F293">
            <v>3253.21080368906</v>
          </cell>
          <cell r="G293">
            <v>6831</v>
          </cell>
          <cell r="H293">
            <v>1670</v>
          </cell>
          <cell r="I293">
            <v>22222683</v>
          </cell>
          <cell r="J293">
            <v>1864</v>
          </cell>
          <cell r="K293">
            <v>27.29</v>
          </cell>
          <cell r="L293">
            <v>64.75</v>
          </cell>
          <cell r="M293">
            <v>-7.7</v>
          </cell>
        </row>
        <row r="294">
          <cell r="A294">
            <v>42788</v>
          </cell>
          <cell r="B294">
            <v>3235.9</v>
          </cell>
          <cell r="C294">
            <v>3261.5</v>
          </cell>
          <cell r="D294">
            <v>3207</v>
          </cell>
          <cell r="E294">
            <v>3236.1</v>
          </cell>
          <cell r="F294">
            <v>3243.8043068217498</v>
          </cell>
          <cell r="G294">
            <v>6362</v>
          </cell>
          <cell r="H294">
            <v>1258</v>
          </cell>
          <cell r="I294">
            <v>20637083</v>
          </cell>
          <cell r="J294">
            <v>2219</v>
          </cell>
          <cell r="K294">
            <v>34.880000000000003</v>
          </cell>
          <cell r="L294">
            <v>54.5</v>
          </cell>
          <cell r="M294">
            <v>0.2</v>
          </cell>
        </row>
        <row r="295">
          <cell r="A295">
            <v>42787</v>
          </cell>
          <cell r="B295">
            <v>3270</v>
          </cell>
          <cell r="C295">
            <v>3270.5</v>
          </cell>
          <cell r="D295">
            <v>3218</v>
          </cell>
          <cell r="E295">
            <v>3236.15</v>
          </cell>
          <cell r="F295">
            <v>3235.48693426724</v>
          </cell>
          <cell r="G295">
            <v>7424</v>
          </cell>
          <cell r="H295">
            <v>1534</v>
          </cell>
          <cell r="I295">
            <v>24020255</v>
          </cell>
          <cell r="J295">
            <v>2609</v>
          </cell>
          <cell r="K295">
            <v>35.14</v>
          </cell>
          <cell r="L295">
            <v>52.5</v>
          </cell>
          <cell r="M295">
            <v>-33.85</v>
          </cell>
        </row>
        <row r="296">
          <cell r="A296">
            <v>42786</v>
          </cell>
          <cell r="B296">
            <v>3255</v>
          </cell>
          <cell r="C296">
            <v>3270</v>
          </cell>
          <cell r="D296">
            <v>3240</v>
          </cell>
          <cell r="E296">
            <v>3253.55</v>
          </cell>
          <cell r="F296">
            <v>3253.2733765520202</v>
          </cell>
          <cell r="G296">
            <v>9101</v>
          </cell>
          <cell r="H296">
            <v>1472</v>
          </cell>
          <cell r="I296">
            <v>29608041</v>
          </cell>
          <cell r="J296">
            <v>2272</v>
          </cell>
          <cell r="K296">
            <v>24.96</v>
          </cell>
          <cell r="L296">
            <v>30</v>
          </cell>
          <cell r="M296">
            <v>-1.45</v>
          </cell>
        </row>
        <row r="297">
          <cell r="A297">
            <v>42783</v>
          </cell>
          <cell r="B297">
            <v>3230.95</v>
          </cell>
          <cell r="C297">
            <v>3255</v>
          </cell>
          <cell r="D297">
            <v>3207.5</v>
          </cell>
          <cell r="E297">
            <v>3245.7</v>
          </cell>
          <cell r="F297">
            <v>3240.5825074331001</v>
          </cell>
          <cell r="G297">
            <v>4036</v>
          </cell>
          <cell r="H297">
            <v>724</v>
          </cell>
          <cell r="I297">
            <v>13078991</v>
          </cell>
          <cell r="J297">
            <v>1267</v>
          </cell>
          <cell r="K297">
            <v>31.39</v>
          </cell>
          <cell r="L297">
            <v>47.5</v>
          </cell>
          <cell r="M297">
            <v>14.75</v>
          </cell>
        </row>
        <row r="298">
          <cell r="A298">
            <v>42782</v>
          </cell>
          <cell r="B298">
            <v>3195.35</v>
          </cell>
          <cell r="C298">
            <v>3240</v>
          </cell>
          <cell r="D298">
            <v>3189.8</v>
          </cell>
          <cell r="E298">
            <v>3230.95</v>
          </cell>
          <cell r="F298">
            <v>3218.2590738423</v>
          </cell>
          <cell r="G298">
            <v>4794</v>
          </cell>
          <cell r="H298">
            <v>748</v>
          </cell>
          <cell r="I298">
            <v>15428334</v>
          </cell>
          <cell r="J298">
            <v>1651</v>
          </cell>
          <cell r="K298">
            <v>34.44</v>
          </cell>
          <cell r="L298">
            <v>50.2</v>
          </cell>
          <cell r="M298">
            <v>35.6</v>
          </cell>
        </row>
        <row r="299">
          <cell r="A299">
            <v>42781</v>
          </cell>
          <cell r="B299">
            <v>3239</v>
          </cell>
          <cell r="C299">
            <v>3240</v>
          </cell>
          <cell r="D299">
            <v>3173.1</v>
          </cell>
          <cell r="E299">
            <v>3194.5</v>
          </cell>
          <cell r="F299">
            <v>3195.4949750671199</v>
          </cell>
          <cell r="G299">
            <v>13035</v>
          </cell>
          <cell r="H299">
            <v>1685</v>
          </cell>
          <cell r="I299">
            <v>41653277</v>
          </cell>
          <cell r="J299">
            <v>5726</v>
          </cell>
          <cell r="K299">
            <v>43.93</v>
          </cell>
          <cell r="L299">
            <v>66.900000000000006</v>
          </cell>
          <cell r="M299">
            <v>-44.5</v>
          </cell>
        </row>
        <row r="300">
          <cell r="A300">
            <v>42780</v>
          </cell>
          <cell r="B300">
            <v>3293.25</v>
          </cell>
          <cell r="C300">
            <v>3293.25</v>
          </cell>
          <cell r="D300">
            <v>3213.7</v>
          </cell>
          <cell r="E300">
            <v>3220.2</v>
          </cell>
          <cell r="F300">
            <v>3230.1610446137101</v>
          </cell>
          <cell r="G300">
            <v>6433</v>
          </cell>
          <cell r="H300">
            <v>1212</v>
          </cell>
          <cell r="I300">
            <v>20779626</v>
          </cell>
          <cell r="J300">
            <v>2342</v>
          </cell>
          <cell r="K300">
            <v>36.409999999999997</v>
          </cell>
          <cell r="L300">
            <v>79.55</v>
          </cell>
          <cell r="M300">
            <v>-73.05</v>
          </cell>
        </row>
        <row r="301">
          <cell r="A301">
            <v>42779</v>
          </cell>
          <cell r="B301">
            <v>3248.3</v>
          </cell>
          <cell r="C301">
            <v>3292</v>
          </cell>
          <cell r="D301">
            <v>3223</v>
          </cell>
          <cell r="E301">
            <v>3273</v>
          </cell>
          <cell r="F301">
            <v>3264.23012681719</v>
          </cell>
          <cell r="G301">
            <v>16165</v>
          </cell>
          <cell r="H301">
            <v>2443</v>
          </cell>
          <cell r="I301">
            <v>52766280</v>
          </cell>
          <cell r="J301">
            <v>5095</v>
          </cell>
          <cell r="K301">
            <v>31.52</v>
          </cell>
          <cell r="L301">
            <v>69</v>
          </cell>
          <cell r="M301">
            <v>24.7</v>
          </cell>
        </row>
        <row r="302">
          <cell r="A302">
            <v>42776</v>
          </cell>
          <cell r="B302">
            <v>3237.65</v>
          </cell>
          <cell r="C302">
            <v>3268.85</v>
          </cell>
          <cell r="D302">
            <v>3225.75</v>
          </cell>
          <cell r="E302">
            <v>3235.75</v>
          </cell>
          <cell r="F302">
            <v>3247.39598158225</v>
          </cell>
          <cell r="G302">
            <v>7167</v>
          </cell>
          <cell r="H302">
            <v>939</v>
          </cell>
          <cell r="I302">
            <v>23274087</v>
          </cell>
          <cell r="J302">
            <v>3749</v>
          </cell>
          <cell r="K302">
            <v>52.31</v>
          </cell>
          <cell r="L302">
            <v>43.1</v>
          </cell>
          <cell r="M302">
            <v>-1.9</v>
          </cell>
        </row>
        <row r="303">
          <cell r="A303">
            <v>42775</v>
          </cell>
          <cell r="B303">
            <v>3255</v>
          </cell>
          <cell r="C303">
            <v>3255</v>
          </cell>
          <cell r="D303">
            <v>3206.65</v>
          </cell>
          <cell r="E303">
            <v>3230.55</v>
          </cell>
          <cell r="F303">
            <v>3224.4182357043201</v>
          </cell>
          <cell r="G303">
            <v>5736</v>
          </cell>
          <cell r="H303">
            <v>1051</v>
          </cell>
          <cell r="I303">
            <v>18495263</v>
          </cell>
          <cell r="J303">
            <v>2416</v>
          </cell>
          <cell r="K303">
            <v>42.12</v>
          </cell>
          <cell r="L303">
            <v>48.35</v>
          </cell>
          <cell r="M303">
            <v>-24.45</v>
          </cell>
        </row>
        <row r="304">
          <cell r="A304">
            <v>42774</v>
          </cell>
          <cell r="B304">
            <v>3202.1</v>
          </cell>
          <cell r="C304">
            <v>3265</v>
          </cell>
          <cell r="D304">
            <v>3195.95</v>
          </cell>
          <cell r="E304">
            <v>3227.05</v>
          </cell>
          <cell r="F304">
            <v>3230.08475280432</v>
          </cell>
          <cell r="G304">
            <v>4814</v>
          </cell>
          <cell r="H304">
            <v>1046</v>
          </cell>
          <cell r="I304">
            <v>15549628</v>
          </cell>
          <cell r="J304">
            <v>975</v>
          </cell>
          <cell r="K304">
            <v>20.25</v>
          </cell>
          <cell r="L304">
            <v>69.05</v>
          </cell>
          <cell r="M304">
            <v>24.95</v>
          </cell>
        </row>
        <row r="305">
          <cell r="A305">
            <v>42773</v>
          </cell>
          <cell r="B305">
            <v>3283</v>
          </cell>
          <cell r="C305">
            <v>3290.25</v>
          </cell>
          <cell r="D305">
            <v>3212</v>
          </cell>
          <cell r="E305">
            <v>3225.4</v>
          </cell>
          <cell r="F305">
            <v>3237.2403742353299</v>
          </cell>
          <cell r="G305">
            <v>5558</v>
          </cell>
          <cell r="H305">
            <v>1289</v>
          </cell>
          <cell r="I305">
            <v>17992582</v>
          </cell>
          <cell r="J305">
            <v>2057</v>
          </cell>
          <cell r="K305">
            <v>37.01</v>
          </cell>
          <cell r="L305">
            <v>78.25</v>
          </cell>
          <cell r="M305">
            <v>-57.6</v>
          </cell>
        </row>
        <row r="306">
          <cell r="A306">
            <v>42772</v>
          </cell>
          <cell r="B306">
            <v>3242</v>
          </cell>
          <cell r="C306">
            <v>3293.25</v>
          </cell>
          <cell r="D306">
            <v>3240</v>
          </cell>
          <cell r="E306">
            <v>3286.25</v>
          </cell>
          <cell r="F306">
            <v>3270.2754458656</v>
          </cell>
          <cell r="G306">
            <v>16653</v>
          </cell>
          <cell r="H306">
            <v>1850</v>
          </cell>
          <cell r="I306">
            <v>54459897</v>
          </cell>
          <cell r="J306">
            <v>9141</v>
          </cell>
          <cell r="K306">
            <v>54.89</v>
          </cell>
          <cell r="L306">
            <v>53.25</v>
          </cell>
          <cell r="M306">
            <v>44.25</v>
          </cell>
        </row>
        <row r="307">
          <cell r="A307">
            <v>42769</v>
          </cell>
          <cell r="B307">
            <v>3230</v>
          </cell>
          <cell r="C307">
            <v>3272.95</v>
          </cell>
          <cell r="D307">
            <v>3209.65</v>
          </cell>
          <cell r="E307">
            <v>3229.75</v>
          </cell>
          <cell r="F307">
            <v>3228.7230828442198</v>
          </cell>
          <cell r="G307">
            <v>10393</v>
          </cell>
          <cell r="H307">
            <v>1136</v>
          </cell>
          <cell r="I307">
            <v>33556119</v>
          </cell>
          <cell r="J307">
            <v>6189</v>
          </cell>
          <cell r="K307">
            <v>59.55</v>
          </cell>
          <cell r="L307">
            <v>63.3</v>
          </cell>
          <cell r="M307">
            <v>-0.25</v>
          </cell>
        </row>
        <row r="308">
          <cell r="A308">
            <v>42768</v>
          </cell>
          <cell r="B308">
            <v>3230.95</v>
          </cell>
          <cell r="C308">
            <v>3250.5</v>
          </cell>
          <cell r="D308">
            <v>3192.75</v>
          </cell>
          <cell r="E308">
            <v>3229.65</v>
          </cell>
          <cell r="F308">
            <v>3226.1176225668701</v>
          </cell>
          <cell r="G308">
            <v>9607</v>
          </cell>
          <cell r="H308">
            <v>1621</v>
          </cell>
          <cell r="I308">
            <v>30993312</v>
          </cell>
          <cell r="J308">
            <v>2875</v>
          </cell>
          <cell r="K308">
            <v>29.93</v>
          </cell>
          <cell r="L308">
            <v>57.75</v>
          </cell>
          <cell r="M308">
            <v>-1.3</v>
          </cell>
        </row>
        <row r="309">
          <cell r="A309">
            <v>42767</v>
          </cell>
          <cell r="B309">
            <v>3131</v>
          </cell>
          <cell r="C309">
            <v>3247.45</v>
          </cell>
          <cell r="D309">
            <v>3112</v>
          </cell>
          <cell r="E309">
            <v>3230.95</v>
          </cell>
          <cell r="F309">
            <v>3191.0039874081799</v>
          </cell>
          <cell r="G309">
            <v>23825</v>
          </cell>
          <cell r="H309">
            <v>2904</v>
          </cell>
          <cell r="I309">
            <v>76025670</v>
          </cell>
          <cell r="J309">
            <v>8938</v>
          </cell>
          <cell r="K309">
            <v>37.520000000000003</v>
          </cell>
          <cell r="L309">
            <v>135.44999999999999</v>
          </cell>
          <cell r="M309">
            <v>99.95</v>
          </cell>
        </row>
        <row r="310">
          <cell r="A310">
            <v>42766</v>
          </cell>
          <cell r="B310">
            <v>3146</v>
          </cell>
          <cell r="C310">
            <v>3150</v>
          </cell>
          <cell r="D310">
            <v>3112.4</v>
          </cell>
          <cell r="E310">
            <v>3127.15</v>
          </cell>
          <cell r="F310">
            <v>3129.5149128241401</v>
          </cell>
          <cell r="G310">
            <v>11299</v>
          </cell>
          <cell r="H310">
            <v>1513</v>
          </cell>
          <cell r="I310">
            <v>35360389</v>
          </cell>
          <cell r="J310">
            <v>2746</v>
          </cell>
          <cell r="K310">
            <v>24.3</v>
          </cell>
          <cell r="L310">
            <v>37.6</v>
          </cell>
          <cell r="M310">
            <v>-18.850000000000001</v>
          </cell>
        </row>
        <row r="311">
          <cell r="A311">
            <v>42765</v>
          </cell>
          <cell r="B311">
            <v>3122.6</v>
          </cell>
          <cell r="C311">
            <v>3150.25</v>
          </cell>
          <cell r="D311">
            <v>3102.65</v>
          </cell>
          <cell r="E311">
            <v>3143.7</v>
          </cell>
          <cell r="F311">
            <v>3135.59708649191</v>
          </cell>
          <cell r="G311">
            <v>21898</v>
          </cell>
          <cell r="H311">
            <v>1952</v>
          </cell>
          <cell r="I311">
            <v>68663305</v>
          </cell>
          <cell r="J311">
            <v>14113</v>
          </cell>
          <cell r="K311">
            <v>64.45</v>
          </cell>
          <cell r="L311">
            <v>47.6</v>
          </cell>
          <cell r="M311">
            <v>21.1</v>
          </cell>
        </row>
        <row r="312">
          <cell r="A312">
            <v>42762</v>
          </cell>
          <cell r="B312">
            <v>3140</v>
          </cell>
          <cell r="C312">
            <v>3160.5</v>
          </cell>
          <cell r="D312">
            <v>3092.35</v>
          </cell>
          <cell r="E312">
            <v>3102.65</v>
          </cell>
          <cell r="F312">
            <v>3124.66344485749</v>
          </cell>
          <cell r="G312">
            <v>16140</v>
          </cell>
          <cell r="H312">
            <v>2518</v>
          </cell>
          <cell r="I312">
            <v>50432068</v>
          </cell>
          <cell r="J312">
            <v>5126</v>
          </cell>
          <cell r="K312">
            <v>31.76</v>
          </cell>
          <cell r="L312">
            <v>68.150000000000006</v>
          </cell>
          <cell r="M312">
            <v>-37.35</v>
          </cell>
        </row>
        <row r="313">
          <cell r="A313">
            <v>42760</v>
          </cell>
          <cell r="B313">
            <v>3149</v>
          </cell>
          <cell r="C313">
            <v>3149</v>
          </cell>
          <cell r="D313">
            <v>3099</v>
          </cell>
          <cell r="E313">
            <v>3124.75</v>
          </cell>
          <cell r="F313">
            <v>3120.8072199226399</v>
          </cell>
          <cell r="G313">
            <v>14737</v>
          </cell>
          <cell r="H313">
            <v>1661</v>
          </cell>
          <cell r="I313">
            <v>45991336</v>
          </cell>
          <cell r="J313">
            <v>4812</v>
          </cell>
          <cell r="K313">
            <v>32.65</v>
          </cell>
          <cell r="L313">
            <v>50</v>
          </cell>
          <cell r="M313">
            <v>-24.25</v>
          </cell>
        </row>
        <row r="314">
          <cell r="A314">
            <v>42759</v>
          </cell>
          <cell r="B314">
            <v>3094.45</v>
          </cell>
          <cell r="C314">
            <v>3152</v>
          </cell>
          <cell r="D314">
            <v>3084</v>
          </cell>
          <cell r="E314">
            <v>3148</v>
          </cell>
          <cell r="F314">
            <v>3129.8971411510001</v>
          </cell>
          <cell r="G314">
            <v>13397</v>
          </cell>
          <cell r="H314">
            <v>2585</v>
          </cell>
          <cell r="I314">
            <v>41931232</v>
          </cell>
          <cell r="J314">
            <v>6168</v>
          </cell>
          <cell r="K314">
            <v>46.04</v>
          </cell>
          <cell r="L314">
            <v>68</v>
          </cell>
          <cell r="M314">
            <v>53.55</v>
          </cell>
        </row>
        <row r="315">
          <cell r="A315">
            <v>42758</v>
          </cell>
          <cell r="B315">
            <v>3090</v>
          </cell>
          <cell r="C315">
            <v>3114</v>
          </cell>
          <cell r="D315">
            <v>3044.55</v>
          </cell>
          <cell r="E315">
            <v>3083.75</v>
          </cell>
          <cell r="F315">
            <v>3087.1745875883698</v>
          </cell>
          <cell r="G315">
            <v>5092</v>
          </cell>
          <cell r="H315">
            <v>941</v>
          </cell>
          <cell r="I315">
            <v>15719893</v>
          </cell>
          <cell r="J315">
            <v>1816</v>
          </cell>
          <cell r="K315">
            <v>35.659999999999997</v>
          </cell>
          <cell r="L315">
            <v>69.45</v>
          </cell>
          <cell r="M315">
            <v>-6.25</v>
          </cell>
        </row>
        <row r="316">
          <cell r="A316">
            <v>42755</v>
          </cell>
          <cell r="B316">
            <v>3118</v>
          </cell>
          <cell r="C316">
            <v>3136.45</v>
          </cell>
          <cell r="D316">
            <v>3065.2</v>
          </cell>
          <cell r="E316">
            <v>3081.55</v>
          </cell>
          <cell r="F316">
            <v>3096.22057018142</v>
          </cell>
          <cell r="G316">
            <v>7331</v>
          </cell>
          <cell r="H316">
            <v>1234</v>
          </cell>
          <cell r="I316">
            <v>22698393</v>
          </cell>
          <cell r="J316">
            <v>3148</v>
          </cell>
          <cell r="K316">
            <v>42.94</v>
          </cell>
          <cell r="L316">
            <v>71.25</v>
          </cell>
          <cell r="M316">
            <v>-36.450000000000003</v>
          </cell>
        </row>
        <row r="317">
          <cell r="A317">
            <v>42754</v>
          </cell>
          <cell r="B317">
            <v>3090.05</v>
          </cell>
          <cell r="C317">
            <v>3157</v>
          </cell>
          <cell r="D317">
            <v>3067.05</v>
          </cell>
          <cell r="E317">
            <v>3108.1</v>
          </cell>
          <cell r="F317">
            <v>3123.6011976772302</v>
          </cell>
          <cell r="G317">
            <v>16532</v>
          </cell>
          <cell r="H317">
            <v>2183</v>
          </cell>
          <cell r="I317">
            <v>51639375</v>
          </cell>
          <cell r="J317">
            <v>5747</v>
          </cell>
          <cell r="K317">
            <v>34.76</v>
          </cell>
          <cell r="L317">
            <v>89.95</v>
          </cell>
          <cell r="M317">
            <v>18.05</v>
          </cell>
        </row>
        <row r="318">
          <cell r="A318">
            <v>42753</v>
          </cell>
          <cell r="B318">
            <v>3017.9</v>
          </cell>
          <cell r="C318">
            <v>3097</v>
          </cell>
          <cell r="D318">
            <v>3013.85</v>
          </cell>
          <cell r="E318">
            <v>3089.05</v>
          </cell>
          <cell r="F318">
            <v>3053.22603988939</v>
          </cell>
          <cell r="G318">
            <v>16997</v>
          </cell>
          <cell r="H318">
            <v>2706</v>
          </cell>
          <cell r="I318">
            <v>51895683</v>
          </cell>
          <cell r="J318">
            <v>8564</v>
          </cell>
          <cell r="K318">
            <v>50.39</v>
          </cell>
          <cell r="L318">
            <v>83.15</v>
          </cell>
          <cell r="M318">
            <v>71.150000000000006</v>
          </cell>
        </row>
        <row r="319">
          <cell r="A319">
            <v>42752</v>
          </cell>
          <cell r="B319">
            <v>2968.7</v>
          </cell>
          <cell r="C319">
            <v>3017</v>
          </cell>
          <cell r="D319">
            <v>2955.55</v>
          </cell>
          <cell r="E319">
            <v>3011.25</v>
          </cell>
          <cell r="F319">
            <v>2995.41873212583</v>
          </cell>
          <cell r="G319">
            <v>8392</v>
          </cell>
          <cell r="H319">
            <v>1392</v>
          </cell>
          <cell r="I319">
            <v>25137554</v>
          </cell>
          <cell r="J319">
            <v>3038</v>
          </cell>
          <cell r="K319">
            <v>36.200000000000003</v>
          </cell>
          <cell r="L319">
            <v>61.45</v>
          </cell>
          <cell r="M319">
            <v>42.55</v>
          </cell>
        </row>
        <row r="320">
          <cell r="A320">
            <v>42751</v>
          </cell>
          <cell r="B320">
            <v>2940</v>
          </cell>
          <cell r="C320">
            <v>2975</v>
          </cell>
          <cell r="D320">
            <v>2922</v>
          </cell>
          <cell r="E320">
            <v>2957.8</v>
          </cell>
          <cell r="F320">
            <v>2955.9595917517099</v>
          </cell>
          <cell r="G320">
            <v>4801</v>
          </cell>
          <cell r="H320">
            <v>995</v>
          </cell>
          <cell r="I320">
            <v>14191562</v>
          </cell>
          <cell r="J320">
            <v>1311</v>
          </cell>
          <cell r="K320">
            <v>27.31</v>
          </cell>
          <cell r="L320">
            <v>53</v>
          </cell>
          <cell r="M320">
            <v>17.8</v>
          </cell>
        </row>
        <row r="321">
          <cell r="A321">
            <v>42748</v>
          </cell>
          <cell r="B321">
            <v>2959.45</v>
          </cell>
          <cell r="C321">
            <v>2984.15</v>
          </cell>
          <cell r="D321">
            <v>2932</v>
          </cell>
          <cell r="E321">
            <v>2938.6</v>
          </cell>
          <cell r="F321">
            <v>2955.6774193548299</v>
          </cell>
          <cell r="G321">
            <v>8618</v>
          </cell>
          <cell r="H321">
            <v>1474</v>
          </cell>
          <cell r="I321">
            <v>25472028</v>
          </cell>
          <cell r="J321">
            <v>3259</v>
          </cell>
          <cell r="K321">
            <v>37.82</v>
          </cell>
          <cell r="L321">
            <v>52.15</v>
          </cell>
          <cell r="M321">
            <v>-20.85</v>
          </cell>
        </row>
        <row r="322">
          <cell r="A322">
            <v>42747</v>
          </cell>
          <cell r="B322">
            <v>2985</v>
          </cell>
          <cell r="C322">
            <v>2993.05</v>
          </cell>
          <cell r="D322">
            <v>2918</v>
          </cell>
          <cell r="E322">
            <v>2946.9</v>
          </cell>
          <cell r="F322">
            <v>2961.0694843992001</v>
          </cell>
          <cell r="G322">
            <v>13557</v>
          </cell>
          <cell r="H322">
            <v>2127</v>
          </cell>
          <cell r="I322">
            <v>40143219</v>
          </cell>
          <cell r="J322">
            <v>3814</v>
          </cell>
          <cell r="K322">
            <v>28.13</v>
          </cell>
          <cell r="L322">
            <v>75.05</v>
          </cell>
          <cell r="M322">
            <v>-38.1</v>
          </cell>
        </row>
        <row r="323">
          <cell r="A323">
            <v>42746</v>
          </cell>
          <cell r="B323">
            <v>2890</v>
          </cell>
          <cell r="C323">
            <v>2990</v>
          </cell>
          <cell r="D323">
            <v>2883</v>
          </cell>
          <cell r="E323">
            <v>2971</v>
          </cell>
          <cell r="F323">
            <v>2922.8287810279498</v>
          </cell>
          <cell r="G323">
            <v>21674</v>
          </cell>
          <cell r="H323">
            <v>3212</v>
          </cell>
          <cell r="I323">
            <v>63349391</v>
          </cell>
          <cell r="J323">
            <v>9064</v>
          </cell>
          <cell r="K323">
            <v>41.82</v>
          </cell>
          <cell r="L323">
            <v>107</v>
          </cell>
          <cell r="M323">
            <v>81</v>
          </cell>
        </row>
        <row r="324">
          <cell r="A324">
            <v>42745</v>
          </cell>
          <cell r="B324">
            <v>2889</v>
          </cell>
          <cell r="C324">
            <v>2902</v>
          </cell>
          <cell r="D324">
            <v>2875.1</v>
          </cell>
          <cell r="E324">
            <v>2879.85</v>
          </cell>
          <cell r="F324">
            <v>2889.4622982157998</v>
          </cell>
          <cell r="G324">
            <v>9416</v>
          </cell>
          <cell r="H324">
            <v>1968</v>
          </cell>
          <cell r="I324">
            <v>27207177</v>
          </cell>
          <cell r="J324">
            <v>5076</v>
          </cell>
          <cell r="K324">
            <v>53.91</v>
          </cell>
          <cell r="L324">
            <v>26.9</v>
          </cell>
          <cell r="M324">
            <v>-9.15</v>
          </cell>
        </row>
        <row r="325">
          <cell r="A325">
            <v>42744</v>
          </cell>
          <cell r="B325">
            <v>2900.15</v>
          </cell>
          <cell r="C325">
            <v>2920.4</v>
          </cell>
          <cell r="D325">
            <v>2880</v>
          </cell>
          <cell r="E325">
            <v>2891.2</v>
          </cell>
          <cell r="F325">
            <v>2896.0077791906601</v>
          </cell>
          <cell r="G325">
            <v>13369</v>
          </cell>
          <cell r="H325">
            <v>1933</v>
          </cell>
          <cell r="I325">
            <v>38716728</v>
          </cell>
          <cell r="J325">
            <v>6919</v>
          </cell>
          <cell r="K325">
            <v>51.75</v>
          </cell>
          <cell r="L325">
            <v>40.4</v>
          </cell>
          <cell r="M325">
            <v>-8.9499999999999993</v>
          </cell>
        </row>
        <row r="326">
          <cell r="A326">
            <v>42741</v>
          </cell>
          <cell r="B326">
            <v>2868.65</v>
          </cell>
          <cell r="C326">
            <v>2925.75</v>
          </cell>
          <cell r="D326">
            <v>2847.2</v>
          </cell>
          <cell r="E326">
            <v>2888.55</v>
          </cell>
          <cell r="F326">
            <v>2868.85816831683</v>
          </cell>
          <cell r="G326">
            <v>8080</v>
          </cell>
          <cell r="H326">
            <v>1971</v>
          </cell>
          <cell r="I326">
            <v>23180374</v>
          </cell>
          <cell r="J326">
            <v>3423</v>
          </cell>
          <cell r="K326">
            <v>42.36</v>
          </cell>
          <cell r="L326">
            <v>78.55</v>
          </cell>
          <cell r="M326">
            <v>19.899999999999999</v>
          </cell>
        </row>
        <row r="327">
          <cell r="A327">
            <v>42740</v>
          </cell>
          <cell r="B327">
            <v>2858.25</v>
          </cell>
          <cell r="C327">
            <v>2875</v>
          </cell>
          <cell r="D327">
            <v>2849</v>
          </cell>
          <cell r="E327">
            <v>2867.2</v>
          </cell>
          <cell r="F327">
            <v>2862.7050111083599</v>
          </cell>
          <cell r="G327">
            <v>4051</v>
          </cell>
          <cell r="H327">
            <v>1162</v>
          </cell>
          <cell r="I327">
            <v>11596818</v>
          </cell>
          <cell r="J327">
            <v>1492</v>
          </cell>
          <cell r="K327">
            <v>36.83</v>
          </cell>
          <cell r="L327">
            <v>26</v>
          </cell>
          <cell r="M327">
            <v>8.9499999999999993</v>
          </cell>
        </row>
        <row r="328">
          <cell r="A328">
            <v>42739</v>
          </cell>
          <cell r="B328">
            <v>2880</v>
          </cell>
          <cell r="C328">
            <v>2888.05</v>
          </cell>
          <cell r="D328">
            <v>2832.9</v>
          </cell>
          <cell r="E328">
            <v>2851</v>
          </cell>
          <cell r="F328">
            <v>2851.1971900418998</v>
          </cell>
          <cell r="G328">
            <v>12171</v>
          </cell>
          <cell r="H328">
            <v>1922</v>
          </cell>
          <cell r="I328">
            <v>34701921</v>
          </cell>
          <cell r="J328">
            <v>4728</v>
          </cell>
          <cell r="K328">
            <v>38.85</v>
          </cell>
          <cell r="L328">
            <v>55.15</v>
          </cell>
          <cell r="M328">
            <v>-29</v>
          </cell>
        </row>
        <row r="329">
          <cell r="A329">
            <v>42738</v>
          </cell>
          <cell r="B329">
            <v>2885.4</v>
          </cell>
          <cell r="C329">
            <v>2888.1</v>
          </cell>
          <cell r="D329">
            <v>2853.8</v>
          </cell>
          <cell r="E329">
            <v>2871.3</v>
          </cell>
          <cell r="F329">
            <v>2867.6375904556999</v>
          </cell>
          <cell r="G329">
            <v>5113</v>
          </cell>
          <cell r="H329">
            <v>1034</v>
          </cell>
          <cell r="I329">
            <v>14662231</v>
          </cell>
          <cell r="J329">
            <v>1563</v>
          </cell>
          <cell r="K329">
            <v>30.57</v>
          </cell>
          <cell r="L329">
            <v>34.299999999999997</v>
          </cell>
          <cell r="M329">
            <v>-14.1</v>
          </cell>
        </row>
        <row r="330">
          <cell r="A330">
            <v>42737</v>
          </cell>
          <cell r="B330">
            <v>2897.7</v>
          </cell>
          <cell r="C330">
            <v>2911.15</v>
          </cell>
          <cell r="D330">
            <v>2868.75</v>
          </cell>
          <cell r="E330">
            <v>2884.3</v>
          </cell>
          <cell r="F330">
            <v>2884.6081474296702</v>
          </cell>
          <cell r="G330">
            <v>5155</v>
          </cell>
          <cell r="H330">
            <v>868</v>
          </cell>
          <cell r="I330">
            <v>14870155</v>
          </cell>
          <cell r="J330">
            <v>1275</v>
          </cell>
          <cell r="K330">
            <v>24.73</v>
          </cell>
          <cell r="L330">
            <v>42.4</v>
          </cell>
          <cell r="M330">
            <v>-13.4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FC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1929</v>
          </cell>
          <cell r="C2">
            <v>1954.95</v>
          </cell>
          <cell r="D2">
            <v>1928.5</v>
          </cell>
          <cell r="E2">
            <v>1944.6</v>
          </cell>
          <cell r="F2">
            <v>1947.1954328048901</v>
          </cell>
          <cell r="G2">
            <v>70459</v>
          </cell>
          <cell r="H2">
            <v>2004</v>
          </cell>
          <cell r="I2">
            <v>137197443</v>
          </cell>
          <cell r="J2">
            <v>30455</v>
          </cell>
          <cell r="K2">
            <v>43.22</v>
          </cell>
          <cell r="L2">
            <v>26.45</v>
          </cell>
          <cell r="M2">
            <v>15.6</v>
          </cell>
        </row>
        <row r="3">
          <cell r="A3">
            <v>43217</v>
          </cell>
          <cell r="B3">
            <v>1926</v>
          </cell>
          <cell r="C3">
            <v>1934.75</v>
          </cell>
          <cell r="D3">
            <v>1912</v>
          </cell>
          <cell r="E3">
            <v>1922.85</v>
          </cell>
          <cell r="F3">
            <v>1920.49941653411</v>
          </cell>
          <cell r="G3">
            <v>297361</v>
          </cell>
          <cell r="H3">
            <v>4203</v>
          </cell>
          <cell r="I3">
            <v>571081627</v>
          </cell>
          <cell r="J3">
            <v>247835</v>
          </cell>
          <cell r="K3">
            <v>83.34</v>
          </cell>
          <cell r="L3">
            <v>22.75</v>
          </cell>
          <cell r="M3">
            <v>-3.15</v>
          </cell>
        </row>
        <row r="4">
          <cell r="A4">
            <v>43216</v>
          </cell>
          <cell r="B4">
            <v>1920</v>
          </cell>
          <cell r="C4">
            <v>1937.45</v>
          </cell>
          <cell r="D4">
            <v>1913.05</v>
          </cell>
          <cell r="E4">
            <v>1930.3</v>
          </cell>
          <cell r="F4">
            <v>1930.3664119822899</v>
          </cell>
          <cell r="G4">
            <v>32982</v>
          </cell>
          <cell r="H4">
            <v>1322</v>
          </cell>
          <cell r="I4">
            <v>63667345</v>
          </cell>
          <cell r="J4">
            <v>11495</v>
          </cell>
          <cell r="K4">
            <v>34.85</v>
          </cell>
          <cell r="L4">
            <v>24.4</v>
          </cell>
          <cell r="M4">
            <v>10.3</v>
          </cell>
        </row>
        <row r="5">
          <cell r="A5">
            <v>43215</v>
          </cell>
          <cell r="B5">
            <v>1935</v>
          </cell>
          <cell r="C5">
            <v>1938.7</v>
          </cell>
          <cell r="D5">
            <v>1914.25</v>
          </cell>
          <cell r="E5">
            <v>1917.2</v>
          </cell>
          <cell r="F5">
            <v>1923.1417873282301</v>
          </cell>
          <cell r="G5">
            <v>54215</v>
          </cell>
          <cell r="H5">
            <v>2063</v>
          </cell>
          <cell r="I5">
            <v>104263132</v>
          </cell>
          <cell r="J5">
            <v>23953</v>
          </cell>
          <cell r="K5">
            <v>44.18</v>
          </cell>
          <cell r="L5">
            <v>24.45</v>
          </cell>
          <cell r="M5">
            <v>-17.8</v>
          </cell>
        </row>
        <row r="6">
          <cell r="A6">
            <v>43214</v>
          </cell>
          <cell r="B6">
            <v>1938.7</v>
          </cell>
          <cell r="C6">
            <v>1948.6</v>
          </cell>
          <cell r="D6">
            <v>1927</v>
          </cell>
          <cell r="E6">
            <v>1936</v>
          </cell>
          <cell r="F6">
            <v>1936.34055993376</v>
          </cell>
          <cell r="G6">
            <v>65222</v>
          </cell>
          <cell r="H6">
            <v>1970</v>
          </cell>
          <cell r="I6">
            <v>126292004</v>
          </cell>
          <cell r="J6">
            <v>24077</v>
          </cell>
          <cell r="K6">
            <v>36.92</v>
          </cell>
          <cell r="L6">
            <v>21.6</v>
          </cell>
          <cell r="M6">
            <v>-2.7</v>
          </cell>
        </row>
        <row r="7">
          <cell r="A7">
            <v>43213</v>
          </cell>
          <cell r="B7">
            <v>1984</v>
          </cell>
          <cell r="C7">
            <v>1984</v>
          </cell>
          <cell r="D7">
            <v>1894.85</v>
          </cell>
          <cell r="E7">
            <v>1933.05</v>
          </cell>
          <cell r="F7">
            <v>1946.18404162768</v>
          </cell>
          <cell r="G7">
            <v>243684</v>
          </cell>
          <cell r="H7">
            <v>6832</v>
          </cell>
          <cell r="I7">
            <v>474253912</v>
          </cell>
          <cell r="J7">
            <v>55279</v>
          </cell>
          <cell r="K7">
            <v>22.68</v>
          </cell>
          <cell r="L7">
            <v>89.15</v>
          </cell>
          <cell r="M7">
            <v>-50.95</v>
          </cell>
        </row>
        <row r="8">
          <cell r="A8">
            <v>43210</v>
          </cell>
          <cell r="B8">
            <v>1942</v>
          </cell>
          <cell r="C8">
            <v>1967.9</v>
          </cell>
          <cell r="D8">
            <v>1932.85</v>
          </cell>
          <cell r="E8">
            <v>1960.95</v>
          </cell>
          <cell r="F8">
            <v>1946.0509161950899</v>
          </cell>
          <cell r="G8">
            <v>74220</v>
          </cell>
          <cell r="H8">
            <v>1816</v>
          </cell>
          <cell r="I8">
            <v>144435899</v>
          </cell>
          <cell r="J8">
            <v>22203</v>
          </cell>
          <cell r="K8">
            <v>29.92</v>
          </cell>
          <cell r="L8">
            <v>35.049999999999997</v>
          </cell>
          <cell r="M8">
            <v>18.95</v>
          </cell>
        </row>
        <row r="9">
          <cell r="A9">
            <v>43209</v>
          </cell>
          <cell r="B9">
            <v>1938</v>
          </cell>
          <cell r="C9">
            <v>1945</v>
          </cell>
          <cell r="D9">
            <v>1934.1</v>
          </cell>
          <cell r="E9">
            <v>1941.95</v>
          </cell>
          <cell r="F9">
            <v>1939.4040177802201</v>
          </cell>
          <cell r="G9">
            <v>29021</v>
          </cell>
          <cell r="H9">
            <v>996</v>
          </cell>
          <cell r="I9">
            <v>56283444</v>
          </cell>
          <cell r="J9">
            <v>10104</v>
          </cell>
          <cell r="K9">
            <v>34.82</v>
          </cell>
          <cell r="L9">
            <v>10.9</v>
          </cell>
          <cell r="M9">
            <v>3.95</v>
          </cell>
        </row>
        <row r="10">
          <cell r="A10">
            <v>43208</v>
          </cell>
          <cell r="B10">
            <v>1949</v>
          </cell>
          <cell r="C10">
            <v>1953.4</v>
          </cell>
          <cell r="D10">
            <v>1933</v>
          </cell>
          <cell r="E10">
            <v>1937.05</v>
          </cell>
          <cell r="F10">
            <v>1945.0107788186399</v>
          </cell>
          <cell r="G10">
            <v>25513</v>
          </cell>
          <cell r="H10">
            <v>1200</v>
          </cell>
          <cell r="I10">
            <v>49623060</v>
          </cell>
          <cell r="J10">
            <v>8516</v>
          </cell>
          <cell r="K10">
            <v>33.380000000000003</v>
          </cell>
          <cell r="L10">
            <v>20.399999999999999</v>
          </cell>
          <cell r="M10">
            <v>-11.95</v>
          </cell>
        </row>
        <row r="11">
          <cell r="A11">
            <v>43207</v>
          </cell>
          <cell r="B11">
            <v>1940</v>
          </cell>
          <cell r="C11">
            <v>1955</v>
          </cell>
          <cell r="D11">
            <v>1935</v>
          </cell>
          <cell r="E11">
            <v>1947.4</v>
          </cell>
          <cell r="F11">
            <v>1944.78374516432</v>
          </cell>
          <cell r="G11">
            <v>28693</v>
          </cell>
          <cell r="H11">
            <v>1356</v>
          </cell>
          <cell r="I11">
            <v>55801680</v>
          </cell>
          <cell r="J11">
            <v>8812</v>
          </cell>
          <cell r="K11">
            <v>30.71</v>
          </cell>
          <cell r="L11">
            <v>20</v>
          </cell>
          <cell r="M11">
            <v>7.4</v>
          </cell>
        </row>
        <row r="12">
          <cell r="A12">
            <v>43206</v>
          </cell>
          <cell r="B12">
            <v>1923.9</v>
          </cell>
          <cell r="C12">
            <v>1948.95</v>
          </cell>
          <cell r="D12">
            <v>1922.35</v>
          </cell>
          <cell r="E12">
            <v>1938.65</v>
          </cell>
          <cell r="F12">
            <v>1938.6101106214001</v>
          </cell>
          <cell r="G12">
            <v>34261</v>
          </cell>
          <cell r="H12">
            <v>1434</v>
          </cell>
          <cell r="I12">
            <v>66418721</v>
          </cell>
          <cell r="J12">
            <v>14358</v>
          </cell>
          <cell r="K12">
            <v>41.91</v>
          </cell>
          <cell r="L12">
            <v>26.6</v>
          </cell>
          <cell r="M12">
            <v>14.75</v>
          </cell>
        </row>
        <row r="13">
          <cell r="A13">
            <v>43203</v>
          </cell>
          <cell r="B13">
            <v>1927</v>
          </cell>
          <cell r="C13">
            <v>1938.85</v>
          </cell>
          <cell r="D13">
            <v>1920</v>
          </cell>
          <cell r="E13">
            <v>1928.05</v>
          </cell>
          <cell r="F13">
            <v>1930.328403044</v>
          </cell>
          <cell r="G13">
            <v>34954</v>
          </cell>
          <cell r="H13">
            <v>1534</v>
          </cell>
          <cell r="I13">
            <v>67472699</v>
          </cell>
          <cell r="J13">
            <v>14812</v>
          </cell>
          <cell r="K13">
            <v>42.38</v>
          </cell>
          <cell r="L13">
            <v>18.850000000000001</v>
          </cell>
          <cell r="M13">
            <v>1.05</v>
          </cell>
        </row>
        <row r="14">
          <cell r="A14">
            <v>43202</v>
          </cell>
          <cell r="B14">
            <v>1924.9</v>
          </cell>
          <cell r="C14">
            <v>1930</v>
          </cell>
          <cell r="D14">
            <v>1905.45</v>
          </cell>
          <cell r="E14">
            <v>1926.3</v>
          </cell>
          <cell r="F14">
            <v>1920.76075075731</v>
          </cell>
          <cell r="G14">
            <v>32021</v>
          </cell>
          <cell r="H14">
            <v>1285</v>
          </cell>
          <cell r="I14">
            <v>61504680</v>
          </cell>
          <cell r="J14">
            <v>11134</v>
          </cell>
          <cell r="K14">
            <v>34.770000000000003</v>
          </cell>
          <cell r="L14">
            <v>24.55</v>
          </cell>
          <cell r="M14">
            <v>1.4</v>
          </cell>
        </row>
        <row r="15">
          <cell r="A15">
            <v>43201</v>
          </cell>
          <cell r="B15">
            <v>1922</v>
          </cell>
          <cell r="C15">
            <v>1922</v>
          </cell>
          <cell r="D15">
            <v>1904.85</v>
          </cell>
          <cell r="E15">
            <v>1916.25</v>
          </cell>
          <cell r="F15">
            <v>1913.8878913001699</v>
          </cell>
          <cell r="G15">
            <v>20828</v>
          </cell>
          <cell r="H15">
            <v>926</v>
          </cell>
          <cell r="I15">
            <v>39862457</v>
          </cell>
          <cell r="J15">
            <v>7935</v>
          </cell>
          <cell r="K15">
            <v>38.1</v>
          </cell>
          <cell r="L15">
            <v>17.149999999999999</v>
          </cell>
          <cell r="M15">
            <v>-5.75</v>
          </cell>
        </row>
        <row r="16">
          <cell r="A16">
            <v>43200</v>
          </cell>
          <cell r="B16">
            <v>1950</v>
          </cell>
          <cell r="C16">
            <v>1950</v>
          </cell>
          <cell r="D16">
            <v>1914.15</v>
          </cell>
          <cell r="E16">
            <v>1919.1</v>
          </cell>
          <cell r="F16">
            <v>1921.1832418268</v>
          </cell>
          <cell r="G16">
            <v>48084</v>
          </cell>
          <cell r="H16">
            <v>2235</v>
          </cell>
          <cell r="I16">
            <v>92378175</v>
          </cell>
          <cell r="J16">
            <v>17738</v>
          </cell>
          <cell r="K16">
            <v>36.89</v>
          </cell>
          <cell r="L16">
            <v>35.85</v>
          </cell>
          <cell r="M16">
            <v>-30.9</v>
          </cell>
        </row>
        <row r="17">
          <cell r="A17">
            <v>43199</v>
          </cell>
          <cell r="B17">
            <v>1922.5</v>
          </cell>
          <cell r="C17">
            <v>1941.2</v>
          </cell>
          <cell r="D17">
            <v>1919.15</v>
          </cell>
          <cell r="E17">
            <v>1938.5</v>
          </cell>
          <cell r="F17">
            <v>1936.2664007364201</v>
          </cell>
          <cell r="G17">
            <v>48885</v>
          </cell>
          <cell r="H17">
            <v>2650</v>
          </cell>
          <cell r="I17">
            <v>94654383</v>
          </cell>
          <cell r="J17">
            <v>21233</v>
          </cell>
          <cell r="K17">
            <v>43.43</v>
          </cell>
          <cell r="L17">
            <v>22.05</v>
          </cell>
          <cell r="M17">
            <v>16</v>
          </cell>
        </row>
        <row r="18">
          <cell r="A18">
            <v>43196</v>
          </cell>
          <cell r="B18">
            <v>1911</v>
          </cell>
          <cell r="C18">
            <v>1926.05</v>
          </cell>
          <cell r="D18">
            <v>1906.6</v>
          </cell>
          <cell r="E18">
            <v>1922.7</v>
          </cell>
          <cell r="F18">
            <v>1919.1888340775699</v>
          </cell>
          <cell r="G18">
            <v>42773</v>
          </cell>
          <cell r="H18">
            <v>1296</v>
          </cell>
          <cell r="I18">
            <v>82089464</v>
          </cell>
          <cell r="J18">
            <v>11947</v>
          </cell>
          <cell r="K18">
            <v>27.93</v>
          </cell>
          <cell r="L18">
            <v>19.45</v>
          </cell>
          <cell r="M18">
            <v>11.7</v>
          </cell>
        </row>
        <row r="19">
          <cell r="A19">
            <v>43195</v>
          </cell>
          <cell r="B19">
            <v>1909.95</v>
          </cell>
          <cell r="C19">
            <v>1914</v>
          </cell>
          <cell r="D19">
            <v>1892.45</v>
          </cell>
          <cell r="E19">
            <v>1907.7</v>
          </cell>
          <cell r="F19">
            <v>1902.21723100805</v>
          </cell>
          <cell r="G19">
            <v>51535</v>
          </cell>
          <cell r="H19">
            <v>1478</v>
          </cell>
          <cell r="I19">
            <v>98030765</v>
          </cell>
          <cell r="J19">
            <v>19866</v>
          </cell>
          <cell r="K19">
            <v>38.549999999999997</v>
          </cell>
          <cell r="L19">
            <v>21.55</v>
          </cell>
          <cell r="M19">
            <v>-2.25</v>
          </cell>
        </row>
        <row r="20">
          <cell r="A20">
            <v>43194</v>
          </cell>
          <cell r="B20">
            <v>1917.5</v>
          </cell>
          <cell r="C20">
            <v>1925.1</v>
          </cell>
          <cell r="D20">
            <v>1880.25</v>
          </cell>
          <cell r="E20">
            <v>1884.8</v>
          </cell>
          <cell r="F20">
            <v>1900.61188264673</v>
          </cell>
          <cell r="G20">
            <v>111322</v>
          </cell>
          <cell r="H20">
            <v>1997</v>
          </cell>
          <cell r="I20">
            <v>211579916</v>
          </cell>
          <cell r="J20">
            <v>73255</v>
          </cell>
          <cell r="K20">
            <v>65.8</v>
          </cell>
          <cell r="L20">
            <v>44.85</v>
          </cell>
          <cell r="M20">
            <v>-32.700000000000003</v>
          </cell>
        </row>
        <row r="21">
          <cell r="A21">
            <v>43193</v>
          </cell>
          <cell r="B21">
            <v>1925</v>
          </cell>
          <cell r="C21">
            <v>1925</v>
          </cell>
          <cell r="D21">
            <v>1911.8</v>
          </cell>
          <cell r="E21">
            <v>1916.1</v>
          </cell>
          <cell r="F21">
            <v>1916.8381774249201</v>
          </cell>
          <cell r="G21">
            <v>43455</v>
          </cell>
          <cell r="H21">
            <v>2877</v>
          </cell>
          <cell r="I21">
            <v>83296203</v>
          </cell>
          <cell r="J21">
            <v>17665</v>
          </cell>
          <cell r="K21">
            <v>40.65</v>
          </cell>
          <cell r="L21">
            <v>13.2</v>
          </cell>
          <cell r="M21">
            <v>-8.9</v>
          </cell>
        </row>
        <row r="22">
          <cell r="A22">
            <v>43192</v>
          </cell>
          <cell r="B22">
            <v>1892</v>
          </cell>
          <cell r="C22">
            <v>1934.5</v>
          </cell>
          <cell r="D22">
            <v>1892</v>
          </cell>
          <cell r="E22">
            <v>1930.45</v>
          </cell>
          <cell r="F22">
            <v>1919.2585210165</v>
          </cell>
          <cell r="G22">
            <v>66424</v>
          </cell>
          <cell r="H22">
            <v>2226</v>
          </cell>
          <cell r="I22">
            <v>127484828</v>
          </cell>
          <cell r="J22">
            <v>22921</v>
          </cell>
          <cell r="K22">
            <v>34.51</v>
          </cell>
          <cell r="L22">
            <v>42.5</v>
          </cell>
          <cell r="M22">
            <v>38.450000000000003</v>
          </cell>
        </row>
        <row r="23">
          <cell r="A23">
            <v>43187</v>
          </cell>
          <cell r="B23">
            <v>1889.85</v>
          </cell>
          <cell r="C23">
            <v>1901</v>
          </cell>
          <cell r="D23">
            <v>1877.5</v>
          </cell>
          <cell r="E23">
            <v>1891.45</v>
          </cell>
          <cell r="F23">
            <v>1890.3465605922199</v>
          </cell>
          <cell r="G23">
            <v>83212</v>
          </cell>
          <cell r="H23">
            <v>2318</v>
          </cell>
          <cell r="I23">
            <v>157299518</v>
          </cell>
          <cell r="J23">
            <v>29806</v>
          </cell>
          <cell r="K23">
            <v>35.82</v>
          </cell>
          <cell r="L23">
            <v>23.5</v>
          </cell>
          <cell r="M23">
            <v>1.6</v>
          </cell>
        </row>
        <row r="24">
          <cell r="A24">
            <v>43186</v>
          </cell>
          <cell r="B24">
            <v>1890</v>
          </cell>
          <cell r="C24">
            <v>1900</v>
          </cell>
          <cell r="D24">
            <v>1875.8</v>
          </cell>
          <cell r="E24">
            <v>1893.2</v>
          </cell>
          <cell r="F24">
            <v>1887.86335017032</v>
          </cell>
          <cell r="G24">
            <v>85130</v>
          </cell>
          <cell r="H24">
            <v>1879</v>
          </cell>
          <cell r="I24">
            <v>160713807</v>
          </cell>
          <cell r="J24">
            <v>37281</v>
          </cell>
          <cell r="K24">
            <v>43.79</v>
          </cell>
          <cell r="L24">
            <v>24.2</v>
          </cell>
          <cell r="M24">
            <v>3.2</v>
          </cell>
        </row>
        <row r="25">
          <cell r="A25">
            <v>43185</v>
          </cell>
          <cell r="B25">
            <v>1841</v>
          </cell>
          <cell r="C25">
            <v>1910.3</v>
          </cell>
          <cell r="D25">
            <v>1834.6</v>
          </cell>
          <cell r="E25">
            <v>1893.15</v>
          </cell>
          <cell r="F25">
            <v>1868.1901880519099</v>
          </cell>
          <cell r="G25">
            <v>111884</v>
          </cell>
          <cell r="H25">
            <v>3227</v>
          </cell>
          <cell r="I25">
            <v>209020591</v>
          </cell>
          <cell r="J25">
            <v>36443</v>
          </cell>
          <cell r="K25">
            <v>32.57</v>
          </cell>
          <cell r="L25">
            <v>75.7</v>
          </cell>
          <cell r="M25">
            <v>52.15</v>
          </cell>
        </row>
        <row r="26">
          <cell r="A26">
            <v>43182</v>
          </cell>
          <cell r="B26">
            <v>1855</v>
          </cell>
          <cell r="C26">
            <v>1855</v>
          </cell>
          <cell r="D26">
            <v>1836</v>
          </cell>
          <cell r="E26">
            <v>1839.6</v>
          </cell>
          <cell r="F26">
            <v>1842.8639795228701</v>
          </cell>
          <cell r="G26">
            <v>139082</v>
          </cell>
          <cell r="H26">
            <v>3118</v>
          </cell>
          <cell r="I26">
            <v>256309208</v>
          </cell>
          <cell r="J26">
            <v>66959</v>
          </cell>
          <cell r="K26">
            <v>48.14</v>
          </cell>
          <cell r="L26">
            <v>19</v>
          </cell>
          <cell r="M26">
            <v>-15.4</v>
          </cell>
        </row>
        <row r="27">
          <cell r="A27">
            <v>43181</v>
          </cell>
          <cell r="B27">
            <v>1862.8</v>
          </cell>
          <cell r="C27">
            <v>1880.45</v>
          </cell>
          <cell r="D27">
            <v>1855.05</v>
          </cell>
          <cell r="E27">
            <v>1868.3</v>
          </cell>
          <cell r="F27">
            <v>1873.1141167451501</v>
          </cell>
          <cell r="G27">
            <v>82179</v>
          </cell>
          <cell r="H27">
            <v>2422</v>
          </cell>
          <cell r="I27">
            <v>153930645</v>
          </cell>
          <cell r="J27">
            <v>38110</v>
          </cell>
          <cell r="K27">
            <v>46.37</v>
          </cell>
          <cell r="L27">
            <v>25.4</v>
          </cell>
          <cell r="M27">
            <v>5.5</v>
          </cell>
        </row>
        <row r="28">
          <cell r="A28">
            <v>43180</v>
          </cell>
          <cell r="B28">
            <v>1855</v>
          </cell>
          <cell r="C28">
            <v>1863.55</v>
          </cell>
          <cell r="D28">
            <v>1845.2</v>
          </cell>
          <cell r="E28">
            <v>1857.65</v>
          </cell>
          <cell r="F28">
            <v>1853.8797573876</v>
          </cell>
          <cell r="G28">
            <v>104364</v>
          </cell>
          <cell r="H28">
            <v>1859</v>
          </cell>
          <cell r="I28">
            <v>193478307</v>
          </cell>
          <cell r="J28">
            <v>43895</v>
          </cell>
          <cell r="K28">
            <v>42.06</v>
          </cell>
          <cell r="L28">
            <v>18.350000000000001</v>
          </cell>
          <cell r="M28">
            <v>2.65</v>
          </cell>
        </row>
        <row r="29">
          <cell r="A29">
            <v>43179</v>
          </cell>
          <cell r="B29">
            <v>1840</v>
          </cell>
          <cell r="C29">
            <v>1854.9</v>
          </cell>
          <cell r="D29">
            <v>1836.1</v>
          </cell>
          <cell r="E29">
            <v>1839.2</v>
          </cell>
          <cell r="F29">
            <v>1844.82925715445</v>
          </cell>
          <cell r="G29">
            <v>39416</v>
          </cell>
          <cell r="H29">
            <v>1174</v>
          </cell>
          <cell r="I29">
            <v>72715790</v>
          </cell>
          <cell r="J29">
            <v>18116</v>
          </cell>
          <cell r="K29">
            <v>45.96</v>
          </cell>
          <cell r="L29">
            <v>18.8</v>
          </cell>
          <cell r="M29">
            <v>-0.8</v>
          </cell>
        </row>
        <row r="30">
          <cell r="A30">
            <v>43178</v>
          </cell>
          <cell r="B30">
            <v>1859.9</v>
          </cell>
          <cell r="C30">
            <v>1860.2</v>
          </cell>
          <cell r="D30">
            <v>1846.4</v>
          </cell>
          <cell r="E30">
            <v>1849.65</v>
          </cell>
          <cell r="F30">
            <v>1853.01958866061</v>
          </cell>
          <cell r="G30">
            <v>88929</v>
          </cell>
          <cell r="H30">
            <v>1577</v>
          </cell>
          <cell r="I30">
            <v>164787179</v>
          </cell>
          <cell r="J30">
            <v>54036</v>
          </cell>
          <cell r="K30">
            <v>60.76</v>
          </cell>
          <cell r="L30">
            <v>13.8</v>
          </cell>
          <cell r="M30">
            <v>-10.25</v>
          </cell>
        </row>
        <row r="31">
          <cell r="A31">
            <v>43175</v>
          </cell>
          <cell r="B31">
            <v>1898.85</v>
          </cell>
          <cell r="C31">
            <v>1898.85</v>
          </cell>
          <cell r="D31">
            <v>1850.95</v>
          </cell>
          <cell r="E31">
            <v>1857.5</v>
          </cell>
          <cell r="F31">
            <v>1870.9986514181801</v>
          </cell>
          <cell r="G31">
            <v>206884</v>
          </cell>
          <cell r="H31">
            <v>1444</v>
          </cell>
          <cell r="I31">
            <v>387079685</v>
          </cell>
          <cell r="J31">
            <v>13140</v>
          </cell>
          <cell r="K31">
            <v>6.35</v>
          </cell>
          <cell r="L31">
            <v>47.9</v>
          </cell>
          <cell r="M31">
            <v>-41.35</v>
          </cell>
        </row>
        <row r="32">
          <cell r="A32">
            <v>43174</v>
          </cell>
          <cell r="B32">
            <v>1865</v>
          </cell>
          <cell r="C32">
            <v>1888.25</v>
          </cell>
          <cell r="D32">
            <v>1865</v>
          </cell>
          <cell r="E32">
            <v>1880.1</v>
          </cell>
          <cell r="F32">
            <v>1878.8872106136801</v>
          </cell>
          <cell r="G32">
            <v>78917</v>
          </cell>
          <cell r="H32">
            <v>1688</v>
          </cell>
          <cell r="I32">
            <v>148276142</v>
          </cell>
          <cell r="J32">
            <v>43364</v>
          </cell>
          <cell r="K32">
            <v>54.95</v>
          </cell>
          <cell r="L32">
            <v>23.25</v>
          </cell>
          <cell r="M32">
            <v>15.1</v>
          </cell>
        </row>
        <row r="33">
          <cell r="A33">
            <v>43173</v>
          </cell>
          <cell r="B33">
            <v>1850.15</v>
          </cell>
          <cell r="C33">
            <v>1879.7</v>
          </cell>
          <cell r="D33">
            <v>1850</v>
          </cell>
          <cell r="E33">
            <v>1865.35</v>
          </cell>
          <cell r="F33">
            <v>1859.10939316803</v>
          </cell>
          <cell r="G33">
            <v>31821</v>
          </cell>
          <cell r="H33">
            <v>1509</v>
          </cell>
          <cell r="I33">
            <v>59158720</v>
          </cell>
          <cell r="J33">
            <v>12858</v>
          </cell>
          <cell r="K33">
            <v>40.409999999999997</v>
          </cell>
          <cell r="L33">
            <v>29.7</v>
          </cell>
          <cell r="M33">
            <v>15.2</v>
          </cell>
        </row>
        <row r="34">
          <cell r="A34">
            <v>43172</v>
          </cell>
          <cell r="B34">
            <v>1859.3</v>
          </cell>
          <cell r="C34">
            <v>1885.45</v>
          </cell>
          <cell r="D34">
            <v>1856</v>
          </cell>
          <cell r="E34">
            <v>1859.9</v>
          </cell>
          <cell r="F34">
            <v>1871.9791837801499</v>
          </cell>
          <cell r="G34">
            <v>53564</v>
          </cell>
          <cell r="H34">
            <v>1518</v>
          </cell>
          <cell r="I34">
            <v>100270693</v>
          </cell>
          <cell r="J34">
            <v>20765</v>
          </cell>
          <cell r="K34">
            <v>38.770000000000003</v>
          </cell>
          <cell r="L34">
            <v>29.45</v>
          </cell>
          <cell r="M34">
            <v>0.6</v>
          </cell>
        </row>
        <row r="35">
          <cell r="A35">
            <v>43171</v>
          </cell>
          <cell r="B35">
            <v>1855.4</v>
          </cell>
          <cell r="C35">
            <v>1869.25</v>
          </cell>
          <cell r="D35">
            <v>1855</v>
          </cell>
          <cell r="E35">
            <v>1866.7</v>
          </cell>
          <cell r="F35">
            <v>1863.4733584140399</v>
          </cell>
          <cell r="G35">
            <v>74958</v>
          </cell>
          <cell r="H35">
            <v>1290</v>
          </cell>
          <cell r="I35">
            <v>139682236</v>
          </cell>
          <cell r="J35">
            <v>52011</v>
          </cell>
          <cell r="K35">
            <v>69.39</v>
          </cell>
          <cell r="L35">
            <v>14.25</v>
          </cell>
          <cell r="M35">
            <v>11.3</v>
          </cell>
        </row>
        <row r="36">
          <cell r="A36">
            <v>43168</v>
          </cell>
          <cell r="B36">
            <v>1855</v>
          </cell>
          <cell r="C36">
            <v>1863.65</v>
          </cell>
          <cell r="D36">
            <v>1846</v>
          </cell>
          <cell r="E36">
            <v>1853.2</v>
          </cell>
          <cell r="F36">
            <v>1856.5093910908299</v>
          </cell>
          <cell r="G36">
            <v>54573</v>
          </cell>
          <cell r="H36">
            <v>2298</v>
          </cell>
          <cell r="I36">
            <v>101315287</v>
          </cell>
          <cell r="J36">
            <v>21311</v>
          </cell>
          <cell r="K36">
            <v>39.049999999999997</v>
          </cell>
          <cell r="L36">
            <v>17.649999999999999</v>
          </cell>
          <cell r="M36">
            <v>-1.8</v>
          </cell>
        </row>
        <row r="37">
          <cell r="A37">
            <v>43167</v>
          </cell>
          <cell r="B37">
            <v>1859.95</v>
          </cell>
          <cell r="C37">
            <v>1859.95</v>
          </cell>
          <cell r="D37">
            <v>1833.1</v>
          </cell>
          <cell r="E37">
            <v>1851.45</v>
          </cell>
          <cell r="F37">
            <v>1840.50519631559</v>
          </cell>
          <cell r="G37">
            <v>644880</v>
          </cell>
          <cell r="H37">
            <v>1951</v>
          </cell>
          <cell r="I37">
            <v>1186904991</v>
          </cell>
          <cell r="J37">
            <v>602110</v>
          </cell>
          <cell r="K37">
            <v>93.37</v>
          </cell>
          <cell r="L37">
            <v>26.85</v>
          </cell>
          <cell r="M37">
            <v>-8.5</v>
          </cell>
        </row>
        <row r="38">
          <cell r="A38">
            <v>43166</v>
          </cell>
          <cell r="B38">
            <v>1845</v>
          </cell>
          <cell r="C38">
            <v>1852</v>
          </cell>
          <cell r="D38">
            <v>1830</v>
          </cell>
          <cell r="E38">
            <v>1834.45</v>
          </cell>
          <cell r="F38">
            <v>1840.06778620512</v>
          </cell>
          <cell r="G38">
            <v>50497</v>
          </cell>
          <cell r="H38">
            <v>1744</v>
          </cell>
          <cell r="I38">
            <v>92917903</v>
          </cell>
          <cell r="J38">
            <v>19893</v>
          </cell>
          <cell r="K38">
            <v>39.39</v>
          </cell>
          <cell r="L38">
            <v>22</v>
          </cell>
          <cell r="M38">
            <v>-10.55</v>
          </cell>
        </row>
        <row r="39">
          <cell r="A39">
            <v>43165</v>
          </cell>
          <cell r="B39">
            <v>1875</v>
          </cell>
          <cell r="C39">
            <v>1879.25</v>
          </cell>
          <cell r="D39">
            <v>1843</v>
          </cell>
          <cell r="E39">
            <v>1851.95</v>
          </cell>
          <cell r="F39">
            <v>1863.89553682122</v>
          </cell>
          <cell r="G39">
            <v>40330</v>
          </cell>
          <cell r="H39">
            <v>1560</v>
          </cell>
          <cell r="I39">
            <v>75170907</v>
          </cell>
          <cell r="J39">
            <v>15930</v>
          </cell>
          <cell r="K39">
            <v>39.5</v>
          </cell>
          <cell r="L39">
            <v>36.25</v>
          </cell>
          <cell r="M39">
            <v>-23.05</v>
          </cell>
        </row>
        <row r="40">
          <cell r="A40">
            <v>43164</v>
          </cell>
          <cell r="B40">
            <v>1875</v>
          </cell>
          <cell r="C40">
            <v>1875.65</v>
          </cell>
          <cell r="D40">
            <v>1860</v>
          </cell>
          <cell r="E40">
            <v>1872.05</v>
          </cell>
          <cell r="F40">
            <v>1869.2967833491</v>
          </cell>
          <cell r="G40">
            <v>31710</v>
          </cell>
          <cell r="H40">
            <v>1545</v>
          </cell>
          <cell r="I40">
            <v>59275401</v>
          </cell>
          <cell r="J40">
            <v>13275</v>
          </cell>
          <cell r="K40">
            <v>41.86</v>
          </cell>
          <cell r="L40">
            <v>15.65</v>
          </cell>
          <cell r="M40">
            <v>-2.95</v>
          </cell>
        </row>
        <row r="41">
          <cell r="A41">
            <v>43160</v>
          </cell>
          <cell r="B41">
            <v>1875</v>
          </cell>
          <cell r="C41">
            <v>1893.95</v>
          </cell>
          <cell r="D41">
            <v>1872</v>
          </cell>
          <cell r="E41">
            <v>1877.75</v>
          </cell>
          <cell r="F41">
            <v>1885.9836752270501</v>
          </cell>
          <cell r="G41">
            <v>25544</v>
          </cell>
          <cell r="H41">
            <v>1035</v>
          </cell>
          <cell r="I41">
            <v>48175567</v>
          </cell>
          <cell r="J41">
            <v>11290</v>
          </cell>
          <cell r="K41">
            <v>44.2</v>
          </cell>
          <cell r="L41">
            <v>21.95</v>
          </cell>
          <cell r="M41">
            <v>2.75</v>
          </cell>
        </row>
        <row r="42">
          <cell r="A42">
            <v>43159</v>
          </cell>
          <cell r="B42">
            <v>1893.8</v>
          </cell>
          <cell r="C42">
            <v>1894</v>
          </cell>
          <cell r="D42">
            <v>1878.75</v>
          </cell>
          <cell r="E42">
            <v>1883.8</v>
          </cell>
          <cell r="F42">
            <v>1884.47981093466</v>
          </cell>
          <cell r="G42">
            <v>34697</v>
          </cell>
          <cell r="H42">
            <v>1241</v>
          </cell>
          <cell r="I42">
            <v>65385796</v>
          </cell>
          <cell r="J42">
            <v>12693</v>
          </cell>
          <cell r="K42">
            <v>36.58</v>
          </cell>
          <cell r="L42">
            <v>15.25</v>
          </cell>
          <cell r="M42">
            <v>-10</v>
          </cell>
        </row>
        <row r="43">
          <cell r="A43">
            <v>43158</v>
          </cell>
          <cell r="B43">
            <v>1912.05</v>
          </cell>
          <cell r="C43">
            <v>1922.5</v>
          </cell>
          <cell r="D43">
            <v>1894.15</v>
          </cell>
          <cell r="E43">
            <v>1904.25</v>
          </cell>
          <cell r="F43">
            <v>1909.7871372863101</v>
          </cell>
          <cell r="G43">
            <v>84881</v>
          </cell>
          <cell r="H43">
            <v>1322</v>
          </cell>
          <cell r="I43">
            <v>162104642</v>
          </cell>
          <cell r="J43">
            <v>64904</v>
          </cell>
          <cell r="K43">
            <v>76.459999999999994</v>
          </cell>
          <cell r="L43">
            <v>28.35</v>
          </cell>
          <cell r="M43">
            <v>-7.8</v>
          </cell>
        </row>
        <row r="44">
          <cell r="A44">
            <v>43157</v>
          </cell>
          <cell r="B44">
            <v>1888</v>
          </cell>
          <cell r="C44">
            <v>1920</v>
          </cell>
          <cell r="D44">
            <v>1884.2</v>
          </cell>
          <cell r="E44">
            <v>1909.95</v>
          </cell>
          <cell r="F44">
            <v>1904.9411764705801</v>
          </cell>
          <cell r="G44">
            <v>70244</v>
          </cell>
          <cell r="H44">
            <v>2707</v>
          </cell>
          <cell r="I44">
            <v>133810688</v>
          </cell>
          <cell r="J44">
            <v>36218</v>
          </cell>
          <cell r="K44">
            <v>51.56</v>
          </cell>
          <cell r="L44">
            <v>35.799999999999997</v>
          </cell>
          <cell r="M44">
            <v>21.95</v>
          </cell>
        </row>
        <row r="45">
          <cell r="A45">
            <v>43154</v>
          </cell>
          <cell r="B45">
            <v>1856</v>
          </cell>
          <cell r="C45">
            <v>1882.85</v>
          </cell>
          <cell r="D45">
            <v>1853.35</v>
          </cell>
          <cell r="E45">
            <v>1879.8</v>
          </cell>
          <cell r="F45">
            <v>1871.81102729448</v>
          </cell>
          <cell r="G45">
            <v>49314</v>
          </cell>
          <cell r="H45">
            <v>1402</v>
          </cell>
          <cell r="I45">
            <v>92306489</v>
          </cell>
          <cell r="J45">
            <v>14774</v>
          </cell>
          <cell r="K45">
            <v>29.96</v>
          </cell>
          <cell r="L45">
            <v>29.5</v>
          </cell>
          <cell r="M45">
            <v>23.8</v>
          </cell>
        </row>
        <row r="46">
          <cell r="A46">
            <v>43153</v>
          </cell>
          <cell r="B46">
            <v>1853.6</v>
          </cell>
          <cell r="C46">
            <v>1859.2</v>
          </cell>
          <cell r="D46">
            <v>1842</v>
          </cell>
          <cell r="E46">
            <v>1854.95</v>
          </cell>
          <cell r="F46">
            <v>1850.09997542307</v>
          </cell>
          <cell r="G46">
            <v>56964</v>
          </cell>
          <cell r="H46">
            <v>1736</v>
          </cell>
          <cell r="I46">
            <v>105389095</v>
          </cell>
          <cell r="J46">
            <v>17280</v>
          </cell>
          <cell r="K46">
            <v>30.33</v>
          </cell>
          <cell r="L46">
            <v>17.2</v>
          </cell>
          <cell r="M46">
            <v>1.35</v>
          </cell>
        </row>
        <row r="47">
          <cell r="A47">
            <v>43152</v>
          </cell>
          <cell r="B47">
            <v>1865</v>
          </cell>
          <cell r="C47">
            <v>1875</v>
          </cell>
          <cell r="D47">
            <v>1853.3</v>
          </cell>
          <cell r="E47">
            <v>1859.35</v>
          </cell>
          <cell r="F47">
            <v>1860.03821222791</v>
          </cell>
          <cell r="G47">
            <v>49984</v>
          </cell>
          <cell r="H47">
            <v>1452</v>
          </cell>
          <cell r="I47">
            <v>92972150</v>
          </cell>
          <cell r="J47">
            <v>20780</v>
          </cell>
          <cell r="K47">
            <v>41.57</v>
          </cell>
          <cell r="L47">
            <v>21.7</v>
          </cell>
          <cell r="M47">
            <v>-5.65</v>
          </cell>
        </row>
        <row r="48">
          <cell r="A48">
            <v>43151</v>
          </cell>
          <cell r="B48">
            <v>1887</v>
          </cell>
          <cell r="C48">
            <v>1887</v>
          </cell>
          <cell r="D48">
            <v>1858.9</v>
          </cell>
          <cell r="E48">
            <v>1863.7</v>
          </cell>
          <cell r="F48">
            <v>1873.8177790903701</v>
          </cell>
          <cell r="G48">
            <v>44018</v>
          </cell>
          <cell r="H48">
            <v>1216</v>
          </cell>
          <cell r="I48">
            <v>82481711</v>
          </cell>
          <cell r="J48">
            <v>13218</v>
          </cell>
          <cell r="K48">
            <v>30.03</v>
          </cell>
          <cell r="L48">
            <v>28.1</v>
          </cell>
          <cell r="M48">
            <v>-23.3</v>
          </cell>
        </row>
        <row r="49">
          <cell r="A49">
            <v>43150</v>
          </cell>
          <cell r="B49">
            <v>1881.25</v>
          </cell>
          <cell r="C49">
            <v>1886</v>
          </cell>
          <cell r="D49">
            <v>1858.65</v>
          </cell>
          <cell r="E49">
            <v>1874.75</v>
          </cell>
          <cell r="F49">
            <v>1872.7496031746</v>
          </cell>
          <cell r="G49">
            <v>27720</v>
          </cell>
          <cell r="H49">
            <v>1053</v>
          </cell>
          <cell r="I49">
            <v>51912619</v>
          </cell>
          <cell r="J49">
            <v>8356</v>
          </cell>
          <cell r="K49">
            <v>30.14</v>
          </cell>
          <cell r="L49">
            <v>27.35</v>
          </cell>
          <cell r="M49">
            <v>-6.5</v>
          </cell>
        </row>
        <row r="50">
          <cell r="A50">
            <v>43147</v>
          </cell>
          <cell r="B50">
            <v>1884</v>
          </cell>
          <cell r="C50">
            <v>1894</v>
          </cell>
          <cell r="D50">
            <v>1876.05</v>
          </cell>
          <cell r="E50">
            <v>1879.75</v>
          </cell>
          <cell r="F50">
            <v>1883.3370228430199</v>
          </cell>
          <cell r="G50">
            <v>39662</v>
          </cell>
          <cell r="H50">
            <v>1553</v>
          </cell>
          <cell r="I50">
            <v>74696913</v>
          </cell>
          <cell r="J50">
            <v>17032</v>
          </cell>
          <cell r="K50">
            <v>42.94</v>
          </cell>
          <cell r="L50">
            <v>17.95</v>
          </cell>
          <cell r="M50">
            <v>-4.25</v>
          </cell>
        </row>
        <row r="51">
          <cell r="A51">
            <v>43146</v>
          </cell>
          <cell r="B51">
            <v>1881.3</v>
          </cell>
          <cell r="C51">
            <v>1894.45</v>
          </cell>
          <cell r="D51">
            <v>1875.35</v>
          </cell>
          <cell r="E51">
            <v>1881.25</v>
          </cell>
          <cell r="F51">
            <v>1882.6396037787699</v>
          </cell>
          <cell r="G51">
            <v>54515</v>
          </cell>
          <cell r="H51">
            <v>1934</v>
          </cell>
          <cell r="I51">
            <v>102632098</v>
          </cell>
          <cell r="J51">
            <v>24142</v>
          </cell>
          <cell r="K51">
            <v>44.29</v>
          </cell>
          <cell r="L51">
            <v>19.100000000000001</v>
          </cell>
          <cell r="M51">
            <v>-0.05</v>
          </cell>
        </row>
        <row r="52">
          <cell r="A52">
            <v>43145</v>
          </cell>
          <cell r="B52">
            <v>1881.25</v>
          </cell>
          <cell r="C52">
            <v>1897.95</v>
          </cell>
          <cell r="D52">
            <v>1876.65</v>
          </cell>
          <cell r="E52">
            <v>1884.35</v>
          </cell>
          <cell r="F52">
            <v>1888.64355910216</v>
          </cell>
          <cell r="G52">
            <v>50878</v>
          </cell>
          <cell r="H52">
            <v>2094</v>
          </cell>
          <cell r="I52">
            <v>96090407</v>
          </cell>
          <cell r="J52">
            <v>24632</v>
          </cell>
          <cell r="K52">
            <v>48.41</v>
          </cell>
          <cell r="L52">
            <v>21.3</v>
          </cell>
          <cell r="M52">
            <v>3.1</v>
          </cell>
        </row>
        <row r="53">
          <cell r="A53">
            <v>43143</v>
          </cell>
          <cell r="B53">
            <v>1860</v>
          </cell>
          <cell r="C53">
            <v>1883.6</v>
          </cell>
          <cell r="D53">
            <v>1859.45</v>
          </cell>
          <cell r="E53">
            <v>1876.55</v>
          </cell>
          <cell r="F53">
            <v>1872.37758673698</v>
          </cell>
          <cell r="G53">
            <v>84566</v>
          </cell>
          <cell r="H53">
            <v>2637</v>
          </cell>
          <cell r="I53">
            <v>158339483</v>
          </cell>
          <cell r="J53">
            <v>37557</v>
          </cell>
          <cell r="K53">
            <v>44.41</v>
          </cell>
          <cell r="L53">
            <v>24.15</v>
          </cell>
          <cell r="M53">
            <v>16.55</v>
          </cell>
        </row>
        <row r="54">
          <cell r="A54">
            <v>43140</v>
          </cell>
          <cell r="B54">
            <v>1855</v>
          </cell>
          <cell r="C54">
            <v>1864.95</v>
          </cell>
          <cell r="D54">
            <v>1846</v>
          </cell>
          <cell r="E54">
            <v>1852.6</v>
          </cell>
          <cell r="F54">
            <v>1854.0065132039399</v>
          </cell>
          <cell r="G54">
            <v>98569</v>
          </cell>
          <cell r="H54">
            <v>3065</v>
          </cell>
          <cell r="I54">
            <v>182747568</v>
          </cell>
          <cell r="J54">
            <v>37082</v>
          </cell>
          <cell r="K54">
            <v>37.619999999999997</v>
          </cell>
          <cell r="L54">
            <v>18.95</v>
          </cell>
          <cell r="M54">
            <v>-2.4</v>
          </cell>
        </row>
        <row r="55">
          <cell r="A55">
            <v>43139</v>
          </cell>
          <cell r="B55">
            <v>1880</v>
          </cell>
          <cell r="C55">
            <v>1898.85</v>
          </cell>
          <cell r="D55">
            <v>1867.25</v>
          </cell>
          <cell r="E55">
            <v>1880.05</v>
          </cell>
          <cell r="F55">
            <v>1885.5094221542299</v>
          </cell>
          <cell r="G55">
            <v>71905</v>
          </cell>
          <cell r="H55">
            <v>2227</v>
          </cell>
          <cell r="I55">
            <v>135577555</v>
          </cell>
          <cell r="J55">
            <v>30102</v>
          </cell>
          <cell r="K55">
            <v>41.86</v>
          </cell>
          <cell r="L55">
            <v>31.6</v>
          </cell>
          <cell r="M55">
            <v>0.05</v>
          </cell>
        </row>
        <row r="56">
          <cell r="A56">
            <v>43138</v>
          </cell>
          <cell r="B56">
            <v>1905</v>
          </cell>
          <cell r="C56">
            <v>1935</v>
          </cell>
          <cell r="D56">
            <v>1860</v>
          </cell>
          <cell r="E56">
            <v>1871.4</v>
          </cell>
          <cell r="F56">
            <v>1876.2343318768999</v>
          </cell>
          <cell r="G56">
            <v>159065</v>
          </cell>
          <cell r="H56">
            <v>5501</v>
          </cell>
          <cell r="I56">
            <v>298443214</v>
          </cell>
          <cell r="J56">
            <v>83977</v>
          </cell>
          <cell r="K56">
            <v>52.79</v>
          </cell>
          <cell r="L56">
            <v>75</v>
          </cell>
          <cell r="M56">
            <v>-33.6</v>
          </cell>
        </row>
        <row r="57">
          <cell r="A57">
            <v>43137</v>
          </cell>
          <cell r="B57">
            <v>1873.7</v>
          </cell>
          <cell r="C57">
            <v>1911</v>
          </cell>
          <cell r="D57">
            <v>1837</v>
          </cell>
          <cell r="E57">
            <v>1897.45</v>
          </cell>
          <cell r="F57">
            <v>1869.28611257594</v>
          </cell>
          <cell r="G57">
            <v>218075</v>
          </cell>
          <cell r="H57">
            <v>5833</v>
          </cell>
          <cell r="I57">
            <v>407644569</v>
          </cell>
          <cell r="J57">
            <v>82017</v>
          </cell>
          <cell r="K57">
            <v>37.61</v>
          </cell>
          <cell r="L57">
            <v>74</v>
          </cell>
          <cell r="M57">
            <v>23.75</v>
          </cell>
        </row>
        <row r="58">
          <cell r="A58">
            <v>43136</v>
          </cell>
          <cell r="B58">
            <v>1930</v>
          </cell>
          <cell r="C58">
            <v>1933.7</v>
          </cell>
          <cell r="D58">
            <v>1900</v>
          </cell>
          <cell r="E58">
            <v>1913.95</v>
          </cell>
          <cell r="F58">
            <v>1918.59727215659</v>
          </cell>
          <cell r="G58">
            <v>52569</v>
          </cell>
          <cell r="H58">
            <v>1877</v>
          </cell>
          <cell r="I58">
            <v>100858740</v>
          </cell>
          <cell r="J58">
            <v>26277</v>
          </cell>
          <cell r="K58">
            <v>49.99</v>
          </cell>
          <cell r="L58">
            <v>33.700000000000003</v>
          </cell>
          <cell r="M58">
            <v>-16.05</v>
          </cell>
        </row>
        <row r="59">
          <cell r="A59">
            <v>43133</v>
          </cell>
          <cell r="B59">
            <v>1985</v>
          </cell>
          <cell r="C59">
            <v>1985</v>
          </cell>
          <cell r="D59">
            <v>1938</v>
          </cell>
          <cell r="E59">
            <v>1948.8</v>
          </cell>
          <cell r="F59">
            <v>1964.9460240839401</v>
          </cell>
          <cell r="G59">
            <v>77479</v>
          </cell>
          <cell r="H59">
            <v>2255</v>
          </cell>
          <cell r="I59">
            <v>152242053</v>
          </cell>
          <cell r="J59">
            <v>40291</v>
          </cell>
          <cell r="K59">
            <v>52</v>
          </cell>
          <cell r="L59">
            <v>47</v>
          </cell>
          <cell r="M59">
            <v>-36.200000000000003</v>
          </cell>
        </row>
        <row r="60">
          <cell r="A60">
            <v>43132</v>
          </cell>
          <cell r="B60">
            <v>2007</v>
          </cell>
          <cell r="C60">
            <v>2014</v>
          </cell>
          <cell r="D60">
            <v>1986.1</v>
          </cell>
          <cell r="E60">
            <v>1992.25</v>
          </cell>
          <cell r="F60">
            <v>2001.12094033828</v>
          </cell>
          <cell r="G60">
            <v>79163</v>
          </cell>
          <cell r="H60">
            <v>2389</v>
          </cell>
          <cell r="I60">
            <v>158414737</v>
          </cell>
          <cell r="J60">
            <v>21872</v>
          </cell>
          <cell r="K60">
            <v>27.63</v>
          </cell>
          <cell r="L60">
            <v>27.9</v>
          </cell>
          <cell r="M60">
            <v>-14.75</v>
          </cell>
        </row>
        <row r="61">
          <cell r="A61">
            <v>43131</v>
          </cell>
          <cell r="B61">
            <v>1990</v>
          </cell>
          <cell r="C61">
            <v>2011.9</v>
          </cell>
          <cell r="D61">
            <v>1990</v>
          </cell>
          <cell r="E61">
            <v>2006.35</v>
          </cell>
          <cell r="F61">
            <v>2001.2326515193899</v>
          </cell>
          <cell r="G61">
            <v>214428</v>
          </cell>
          <cell r="H61">
            <v>2581</v>
          </cell>
          <cell r="I61">
            <v>429120315</v>
          </cell>
          <cell r="J61">
            <v>145234</v>
          </cell>
          <cell r="K61">
            <v>67.73</v>
          </cell>
          <cell r="L61">
            <v>21.9</v>
          </cell>
          <cell r="M61">
            <v>16.350000000000001</v>
          </cell>
        </row>
        <row r="62">
          <cell r="A62">
            <v>43130</v>
          </cell>
          <cell r="B62">
            <v>2000</v>
          </cell>
          <cell r="C62">
            <v>2005</v>
          </cell>
          <cell r="D62">
            <v>1985</v>
          </cell>
          <cell r="E62">
            <v>1998.85</v>
          </cell>
          <cell r="F62">
            <v>1994.6336308810801</v>
          </cell>
          <cell r="G62">
            <v>96007</v>
          </cell>
          <cell r="H62">
            <v>2274</v>
          </cell>
          <cell r="I62">
            <v>191498791</v>
          </cell>
          <cell r="J62">
            <v>33071</v>
          </cell>
          <cell r="K62">
            <v>34.450000000000003</v>
          </cell>
          <cell r="L62">
            <v>20</v>
          </cell>
          <cell r="M62">
            <v>-1.1499999999999999</v>
          </cell>
        </row>
        <row r="63">
          <cell r="A63">
            <v>43129</v>
          </cell>
          <cell r="B63">
            <v>1975</v>
          </cell>
          <cell r="C63">
            <v>2007</v>
          </cell>
          <cell r="D63">
            <v>1975</v>
          </cell>
          <cell r="E63">
            <v>1999.55</v>
          </cell>
          <cell r="F63">
            <v>1995.0541364888199</v>
          </cell>
          <cell r="G63">
            <v>98030</v>
          </cell>
          <cell r="H63">
            <v>2706</v>
          </cell>
          <cell r="I63">
            <v>195575157</v>
          </cell>
          <cell r="J63">
            <v>40245</v>
          </cell>
          <cell r="K63">
            <v>41.05</v>
          </cell>
          <cell r="L63">
            <v>32</v>
          </cell>
          <cell r="M63">
            <v>24.55</v>
          </cell>
        </row>
        <row r="64">
          <cell r="A64">
            <v>43125</v>
          </cell>
          <cell r="B64">
            <v>1960</v>
          </cell>
          <cell r="C64">
            <v>1978.95</v>
          </cell>
          <cell r="D64">
            <v>1945.45</v>
          </cell>
          <cell r="E64">
            <v>1970.25</v>
          </cell>
          <cell r="F64">
            <v>1964.05975912291</v>
          </cell>
          <cell r="G64">
            <v>99968</v>
          </cell>
          <cell r="H64">
            <v>2204</v>
          </cell>
          <cell r="I64">
            <v>196343126</v>
          </cell>
          <cell r="J64">
            <v>23723</v>
          </cell>
          <cell r="K64">
            <v>23.73</v>
          </cell>
          <cell r="L64">
            <v>33.5</v>
          </cell>
          <cell r="M64">
            <v>10.25</v>
          </cell>
        </row>
        <row r="65">
          <cell r="A65">
            <v>43124</v>
          </cell>
          <cell r="B65">
            <v>1964.4</v>
          </cell>
          <cell r="C65">
            <v>1969.9</v>
          </cell>
          <cell r="D65">
            <v>1944.25</v>
          </cell>
          <cell r="E65">
            <v>1959.7</v>
          </cell>
          <cell r="F65">
            <v>1948.42478434237</v>
          </cell>
          <cell r="G65">
            <v>290159</v>
          </cell>
          <cell r="H65">
            <v>2043</v>
          </cell>
          <cell r="I65">
            <v>565352987</v>
          </cell>
          <cell r="J65">
            <v>27272</v>
          </cell>
          <cell r="K65">
            <v>9.4</v>
          </cell>
          <cell r="L65">
            <v>25.65</v>
          </cell>
          <cell r="M65">
            <v>-4.7</v>
          </cell>
        </row>
        <row r="66">
          <cell r="A66">
            <v>43123</v>
          </cell>
          <cell r="B66">
            <v>1960</v>
          </cell>
          <cell r="C66">
            <v>1964.7</v>
          </cell>
          <cell r="D66">
            <v>1944.1</v>
          </cell>
          <cell r="E66">
            <v>1951.3</v>
          </cell>
          <cell r="F66">
            <v>1950.9362931283399</v>
          </cell>
          <cell r="G66">
            <v>727190</v>
          </cell>
          <cell r="H66">
            <v>2890</v>
          </cell>
          <cell r="I66">
            <v>1418701363</v>
          </cell>
          <cell r="J66">
            <v>692537</v>
          </cell>
          <cell r="K66">
            <v>95.23</v>
          </cell>
          <cell r="L66">
            <v>20.6</v>
          </cell>
          <cell r="M66">
            <v>-8.6999999999999993</v>
          </cell>
        </row>
        <row r="67">
          <cell r="A67">
            <v>43122</v>
          </cell>
          <cell r="B67">
            <v>1960</v>
          </cell>
          <cell r="C67">
            <v>1986</v>
          </cell>
          <cell r="D67">
            <v>1956</v>
          </cell>
          <cell r="E67">
            <v>1963.8</v>
          </cell>
          <cell r="F67">
            <v>1970.7354276343301</v>
          </cell>
          <cell r="G67">
            <v>394531</v>
          </cell>
          <cell r="H67">
            <v>5920</v>
          </cell>
          <cell r="I67">
            <v>777516219</v>
          </cell>
          <cell r="J67">
            <v>264766</v>
          </cell>
          <cell r="K67">
            <v>67.11</v>
          </cell>
          <cell r="L67">
            <v>30</v>
          </cell>
          <cell r="M67">
            <v>3.8</v>
          </cell>
        </row>
        <row r="68">
          <cell r="A68">
            <v>43119</v>
          </cell>
          <cell r="B68">
            <v>1935</v>
          </cell>
          <cell r="C68">
            <v>1959.8</v>
          </cell>
          <cell r="D68">
            <v>1919.85</v>
          </cell>
          <cell r="E68">
            <v>1951.2</v>
          </cell>
          <cell r="F68">
            <v>1946.7036099271099</v>
          </cell>
          <cell r="G68">
            <v>133493</v>
          </cell>
          <cell r="H68">
            <v>3924</v>
          </cell>
          <cell r="I68">
            <v>259871305</v>
          </cell>
          <cell r="J68">
            <v>24716</v>
          </cell>
          <cell r="K68">
            <v>18.510000000000002</v>
          </cell>
          <cell r="L68">
            <v>39.950000000000003</v>
          </cell>
          <cell r="M68">
            <v>16.2</v>
          </cell>
        </row>
        <row r="69">
          <cell r="A69">
            <v>43118</v>
          </cell>
          <cell r="B69">
            <v>1920</v>
          </cell>
          <cell r="C69">
            <v>1953.75</v>
          </cell>
          <cell r="D69">
            <v>1918.55</v>
          </cell>
          <cell r="E69">
            <v>1931.8</v>
          </cell>
          <cell r="F69">
            <v>1940.02973213009</v>
          </cell>
          <cell r="G69">
            <v>195916</v>
          </cell>
          <cell r="H69">
            <v>5243</v>
          </cell>
          <cell r="I69">
            <v>380082865</v>
          </cell>
          <cell r="J69">
            <v>57297</v>
          </cell>
          <cell r="K69">
            <v>29.25</v>
          </cell>
          <cell r="L69">
            <v>35.200000000000003</v>
          </cell>
          <cell r="M69">
            <v>11.8</v>
          </cell>
        </row>
        <row r="70">
          <cell r="A70">
            <v>43117</v>
          </cell>
          <cell r="B70">
            <v>1900</v>
          </cell>
          <cell r="C70">
            <v>1902.25</v>
          </cell>
          <cell r="D70">
            <v>1886.4</v>
          </cell>
          <cell r="E70">
            <v>1891.1</v>
          </cell>
          <cell r="F70">
            <v>1892.9740849255099</v>
          </cell>
          <cell r="G70">
            <v>48466</v>
          </cell>
          <cell r="H70">
            <v>1307</v>
          </cell>
          <cell r="I70">
            <v>91744882</v>
          </cell>
          <cell r="J70">
            <v>20350</v>
          </cell>
          <cell r="K70">
            <v>41.99</v>
          </cell>
          <cell r="L70">
            <v>15.85</v>
          </cell>
          <cell r="M70">
            <v>-8.9</v>
          </cell>
        </row>
        <row r="71">
          <cell r="A71">
            <v>43116</v>
          </cell>
          <cell r="B71">
            <v>1897.25</v>
          </cell>
          <cell r="C71">
            <v>1909.8</v>
          </cell>
          <cell r="D71">
            <v>1890</v>
          </cell>
          <cell r="E71">
            <v>1903.7</v>
          </cell>
          <cell r="F71">
            <v>1901.47342037411</v>
          </cell>
          <cell r="G71">
            <v>97349</v>
          </cell>
          <cell r="H71">
            <v>2453</v>
          </cell>
          <cell r="I71">
            <v>185106536</v>
          </cell>
          <cell r="J71">
            <v>33290</v>
          </cell>
          <cell r="K71">
            <v>34.200000000000003</v>
          </cell>
          <cell r="L71">
            <v>19.8</v>
          </cell>
          <cell r="M71">
            <v>6.45</v>
          </cell>
        </row>
        <row r="72">
          <cell r="A72">
            <v>43115</v>
          </cell>
          <cell r="B72">
            <v>1865</v>
          </cell>
          <cell r="C72">
            <v>1900.95</v>
          </cell>
          <cell r="D72">
            <v>1861</v>
          </cell>
          <cell r="E72">
            <v>1894.65</v>
          </cell>
          <cell r="F72">
            <v>1889.53541850846</v>
          </cell>
          <cell r="G72">
            <v>98409</v>
          </cell>
          <cell r="H72">
            <v>2707</v>
          </cell>
          <cell r="I72">
            <v>185947291</v>
          </cell>
          <cell r="J72">
            <v>31229</v>
          </cell>
          <cell r="K72">
            <v>31.73</v>
          </cell>
          <cell r="L72">
            <v>39.950000000000003</v>
          </cell>
          <cell r="M72">
            <v>29.65</v>
          </cell>
        </row>
        <row r="73">
          <cell r="A73">
            <v>43112</v>
          </cell>
          <cell r="B73">
            <v>1866.55</v>
          </cell>
          <cell r="C73">
            <v>1878.4</v>
          </cell>
          <cell r="D73">
            <v>1860.3</v>
          </cell>
          <cell r="E73">
            <v>1865.65</v>
          </cell>
          <cell r="F73">
            <v>1869.23299648425</v>
          </cell>
          <cell r="G73">
            <v>54327</v>
          </cell>
          <cell r="H73">
            <v>1209</v>
          </cell>
          <cell r="I73">
            <v>101549821</v>
          </cell>
          <cell r="J73">
            <v>18020</v>
          </cell>
          <cell r="K73">
            <v>33.17</v>
          </cell>
          <cell r="L73">
            <v>18.100000000000001</v>
          </cell>
          <cell r="M73">
            <v>-0.9</v>
          </cell>
        </row>
        <row r="74">
          <cell r="A74">
            <v>43111</v>
          </cell>
          <cell r="B74">
            <v>1860</v>
          </cell>
          <cell r="C74">
            <v>1875</v>
          </cell>
          <cell r="D74">
            <v>1857.05</v>
          </cell>
          <cell r="E74">
            <v>1870.1</v>
          </cell>
          <cell r="F74">
            <v>1867.1938243939301</v>
          </cell>
          <cell r="G74">
            <v>34361</v>
          </cell>
          <cell r="H74">
            <v>984</v>
          </cell>
          <cell r="I74">
            <v>64158647</v>
          </cell>
          <cell r="J74">
            <v>13188</v>
          </cell>
          <cell r="K74">
            <v>38.380000000000003</v>
          </cell>
          <cell r="L74">
            <v>17.95</v>
          </cell>
          <cell r="M74">
            <v>10.1</v>
          </cell>
        </row>
        <row r="75">
          <cell r="A75">
            <v>43110</v>
          </cell>
          <cell r="B75">
            <v>1865</v>
          </cell>
          <cell r="C75">
            <v>1869.15</v>
          </cell>
          <cell r="D75">
            <v>1858.25</v>
          </cell>
          <cell r="E75">
            <v>1862.5</v>
          </cell>
          <cell r="F75">
            <v>1862.55977115326</v>
          </cell>
          <cell r="G75">
            <v>33210</v>
          </cell>
          <cell r="H75">
            <v>993</v>
          </cell>
          <cell r="I75">
            <v>61855610</v>
          </cell>
          <cell r="J75">
            <v>13249</v>
          </cell>
          <cell r="K75">
            <v>39.89</v>
          </cell>
          <cell r="L75">
            <v>10.9</v>
          </cell>
          <cell r="M75">
            <v>-2.5</v>
          </cell>
        </row>
        <row r="76">
          <cell r="A76">
            <v>43109</v>
          </cell>
          <cell r="B76">
            <v>1872</v>
          </cell>
          <cell r="C76">
            <v>1872</v>
          </cell>
          <cell r="D76">
            <v>1855.65</v>
          </cell>
          <cell r="E76">
            <v>1863.55</v>
          </cell>
          <cell r="F76">
            <v>1861.7904185256</v>
          </cell>
          <cell r="G76">
            <v>28242</v>
          </cell>
          <cell r="H76">
            <v>916</v>
          </cell>
          <cell r="I76">
            <v>52580685</v>
          </cell>
          <cell r="J76">
            <v>13866</v>
          </cell>
          <cell r="K76">
            <v>49.1</v>
          </cell>
          <cell r="L76">
            <v>16.350000000000001</v>
          </cell>
          <cell r="M76">
            <v>-8.4499999999999993</v>
          </cell>
        </row>
        <row r="77">
          <cell r="A77">
            <v>43108</v>
          </cell>
          <cell r="B77">
            <v>1865</v>
          </cell>
          <cell r="C77">
            <v>1870.65</v>
          </cell>
          <cell r="D77">
            <v>1857.1</v>
          </cell>
          <cell r="E77">
            <v>1859.7</v>
          </cell>
          <cell r="F77">
            <v>1860.9990567472901</v>
          </cell>
          <cell r="G77">
            <v>32865</v>
          </cell>
          <cell r="H77">
            <v>1001</v>
          </cell>
          <cell r="I77">
            <v>61161734</v>
          </cell>
          <cell r="J77">
            <v>16627</v>
          </cell>
          <cell r="K77">
            <v>50.59</v>
          </cell>
          <cell r="L77">
            <v>13.55</v>
          </cell>
          <cell r="M77">
            <v>-5.3</v>
          </cell>
        </row>
        <row r="78">
          <cell r="A78">
            <v>43105</v>
          </cell>
          <cell r="B78">
            <v>1859</v>
          </cell>
          <cell r="C78">
            <v>1868.6</v>
          </cell>
          <cell r="D78">
            <v>1832.95</v>
          </cell>
          <cell r="E78">
            <v>1860.45</v>
          </cell>
          <cell r="F78">
            <v>1860.8179621199299</v>
          </cell>
          <cell r="G78">
            <v>106758</v>
          </cell>
          <cell r="H78">
            <v>1705</v>
          </cell>
          <cell r="I78">
            <v>198657204</v>
          </cell>
          <cell r="J78">
            <v>18793</v>
          </cell>
          <cell r="K78">
            <v>17.600000000000001</v>
          </cell>
          <cell r="L78">
            <v>35.65</v>
          </cell>
          <cell r="M78">
            <v>1.45</v>
          </cell>
        </row>
        <row r="79">
          <cell r="A79">
            <v>43104</v>
          </cell>
          <cell r="B79">
            <v>1858</v>
          </cell>
          <cell r="C79">
            <v>1866.1</v>
          </cell>
          <cell r="D79">
            <v>1855</v>
          </cell>
          <cell r="E79">
            <v>1857.3</v>
          </cell>
          <cell r="F79">
            <v>1860.0097216845099</v>
          </cell>
          <cell r="G79">
            <v>23247</v>
          </cell>
          <cell r="H79">
            <v>676</v>
          </cell>
          <cell r="I79">
            <v>43239646</v>
          </cell>
          <cell r="J79">
            <v>9736</v>
          </cell>
          <cell r="K79">
            <v>41.88</v>
          </cell>
          <cell r="L79">
            <v>11.1</v>
          </cell>
          <cell r="M79">
            <v>-0.7</v>
          </cell>
        </row>
        <row r="80">
          <cell r="A80">
            <v>43103</v>
          </cell>
          <cell r="B80">
            <v>1874</v>
          </cell>
          <cell r="C80">
            <v>1877.35</v>
          </cell>
          <cell r="D80">
            <v>1850.7</v>
          </cell>
          <cell r="E80">
            <v>1852.65</v>
          </cell>
          <cell r="F80">
            <v>1859.12182889528</v>
          </cell>
          <cell r="G80">
            <v>44464</v>
          </cell>
          <cell r="H80">
            <v>1263</v>
          </cell>
          <cell r="I80">
            <v>82663993</v>
          </cell>
          <cell r="J80">
            <v>23881</v>
          </cell>
          <cell r="K80">
            <v>53.71</v>
          </cell>
          <cell r="L80">
            <v>26.65</v>
          </cell>
          <cell r="M80">
            <v>-21.35</v>
          </cell>
        </row>
        <row r="81">
          <cell r="A81">
            <v>43102</v>
          </cell>
          <cell r="B81">
            <v>1857.1</v>
          </cell>
          <cell r="C81">
            <v>1875.25</v>
          </cell>
          <cell r="D81">
            <v>1857.1</v>
          </cell>
          <cell r="E81">
            <v>1872.7</v>
          </cell>
          <cell r="F81">
            <v>1867.4485582136399</v>
          </cell>
          <cell r="G81">
            <v>45187</v>
          </cell>
          <cell r="H81">
            <v>1202</v>
          </cell>
          <cell r="I81">
            <v>84384398</v>
          </cell>
          <cell r="J81">
            <v>16267</v>
          </cell>
          <cell r="K81">
            <v>36</v>
          </cell>
          <cell r="L81">
            <v>18.149999999999999</v>
          </cell>
          <cell r="M81">
            <v>15.6</v>
          </cell>
        </row>
        <row r="82">
          <cell r="A82">
            <v>43101</v>
          </cell>
          <cell r="B82">
            <v>1873</v>
          </cell>
          <cell r="C82">
            <v>1880.2</v>
          </cell>
          <cell r="D82">
            <v>1850.1</v>
          </cell>
          <cell r="E82">
            <v>1857</v>
          </cell>
          <cell r="F82">
            <v>1868.4556214438301</v>
          </cell>
          <cell r="G82">
            <v>41653</v>
          </cell>
          <cell r="H82">
            <v>1031</v>
          </cell>
          <cell r="I82">
            <v>77826782</v>
          </cell>
          <cell r="J82">
            <v>14296</v>
          </cell>
          <cell r="K82">
            <v>34.32</v>
          </cell>
          <cell r="L82">
            <v>30.1</v>
          </cell>
          <cell r="M82">
            <v>-16</v>
          </cell>
        </row>
        <row r="83">
          <cell r="A83">
            <v>43098</v>
          </cell>
          <cell r="B83">
            <v>1877</v>
          </cell>
          <cell r="C83">
            <v>1880</v>
          </cell>
          <cell r="D83">
            <v>1868.6</v>
          </cell>
          <cell r="E83">
            <v>1873.55</v>
          </cell>
          <cell r="F83">
            <v>1875.1165086065901</v>
          </cell>
          <cell r="G83">
            <v>33637</v>
          </cell>
          <cell r="H83">
            <v>743</v>
          </cell>
          <cell r="I83">
            <v>63073294</v>
          </cell>
          <cell r="J83">
            <v>11168</v>
          </cell>
          <cell r="K83">
            <v>33.200000000000003</v>
          </cell>
          <cell r="L83">
            <v>11.4</v>
          </cell>
          <cell r="M83">
            <v>-3.45</v>
          </cell>
        </row>
        <row r="84">
          <cell r="A84">
            <v>43097</v>
          </cell>
          <cell r="B84">
            <v>1862</v>
          </cell>
          <cell r="C84">
            <v>1878.5</v>
          </cell>
          <cell r="D84">
            <v>1859</v>
          </cell>
          <cell r="E84">
            <v>1874.65</v>
          </cell>
          <cell r="F84">
            <v>1871.2316160448599</v>
          </cell>
          <cell r="G84">
            <v>105554</v>
          </cell>
          <cell r="H84">
            <v>2056</v>
          </cell>
          <cell r="I84">
            <v>197515982</v>
          </cell>
          <cell r="J84">
            <v>54062</v>
          </cell>
          <cell r="K84">
            <v>51.22</v>
          </cell>
          <cell r="L84">
            <v>19.5</v>
          </cell>
          <cell r="M84">
            <v>12.65</v>
          </cell>
        </row>
        <row r="85">
          <cell r="A85">
            <v>43096</v>
          </cell>
          <cell r="B85">
            <v>1878</v>
          </cell>
          <cell r="C85">
            <v>1878</v>
          </cell>
          <cell r="D85">
            <v>1851.1</v>
          </cell>
          <cell r="E85">
            <v>1857.85</v>
          </cell>
          <cell r="F85">
            <v>1862.1645088820401</v>
          </cell>
          <cell r="G85">
            <v>43177</v>
          </cell>
          <cell r="H85">
            <v>931</v>
          </cell>
          <cell r="I85">
            <v>80402677</v>
          </cell>
          <cell r="J85">
            <v>23860</v>
          </cell>
          <cell r="K85">
            <v>55.26</v>
          </cell>
          <cell r="L85">
            <v>26.9</v>
          </cell>
          <cell r="M85">
            <v>-20.149999999999999</v>
          </cell>
        </row>
        <row r="86">
          <cell r="A86">
            <v>43095</v>
          </cell>
          <cell r="B86">
            <v>1877.35</v>
          </cell>
          <cell r="C86">
            <v>1878</v>
          </cell>
          <cell r="D86">
            <v>1857</v>
          </cell>
          <cell r="E86">
            <v>1865.7</v>
          </cell>
          <cell r="F86">
            <v>1865.3800222858899</v>
          </cell>
          <cell r="G86">
            <v>62820</v>
          </cell>
          <cell r="H86">
            <v>1634</v>
          </cell>
          <cell r="I86">
            <v>117183173</v>
          </cell>
          <cell r="J86">
            <v>28107</v>
          </cell>
          <cell r="K86">
            <v>44.74</v>
          </cell>
          <cell r="L86">
            <v>21</v>
          </cell>
          <cell r="M86">
            <v>-11.65</v>
          </cell>
        </row>
        <row r="87">
          <cell r="A87">
            <v>43091</v>
          </cell>
          <cell r="B87">
            <v>1874</v>
          </cell>
          <cell r="C87">
            <v>1880.85</v>
          </cell>
          <cell r="D87">
            <v>1863.15</v>
          </cell>
          <cell r="E87">
            <v>1877.35</v>
          </cell>
          <cell r="F87">
            <v>1870.3041064049501</v>
          </cell>
          <cell r="G87">
            <v>619520</v>
          </cell>
          <cell r="H87">
            <v>1959</v>
          </cell>
          <cell r="I87">
            <v>1158690800</v>
          </cell>
          <cell r="J87">
            <v>40821</v>
          </cell>
          <cell r="K87">
            <v>6.59</v>
          </cell>
          <cell r="L87">
            <v>17.7</v>
          </cell>
          <cell r="M87">
            <v>3.35</v>
          </cell>
        </row>
        <row r="88">
          <cell r="A88">
            <v>43090</v>
          </cell>
          <cell r="B88">
            <v>1871.25</v>
          </cell>
          <cell r="C88">
            <v>1884.4</v>
          </cell>
          <cell r="D88">
            <v>1865</v>
          </cell>
          <cell r="E88">
            <v>1868.15</v>
          </cell>
          <cell r="F88">
            <v>1872.2785936734199</v>
          </cell>
          <cell r="G88">
            <v>63257</v>
          </cell>
          <cell r="H88">
            <v>1809</v>
          </cell>
          <cell r="I88">
            <v>118434727</v>
          </cell>
          <cell r="J88">
            <v>19297</v>
          </cell>
          <cell r="K88">
            <v>30.51</v>
          </cell>
          <cell r="L88">
            <v>19.399999999999999</v>
          </cell>
          <cell r="M88">
            <v>-3.1</v>
          </cell>
        </row>
        <row r="89">
          <cell r="A89">
            <v>43089</v>
          </cell>
          <cell r="B89">
            <v>1901</v>
          </cell>
          <cell r="C89">
            <v>1905</v>
          </cell>
          <cell r="D89">
            <v>1864.95</v>
          </cell>
          <cell r="E89">
            <v>1868.05</v>
          </cell>
          <cell r="F89">
            <v>1887.1524400354999</v>
          </cell>
          <cell r="G89">
            <v>102519</v>
          </cell>
          <cell r="H89">
            <v>3121</v>
          </cell>
          <cell r="I89">
            <v>193468981</v>
          </cell>
          <cell r="J89">
            <v>46466</v>
          </cell>
          <cell r="K89">
            <v>45.32</v>
          </cell>
          <cell r="L89">
            <v>40.049999999999997</v>
          </cell>
          <cell r="M89">
            <v>-32.950000000000003</v>
          </cell>
        </row>
        <row r="90">
          <cell r="A90">
            <v>43088</v>
          </cell>
          <cell r="B90">
            <v>1885</v>
          </cell>
          <cell r="C90">
            <v>1894</v>
          </cell>
          <cell r="D90">
            <v>1875.75</v>
          </cell>
          <cell r="E90">
            <v>1885.15</v>
          </cell>
          <cell r="F90">
            <v>1884.77239260889</v>
          </cell>
          <cell r="G90">
            <v>63157</v>
          </cell>
          <cell r="H90">
            <v>1503</v>
          </cell>
          <cell r="I90">
            <v>119036570</v>
          </cell>
          <cell r="J90">
            <v>19803</v>
          </cell>
          <cell r="K90">
            <v>31.36</v>
          </cell>
          <cell r="L90">
            <v>18.25</v>
          </cell>
          <cell r="M90">
            <v>0.15</v>
          </cell>
        </row>
        <row r="91">
          <cell r="A91">
            <v>43087</v>
          </cell>
          <cell r="B91">
            <v>1863</v>
          </cell>
          <cell r="C91">
            <v>1900.1</v>
          </cell>
          <cell r="D91">
            <v>1811.3</v>
          </cell>
          <cell r="E91">
            <v>1877.95</v>
          </cell>
          <cell r="F91">
            <v>1875.7299503959</v>
          </cell>
          <cell r="G91">
            <v>162285</v>
          </cell>
          <cell r="H91">
            <v>3877</v>
          </cell>
          <cell r="I91">
            <v>304402835</v>
          </cell>
          <cell r="J91">
            <v>50588</v>
          </cell>
          <cell r="K91">
            <v>31.17</v>
          </cell>
          <cell r="L91">
            <v>88.8</v>
          </cell>
          <cell r="M91">
            <v>14.95</v>
          </cell>
        </row>
        <row r="92">
          <cell r="A92">
            <v>43084</v>
          </cell>
          <cell r="B92">
            <v>1850</v>
          </cell>
          <cell r="C92">
            <v>1887.45</v>
          </cell>
          <cell r="D92">
            <v>1850</v>
          </cell>
          <cell r="E92">
            <v>1873.05</v>
          </cell>
          <cell r="F92">
            <v>1878.8547355938599</v>
          </cell>
          <cell r="G92">
            <v>116374</v>
          </cell>
          <cell r="H92">
            <v>4025</v>
          </cell>
          <cell r="I92">
            <v>218649841</v>
          </cell>
          <cell r="J92">
            <v>50870</v>
          </cell>
          <cell r="K92">
            <v>43.71</v>
          </cell>
          <cell r="L92">
            <v>37.450000000000003</v>
          </cell>
          <cell r="M92">
            <v>23.05</v>
          </cell>
        </row>
        <row r="93">
          <cell r="A93">
            <v>43083</v>
          </cell>
          <cell r="B93">
            <v>1815</v>
          </cell>
          <cell r="C93">
            <v>1844</v>
          </cell>
          <cell r="D93">
            <v>1814</v>
          </cell>
          <cell r="E93">
            <v>1837.2</v>
          </cell>
          <cell r="F93">
            <v>1829.13571172463</v>
          </cell>
          <cell r="G93">
            <v>83670</v>
          </cell>
          <cell r="H93">
            <v>1354</v>
          </cell>
          <cell r="I93">
            <v>153043785</v>
          </cell>
          <cell r="J93">
            <v>38496</v>
          </cell>
          <cell r="K93">
            <v>46.01</v>
          </cell>
          <cell r="L93">
            <v>30</v>
          </cell>
          <cell r="M93">
            <v>22.2</v>
          </cell>
        </row>
        <row r="94">
          <cell r="A94">
            <v>43082</v>
          </cell>
          <cell r="B94">
            <v>1823</v>
          </cell>
          <cell r="C94">
            <v>1844.85</v>
          </cell>
          <cell r="D94">
            <v>1815.85</v>
          </cell>
          <cell r="E94">
            <v>1821.8</v>
          </cell>
          <cell r="F94">
            <v>1831.57890248798</v>
          </cell>
          <cell r="G94">
            <v>3641254</v>
          </cell>
          <cell r="H94">
            <v>1255</v>
          </cell>
          <cell r="I94">
            <v>6669244005</v>
          </cell>
          <cell r="J94">
            <v>9943</v>
          </cell>
          <cell r="K94">
            <v>0.27</v>
          </cell>
          <cell r="L94">
            <v>29</v>
          </cell>
          <cell r="M94">
            <v>-1.2</v>
          </cell>
        </row>
        <row r="95">
          <cell r="A95">
            <v>43081</v>
          </cell>
          <cell r="B95">
            <v>1841</v>
          </cell>
          <cell r="C95">
            <v>1846</v>
          </cell>
          <cell r="D95">
            <v>1820</v>
          </cell>
          <cell r="E95">
            <v>1824.05</v>
          </cell>
          <cell r="F95">
            <v>1829.6672885745299</v>
          </cell>
          <cell r="G95">
            <v>35911</v>
          </cell>
          <cell r="H95">
            <v>1083</v>
          </cell>
          <cell r="I95">
            <v>65705182</v>
          </cell>
          <cell r="J95">
            <v>11428</v>
          </cell>
          <cell r="K95">
            <v>31.82</v>
          </cell>
          <cell r="L95">
            <v>26</v>
          </cell>
          <cell r="M95">
            <v>-16.95</v>
          </cell>
        </row>
        <row r="96">
          <cell r="A96">
            <v>43080</v>
          </cell>
          <cell r="B96">
            <v>1830.2</v>
          </cell>
          <cell r="C96">
            <v>1855.95</v>
          </cell>
          <cell r="D96">
            <v>1830.2</v>
          </cell>
          <cell r="E96">
            <v>1849.8</v>
          </cell>
          <cell r="F96">
            <v>1849.6195349844199</v>
          </cell>
          <cell r="G96">
            <v>120082</v>
          </cell>
          <cell r="H96">
            <v>1145</v>
          </cell>
          <cell r="I96">
            <v>222106013</v>
          </cell>
          <cell r="J96">
            <v>96854</v>
          </cell>
          <cell r="K96">
            <v>80.66</v>
          </cell>
          <cell r="L96">
            <v>25.75</v>
          </cell>
          <cell r="M96">
            <v>19.600000000000001</v>
          </cell>
        </row>
        <row r="97">
          <cell r="A97">
            <v>43077</v>
          </cell>
          <cell r="B97">
            <v>1811.7</v>
          </cell>
          <cell r="C97">
            <v>1852.15</v>
          </cell>
          <cell r="D97">
            <v>1811.7</v>
          </cell>
          <cell r="E97">
            <v>1839.95</v>
          </cell>
          <cell r="F97">
            <v>1840.1449356463299</v>
          </cell>
          <cell r="G97">
            <v>57184</v>
          </cell>
          <cell r="H97">
            <v>1941</v>
          </cell>
          <cell r="I97">
            <v>105226848</v>
          </cell>
          <cell r="J97">
            <v>25199</v>
          </cell>
          <cell r="K97">
            <v>44.07</v>
          </cell>
          <cell r="L97">
            <v>40.450000000000003</v>
          </cell>
          <cell r="M97">
            <v>28.25</v>
          </cell>
        </row>
        <row r="98">
          <cell r="A98">
            <v>43076</v>
          </cell>
          <cell r="B98">
            <v>1801.25</v>
          </cell>
          <cell r="C98">
            <v>1815.35</v>
          </cell>
          <cell r="D98">
            <v>1801.25</v>
          </cell>
          <cell r="E98">
            <v>1809.05</v>
          </cell>
          <cell r="F98">
            <v>1809.4951931675901</v>
          </cell>
          <cell r="G98">
            <v>44728</v>
          </cell>
          <cell r="H98">
            <v>1068</v>
          </cell>
          <cell r="I98">
            <v>80935101</v>
          </cell>
          <cell r="J98">
            <v>14877</v>
          </cell>
          <cell r="K98">
            <v>33.26</v>
          </cell>
          <cell r="L98">
            <v>14.1</v>
          </cell>
          <cell r="M98">
            <v>7.8</v>
          </cell>
        </row>
        <row r="99">
          <cell r="A99">
            <v>43075</v>
          </cell>
          <cell r="B99">
            <v>1820</v>
          </cell>
          <cell r="C99">
            <v>1823.5</v>
          </cell>
          <cell r="D99">
            <v>1797.45</v>
          </cell>
          <cell r="E99">
            <v>1802.35</v>
          </cell>
          <cell r="F99">
            <v>1811.7350048073299</v>
          </cell>
          <cell r="G99">
            <v>54084</v>
          </cell>
          <cell r="H99">
            <v>1572</v>
          </cell>
          <cell r="I99">
            <v>97985876</v>
          </cell>
          <cell r="J99">
            <v>21994</v>
          </cell>
          <cell r="K99">
            <v>40.67</v>
          </cell>
          <cell r="L99">
            <v>26.05</v>
          </cell>
          <cell r="M99">
            <v>-17.649999999999999</v>
          </cell>
        </row>
        <row r="100">
          <cell r="A100">
            <v>43074</v>
          </cell>
          <cell r="B100">
            <v>1827</v>
          </cell>
          <cell r="C100">
            <v>1828.4</v>
          </cell>
          <cell r="D100">
            <v>1808.5</v>
          </cell>
          <cell r="E100">
            <v>1823.05</v>
          </cell>
          <cell r="F100">
            <v>1813.9082071243599</v>
          </cell>
          <cell r="G100">
            <v>207064</v>
          </cell>
          <cell r="H100">
            <v>1511</v>
          </cell>
          <cell r="I100">
            <v>375595089</v>
          </cell>
          <cell r="J100">
            <v>184232</v>
          </cell>
          <cell r="K100">
            <v>88.97</v>
          </cell>
          <cell r="L100">
            <v>19.899999999999999</v>
          </cell>
          <cell r="M100">
            <v>-3.95</v>
          </cell>
        </row>
        <row r="101">
          <cell r="A101">
            <v>43073</v>
          </cell>
          <cell r="B101">
            <v>1850</v>
          </cell>
          <cell r="C101">
            <v>1850</v>
          </cell>
          <cell r="D101">
            <v>1833.85</v>
          </cell>
          <cell r="E101">
            <v>1837.6</v>
          </cell>
          <cell r="F101">
            <v>1841.4219557195499</v>
          </cell>
          <cell r="G101">
            <v>32520</v>
          </cell>
          <cell r="H101">
            <v>1195</v>
          </cell>
          <cell r="I101">
            <v>59883042</v>
          </cell>
          <cell r="J101">
            <v>11045</v>
          </cell>
          <cell r="K101">
            <v>33.96</v>
          </cell>
          <cell r="L101">
            <v>16.149999999999999</v>
          </cell>
          <cell r="M101">
            <v>-12.4</v>
          </cell>
        </row>
        <row r="102">
          <cell r="A102">
            <v>43070</v>
          </cell>
          <cell r="B102">
            <v>1855</v>
          </cell>
          <cell r="C102">
            <v>1858</v>
          </cell>
          <cell r="D102">
            <v>1841.15</v>
          </cell>
          <cell r="E102">
            <v>1843.6</v>
          </cell>
          <cell r="F102">
            <v>1848.6895907450501</v>
          </cell>
          <cell r="G102">
            <v>39071</v>
          </cell>
          <cell r="H102">
            <v>1261</v>
          </cell>
          <cell r="I102">
            <v>72230151</v>
          </cell>
          <cell r="J102">
            <v>11520</v>
          </cell>
          <cell r="K102">
            <v>29.48</v>
          </cell>
          <cell r="L102">
            <v>16.850000000000001</v>
          </cell>
          <cell r="M102">
            <v>-11.4</v>
          </cell>
        </row>
        <row r="103">
          <cell r="A103">
            <v>43069</v>
          </cell>
          <cell r="B103">
            <v>1871</v>
          </cell>
          <cell r="C103">
            <v>1875</v>
          </cell>
          <cell r="D103">
            <v>1841.55</v>
          </cell>
          <cell r="E103">
            <v>1852.05</v>
          </cell>
          <cell r="F103">
            <v>1862.3498393259199</v>
          </cell>
          <cell r="G103">
            <v>39521</v>
          </cell>
          <cell r="H103">
            <v>1087</v>
          </cell>
          <cell r="I103">
            <v>73601928</v>
          </cell>
          <cell r="J103">
            <v>15568</v>
          </cell>
          <cell r="K103">
            <v>39.39</v>
          </cell>
          <cell r="L103">
            <v>33.450000000000003</v>
          </cell>
          <cell r="M103">
            <v>-18.95</v>
          </cell>
        </row>
        <row r="104">
          <cell r="A104">
            <v>43068</v>
          </cell>
          <cell r="B104">
            <v>1862.95</v>
          </cell>
          <cell r="C104">
            <v>1874.95</v>
          </cell>
          <cell r="D104">
            <v>1857.05</v>
          </cell>
          <cell r="E104">
            <v>1870.3</v>
          </cell>
          <cell r="F104">
            <v>1867.4617585220401</v>
          </cell>
          <cell r="G104">
            <v>29013</v>
          </cell>
          <cell r="H104">
            <v>940</v>
          </cell>
          <cell r="I104">
            <v>54180668</v>
          </cell>
          <cell r="J104">
            <v>11956</v>
          </cell>
          <cell r="K104">
            <v>41.21</v>
          </cell>
          <cell r="L104">
            <v>17.899999999999999</v>
          </cell>
          <cell r="M104">
            <v>7.35</v>
          </cell>
        </row>
        <row r="105">
          <cell r="A105">
            <v>43067</v>
          </cell>
          <cell r="B105">
            <v>1854.25</v>
          </cell>
          <cell r="C105">
            <v>1873.75</v>
          </cell>
          <cell r="D105">
            <v>1854.25</v>
          </cell>
          <cell r="E105">
            <v>1862.95</v>
          </cell>
          <cell r="F105">
            <v>1866.0518619613899</v>
          </cell>
          <cell r="G105">
            <v>41032</v>
          </cell>
          <cell r="H105">
            <v>1024</v>
          </cell>
          <cell r="I105">
            <v>76567840</v>
          </cell>
          <cell r="J105">
            <v>15625</v>
          </cell>
          <cell r="K105">
            <v>38.08</v>
          </cell>
          <cell r="L105">
            <v>19.5</v>
          </cell>
          <cell r="M105">
            <v>8.6999999999999993</v>
          </cell>
        </row>
        <row r="106">
          <cell r="A106">
            <v>43066</v>
          </cell>
          <cell r="B106">
            <v>1852</v>
          </cell>
          <cell r="C106">
            <v>1861.65</v>
          </cell>
          <cell r="D106">
            <v>1846.1</v>
          </cell>
          <cell r="E106">
            <v>1859.1</v>
          </cell>
          <cell r="F106">
            <v>1851.1006274891799</v>
          </cell>
          <cell r="G106">
            <v>34901</v>
          </cell>
          <cell r="H106">
            <v>932</v>
          </cell>
          <cell r="I106">
            <v>64605263</v>
          </cell>
          <cell r="J106">
            <v>14488</v>
          </cell>
          <cell r="K106">
            <v>41.51</v>
          </cell>
          <cell r="L106">
            <v>15.55</v>
          </cell>
          <cell r="M106">
            <v>7.1</v>
          </cell>
        </row>
        <row r="107">
          <cell r="A107">
            <v>43063</v>
          </cell>
          <cell r="B107">
            <v>1846.7</v>
          </cell>
          <cell r="C107">
            <v>1859.9</v>
          </cell>
          <cell r="D107">
            <v>1841.3</v>
          </cell>
          <cell r="E107">
            <v>1851.05</v>
          </cell>
          <cell r="F107">
            <v>1848.67922779429</v>
          </cell>
          <cell r="G107">
            <v>31287</v>
          </cell>
          <cell r="H107">
            <v>819</v>
          </cell>
          <cell r="I107">
            <v>57839627</v>
          </cell>
          <cell r="J107">
            <v>14516</v>
          </cell>
          <cell r="K107">
            <v>46.4</v>
          </cell>
          <cell r="L107">
            <v>18.600000000000001</v>
          </cell>
          <cell r="M107">
            <v>4.3499999999999996</v>
          </cell>
        </row>
        <row r="108">
          <cell r="A108">
            <v>43062</v>
          </cell>
          <cell r="B108">
            <v>1855</v>
          </cell>
          <cell r="C108">
            <v>1859.95</v>
          </cell>
          <cell r="D108">
            <v>1843.8</v>
          </cell>
          <cell r="E108">
            <v>1846.7</v>
          </cell>
          <cell r="F108">
            <v>1850.58362593893</v>
          </cell>
          <cell r="G108">
            <v>22499</v>
          </cell>
          <cell r="H108">
            <v>662</v>
          </cell>
          <cell r="I108">
            <v>41636281</v>
          </cell>
          <cell r="J108">
            <v>9088</v>
          </cell>
          <cell r="K108">
            <v>40.39</v>
          </cell>
          <cell r="L108">
            <v>16.149999999999999</v>
          </cell>
          <cell r="M108">
            <v>-8.3000000000000007</v>
          </cell>
        </row>
        <row r="109">
          <cell r="A109">
            <v>43061</v>
          </cell>
          <cell r="B109">
            <v>1862</v>
          </cell>
          <cell r="C109">
            <v>1862</v>
          </cell>
          <cell r="D109">
            <v>1846</v>
          </cell>
          <cell r="E109">
            <v>1854</v>
          </cell>
          <cell r="F109">
            <v>1853.7329394456999</v>
          </cell>
          <cell r="G109">
            <v>42144</v>
          </cell>
          <cell r="H109">
            <v>992</v>
          </cell>
          <cell r="I109">
            <v>78123721</v>
          </cell>
          <cell r="J109">
            <v>15424</v>
          </cell>
          <cell r="K109">
            <v>36.6</v>
          </cell>
          <cell r="L109">
            <v>16</v>
          </cell>
          <cell r="M109">
            <v>-8</v>
          </cell>
        </row>
        <row r="110">
          <cell r="A110">
            <v>43060</v>
          </cell>
          <cell r="B110">
            <v>1838</v>
          </cell>
          <cell r="C110">
            <v>1850</v>
          </cell>
          <cell r="D110">
            <v>1837.05</v>
          </cell>
          <cell r="E110">
            <v>1846.05</v>
          </cell>
          <cell r="F110">
            <v>1845.43028950805</v>
          </cell>
          <cell r="G110">
            <v>36752</v>
          </cell>
          <cell r="H110">
            <v>878</v>
          </cell>
          <cell r="I110">
            <v>67823254</v>
          </cell>
          <cell r="J110">
            <v>18504</v>
          </cell>
          <cell r="K110">
            <v>50.35</v>
          </cell>
          <cell r="L110">
            <v>12.95</v>
          </cell>
          <cell r="M110">
            <v>8.0500000000000007</v>
          </cell>
        </row>
        <row r="111">
          <cell r="A111">
            <v>43059</v>
          </cell>
          <cell r="B111">
            <v>1827</v>
          </cell>
          <cell r="C111">
            <v>1840</v>
          </cell>
          <cell r="D111">
            <v>1827</v>
          </cell>
          <cell r="E111">
            <v>1836.9</v>
          </cell>
          <cell r="F111">
            <v>1835.91718013321</v>
          </cell>
          <cell r="G111">
            <v>40087</v>
          </cell>
          <cell r="H111">
            <v>919</v>
          </cell>
          <cell r="I111">
            <v>73596412</v>
          </cell>
          <cell r="J111">
            <v>20067</v>
          </cell>
          <cell r="K111">
            <v>50.06</v>
          </cell>
          <cell r="L111">
            <v>13</v>
          </cell>
          <cell r="M111">
            <v>9.9</v>
          </cell>
        </row>
        <row r="112">
          <cell r="A112">
            <v>43056</v>
          </cell>
          <cell r="B112">
            <v>1815</v>
          </cell>
          <cell r="C112">
            <v>1836.75</v>
          </cell>
          <cell r="D112">
            <v>1815</v>
          </cell>
          <cell r="E112">
            <v>1827.1</v>
          </cell>
          <cell r="F112">
            <v>1828.5251867721299</v>
          </cell>
          <cell r="G112">
            <v>72816</v>
          </cell>
          <cell r="H112">
            <v>1708</v>
          </cell>
          <cell r="I112">
            <v>133145890</v>
          </cell>
          <cell r="J112">
            <v>26054</v>
          </cell>
          <cell r="K112">
            <v>35.78</v>
          </cell>
          <cell r="L112">
            <v>21.75</v>
          </cell>
          <cell r="M112">
            <v>12.1</v>
          </cell>
        </row>
        <row r="113">
          <cell r="A113">
            <v>43055</v>
          </cell>
          <cell r="B113">
            <v>1808</v>
          </cell>
          <cell r="C113">
            <v>1820</v>
          </cell>
          <cell r="D113">
            <v>1795.85</v>
          </cell>
          <cell r="E113">
            <v>1805.5</v>
          </cell>
          <cell r="F113">
            <v>1806.3368949844501</v>
          </cell>
          <cell r="G113">
            <v>37623</v>
          </cell>
          <cell r="H113">
            <v>866</v>
          </cell>
          <cell r="I113">
            <v>67959813</v>
          </cell>
          <cell r="J113">
            <v>21518</v>
          </cell>
          <cell r="K113">
            <v>57.19</v>
          </cell>
          <cell r="L113">
            <v>24.15</v>
          </cell>
          <cell r="M113">
            <v>-2.5</v>
          </cell>
        </row>
        <row r="114">
          <cell r="A114">
            <v>43054</v>
          </cell>
          <cell r="B114">
            <v>1803</v>
          </cell>
          <cell r="C114">
            <v>1803</v>
          </cell>
          <cell r="D114">
            <v>1791.3</v>
          </cell>
          <cell r="E114">
            <v>1798.75</v>
          </cell>
          <cell r="F114">
            <v>1796.0470904695401</v>
          </cell>
          <cell r="G114">
            <v>29369</v>
          </cell>
          <cell r="H114">
            <v>1153</v>
          </cell>
          <cell r="I114">
            <v>52748107</v>
          </cell>
          <cell r="J114">
            <v>12099</v>
          </cell>
          <cell r="K114">
            <v>41.2</v>
          </cell>
          <cell r="L114">
            <v>11.7</v>
          </cell>
          <cell r="M114">
            <v>-4.25</v>
          </cell>
        </row>
        <row r="115">
          <cell r="A115">
            <v>43053</v>
          </cell>
          <cell r="B115">
            <v>1812</v>
          </cell>
          <cell r="C115">
            <v>1818.7</v>
          </cell>
          <cell r="D115">
            <v>1800</v>
          </cell>
          <cell r="E115">
            <v>1802</v>
          </cell>
          <cell r="F115">
            <v>1805.48473371208</v>
          </cell>
          <cell r="G115">
            <v>30099</v>
          </cell>
          <cell r="H115">
            <v>680</v>
          </cell>
          <cell r="I115">
            <v>54343285</v>
          </cell>
          <cell r="J115">
            <v>15649</v>
          </cell>
          <cell r="K115">
            <v>51.99</v>
          </cell>
          <cell r="L115">
            <v>18.7</v>
          </cell>
          <cell r="M115">
            <v>-10</v>
          </cell>
        </row>
        <row r="116">
          <cell r="A116">
            <v>43052</v>
          </cell>
          <cell r="B116">
            <v>1822</v>
          </cell>
          <cell r="C116">
            <v>1822.1</v>
          </cell>
          <cell r="D116">
            <v>1795.8</v>
          </cell>
          <cell r="E116">
            <v>1814.25</v>
          </cell>
          <cell r="F116">
            <v>1804.8299597514699</v>
          </cell>
          <cell r="G116">
            <v>102364</v>
          </cell>
          <cell r="H116">
            <v>2335</v>
          </cell>
          <cell r="I116">
            <v>184749614</v>
          </cell>
          <cell r="J116">
            <v>54072</v>
          </cell>
          <cell r="K116">
            <v>52.82</v>
          </cell>
          <cell r="L116">
            <v>26.3</v>
          </cell>
          <cell r="M116">
            <v>-7.75</v>
          </cell>
        </row>
        <row r="117">
          <cell r="A117">
            <v>43049</v>
          </cell>
          <cell r="B117">
            <v>1824</v>
          </cell>
          <cell r="C117">
            <v>1833.95</v>
          </cell>
          <cell r="D117">
            <v>1813</v>
          </cell>
          <cell r="E117">
            <v>1819.2</v>
          </cell>
          <cell r="F117">
            <v>1825.95019314969</v>
          </cell>
          <cell r="G117">
            <v>2293299</v>
          </cell>
          <cell r="H117">
            <v>1338</v>
          </cell>
          <cell r="I117">
            <v>4187449752</v>
          </cell>
          <cell r="J117">
            <v>9908</v>
          </cell>
          <cell r="K117">
            <v>0.43</v>
          </cell>
          <cell r="L117">
            <v>20.95</v>
          </cell>
          <cell r="M117">
            <v>-4.8</v>
          </cell>
        </row>
        <row r="118">
          <cell r="A118">
            <v>43048</v>
          </cell>
          <cell r="B118">
            <v>1832</v>
          </cell>
          <cell r="C118">
            <v>1835</v>
          </cell>
          <cell r="D118">
            <v>1822</v>
          </cell>
          <cell r="E118">
            <v>1826.4</v>
          </cell>
          <cell r="F118">
            <v>1825.5680973409101</v>
          </cell>
          <cell r="G118">
            <v>31477</v>
          </cell>
          <cell r="H118">
            <v>973</v>
          </cell>
          <cell r="I118">
            <v>57463407</v>
          </cell>
          <cell r="J118">
            <v>11000</v>
          </cell>
          <cell r="K118">
            <v>34.950000000000003</v>
          </cell>
          <cell r="L118">
            <v>13</v>
          </cell>
          <cell r="M118">
            <v>-5.6</v>
          </cell>
        </row>
        <row r="119">
          <cell r="A119">
            <v>43047</v>
          </cell>
          <cell r="B119">
            <v>1826</v>
          </cell>
          <cell r="C119">
            <v>1833.15</v>
          </cell>
          <cell r="D119">
            <v>1806</v>
          </cell>
          <cell r="E119">
            <v>1826.3</v>
          </cell>
          <cell r="F119">
            <v>1827.1496900519201</v>
          </cell>
          <cell r="G119">
            <v>43717</v>
          </cell>
          <cell r="H119">
            <v>1149</v>
          </cell>
          <cell r="I119">
            <v>79877503</v>
          </cell>
          <cell r="J119">
            <v>12841</v>
          </cell>
          <cell r="K119">
            <v>29.37</v>
          </cell>
          <cell r="L119">
            <v>27.15</v>
          </cell>
          <cell r="M119">
            <v>0.3</v>
          </cell>
        </row>
        <row r="120">
          <cell r="A120">
            <v>43046</v>
          </cell>
          <cell r="B120">
            <v>1832</v>
          </cell>
          <cell r="C120">
            <v>1843.7</v>
          </cell>
          <cell r="D120">
            <v>1820</v>
          </cell>
          <cell r="E120">
            <v>1824.05</v>
          </cell>
          <cell r="F120">
            <v>1831.43683968764</v>
          </cell>
          <cell r="G120">
            <v>45717</v>
          </cell>
          <cell r="H120">
            <v>1303</v>
          </cell>
          <cell r="I120">
            <v>83727798</v>
          </cell>
          <cell r="J120">
            <v>15303</v>
          </cell>
          <cell r="K120">
            <v>33.47</v>
          </cell>
          <cell r="L120">
            <v>23.7</v>
          </cell>
          <cell r="M120">
            <v>-7.95</v>
          </cell>
        </row>
        <row r="121">
          <cell r="A121">
            <v>43045</v>
          </cell>
          <cell r="B121">
            <v>1830</v>
          </cell>
          <cell r="C121">
            <v>1839.2</v>
          </cell>
          <cell r="D121">
            <v>1826.15</v>
          </cell>
          <cell r="E121">
            <v>1831</v>
          </cell>
          <cell r="F121">
            <v>1832.6466599190201</v>
          </cell>
          <cell r="G121">
            <v>49400</v>
          </cell>
          <cell r="H121">
            <v>1499</v>
          </cell>
          <cell r="I121">
            <v>90532745</v>
          </cell>
          <cell r="J121">
            <v>21947</v>
          </cell>
          <cell r="K121">
            <v>44.43</v>
          </cell>
          <cell r="L121">
            <v>13.05</v>
          </cell>
          <cell r="M121">
            <v>1</v>
          </cell>
        </row>
        <row r="122">
          <cell r="A122">
            <v>43042</v>
          </cell>
          <cell r="B122">
            <v>1820.05</v>
          </cell>
          <cell r="C122">
            <v>1839.65</v>
          </cell>
          <cell r="D122">
            <v>1820.05</v>
          </cell>
          <cell r="E122">
            <v>1831.25</v>
          </cell>
          <cell r="F122">
            <v>1829.3916235868801</v>
          </cell>
          <cell r="G122">
            <v>70412</v>
          </cell>
          <cell r="H122">
            <v>1443</v>
          </cell>
          <cell r="I122">
            <v>128811123</v>
          </cell>
          <cell r="J122">
            <v>35813</v>
          </cell>
          <cell r="K122">
            <v>50.86</v>
          </cell>
          <cell r="L122">
            <v>19.600000000000001</v>
          </cell>
          <cell r="M122">
            <v>11.2</v>
          </cell>
        </row>
        <row r="123">
          <cell r="A123">
            <v>43041</v>
          </cell>
          <cell r="B123">
            <v>1820.5</v>
          </cell>
          <cell r="C123">
            <v>1828.15</v>
          </cell>
          <cell r="D123">
            <v>1818.05</v>
          </cell>
          <cell r="E123">
            <v>1822.2</v>
          </cell>
          <cell r="F123">
            <v>1821.9074958415999</v>
          </cell>
          <cell r="G123">
            <v>37274</v>
          </cell>
          <cell r="H123">
            <v>940</v>
          </cell>
          <cell r="I123">
            <v>67909780</v>
          </cell>
          <cell r="J123">
            <v>15744</v>
          </cell>
          <cell r="K123">
            <v>42.24</v>
          </cell>
          <cell r="L123">
            <v>10.1</v>
          </cell>
          <cell r="M123">
            <v>1.7</v>
          </cell>
        </row>
        <row r="124">
          <cell r="A124">
            <v>43040</v>
          </cell>
          <cell r="B124">
            <v>1810</v>
          </cell>
          <cell r="C124">
            <v>1826.2</v>
          </cell>
          <cell r="D124">
            <v>1810</v>
          </cell>
          <cell r="E124">
            <v>1820.4</v>
          </cell>
          <cell r="F124">
            <v>1818.9343479699301</v>
          </cell>
          <cell r="G124">
            <v>42314</v>
          </cell>
          <cell r="H124">
            <v>1224</v>
          </cell>
          <cell r="I124">
            <v>76966388</v>
          </cell>
          <cell r="J124">
            <v>19435</v>
          </cell>
          <cell r="K124">
            <v>45.93</v>
          </cell>
          <cell r="L124">
            <v>16.2</v>
          </cell>
          <cell r="M124">
            <v>10.4</v>
          </cell>
        </row>
        <row r="125">
          <cell r="A125">
            <v>43039</v>
          </cell>
          <cell r="B125">
            <v>1815</v>
          </cell>
          <cell r="C125">
            <v>1815</v>
          </cell>
          <cell r="D125">
            <v>1799</v>
          </cell>
          <cell r="E125">
            <v>1808.8</v>
          </cell>
          <cell r="F125">
            <v>1806.0515812097001</v>
          </cell>
          <cell r="G125">
            <v>58626</v>
          </cell>
          <cell r="H125">
            <v>1428</v>
          </cell>
          <cell r="I125">
            <v>105881580</v>
          </cell>
          <cell r="J125">
            <v>27736</v>
          </cell>
          <cell r="K125">
            <v>47.31</v>
          </cell>
          <cell r="L125">
            <v>16</v>
          </cell>
          <cell r="M125">
            <v>-6.2</v>
          </cell>
        </row>
        <row r="126">
          <cell r="A126">
            <v>43038</v>
          </cell>
          <cell r="B126">
            <v>1800</v>
          </cell>
          <cell r="C126">
            <v>1816.15</v>
          </cell>
          <cell r="D126">
            <v>1793.05</v>
          </cell>
          <cell r="E126">
            <v>1813.9</v>
          </cell>
          <cell r="F126">
            <v>1806.1855103529999</v>
          </cell>
          <cell r="G126">
            <v>43852</v>
          </cell>
          <cell r="H126">
            <v>1673</v>
          </cell>
          <cell r="I126">
            <v>79204847</v>
          </cell>
          <cell r="J126">
            <v>17871</v>
          </cell>
          <cell r="K126">
            <v>40.75</v>
          </cell>
          <cell r="L126">
            <v>23.1</v>
          </cell>
          <cell r="M126">
            <v>13.9</v>
          </cell>
        </row>
        <row r="127">
          <cell r="A127">
            <v>43035</v>
          </cell>
          <cell r="B127">
            <v>1817</v>
          </cell>
          <cell r="C127">
            <v>1817</v>
          </cell>
          <cell r="D127">
            <v>1781</v>
          </cell>
          <cell r="E127">
            <v>1793.1</v>
          </cell>
          <cell r="F127">
            <v>1793.2323779124499</v>
          </cell>
          <cell r="G127">
            <v>139101</v>
          </cell>
          <cell r="H127">
            <v>1628</v>
          </cell>
          <cell r="I127">
            <v>249440417</v>
          </cell>
          <cell r="J127">
            <v>13387</v>
          </cell>
          <cell r="K127">
            <v>9.6199999999999992</v>
          </cell>
          <cell r="L127">
            <v>36</v>
          </cell>
          <cell r="M127">
            <v>-23.9</v>
          </cell>
        </row>
        <row r="128">
          <cell r="A128">
            <v>43034</v>
          </cell>
          <cell r="B128">
            <v>1784</v>
          </cell>
          <cell r="C128">
            <v>1810</v>
          </cell>
          <cell r="D128">
            <v>1685</v>
          </cell>
          <cell r="E128">
            <v>1798</v>
          </cell>
          <cell r="F128">
            <v>1777.6321438417499</v>
          </cell>
          <cell r="G128">
            <v>580360</v>
          </cell>
          <cell r="H128">
            <v>5188</v>
          </cell>
          <cell r="I128">
            <v>1031666591</v>
          </cell>
          <cell r="J128">
            <v>485521</v>
          </cell>
          <cell r="K128">
            <v>83.66</v>
          </cell>
          <cell r="L128">
            <v>125</v>
          </cell>
          <cell r="M128">
            <v>14</v>
          </cell>
        </row>
        <row r="129">
          <cell r="A129">
            <v>43033</v>
          </cell>
          <cell r="B129">
            <v>1873</v>
          </cell>
          <cell r="C129">
            <v>1873</v>
          </cell>
          <cell r="D129">
            <v>1784.15</v>
          </cell>
          <cell r="E129">
            <v>1794.5</v>
          </cell>
          <cell r="F129">
            <v>1801.6603564848101</v>
          </cell>
          <cell r="G129">
            <v>251287</v>
          </cell>
          <cell r="H129">
            <v>7898</v>
          </cell>
          <cell r="I129">
            <v>452733826</v>
          </cell>
          <cell r="J129">
            <v>101966</v>
          </cell>
          <cell r="K129">
            <v>40.58</v>
          </cell>
          <cell r="L129">
            <v>88.85</v>
          </cell>
          <cell r="M129">
            <v>-78.5</v>
          </cell>
        </row>
        <row r="130">
          <cell r="A130">
            <v>43032</v>
          </cell>
          <cell r="B130">
            <v>1868.35</v>
          </cell>
          <cell r="C130">
            <v>1876.95</v>
          </cell>
          <cell r="D130">
            <v>1852.9</v>
          </cell>
          <cell r="E130">
            <v>1865.15</v>
          </cell>
          <cell r="F130">
            <v>1866.5941450482801</v>
          </cell>
          <cell r="G130">
            <v>132025</v>
          </cell>
          <cell r="H130">
            <v>4013</v>
          </cell>
          <cell r="I130">
            <v>246437092</v>
          </cell>
          <cell r="J130">
            <v>28125</v>
          </cell>
          <cell r="K130">
            <v>21.3</v>
          </cell>
          <cell r="L130">
            <v>24.05</v>
          </cell>
          <cell r="M130">
            <v>-3.2</v>
          </cell>
        </row>
        <row r="131">
          <cell r="A131">
            <v>43031</v>
          </cell>
          <cell r="B131">
            <v>1850.35</v>
          </cell>
          <cell r="C131">
            <v>1866.65</v>
          </cell>
          <cell r="D131">
            <v>1837.6</v>
          </cell>
          <cell r="E131">
            <v>1862.65</v>
          </cell>
          <cell r="F131">
            <v>1849.6794494475</v>
          </cell>
          <cell r="G131">
            <v>56743</v>
          </cell>
          <cell r="H131">
            <v>2437</v>
          </cell>
          <cell r="I131">
            <v>104956361</v>
          </cell>
          <cell r="J131">
            <v>26020</v>
          </cell>
          <cell r="K131">
            <v>45.86</v>
          </cell>
          <cell r="L131">
            <v>29.05</v>
          </cell>
          <cell r="M131">
            <v>12.3</v>
          </cell>
        </row>
        <row r="132">
          <cell r="A132">
            <v>43027</v>
          </cell>
          <cell r="B132">
            <v>1866.7</v>
          </cell>
          <cell r="C132">
            <v>1866.7</v>
          </cell>
          <cell r="D132">
            <v>1841</v>
          </cell>
          <cell r="E132">
            <v>1850.35</v>
          </cell>
          <cell r="F132">
            <v>1856.05026656511</v>
          </cell>
          <cell r="G132">
            <v>13130</v>
          </cell>
          <cell r="H132">
            <v>823</v>
          </cell>
          <cell r="I132">
            <v>24369940</v>
          </cell>
          <cell r="J132">
            <v>6604</v>
          </cell>
          <cell r="K132">
            <v>50.3</v>
          </cell>
          <cell r="L132">
            <v>25.7</v>
          </cell>
          <cell r="M132">
            <v>-16.350000000000001</v>
          </cell>
        </row>
        <row r="133">
          <cell r="A133">
            <v>43026</v>
          </cell>
          <cell r="B133">
            <v>1848.9</v>
          </cell>
          <cell r="C133">
            <v>1875.2</v>
          </cell>
          <cell r="D133">
            <v>1848.9</v>
          </cell>
          <cell r="E133">
            <v>1869.6</v>
          </cell>
          <cell r="F133">
            <v>1864.8919643033</v>
          </cell>
          <cell r="G133">
            <v>50761</v>
          </cell>
          <cell r="H133">
            <v>1911</v>
          </cell>
          <cell r="I133">
            <v>94663781</v>
          </cell>
          <cell r="J133">
            <v>24003</v>
          </cell>
          <cell r="K133">
            <v>47.29</v>
          </cell>
          <cell r="L133">
            <v>26.3</v>
          </cell>
          <cell r="M133">
            <v>20.7</v>
          </cell>
        </row>
        <row r="134">
          <cell r="A134">
            <v>43025</v>
          </cell>
          <cell r="B134">
            <v>1853</v>
          </cell>
          <cell r="C134">
            <v>1855</v>
          </cell>
          <cell r="D134">
            <v>1841.8</v>
          </cell>
          <cell r="E134">
            <v>1850.85</v>
          </cell>
          <cell r="F134">
            <v>1850.6161843033999</v>
          </cell>
          <cell r="G134">
            <v>31166</v>
          </cell>
          <cell r="H134">
            <v>862</v>
          </cell>
          <cell r="I134">
            <v>57676304</v>
          </cell>
          <cell r="J134">
            <v>11874</v>
          </cell>
          <cell r="K134">
            <v>38.1</v>
          </cell>
          <cell r="L134">
            <v>13.2</v>
          </cell>
          <cell r="M134">
            <v>-2.15</v>
          </cell>
        </row>
        <row r="135">
          <cell r="A135">
            <v>43024</v>
          </cell>
          <cell r="B135">
            <v>1855.55</v>
          </cell>
          <cell r="C135">
            <v>1871.95</v>
          </cell>
          <cell r="D135">
            <v>1841</v>
          </cell>
          <cell r="E135">
            <v>1857.15</v>
          </cell>
          <cell r="F135">
            <v>1855.5279923548601</v>
          </cell>
          <cell r="G135">
            <v>50228</v>
          </cell>
          <cell r="H135">
            <v>1312</v>
          </cell>
          <cell r="I135">
            <v>93199460</v>
          </cell>
          <cell r="J135">
            <v>12510</v>
          </cell>
          <cell r="K135">
            <v>24.91</v>
          </cell>
          <cell r="L135">
            <v>30.95</v>
          </cell>
          <cell r="M135">
            <v>1.6</v>
          </cell>
        </row>
        <row r="136">
          <cell r="A136">
            <v>43021</v>
          </cell>
          <cell r="B136">
            <v>1819</v>
          </cell>
          <cell r="C136">
            <v>1856.75</v>
          </cell>
          <cell r="D136">
            <v>1819</v>
          </cell>
          <cell r="E136">
            <v>1853.45</v>
          </cell>
          <cell r="F136">
            <v>1843.8903241656601</v>
          </cell>
          <cell r="G136">
            <v>77337</v>
          </cell>
          <cell r="H136">
            <v>2313</v>
          </cell>
          <cell r="I136">
            <v>142600946</v>
          </cell>
          <cell r="J136">
            <v>32359</v>
          </cell>
          <cell r="K136">
            <v>41.84</v>
          </cell>
          <cell r="L136">
            <v>37.75</v>
          </cell>
          <cell r="M136">
            <v>34.450000000000003</v>
          </cell>
        </row>
        <row r="137">
          <cell r="A137">
            <v>43020</v>
          </cell>
          <cell r="B137">
            <v>1800</v>
          </cell>
          <cell r="C137">
            <v>1820.15</v>
          </cell>
          <cell r="D137">
            <v>1786.9</v>
          </cell>
          <cell r="E137">
            <v>1815.45</v>
          </cell>
          <cell r="F137">
            <v>1804.4725321037199</v>
          </cell>
          <cell r="G137">
            <v>40338</v>
          </cell>
          <cell r="H137">
            <v>1136</v>
          </cell>
          <cell r="I137">
            <v>72788813</v>
          </cell>
          <cell r="J137">
            <v>13560</v>
          </cell>
          <cell r="K137">
            <v>33.619999999999997</v>
          </cell>
          <cell r="L137">
            <v>33.25</v>
          </cell>
          <cell r="M137">
            <v>15.45</v>
          </cell>
        </row>
        <row r="138">
          <cell r="A138">
            <v>43019</v>
          </cell>
          <cell r="B138">
            <v>1802.7</v>
          </cell>
          <cell r="C138">
            <v>1815</v>
          </cell>
          <cell r="D138">
            <v>1786.7</v>
          </cell>
          <cell r="E138">
            <v>1790.4</v>
          </cell>
          <cell r="F138">
            <v>1806.3462572036501</v>
          </cell>
          <cell r="G138">
            <v>64377</v>
          </cell>
          <cell r="H138">
            <v>1334</v>
          </cell>
          <cell r="I138">
            <v>116287153</v>
          </cell>
          <cell r="J138">
            <v>42175</v>
          </cell>
          <cell r="K138">
            <v>65.510000000000005</v>
          </cell>
          <cell r="L138">
            <v>28.3</v>
          </cell>
          <cell r="M138">
            <v>-12.3</v>
          </cell>
        </row>
        <row r="139">
          <cell r="A139">
            <v>43018</v>
          </cell>
          <cell r="B139">
            <v>1794.1</v>
          </cell>
          <cell r="C139">
            <v>1814.75</v>
          </cell>
          <cell r="D139">
            <v>1793.05</v>
          </cell>
          <cell r="E139">
            <v>1802.65</v>
          </cell>
          <cell r="F139">
            <v>1807.1210340775499</v>
          </cell>
          <cell r="G139">
            <v>38295</v>
          </cell>
          <cell r="H139">
            <v>1267</v>
          </cell>
          <cell r="I139">
            <v>69203700</v>
          </cell>
          <cell r="J139">
            <v>20559</v>
          </cell>
          <cell r="K139">
            <v>53.69</v>
          </cell>
          <cell r="L139">
            <v>21.7</v>
          </cell>
          <cell r="M139">
            <v>8.5500000000000007</v>
          </cell>
        </row>
        <row r="140">
          <cell r="A140">
            <v>43017</v>
          </cell>
          <cell r="B140">
            <v>1800</v>
          </cell>
          <cell r="C140">
            <v>1804.5</v>
          </cell>
          <cell r="D140">
            <v>1792.25</v>
          </cell>
          <cell r="E140">
            <v>1794.95</v>
          </cell>
          <cell r="F140">
            <v>1798.11113640798</v>
          </cell>
          <cell r="G140">
            <v>30746</v>
          </cell>
          <cell r="H140">
            <v>1096</v>
          </cell>
          <cell r="I140">
            <v>55284725</v>
          </cell>
          <cell r="J140">
            <v>13479</v>
          </cell>
          <cell r="K140">
            <v>43.84</v>
          </cell>
          <cell r="L140">
            <v>12.25</v>
          </cell>
          <cell r="M140">
            <v>-5.05</v>
          </cell>
        </row>
        <row r="141">
          <cell r="A141">
            <v>43014</v>
          </cell>
          <cell r="B141">
            <v>1798</v>
          </cell>
          <cell r="C141">
            <v>1805.9</v>
          </cell>
          <cell r="D141">
            <v>1795</v>
          </cell>
          <cell r="E141">
            <v>1799.3</v>
          </cell>
          <cell r="F141">
            <v>1800.1647806024801</v>
          </cell>
          <cell r="G141">
            <v>56997</v>
          </cell>
          <cell r="H141">
            <v>1146</v>
          </cell>
          <cell r="I141">
            <v>102603992</v>
          </cell>
          <cell r="J141">
            <v>25492</v>
          </cell>
          <cell r="K141">
            <v>44.73</v>
          </cell>
          <cell r="L141">
            <v>10.9</v>
          </cell>
          <cell r="M141">
            <v>1.3</v>
          </cell>
        </row>
        <row r="142">
          <cell r="A142">
            <v>43013</v>
          </cell>
          <cell r="B142">
            <v>1800</v>
          </cell>
          <cell r="C142">
            <v>1806.5</v>
          </cell>
          <cell r="D142">
            <v>1794</v>
          </cell>
          <cell r="E142">
            <v>1799.45</v>
          </cell>
          <cell r="F142">
            <v>1802.0417654067201</v>
          </cell>
          <cell r="G142">
            <v>76379</v>
          </cell>
          <cell r="H142">
            <v>2878</v>
          </cell>
          <cell r="I142">
            <v>137638148</v>
          </cell>
          <cell r="J142">
            <v>43850</v>
          </cell>
          <cell r="K142">
            <v>57.41</v>
          </cell>
          <cell r="L142">
            <v>12.5</v>
          </cell>
          <cell r="M142">
            <v>-0.55000000000000004</v>
          </cell>
        </row>
        <row r="143">
          <cell r="A143">
            <v>43012</v>
          </cell>
          <cell r="B143">
            <v>1810</v>
          </cell>
          <cell r="C143">
            <v>1810.2</v>
          </cell>
          <cell r="D143">
            <v>1793.25</v>
          </cell>
          <cell r="E143">
            <v>1796.8</v>
          </cell>
          <cell r="F143">
            <v>1805.4778372783701</v>
          </cell>
          <cell r="G143">
            <v>44444</v>
          </cell>
          <cell r="H143">
            <v>1366</v>
          </cell>
          <cell r="I143">
            <v>80242657</v>
          </cell>
          <cell r="J143">
            <v>16332</v>
          </cell>
          <cell r="K143">
            <v>36.75</v>
          </cell>
          <cell r="L143">
            <v>16.95</v>
          </cell>
          <cell r="M143">
            <v>-13.2</v>
          </cell>
        </row>
        <row r="144">
          <cell r="A144">
            <v>43011</v>
          </cell>
          <cell r="B144">
            <v>1806</v>
          </cell>
          <cell r="C144">
            <v>1820.35</v>
          </cell>
          <cell r="D144">
            <v>1799</v>
          </cell>
          <cell r="E144">
            <v>1808.7</v>
          </cell>
          <cell r="F144">
            <v>1811.3136115147699</v>
          </cell>
          <cell r="G144">
            <v>72255</v>
          </cell>
          <cell r="H144">
            <v>2691</v>
          </cell>
          <cell r="I144">
            <v>130876465</v>
          </cell>
          <cell r="J144">
            <v>29188</v>
          </cell>
          <cell r="K144">
            <v>40.4</v>
          </cell>
          <cell r="L144">
            <v>21.35</v>
          </cell>
          <cell r="M144">
            <v>2.7</v>
          </cell>
        </row>
        <row r="145">
          <cell r="A145">
            <v>43007</v>
          </cell>
          <cell r="B145">
            <v>1794.05</v>
          </cell>
          <cell r="C145">
            <v>1820</v>
          </cell>
          <cell r="D145">
            <v>1794</v>
          </cell>
          <cell r="E145">
            <v>1803.05</v>
          </cell>
          <cell r="F145">
            <v>1811.7988872145499</v>
          </cell>
          <cell r="G145">
            <v>43135</v>
          </cell>
          <cell r="H145">
            <v>1234</v>
          </cell>
          <cell r="I145">
            <v>78151945</v>
          </cell>
          <cell r="J145">
            <v>16948</v>
          </cell>
          <cell r="K145">
            <v>39.29</v>
          </cell>
          <cell r="L145">
            <v>26</v>
          </cell>
          <cell r="M145">
            <v>9</v>
          </cell>
        </row>
        <row r="146">
          <cell r="A146">
            <v>43006</v>
          </cell>
          <cell r="B146">
            <v>1775.65</v>
          </cell>
          <cell r="C146">
            <v>1798.15</v>
          </cell>
          <cell r="D146">
            <v>1765.35</v>
          </cell>
          <cell r="E146">
            <v>1794.6</v>
          </cell>
          <cell r="F146">
            <v>1779.4077925915799</v>
          </cell>
          <cell r="G146">
            <v>87981</v>
          </cell>
          <cell r="H146">
            <v>3319</v>
          </cell>
          <cell r="I146">
            <v>156554077</v>
          </cell>
          <cell r="J146">
            <v>30653</v>
          </cell>
          <cell r="K146">
            <v>34.840000000000003</v>
          </cell>
          <cell r="L146">
            <v>32.799999999999997</v>
          </cell>
          <cell r="M146">
            <v>18.95</v>
          </cell>
        </row>
        <row r="147">
          <cell r="A147">
            <v>43005</v>
          </cell>
          <cell r="B147">
            <v>1818</v>
          </cell>
          <cell r="C147">
            <v>1818</v>
          </cell>
          <cell r="D147">
            <v>1770.05</v>
          </cell>
          <cell r="E147">
            <v>1775.65</v>
          </cell>
          <cell r="F147">
            <v>1780.9927523060801</v>
          </cell>
          <cell r="G147">
            <v>44014</v>
          </cell>
          <cell r="H147">
            <v>1581</v>
          </cell>
          <cell r="I147">
            <v>78388615</v>
          </cell>
          <cell r="J147">
            <v>19666</v>
          </cell>
          <cell r="K147">
            <v>44.68</v>
          </cell>
          <cell r="L147">
            <v>47.95</v>
          </cell>
          <cell r="M147">
            <v>-42.35</v>
          </cell>
        </row>
        <row r="148">
          <cell r="A148">
            <v>43004</v>
          </cell>
          <cell r="B148">
            <v>1799.7</v>
          </cell>
          <cell r="C148">
            <v>1799.7</v>
          </cell>
          <cell r="D148">
            <v>1785.05</v>
          </cell>
          <cell r="E148">
            <v>1791.35</v>
          </cell>
          <cell r="F148">
            <v>1790.20084824018</v>
          </cell>
          <cell r="G148">
            <v>122371</v>
          </cell>
          <cell r="H148">
            <v>4026</v>
          </cell>
          <cell r="I148">
            <v>219068668</v>
          </cell>
          <cell r="J148">
            <v>78136</v>
          </cell>
          <cell r="K148">
            <v>63.85</v>
          </cell>
          <cell r="L148">
            <v>14.65</v>
          </cell>
          <cell r="M148">
            <v>-8.35</v>
          </cell>
        </row>
        <row r="149">
          <cell r="A149">
            <v>43003</v>
          </cell>
          <cell r="B149">
            <v>1825.05</v>
          </cell>
          <cell r="C149">
            <v>1826</v>
          </cell>
          <cell r="D149">
            <v>1793.5</v>
          </cell>
          <cell r="E149">
            <v>1798.95</v>
          </cell>
          <cell r="F149">
            <v>1804.3482469375699</v>
          </cell>
          <cell r="G149">
            <v>78206</v>
          </cell>
          <cell r="H149">
            <v>1985</v>
          </cell>
          <cell r="I149">
            <v>141110859</v>
          </cell>
          <cell r="J149">
            <v>33976</v>
          </cell>
          <cell r="K149">
            <v>43.44</v>
          </cell>
          <cell r="L149">
            <v>32.5</v>
          </cell>
          <cell r="M149">
            <v>-26.1</v>
          </cell>
        </row>
        <row r="150">
          <cell r="A150">
            <v>43000</v>
          </cell>
          <cell r="B150">
            <v>1839</v>
          </cell>
          <cell r="C150">
            <v>1839</v>
          </cell>
          <cell r="D150">
            <v>1821.5</v>
          </cell>
          <cell r="E150">
            <v>1824.55</v>
          </cell>
          <cell r="F150">
            <v>1828.9884800633699</v>
          </cell>
          <cell r="G150">
            <v>267623</v>
          </cell>
          <cell r="H150">
            <v>1822</v>
          </cell>
          <cell r="I150">
            <v>489479384</v>
          </cell>
          <cell r="J150">
            <v>229504</v>
          </cell>
          <cell r="K150">
            <v>85.76</v>
          </cell>
          <cell r="L150">
            <v>17.5</v>
          </cell>
          <cell r="M150">
            <v>-14.45</v>
          </cell>
        </row>
        <row r="151">
          <cell r="A151">
            <v>42999</v>
          </cell>
          <cell r="B151">
            <v>1847.9</v>
          </cell>
          <cell r="C151">
            <v>1847.9</v>
          </cell>
          <cell r="D151">
            <v>1832</v>
          </cell>
          <cell r="E151">
            <v>1839.7</v>
          </cell>
          <cell r="F151">
            <v>1839.5560699963501</v>
          </cell>
          <cell r="G151">
            <v>54860</v>
          </cell>
          <cell r="H151">
            <v>1560</v>
          </cell>
          <cell r="I151">
            <v>100918046</v>
          </cell>
          <cell r="J151">
            <v>16078</v>
          </cell>
          <cell r="K151">
            <v>29.31</v>
          </cell>
          <cell r="L151">
            <v>15.9</v>
          </cell>
          <cell r="M151">
            <v>-8.1999999999999993</v>
          </cell>
        </row>
        <row r="152">
          <cell r="A152">
            <v>42998</v>
          </cell>
          <cell r="B152">
            <v>1851.55</v>
          </cell>
          <cell r="C152">
            <v>1861.45</v>
          </cell>
          <cell r="D152">
            <v>1845.1</v>
          </cell>
          <cell r="E152">
            <v>1849.15</v>
          </cell>
          <cell r="F152">
            <v>1851.14541845027</v>
          </cell>
          <cell r="G152">
            <v>32238</v>
          </cell>
          <cell r="H152">
            <v>1113</v>
          </cell>
          <cell r="I152">
            <v>59677226</v>
          </cell>
          <cell r="J152">
            <v>13192</v>
          </cell>
          <cell r="K152">
            <v>40.92</v>
          </cell>
          <cell r="L152">
            <v>16.350000000000001</v>
          </cell>
          <cell r="M152">
            <v>-2.4</v>
          </cell>
        </row>
        <row r="153">
          <cell r="A153">
            <v>42997</v>
          </cell>
          <cell r="B153">
            <v>1861</v>
          </cell>
          <cell r="C153">
            <v>1868</v>
          </cell>
          <cell r="D153">
            <v>1848</v>
          </cell>
          <cell r="E153">
            <v>1851.55</v>
          </cell>
          <cell r="F153">
            <v>1860.5599098871901</v>
          </cell>
          <cell r="G153">
            <v>59481</v>
          </cell>
          <cell r="H153">
            <v>1412</v>
          </cell>
          <cell r="I153">
            <v>110667964</v>
          </cell>
          <cell r="J153">
            <v>21006</v>
          </cell>
          <cell r="K153">
            <v>35.32</v>
          </cell>
          <cell r="L153">
            <v>20</v>
          </cell>
          <cell r="M153">
            <v>-9.4499999999999993</v>
          </cell>
        </row>
        <row r="154">
          <cell r="A154">
            <v>42996</v>
          </cell>
          <cell r="B154">
            <v>1850</v>
          </cell>
          <cell r="C154">
            <v>1863.9</v>
          </cell>
          <cell r="D154">
            <v>1850</v>
          </cell>
          <cell r="E154">
            <v>1860</v>
          </cell>
          <cell r="F154">
            <v>1860.96054145624</v>
          </cell>
          <cell r="G154">
            <v>62572</v>
          </cell>
          <cell r="H154">
            <v>1437</v>
          </cell>
          <cell r="I154">
            <v>116444023</v>
          </cell>
          <cell r="J154">
            <v>18646</v>
          </cell>
          <cell r="K154">
            <v>29.8</v>
          </cell>
          <cell r="L154">
            <v>13.9</v>
          </cell>
          <cell r="M154">
            <v>10</v>
          </cell>
        </row>
        <row r="155">
          <cell r="A155">
            <v>42993</v>
          </cell>
          <cell r="B155">
            <v>1840</v>
          </cell>
          <cell r="C155">
            <v>1851</v>
          </cell>
          <cell r="D155">
            <v>1832.75</v>
          </cell>
          <cell r="E155">
            <v>1848.85</v>
          </cell>
          <cell r="F155">
            <v>1846.1890908317</v>
          </cell>
          <cell r="G155">
            <v>46988</v>
          </cell>
          <cell r="H155">
            <v>1149</v>
          </cell>
          <cell r="I155">
            <v>86748733</v>
          </cell>
          <cell r="J155">
            <v>23428</v>
          </cell>
          <cell r="K155">
            <v>49.86</v>
          </cell>
          <cell r="L155">
            <v>18.25</v>
          </cell>
          <cell r="M155">
            <v>8.85</v>
          </cell>
        </row>
        <row r="156">
          <cell r="A156">
            <v>42992</v>
          </cell>
          <cell r="B156">
            <v>1846.9</v>
          </cell>
          <cell r="C156">
            <v>1850.2</v>
          </cell>
          <cell r="D156">
            <v>1831.05</v>
          </cell>
          <cell r="E156">
            <v>1843.2</v>
          </cell>
          <cell r="F156">
            <v>1842.4379197455801</v>
          </cell>
          <cell r="G156">
            <v>53455</v>
          </cell>
          <cell r="H156">
            <v>1798</v>
          </cell>
          <cell r="I156">
            <v>98487519</v>
          </cell>
          <cell r="J156">
            <v>17896</v>
          </cell>
          <cell r="K156">
            <v>33.479999999999997</v>
          </cell>
          <cell r="L156">
            <v>19.149999999999999</v>
          </cell>
          <cell r="M156">
            <v>-3.7</v>
          </cell>
        </row>
        <row r="157">
          <cell r="A157">
            <v>42991</v>
          </cell>
          <cell r="B157">
            <v>1835</v>
          </cell>
          <cell r="C157">
            <v>1849</v>
          </cell>
          <cell r="D157">
            <v>1825</v>
          </cell>
          <cell r="E157">
            <v>1842.6</v>
          </cell>
          <cell r="F157">
            <v>1838.17737610725</v>
          </cell>
          <cell r="G157">
            <v>83540</v>
          </cell>
          <cell r="H157">
            <v>2475</v>
          </cell>
          <cell r="I157">
            <v>153561338</v>
          </cell>
          <cell r="J157">
            <v>29726</v>
          </cell>
          <cell r="K157">
            <v>35.58</v>
          </cell>
          <cell r="L157">
            <v>24</v>
          </cell>
          <cell r="M157">
            <v>7.6</v>
          </cell>
        </row>
        <row r="158">
          <cell r="A158">
            <v>42990</v>
          </cell>
          <cell r="B158">
            <v>1840</v>
          </cell>
          <cell r="C158">
            <v>1840</v>
          </cell>
          <cell r="D158">
            <v>1819.1</v>
          </cell>
          <cell r="E158">
            <v>1834.15</v>
          </cell>
          <cell r="F158">
            <v>1832.6409245764301</v>
          </cell>
          <cell r="G158">
            <v>65457</v>
          </cell>
          <cell r="H158">
            <v>2207</v>
          </cell>
          <cell r="I158">
            <v>119959177</v>
          </cell>
          <cell r="J158">
            <v>22862</v>
          </cell>
          <cell r="K158">
            <v>34.93</v>
          </cell>
          <cell r="L158">
            <v>20.9</v>
          </cell>
          <cell r="M158">
            <v>-5.85</v>
          </cell>
        </row>
        <row r="159">
          <cell r="A159">
            <v>42989</v>
          </cell>
          <cell r="B159">
            <v>1795</v>
          </cell>
          <cell r="C159">
            <v>1830</v>
          </cell>
          <cell r="D159">
            <v>1793</v>
          </cell>
          <cell r="E159">
            <v>1822.9</v>
          </cell>
          <cell r="F159">
            <v>1814.7999636843001</v>
          </cell>
          <cell r="G159">
            <v>126667</v>
          </cell>
          <cell r="H159">
            <v>3733</v>
          </cell>
          <cell r="I159">
            <v>229875267</v>
          </cell>
          <cell r="J159">
            <v>57053</v>
          </cell>
          <cell r="K159">
            <v>45.04</v>
          </cell>
          <cell r="L159">
            <v>37</v>
          </cell>
          <cell r="M159">
            <v>27.9</v>
          </cell>
        </row>
        <row r="160">
          <cell r="A160">
            <v>42986</v>
          </cell>
          <cell r="B160">
            <v>1772.7</v>
          </cell>
          <cell r="C160">
            <v>1791.3</v>
          </cell>
          <cell r="D160">
            <v>1772.05</v>
          </cell>
          <cell r="E160">
            <v>1788</v>
          </cell>
          <cell r="F160">
            <v>1782.8849681224599</v>
          </cell>
          <cell r="G160">
            <v>58662</v>
          </cell>
          <cell r="H160">
            <v>3247</v>
          </cell>
          <cell r="I160">
            <v>104587598</v>
          </cell>
          <cell r="J160">
            <v>23737</v>
          </cell>
          <cell r="K160">
            <v>40.46</v>
          </cell>
          <cell r="L160">
            <v>19.25</v>
          </cell>
          <cell r="M160">
            <v>15.3</v>
          </cell>
        </row>
        <row r="161">
          <cell r="A161">
            <v>42985</v>
          </cell>
          <cell r="B161">
            <v>1763</v>
          </cell>
          <cell r="C161">
            <v>1777.75</v>
          </cell>
          <cell r="D161">
            <v>1759</v>
          </cell>
          <cell r="E161">
            <v>1770.6</v>
          </cell>
          <cell r="F161">
            <v>1766.9668478492199</v>
          </cell>
          <cell r="G161">
            <v>70463</v>
          </cell>
          <cell r="H161">
            <v>1748</v>
          </cell>
          <cell r="I161">
            <v>124505785</v>
          </cell>
          <cell r="J161">
            <v>36465</v>
          </cell>
          <cell r="K161">
            <v>51.75</v>
          </cell>
          <cell r="L161">
            <v>18.75</v>
          </cell>
          <cell r="M161">
            <v>7.6</v>
          </cell>
        </row>
        <row r="162">
          <cell r="A162">
            <v>42984</v>
          </cell>
          <cell r="B162">
            <v>1752</v>
          </cell>
          <cell r="C162">
            <v>1765.05</v>
          </cell>
          <cell r="D162">
            <v>1740</v>
          </cell>
          <cell r="E162">
            <v>1759.8</v>
          </cell>
          <cell r="F162">
            <v>1754.0940884920799</v>
          </cell>
          <cell r="G162">
            <v>60932</v>
          </cell>
          <cell r="H162">
            <v>2112</v>
          </cell>
          <cell r="I162">
            <v>106880461</v>
          </cell>
          <cell r="J162">
            <v>26490</v>
          </cell>
          <cell r="K162">
            <v>43.47</v>
          </cell>
          <cell r="L162">
            <v>25.05</v>
          </cell>
          <cell r="M162">
            <v>7.8</v>
          </cell>
        </row>
        <row r="163">
          <cell r="A163">
            <v>42983</v>
          </cell>
          <cell r="B163">
            <v>1760</v>
          </cell>
          <cell r="C163">
            <v>1764.9</v>
          </cell>
          <cell r="D163">
            <v>1752</v>
          </cell>
          <cell r="E163">
            <v>1756.5</v>
          </cell>
          <cell r="F163">
            <v>1758.0504785752701</v>
          </cell>
          <cell r="G163">
            <v>42731</v>
          </cell>
          <cell r="H163">
            <v>1400</v>
          </cell>
          <cell r="I163">
            <v>75123255</v>
          </cell>
          <cell r="J163">
            <v>13188</v>
          </cell>
          <cell r="K163">
            <v>30.86</v>
          </cell>
          <cell r="L163">
            <v>12.9</v>
          </cell>
          <cell r="M163">
            <v>-3.5</v>
          </cell>
        </row>
        <row r="164">
          <cell r="A164">
            <v>42982</v>
          </cell>
          <cell r="B164">
            <v>1767.9</v>
          </cell>
          <cell r="C164">
            <v>1767.9</v>
          </cell>
          <cell r="D164">
            <v>1751</v>
          </cell>
          <cell r="E164">
            <v>1752.25</v>
          </cell>
          <cell r="F164">
            <v>1753.9983591484499</v>
          </cell>
          <cell r="G164">
            <v>70695</v>
          </cell>
          <cell r="H164">
            <v>1792</v>
          </cell>
          <cell r="I164">
            <v>123998914</v>
          </cell>
          <cell r="J164">
            <v>31739</v>
          </cell>
          <cell r="K164">
            <v>44.9</v>
          </cell>
          <cell r="L164">
            <v>16.899999999999999</v>
          </cell>
          <cell r="M164">
            <v>-15.65</v>
          </cell>
        </row>
        <row r="165">
          <cell r="A165">
            <v>42979</v>
          </cell>
          <cell r="B165">
            <v>1761</v>
          </cell>
          <cell r="C165">
            <v>1777.1</v>
          </cell>
          <cell r="D165">
            <v>1761</v>
          </cell>
          <cell r="E165">
            <v>1768.4</v>
          </cell>
          <cell r="F165">
            <v>1771.40632787344</v>
          </cell>
          <cell r="G165">
            <v>35715</v>
          </cell>
          <cell r="H165">
            <v>992</v>
          </cell>
          <cell r="I165">
            <v>63265777</v>
          </cell>
          <cell r="J165">
            <v>13640</v>
          </cell>
          <cell r="K165">
            <v>38.19</v>
          </cell>
          <cell r="L165">
            <v>16.100000000000001</v>
          </cell>
          <cell r="M165">
            <v>7.4</v>
          </cell>
        </row>
        <row r="166">
          <cell r="A166">
            <v>42978</v>
          </cell>
          <cell r="B166">
            <v>1769</v>
          </cell>
          <cell r="C166">
            <v>1780.35</v>
          </cell>
          <cell r="D166">
            <v>1757.6</v>
          </cell>
          <cell r="E166">
            <v>1775</v>
          </cell>
          <cell r="F166">
            <v>1769.32728376978</v>
          </cell>
          <cell r="G166">
            <v>83973</v>
          </cell>
          <cell r="H166">
            <v>2666</v>
          </cell>
          <cell r="I166">
            <v>148575720</v>
          </cell>
          <cell r="J166">
            <v>21822</v>
          </cell>
          <cell r="K166">
            <v>25.99</v>
          </cell>
          <cell r="L166">
            <v>22.75</v>
          </cell>
          <cell r="M166">
            <v>6</v>
          </cell>
        </row>
        <row r="167">
          <cell r="A167">
            <v>42977</v>
          </cell>
          <cell r="B167">
            <v>1748</v>
          </cell>
          <cell r="C167">
            <v>1779</v>
          </cell>
          <cell r="D167">
            <v>1748</v>
          </cell>
          <cell r="E167">
            <v>1769</v>
          </cell>
          <cell r="F167">
            <v>1764.84646343294</v>
          </cell>
          <cell r="G167">
            <v>33295</v>
          </cell>
          <cell r="H167">
            <v>1234</v>
          </cell>
          <cell r="I167">
            <v>58760563</v>
          </cell>
          <cell r="J167">
            <v>14243</v>
          </cell>
          <cell r="K167">
            <v>42.78</v>
          </cell>
          <cell r="L167">
            <v>31</v>
          </cell>
          <cell r="M167">
            <v>21</v>
          </cell>
        </row>
        <row r="168">
          <cell r="A168">
            <v>42976</v>
          </cell>
          <cell r="B168">
            <v>1762.25</v>
          </cell>
          <cell r="C168">
            <v>1762.25</v>
          </cell>
          <cell r="D168">
            <v>1738.5</v>
          </cell>
          <cell r="E168">
            <v>1747.3</v>
          </cell>
          <cell r="F168">
            <v>1744.7218351454901</v>
          </cell>
          <cell r="G168">
            <v>41479</v>
          </cell>
          <cell r="H168">
            <v>1300</v>
          </cell>
          <cell r="I168">
            <v>72369317</v>
          </cell>
          <cell r="J168">
            <v>18517</v>
          </cell>
          <cell r="K168">
            <v>44.64</v>
          </cell>
          <cell r="L168">
            <v>23.75</v>
          </cell>
          <cell r="M168">
            <v>-14.95</v>
          </cell>
        </row>
        <row r="169">
          <cell r="A169">
            <v>42975</v>
          </cell>
          <cell r="B169">
            <v>1775</v>
          </cell>
          <cell r="C169">
            <v>1775</v>
          </cell>
          <cell r="D169">
            <v>1758.35</v>
          </cell>
          <cell r="E169">
            <v>1761.55</v>
          </cell>
          <cell r="F169">
            <v>1764.59126706601</v>
          </cell>
          <cell r="G169">
            <v>32887</v>
          </cell>
          <cell r="H169">
            <v>1249</v>
          </cell>
          <cell r="I169">
            <v>58032113</v>
          </cell>
          <cell r="J169">
            <v>12552</v>
          </cell>
          <cell r="K169">
            <v>38.17</v>
          </cell>
          <cell r="L169">
            <v>16.649999999999999</v>
          </cell>
          <cell r="M169">
            <v>-13.45</v>
          </cell>
        </row>
        <row r="170">
          <cell r="A170">
            <v>42971</v>
          </cell>
          <cell r="B170">
            <v>1773.05</v>
          </cell>
          <cell r="C170">
            <v>1774</v>
          </cell>
          <cell r="D170">
            <v>1760.95</v>
          </cell>
          <cell r="E170">
            <v>1765.55</v>
          </cell>
          <cell r="F170">
            <v>1765.82410799273</v>
          </cell>
          <cell r="G170">
            <v>34669</v>
          </cell>
          <cell r="H170">
            <v>1240</v>
          </cell>
          <cell r="I170">
            <v>61219356</v>
          </cell>
          <cell r="J170">
            <v>8113</v>
          </cell>
          <cell r="K170">
            <v>23.4</v>
          </cell>
          <cell r="L170">
            <v>13.05</v>
          </cell>
          <cell r="M170">
            <v>-7.5</v>
          </cell>
        </row>
        <row r="171">
          <cell r="A171">
            <v>42970</v>
          </cell>
          <cell r="B171">
            <v>1748</v>
          </cell>
          <cell r="C171">
            <v>1777.95</v>
          </cell>
          <cell r="D171">
            <v>1748</v>
          </cell>
          <cell r="E171">
            <v>1773.05</v>
          </cell>
          <cell r="F171">
            <v>1767.6026407766899</v>
          </cell>
          <cell r="G171">
            <v>38625</v>
          </cell>
          <cell r="H171">
            <v>1445</v>
          </cell>
          <cell r="I171">
            <v>68273652</v>
          </cell>
          <cell r="J171">
            <v>16596</v>
          </cell>
          <cell r="K171">
            <v>42.97</v>
          </cell>
          <cell r="L171">
            <v>29.95</v>
          </cell>
          <cell r="M171">
            <v>25.05</v>
          </cell>
        </row>
        <row r="172">
          <cell r="A172">
            <v>42969</v>
          </cell>
          <cell r="B172">
            <v>1747</v>
          </cell>
          <cell r="C172">
            <v>1753.85</v>
          </cell>
          <cell r="D172">
            <v>1737.5</v>
          </cell>
          <cell r="E172">
            <v>1750.4</v>
          </cell>
          <cell r="F172">
            <v>1746.3042933740301</v>
          </cell>
          <cell r="G172">
            <v>25551</v>
          </cell>
          <cell r="H172">
            <v>962</v>
          </cell>
          <cell r="I172">
            <v>44619821</v>
          </cell>
          <cell r="J172">
            <v>9246</v>
          </cell>
          <cell r="K172">
            <v>36.19</v>
          </cell>
          <cell r="L172">
            <v>16.350000000000001</v>
          </cell>
          <cell r="M172">
            <v>3.4</v>
          </cell>
        </row>
        <row r="173">
          <cell r="A173">
            <v>42968</v>
          </cell>
          <cell r="B173">
            <v>1755</v>
          </cell>
          <cell r="C173">
            <v>1758.05</v>
          </cell>
          <cell r="D173">
            <v>1741.6</v>
          </cell>
          <cell r="E173">
            <v>1744.3</v>
          </cell>
          <cell r="F173">
            <v>1749.2730798304101</v>
          </cell>
          <cell r="G173">
            <v>30427</v>
          </cell>
          <cell r="H173">
            <v>1137</v>
          </cell>
          <cell r="I173">
            <v>53225132</v>
          </cell>
          <cell r="J173">
            <v>12672</v>
          </cell>
          <cell r="K173">
            <v>41.65</v>
          </cell>
          <cell r="L173">
            <v>16.45</v>
          </cell>
          <cell r="M173">
            <v>-10.7</v>
          </cell>
        </row>
        <row r="174">
          <cell r="A174">
            <v>42965</v>
          </cell>
          <cell r="B174">
            <v>1752</v>
          </cell>
          <cell r="C174">
            <v>1760</v>
          </cell>
          <cell r="D174">
            <v>1745</v>
          </cell>
          <cell r="E174">
            <v>1753.7</v>
          </cell>
          <cell r="F174">
            <v>1752.1573864131799</v>
          </cell>
          <cell r="G174">
            <v>45868</v>
          </cell>
          <cell r="H174">
            <v>1433</v>
          </cell>
          <cell r="I174">
            <v>80367955</v>
          </cell>
          <cell r="J174">
            <v>17765</v>
          </cell>
          <cell r="K174">
            <v>38.729999999999997</v>
          </cell>
          <cell r="L174">
            <v>15</v>
          </cell>
          <cell r="M174">
            <v>1.7</v>
          </cell>
        </row>
        <row r="175">
          <cell r="A175">
            <v>42964</v>
          </cell>
          <cell r="B175">
            <v>1781.05</v>
          </cell>
          <cell r="C175">
            <v>1781.05</v>
          </cell>
          <cell r="D175">
            <v>1757</v>
          </cell>
          <cell r="E175">
            <v>1767.15</v>
          </cell>
          <cell r="F175">
            <v>1770.39000639902</v>
          </cell>
          <cell r="G175">
            <v>35943</v>
          </cell>
          <cell r="H175">
            <v>1180</v>
          </cell>
          <cell r="I175">
            <v>63633128</v>
          </cell>
          <cell r="J175">
            <v>11964</v>
          </cell>
          <cell r="K175">
            <v>33.29</v>
          </cell>
          <cell r="L175">
            <v>24.05</v>
          </cell>
          <cell r="M175">
            <v>-13.9</v>
          </cell>
        </row>
        <row r="176">
          <cell r="A176">
            <v>42963</v>
          </cell>
          <cell r="B176">
            <v>1760</v>
          </cell>
          <cell r="C176">
            <v>1789</v>
          </cell>
          <cell r="D176">
            <v>1750.5</v>
          </cell>
          <cell r="E176">
            <v>1780.4</v>
          </cell>
          <cell r="F176">
            <v>1771.68029485281</v>
          </cell>
          <cell r="G176">
            <v>62811</v>
          </cell>
          <cell r="H176">
            <v>1734</v>
          </cell>
          <cell r="I176">
            <v>111281011</v>
          </cell>
          <cell r="J176">
            <v>21113</v>
          </cell>
          <cell r="K176">
            <v>33.61</v>
          </cell>
          <cell r="L176">
            <v>38.5</v>
          </cell>
          <cell r="M176">
            <v>20.399999999999999</v>
          </cell>
        </row>
        <row r="177">
          <cell r="A177">
            <v>42961</v>
          </cell>
          <cell r="B177">
            <v>1755</v>
          </cell>
          <cell r="C177">
            <v>1774.4</v>
          </cell>
          <cell r="D177">
            <v>1748.3</v>
          </cell>
          <cell r="E177">
            <v>1757.85</v>
          </cell>
          <cell r="F177">
            <v>1763.8309574981299</v>
          </cell>
          <cell r="G177">
            <v>45598</v>
          </cell>
          <cell r="H177">
            <v>1345</v>
          </cell>
          <cell r="I177">
            <v>80427164</v>
          </cell>
          <cell r="J177">
            <v>16186</v>
          </cell>
          <cell r="K177">
            <v>35.5</v>
          </cell>
          <cell r="L177">
            <v>26.1</v>
          </cell>
          <cell r="M177">
            <v>2.85</v>
          </cell>
        </row>
        <row r="178">
          <cell r="A178">
            <v>42958</v>
          </cell>
          <cell r="B178">
            <v>1754</v>
          </cell>
          <cell r="C178">
            <v>1757.2</v>
          </cell>
          <cell r="D178">
            <v>1732.8</v>
          </cell>
          <cell r="E178">
            <v>1751.35</v>
          </cell>
          <cell r="F178">
            <v>1746.3258122432001</v>
          </cell>
          <cell r="G178">
            <v>57926</v>
          </cell>
          <cell r="H178">
            <v>1823</v>
          </cell>
          <cell r="I178">
            <v>101157669</v>
          </cell>
          <cell r="J178">
            <v>16835</v>
          </cell>
          <cell r="K178">
            <v>29.06</v>
          </cell>
          <cell r="L178">
            <v>24.4</v>
          </cell>
          <cell r="M178">
            <v>-2.65</v>
          </cell>
        </row>
        <row r="179">
          <cell r="A179">
            <v>42957</v>
          </cell>
          <cell r="B179">
            <v>1764.95</v>
          </cell>
          <cell r="C179">
            <v>1765.95</v>
          </cell>
          <cell r="D179">
            <v>1754.75</v>
          </cell>
          <cell r="E179">
            <v>1759.7</v>
          </cell>
          <cell r="F179">
            <v>1759.62666695911</v>
          </cell>
          <cell r="G179">
            <v>45592</v>
          </cell>
          <cell r="H179">
            <v>1327</v>
          </cell>
          <cell r="I179">
            <v>80224899</v>
          </cell>
          <cell r="J179">
            <v>14882</v>
          </cell>
          <cell r="K179">
            <v>32.64</v>
          </cell>
          <cell r="L179">
            <v>11.2</v>
          </cell>
          <cell r="M179">
            <v>-5.25</v>
          </cell>
        </row>
        <row r="180">
          <cell r="A180">
            <v>42956</v>
          </cell>
          <cell r="B180">
            <v>1766.1</v>
          </cell>
          <cell r="C180">
            <v>1776.75</v>
          </cell>
          <cell r="D180">
            <v>1760</v>
          </cell>
          <cell r="E180">
            <v>1764.95</v>
          </cell>
          <cell r="F180">
            <v>1765.2813795827001</v>
          </cell>
          <cell r="G180">
            <v>197509</v>
          </cell>
          <cell r="H180">
            <v>1439</v>
          </cell>
          <cell r="I180">
            <v>348658960</v>
          </cell>
          <cell r="J180">
            <v>168424</v>
          </cell>
          <cell r="K180">
            <v>85.27</v>
          </cell>
          <cell r="L180">
            <v>16.75</v>
          </cell>
          <cell r="M180">
            <v>-1.1499999999999999</v>
          </cell>
        </row>
        <row r="181">
          <cell r="A181">
            <v>42955</v>
          </cell>
          <cell r="B181">
            <v>1788</v>
          </cell>
          <cell r="C181">
            <v>1796</v>
          </cell>
          <cell r="D181">
            <v>1766.05</v>
          </cell>
          <cell r="E181">
            <v>1780.15</v>
          </cell>
          <cell r="F181">
            <v>1777.59678683385</v>
          </cell>
          <cell r="G181">
            <v>48488</v>
          </cell>
          <cell r="H181">
            <v>1242</v>
          </cell>
          <cell r="I181">
            <v>86192113</v>
          </cell>
          <cell r="J181">
            <v>17926</v>
          </cell>
          <cell r="K181">
            <v>36.97</v>
          </cell>
          <cell r="L181">
            <v>29.95</v>
          </cell>
          <cell r="M181">
            <v>-7.85</v>
          </cell>
        </row>
        <row r="182">
          <cell r="A182">
            <v>42954</v>
          </cell>
          <cell r="B182">
            <v>1792</v>
          </cell>
          <cell r="C182">
            <v>1796</v>
          </cell>
          <cell r="D182">
            <v>1784.1</v>
          </cell>
          <cell r="E182">
            <v>1787.4</v>
          </cell>
          <cell r="F182">
            <v>1789.51376457633</v>
          </cell>
          <cell r="G182">
            <v>35417</v>
          </cell>
          <cell r="H182">
            <v>1285</v>
          </cell>
          <cell r="I182">
            <v>63379209</v>
          </cell>
          <cell r="J182">
            <v>14546</v>
          </cell>
          <cell r="K182">
            <v>41.07</v>
          </cell>
          <cell r="L182">
            <v>11.9</v>
          </cell>
          <cell r="M182">
            <v>-4.5999999999999996</v>
          </cell>
        </row>
        <row r="183">
          <cell r="A183">
            <v>42951</v>
          </cell>
          <cell r="B183">
            <v>1775</v>
          </cell>
          <cell r="C183">
            <v>1795.5</v>
          </cell>
          <cell r="D183">
            <v>1766.1</v>
          </cell>
          <cell r="E183">
            <v>1791.25</v>
          </cell>
          <cell r="F183">
            <v>1784.0144421197999</v>
          </cell>
          <cell r="G183">
            <v>49231</v>
          </cell>
          <cell r="H183">
            <v>2734</v>
          </cell>
          <cell r="I183">
            <v>87828815</v>
          </cell>
          <cell r="J183">
            <v>20077</v>
          </cell>
          <cell r="K183">
            <v>40.78</v>
          </cell>
          <cell r="L183">
            <v>29.4</v>
          </cell>
          <cell r="M183">
            <v>16.25</v>
          </cell>
        </row>
        <row r="184">
          <cell r="A184">
            <v>42950</v>
          </cell>
          <cell r="B184">
            <v>1793.95</v>
          </cell>
          <cell r="C184">
            <v>1793.95</v>
          </cell>
          <cell r="D184">
            <v>1774.75</v>
          </cell>
          <cell r="E184">
            <v>1780.05</v>
          </cell>
          <cell r="F184">
            <v>1784.6904061775299</v>
          </cell>
          <cell r="G184">
            <v>41829</v>
          </cell>
          <cell r="H184">
            <v>1703</v>
          </cell>
          <cell r="I184">
            <v>74651815</v>
          </cell>
          <cell r="J184">
            <v>15667</v>
          </cell>
          <cell r="K184">
            <v>37.450000000000003</v>
          </cell>
          <cell r="L184">
            <v>19.2</v>
          </cell>
          <cell r="M184">
            <v>-13.9</v>
          </cell>
        </row>
        <row r="185">
          <cell r="A185">
            <v>42949</v>
          </cell>
          <cell r="B185">
            <v>1801.3</v>
          </cell>
          <cell r="C185">
            <v>1808.4</v>
          </cell>
          <cell r="D185">
            <v>1785.8</v>
          </cell>
          <cell r="E185">
            <v>1794.65</v>
          </cell>
          <cell r="F185">
            <v>1794.8851448034</v>
          </cell>
          <cell r="G185">
            <v>49619</v>
          </cell>
          <cell r="H185">
            <v>1871</v>
          </cell>
          <cell r="I185">
            <v>89060406</v>
          </cell>
          <cell r="J185">
            <v>13772</v>
          </cell>
          <cell r="K185">
            <v>27.76</v>
          </cell>
          <cell r="L185">
            <v>22.6</v>
          </cell>
          <cell r="M185">
            <v>-6.65</v>
          </cell>
        </row>
        <row r="186">
          <cell r="A186">
            <v>42948</v>
          </cell>
          <cell r="B186">
            <v>1784</v>
          </cell>
          <cell r="C186">
            <v>1810</v>
          </cell>
          <cell r="D186">
            <v>1775</v>
          </cell>
          <cell r="E186">
            <v>1795.4</v>
          </cell>
          <cell r="F186">
            <v>1788.73839611014</v>
          </cell>
          <cell r="G186">
            <v>73833</v>
          </cell>
          <cell r="H186">
            <v>1793</v>
          </cell>
          <cell r="I186">
            <v>132067922</v>
          </cell>
          <cell r="J186">
            <v>29846</v>
          </cell>
          <cell r="K186">
            <v>40.42</v>
          </cell>
          <cell r="L186">
            <v>35</v>
          </cell>
          <cell r="M186">
            <v>11.4</v>
          </cell>
        </row>
        <row r="187">
          <cell r="A187">
            <v>42947</v>
          </cell>
          <cell r="B187">
            <v>1778</v>
          </cell>
          <cell r="C187">
            <v>1791.65</v>
          </cell>
          <cell r="D187">
            <v>1767.5</v>
          </cell>
          <cell r="E187">
            <v>1783.35</v>
          </cell>
          <cell r="F187">
            <v>1777.71089367062</v>
          </cell>
          <cell r="G187">
            <v>68269</v>
          </cell>
          <cell r="H187">
            <v>2003</v>
          </cell>
          <cell r="I187">
            <v>121362545</v>
          </cell>
          <cell r="J187">
            <v>17439</v>
          </cell>
          <cell r="K187">
            <v>25.54</v>
          </cell>
          <cell r="L187">
            <v>24.15</v>
          </cell>
          <cell r="M187">
            <v>5.35</v>
          </cell>
        </row>
        <row r="188">
          <cell r="A188">
            <v>42944</v>
          </cell>
          <cell r="B188">
            <v>1784.8</v>
          </cell>
          <cell r="C188">
            <v>1785.4</v>
          </cell>
          <cell r="D188">
            <v>1761.75</v>
          </cell>
          <cell r="E188">
            <v>1778.55</v>
          </cell>
          <cell r="F188">
            <v>1775.6326856015401</v>
          </cell>
          <cell r="G188">
            <v>87176</v>
          </cell>
          <cell r="H188">
            <v>2719</v>
          </cell>
          <cell r="I188">
            <v>154792555</v>
          </cell>
          <cell r="J188">
            <v>28456</v>
          </cell>
          <cell r="K188">
            <v>32.64</v>
          </cell>
          <cell r="L188">
            <v>23.65</v>
          </cell>
          <cell r="M188">
            <v>-6.25</v>
          </cell>
        </row>
        <row r="189">
          <cell r="A189">
            <v>42943</v>
          </cell>
          <cell r="B189">
            <v>1750.7</v>
          </cell>
          <cell r="C189">
            <v>1797.85</v>
          </cell>
          <cell r="D189">
            <v>1750.7</v>
          </cell>
          <cell r="E189">
            <v>1787.95</v>
          </cell>
          <cell r="F189">
            <v>1778.41845394603</v>
          </cell>
          <cell r="G189">
            <v>123605</v>
          </cell>
          <cell r="H189">
            <v>3668</v>
          </cell>
          <cell r="I189">
            <v>219821413</v>
          </cell>
          <cell r="J189">
            <v>47808</v>
          </cell>
          <cell r="K189">
            <v>38.68</v>
          </cell>
          <cell r="L189">
            <v>47.15</v>
          </cell>
          <cell r="M189">
            <v>37.25</v>
          </cell>
        </row>
        <row r="190">
          <cell r="A190">
            <v>42942</v>
          </cell>
          <cell r="B190">
            <v>1740</v>
          </cell>
          <cell r="C190">
            <v>1755</v>
          </cell>
          <cell r="D190">
            <v>1733.75</v>
          </cell>
          <cell r="E190">
            <v>1749.75</v>
          </cell>
          <cell r="F190">
            <v>1742.59884630345</v>
          </cell>
          <cell r="G190">
            <v>120829</v>
          </cell>
          <cell r="H190">
            <v>2266</v>
          </cell>
          <cell r="I190">
            <v>210556476</v>
          </cell>
          <cell r="J190">
            <v>23614</v>
          </cell>
          <cell r="K190">
            <v>19.54</v>
          </cell>
          <cell r="L190">
            <v>21.25</v>
          </cell>
          <cell r="M190">
            <v>9.75</v>
          </cell>
        </row>
        <row r="191">
          <cell r="A191">
            <v>42941</v>
          </cell>
          <cell r="B191">
            <v>1750</v>
          </cell>
          <cell r="C191">
            <v>1756</v>
          </cell>
          <cell r="D191">
            <v>1732.85</v>
          </cell>
          <cell r="E191">
            <v>1739.35</v>
          </cell>
          <cell r="F191">
            <v>1746.2672779695799</v>
          </cell>
          <cell r="G191">
            <v>80811</v>
          </cell>
          <cell r="H191">
            <v>2753</v>
          </cell>
          <cell r="I191">
            <v>141117605</v>
          </cell>
          <cell r="J191">
            <v>24647</v>
          </cell>
          <cell r="K191">
            <v>30.5</v>
          </cell>
          <cell r="L191">
            <v>23.15</v>
          </cell>
          <cell r="M191">
            <v>-10.65</v>
          </cell>
        </row>
        <row r="192">
          <cell r="A192">
            <v>42940</v>
          </cell>
          <cell r="B192">
            <v>1712</v>
          </cell>
          <cell r="C192">
            <v>1740.2</v>
          </cell>
          <cell r="D192">
            <v>1696</v>
          </cell>
          <cell r="E192">
            <v>1734.55</v>
          </cell>
          <cell r="F192">
            <v>1722.1314102564099</v>
          </cell>
          <cell r="G192">
            <v>261768</v>
          </cell>
          <cell r="H192">
            <v>9666</v>
          </cell>
          <cell r="I192">
            <v>450798895</v>
          </cell>
          <cell r="J192">
            <v>47963</v>
          </cell>
          <cell r="K192">
            <v>18.32</v>
          </cell>
          <cell r="L192">
            <v>44.2</v>
          </cell>
          <cell r="M192">
            <v>22.55</v>
          </cell>
        </row>
        <row r="193">
          <cell r="A193">
            <v>42937</v>
          </cell>
          <cell r="B193">
            <v>1710</v>
          </cell>
          <cell r="C193">
            <v>1715</v>
          </cell>
          <cell r="D193">
            <v>1701.05</v>
          </cell>
          <cell r="E193">
            <v>1703.35</v>
          </cell>
          <cell r="F193">
            <v>1708.9236902779501</v>
          </cell>
          <cell r="G193">
            <v>62456</v>
          </cell>
          <cell r="H193">
            <v>1984</v>
          </cell>
          <cell r="I193">
            <v>106732538</v>
          </cell>
          <cell r="J193">
            <v>27737</v>
          </cell>
          <cell r="K193">
            <v>44.41</v>
          </cell>
          <cell r="L193">
            <v>13.95</v>
          </cell>
          <cell r="M193">
            <v>-6.65</v>
          </cell>
        </row>
        <row r="194">
          <cell r="A194">
            <v>42936</v>
          </cell>
          <cell r="B194">
            <v>1690</v>
          </cell>
          <cell r="C194">
            <v>1713.95</v>
          </cell>
          <cell r="D194">
            <v>1689.3</v>
          </cell>
          <cell r="E194">
            <v>1708.15</v>
          </cell>
          <cell r="F194">
            <v>1703.17753670871</v>
          </cell>
          <cell r="G194">
            <v>53189</v>
          </cell>
          <cell r="H194">
            <v>1900</v>
          </cell>
          <cell r="I194">
            <v>90590310</v>
          </cell>
          <cell r="J194">
            <v>21878</v>
          </cell>
          <cell r="K194">
            <v>41.13</v>
          </cell>
          <cell r="L194">
            <v>24.65</v>
          </cell>
          <cell r="M194">
            <v>18.149999999999999</v>
          </cell>
        </row>
        <row r="195">
          <cell r="A195">
            <v>42935</v>
          </cell>
          <cell r="B195">
            <v>1683</v>
          </cell>
          <cell r="C195">
            <v>1695.5</v>
          </cell>
          <cell r="D195">
            <v>1683</v>
          </cell>
          <cell r="E195">
            <v>1692.6</v>
          </cell>
          <cell r="F195">
            <v>1690.87579203379</v>
          </cell>
          <cell r="G195">
            <v>46873</v>
          </cell>
          <cell r="H195">
            <v>1377</v>
          </cell>
          <cell r="I195">
            <v>79256421</v>
          </cell>
          <cell r="J195">
            <v>18979</v>
          </cell>
          <cell r="K195">
            <v>40.49</v>
          </cell>
          <cell r="L195">
            <v>12.5</v>
          </cell>
          <cell r="M195">
            <v>9.6</v>
          </cell>
        </row>
        <row r="196">
          <cell r="A196">
            <v>42934</v>
          </cell>
          <cell r="B196">
            <v>1682</v>
          </cell>
          <cell r="C196">
            <v>1689</v>
          </cell>
          <cell r="D196">
            <v>1678.75</v>
          </cell>
          <cell r="E196">
            <v>1682.55</v>
          </cell>
          <cell r="F196">
            <v>1684.0751459579401</v>
          </cell>
          <cell r="G196">
            <v>27919</v>
          </cell>
          <cell r="H196">
            <v>858</v>
          </cell>
          <cell r="I196">
            <v>47017694</v>
          </cell>
          <cell r="J196">
            <v>10200</v>
          </cell>
          <cell r="K196">
            <v>36.53</v>
          </cell>
          <cell r="L196">
            <v>10.25</v>
          </cell>
          <cell r="M196">
            <v>0.55000000000000004</v>
          </cell>
        </row>
        <row r="197">
          <cell r="A197">
            <v>42933</v>
          </cell>
          <cell r="B197">
            <v>1679</v>
          </cell>
          <cell r="C197">
            <v>1688.4</v>
          </cell>
          <cell r="D197">
            <v>1675.85</v>
          </cell>
          <cell r="E197">
            <v>1682.8</v>
          </cell>
          <cell r="F197">
            <v>1681.82580423386</v>
          </cell>
          <cell r="G197">
            <v>34909</v>
          </cell>
          <cell r="H197">
            <v>1043</v>
          </cell>
          <cell r="I197">
            <v>58710857</v>
          </cell>
          <cell r="J197">
            <v>12393</v>
          </cell>
          <cell r="K197">
            <v>35.5</v>
          </cell>
          <cell r="L197">
            <v>12.55</v>
          </cell>
          <cell r="M197">
            <v>3.8</v>
          </cell>
        </row>
        <row r="198">
          <cell r="A198">
            <v>42930</v>
          </cell>
          <cell r="B198">
            <v>1679</v>
          </cell>
          <cell r="C198">
            <v>1684.05</v>
          </cell>
          <cell r="D198">
            <v>1672.95</v>
          </cell>
          <cell r="E198">
            <v>1681</v>
          </cell>
          <cell r="F198">
            <v>1678.4134840937199</v>
          </cell>
          <cell r="G198">
            <v>37941</v>
          </cell>
          <cell r="H198">
            <v>1413</v>
          </cell>
          <cell r="I198">
            <v>63680686</v>
          </cell>
          <cell r="J198">
            <v>10357</v>
          </cell>
          <cell r="K198">
            <v>27.3</v>
          </cell>
          <cell r="L198">
            <v>11.1</v>
          </cell>
          <cell r="M198">
            <v>2</v>
          </cell>
        </row>
        <row r="199">
          <cell r="A199">
            <v>42929</v>
          </cell>
          <cell r="B199">
            <v>1685</v>
          </cell>
          <cell r="C199">
            <v>1691.95</v>
          </cell>
          <cell r="D199">
            <v>1675</v>
          </cell>
          <cell r="E199">
            <v>1681.2</v>
          </cell>
          <cell r="F199">
            <v>1687.0890848066499</v>
          </cell>
          <cell r="G199">
            <v>42308</v>
          </cell>
          <cell r="H199">
            <v>1144</v>
          </cell>
          <cell r="I199">
            <v>71377365</v>
          </cell>
          <cell r="J199">
            <v>14833</v>
          </cell>
          <cell r="K199">
            <v>35.06</v>
          </cell>
          <cell r="L199">
            <v>16.95</v>
          </cell>
          <cell r="M199">
            <v>-3.8</v>
          </cell>
        </row>
        <row r="200">
          <cell r="A200">
            <v>42928</v>
          </cell>
          <cell r="B200">
            <v>1690</v>
          </cell>
          <cell r="C200">
            <v>1690</v>
          </cell>
          <cell r="D200">
            <v>1661.75</v>
          </cell>
          <cell r="E200">
            <v>1680.95</v>
          </cell>
          <cell r="F200">
            <v>1674.3390975503</v>
          </cell>
          <cell r="G200">
            <v>89113</v>
          </cell>
          <cell r="H200">
            <v>3044</v>
          </cell>
          <cell r="I200">
            <v>149205380</v>
          </cell>
          <cell r="J200">
            <v>16824</v>
          </cell>
          <cell r="K200">
            <v>18.88</v>
          </cell>
          <cell r="L200">
            <v>28.25</v>
          </cell>
          <cell r="M200">
            <v>-9.0500000000000007</v>
          </cell>
        </row>
        <row r="201">
          <cell r="A201">
            <v>42927</v>
          </cell>
          <cell r="B201">
            <v>1680</v>
          </cell>
          <cell r="C201">
            <v>1690</v>
          </cell>
          <cell r="D201">
            <v>1668.5</v>
          </cell>
          <cell r="E201">
            <v>1680.55</v>
          </cell>
          <cell r="F201">
            <v>1680.6298595804999</v>
          </cell>
          <cell r="G201">
            <v>96639</v>
          </cell>
          <cell r="H201">
            <v>3659</v>
          </cell>
          <cell r="I201">
            <v>162414389</v>
          </cell>
          <cell r="J201">
            <v>30255</v>
          </cell>
          <cell r="K201">
            <v>31.31</v>
          </cell>
          <cell r="L201">
            <v>21.5</v>
          </cell>
          <cell r="M201">
            <v>0.55000000000000004</v>
          </cell>
        </row>
        <row r="202">
          <cell r="A202">
            <v>42926</v>
          </cell>
          <cell r="B202">
            <v>1668</v>
          </cell>
          <cell r="C202">
            <v>1680</v>
          </cell>
          <cell r="D202">
            <v>1665</v>
          </cell>
          <cell r="E202">
            <v>1676.6</v>
          </cell>
          <cell r="F202">
            <v>1672.55598948286</v>
          </cell>
          <cell r="G202">
            <v>842435</v>
          </cell>
          <cell r="H202">
            <v>26448</v>
          </cell>
          <cell r="I202">
            <v>1409019705</v>
          </cell>
          <cell r="J202">
            <v>676374</v>
          </cell>
          <cell r="K202">
            <v>80.290000000000006</v>
          </cell>
          <cell r="L202">
            <v>15</v>
          </cell>
          <cell r="M202">
            <v>8.6</v>
          </cell>
        </row>
        <row r="203">
          <cell r="A203">
            <v>42923</v>
          </cell>
          <cell r="B203">
            <v>1659</v>
          </cell>
          <cell r="C203">
            <v>1667.95</v>
          </cell>
          <cell r="D203">
            <v>1658.75</v>
          </cell>
          <cell r="E203">
            <v>1665.35</v>
          </cell>
          <cell r="F203">
            <v>1662.5232173745901</v>
          </cell>
          <cell r="G203">
            <v>52030</v>
          </cell>
          <cell r="H203">
            <v>1496</v>
          </cell>
          <cell r="I203">
            <v>86501083</v>
          </cell>
          <cell r="J203">
            <v>19060</v>
          </cell>
          <cell r="K203">
            <v>36.630000000000003</v>
          </cell>
          <cell r="L203">
            <v>9.1999999999999993</v>
          </cell>
          <cell r="M203">
            <v>6.35</v>
          </cell>
        </row>
        <row r="204">
          <cell r="A204">
            <v>42922</v>
          </cell>
          <cell r="B204">
            <v>1655</v>
          </cell>
          <cell r="C204">
            <v>1663.4</v>
          </cell>
          <cell r="D204">
            <v>1653.1</v>
          </cell>
          <cell r="E204">
            <v>1658.7</v>
          </cell>
          <cell r="F204">
            <v>1658.8869852247699</v>
          </cell>
          <cell r="G204">
            <v>38172</v>
          </cell>
          <cell r="H204">
            <v>1213</v>
          </cell>
          <cell r="I204">
            <v>63323034</v>
          </cell>
          <cell r="J204">
            <v>14370</v>
          </cell>
          <cell r="K204">
            <v>37.65</v>
          </cell>
          <cell r="L204">
            <v>10.3</v>
          </cell>
          <cell r="M204">
            <v>3.7</v>
          </cell>
        </row>
        <row r="205">
          <cell r="A205">
            <v>42921</v>
          </cell>
          <cell r="B205">
            <v>1663</v>
          </cell>
          <cell r="C205">
            <v>1663</v>
          </cell>
          <cell r="D205">
            <v>1646</v>
          </cell>
          <cell r="E205">
            <v>1650.6</v>
          </cell>
          <cell r="F205">
            <v>1651.9073762026401</v>
          </cell>
          <cell r="G205">
            <v>36794</v>
          </cell>
          <cell r="H205">
            <v>1426</v>
          </cell>
          <cell r="I205">
            <v>60780280</v>
          </cell>
          <cell r="J205">
            <v>11946</v>
          </cell>
          <cell r="K205">
            <v>32.47</v>
          </cell>
          <cell r="L205">
            <v>17</v>
          </cell>
          <cell r="M205">
            <v>-12.4</v>
          </cell>
        </row>
        <row r="206">
          <cell r="A206">
            <v>42920</v>
          </cell>
          <cell r="B206">
            <v>1668</v>
          </cell>
          <cell r="C206">
            <v>1668</v>
          </cell>
          <cell r="D206">
            <v>1650</v>
          </cell>
          <cell r="E206">
            <v>1651.7</v>
          </cell>
          <cell r="F206">
            <v>1655.31382301908</v>
          </cell>
          <cell r="G206">
            <v>43225</v>
          </cell>
          <cell r="H206">
            <v>1567</v>
          </cell>
          <cell r="I206">
            <v>71550940</v>
          </cell>
          <cell r="J206">
            <v>14710</v>
          </cell>
          <cell r="K206">
            <v>34.03</v>
          </cell>
          <cell r="L206">
            <v>18</v>
          </cell>
          <cell r="M206">
            <v>-16.3</v>
          </cell>
        </row>
        <row r="207">
          <cell r="A207">
            <v>42919</v>
          </cell>
          <cell r="B207">
            <v>1653</v>
          </cell>
          <cell r="C207">
            <v>1667.45</v>
          </cell>
          <cell r="D207">
            <v>1647.95</v>
          </cell>
          <cell r="E207">
            <v>1658.25</v>
          </cell>
          <cell r="F207">
            <v>1657.76786879411</v>
          </cell>
          <cell r="G207">
            <v>33718</v>
          </cell>
          <cell r="H207">
            <v>1312</v>
          </cell>
          <cell r="I207">
            <v>55896617</v>
          </cell>
          <cell r="J207">
            <v>10624</v>
          </cell>
          <cell r="K207">
            <v>31.51</v>
          </cell>
          <cell r="L207">
            <v>19.5</v>
          </cell>
          <cell r="M207">
            <v>5.25</v>
          </cell>
        </row>
        <row r="208">
          <cell r="A208">
            <v>42916</v>
          </cell>
          <cell r="B208">
            <v>1659.5</v>
          </cell>
          <cell r="C208">
            <v>1660.65</v>
          </cell>
          <cell r="D208">
            <v>1644.05</v>
          </cell>
          <cell r="E208">
            <v>1652.25</v>
          </cell>
          <cell r="F208">
            <v>1653.39441556871</v>
          </cell>
          <cell r="G208">
            <v>49638</v>
          </cell>
          <cell r="H208">
            <v>1381</v>
          </cell>
          <cell r="I208">
            <v>82071192</v>
          </cell>
          <cell r="J208">
            <v>13075</v>
          </cell>
          <cell r="K208">
            <v>26.34</v>
          </cell>
          <cell r="L208">
            <v>16.600000000000001</v>
          </cell>
          <cell r="M208">
            <v>-7.25</v>
          </cell>
        </row>
        <row r="209">
          <cell r="A209">
            <v>42915</v>
          </cell>
          <cell r="B209">
            <v>1669</v>
          </cell>
          <cell r="C209">
            <v>1681.95</v>
          </cell>
          <cell r="D209">
            <v>1653.8</v>
          </cell>
          <cell r="E209">
            <v>1661.9</v>
          </cell>
          <cell r="F209">
            <v>1666.24110445568</v>
          </cell>
          <cell r="G209">
            <v>148417</v>
          </cell>
          <cell r="H209">
            <v>2817</v>
          </cell>
          <cell r="I209">
            <v>247298506</v>
          </cell>
          <cell r="J209">
            <v>80418</v>
          </cell>
          <cell r="K209">
            <v>54.18</v>
          </cell>
          <cell r="L209">
            <v>28.15</v>
          </cell>
          <cell r="M209">
            <v>-7.1</v>
          </cell>
        </row>
        <row r="210">
          <cell r="A210">
            <v>42914</v>
          </cell>
          <cell r="B210">
            <v>1667.9</v>
          </cell>
          <cell r="C210">
            <v>1674.95</v>
          </cell>
          <cell r="D210">
            <v>1660</v>
          </cell>
          <cell r="E210">
            <v>1666</v>
          </cell>
          <cell r="F210">
            <v>1666.9535030449299</v>
          </cell>
          <cell r="G210">
            <v>36454</v>
          </cell>
          <cell r="H210">
            <v>1702</v>
          </cell>
          <cell r="I210">
            <v>60767123</v>
          </cell>
          <cell r="J210">
            <v>13061</v>
          </cell>
          <cell r="K210">
            <v>35.83</v>
          </cell>
          <cell r="L210">
            <v>14.95</v>
          </cell>
          <cell r="M210">
            <v>-1.9</v>
          </cell>
        </row>
        <row r="211">
          <cell r="A211">
            <v>42913</v>
          </cell>
          <cell r="B211">
            <v>1698</v>
          </cell>
          <cell r="C211">
            <v>1698</v>
          </cell>
          <cell r="D211">
            <v>1658.5</v>
          </cell>
          <cell r="E211">
            <v>1667.9</v>
          </cell>
          <cell r="F211">
            <v>1671.70461758172</v>
          </cell>
          <cell r="G211">
            <v>75624</v>
          </cell>
          <cell r="H211">
            <v>2428</v>
          </cell>
          <cell r="I211">
            <v>126420990</v>
          </cell>
          <cell r="J211">
            <v>29701</v>
          </cell>
          <cell r="K211">
            <v>39.270000000000003</v>
          </cell>
          <cell r="L211">
            <v>39.5</v>
          </cell>
          <cell r="M211">
            <v>-30.1</v>
          </cell>
        </row>
        <row r="212">
          <cell r="A212">
            <v>42909</v>
          </cell>
          <cell r="B212">
            <v>1698</v>
          </cell>
          <cell r="C212">
            <v>1700.65</v>
          </cell>
          <cell r="D212">
            <v>1675</v>
          </cell>
          <cell r="E212">
            <v>1678.55</v>
          </cell>
          <cell r="F212">
            <v>1684.7276997062099</v>
          </cell>
          <cell r="G212">
            <v>53441</v>
          </cell>
          <cell r="H212">
            <v>1926</v>
          </cell>
          <cell r="I212">
            <v>90033533</v>
          </cell>
          <cell r="J212">
            <v>18258</v>
          </cell>
          <cell r="K212">
            <v>34.159999999999997</v>
          </cell>
          <cell r="L212">
            <v>25.65</v>
          </cell>
          <cell r="M212">
            <v>-19.45</v>
          </cell>
        </row>
        <row r="213">
          <cell r="A213">
            <v>42908</v>
          </cell>
          <cell r="B213">
            <v>1699.25</v>
          </cell>
          <cell r="C213">
            <v>1715.6</v>
          </cell>
          <cell r="D213">
            <v>1691.3</v>
          </cell>
          <cell r="E213">
            <v>1697.85</v>
          </cell>
          <cell r="F213">
            <v>1706.05183570797</v>
          </cell>
          <cell r="G213">
            <v>104156</v>
          </cell>
          <cell r="H213">
            <v>2465</v>
          </cell>
          <cell r="I213">
            <v>177695535</v>
          </cell>
          <cell r="J213">
            <v>24579</v>
          </cell>
          <cell r="K213">
            <v>23.6</v>
          </cell>
          <cell r="L213">
            <v>24.3</v>
          </cell>
          <cell r="M213">
            <v>-1.4</v>
          </cell>
        </row>
        <row r="214">
          <cell r="A214">
            <v>42907</v>
          </cell>
          <cell r="B214">
            <v>1685</v>
          </cell>
          <cell r="C214">
            <v>1702.45</v>
          </cell>
          <cell r="D214">
            <v>1680.55</v>
          </cell>
          <cell r="E214">
            <v>1699.65</v>
          </cell>
          <cell r="F214">
            <v>1695.0738945021401</v>
          </cell>
          <cell r="G214">
            <v>56513</v>
          </cell>
          <cell r="H214">
            <v>1459</v>
          </cell>
          <cell r="I214">
            <v>95793711</v>
          </cell>
          <cell r="J214">
            <v>24189</v>
          </cell>
          <cell r="K214">
            <v>42.8</v>
          </cell>
          <cell r="L214">
            <v>21.9</v>
          </cell>
          <cell r="M214">
            <v>14.65</v>
          </cell>
        </row>
        <row r="215">
          <cell r="A215">
            <v>42906</v>
          </cell>
          <cell r="B215">
            <v>1692</v>
          </cell>
          <cell r="C215">
            <v>1694</v>
          </cell>
          <cell r="D215">
            <v>1682</v>
          </cell>
          <cell r="E215">
            <v>1687.8</v>
          </cell>
          <cell r="F215">
            <v>1686.2480454868501</v>
          </cell>
          <cell r="G215">
            <v>36582</v>
          </cell>
          <cell r="H215">
            <v>2190</v>
          </cell>
          <cell r="I215">
            <v>61686326</v>
          </cell>
          <cell r="J215">
            <v>16227</v>
          </cell>
          <cell r="K215">
            <v>44.36</v>
          </cell>
          <cell r="L215">
            <v>12</v>
          </cell>
          <cell r="M215">
            <v>-4.2</v>
          </cell>
        </row>
        <row r="216">
          <cell r="A216">
            <v>42905</v>
          </cell>
          <cell r="B216">
            <v>1670</v>
          </cell>
          <cell r="C216">
            <v>1695.5</v>
          </cell>
          <cell r="D216">
            <v>1668.05</v>
          </cell>
          <cell r="E216">
            <v>1691.35</v>
          </cell>
          <cell r="F216">
            <v>1684.8915550940101</v>
          </cell>
          <cell r="G216">
            <v>107852</v>
          </cell>
          <cell r="H216">
            <v>2106</v>
          </cell>
          <cell r="I216">
            <v>181718924</v>
          </cell>
          <cell r="J216">
            <v>86675</v>
          </cell>
          <cell r="K216">
            <v>80.36</v>
          </cell>
          <cell r="L216">
            <v>27.45</v>
          </cell>
          <cell r="M216">
            <v>21.35</v>
          </cell>
        </row>
        <row r="217">
          <cell r="A217">
            <v>42902</v>
          </cell>
          <cell r="B217">
            <v>1680</v>
          </cell>
          <cell r="C217">
            <v>1680</v>
          </cell>
          <cell r="D217">
            <v>1658.35</v>
          </cell>
          <cell r="E217">
            <v>1668</v>
          </cell>
          <cell r="F217">
            <v>1667.44862402987</v>
          </cell>
          <cell r="G217">
            <v>119443</v>
          </cell>
          <cell r="H217">
            <v>1501</v>
          </cell>
          <cell r="I217">
            <v>199165066</v>
          </cell>
          <cell r="J217">
            <v>29601</v>
          </cell>
          <cell r="K217">
            <v>24.78</v>
          </cell>
          <cell r="L217">
            <v>21.65</v>
          </cell>
          <cell r="M217">
            <v>-12</v>
          </cell>
        </row>
        <row r="218">
          <cell r="A218">
            <v>42901</v>
          </cell>
          <cell r="B218">
            <v>1670.85</v>
          </cell>
          <cell r="C218">
            <v>1673.95</v>
          </cell>
          <cell r="D218">
            <v>1656</v>
          </cell>
          <cell r="E218">
            <v>1662</v>
          </cell>
          <cell r="F218">
            <v>1662.0129714689799</v>
          </cell>
          <cell r="G218">
            <v>128667</v>
          </cell>
          <cell r="H218">
            <v>1783</v>
          </cell>
          <cell r="I218">
            <v>213846223</v>
          </cell>
          <cell r="J218">
            <v>91232</v>
          </cell>
          <cell r="K218">
            <v>70.91</v>
          </cell>
          <cell r="L218">
            <v>17.95</v>
          </cell>
          <cell r="M218">
            <v>-8.85</v>
          </cell>
        </row>
        <row r="219">
          <cell r="A219">
            <v>42900</v>
          </cell>
          <cell r="B219">
            <v>1679</v>
          </cell>
          <cell r="C219">
            <v>1679.65</v>
          </cell>
          <cell r="D219">
            <v>1668</v>
          </cell>
          <cell r="E219">
            <v>1670.85</v>
          </cell>
          <cell r="F219">
            <v>1676.91030928482</v>
          </cell>
          <cell r="G219">
            <v>159303</v>
          </cell>
          <cell r="H219">
            <v>1105</v>
          </cell>
          <cell r="I219">
            <v>267136843</v>
          </cell>
          <cell r="J219">
            <v>139256</v>
          </cell>
          <cell r="K219">
            <v>87.42</v>
          </cell>
          <cell r="L219">
            <v>11.65</v>
          </cell>
          <cell r="M219">
            <v>-8.15</v>
          </cell>
        </row>
        <row r="220">
          <cell r="A220">
            <v>42899</v>
          </cell>
          <cell r="B220">
            <v>1664</v>
          </cell>
          <cell r="C220">
            <v>1691.9</v>
          </cell>
          <cell r="D220">
            <v>1661.55</v>
          </cell>
          <cell r="E220">
            <v>1679.65</v>
          </cell>
          <cell r="F220">
            <v>1680.5070742242499</v>
          </cell>
          <cell r="G220">
            <v>45376</v>
          </cell>
          <cell r="H220">
            <v>1646</v>
          </cell>
          <cell r="I220">
            <v>76254689</v>
          </cell>
          <cell r="J220">
            <v>17227</v>
          </cell>
          <cell r="K220">
            <v>37.97</v>
          </cell>
          <cell r="L220">
            <v>30.35</v>
          </cell>
          <cell r="M220">
            <v>15.65</v>
          </cell>
        </row>
        <row r="221">
          <cell r="A221">
            <v>42898</v>
          </cell>
          <cell r="B221">
            <v>1663</v>
          </cell>
          <cell r="C221">
            <v>1675.05</v>
          </cell>
          <cell r="D221">
            <v>1661.35</v>
          </cell>
          <cell r="E221">
            <v>1669.25</v>
          </cell>
          <cell r="F221">
            <v>1667.35001512751</v>
          </cell>
          <cell r="G221">
            <v>56189</v>
          </cell>
          <cell r="H221">
            <v>2549</v>
          </cell>
          <cell r="I221">
            <v>93686730</v>
          </cell>
          <cell r="J221">
            <v>23513</v>
          </cell>
          <cell r="K221">
            <v>41.85</v>
          </cell>
          <cell r="L221">
            <v>13.7</v>
          </cell>
          <cell r="M221">
            <v>6.25</v>
          </cell>
        </row>
        <row r="222">
          <cell r="A222">
            <v>42895</v>
          </cell>
          <cell r="B222">
            <v>1644.75</v>
          </cell>
          <cell r="C222">
            <v>1670</v>
          </cell>
          <cell r="D222">
            <v>1642</v>
          </cell>
          <cell r="E222">
            <v>1666.9</v>
          </cell>
          <cell r="F222">
            <v>1658.53384950587</v>
          </cell>
          <cell r="G222">
            <v>51404</v>
          </cell>
          <cell r="H222">
            <v>1722</v>
          </cell>
          <cell r="I222">
            <v>85255274</v>
          </cell>
          <cell r="J222">
            <v>21243</v>
          </cell>
          <cell r="K222">
            <v>41.33</v>
          </cell>
          <cell r="L222">
            <v>28</v>
          </cell>
          <cell r="M222">
            <v>22.15</v>
          </cell>
        </row>
        <row r="223">
          <cell r="A223">
            <v>42894</v>
          </cell>
          <cell r="B223">
            <v>1645</v>
          </cell>
          <cell r="C223">
            <v>1657.5</v>
          </cell>
          <cell r="D223">
            <v>1642</v>
          </cell>
          <cell r="E223">
            <v>1645.5</v>
          </cell>
          <cell r="F223">
            <v>1650.2614135890001</v>
          </cell>
          <cell r="G223">
            <v>57782</v>
          </cell>
          <cell r="H223">
            <v>1786</v>
          </cell>
          <cell r="I223">
            <v>95355405</v>
          </cell>
          <cell r="J223">
            <v>22953</v>
          </cell>
          <cell r="K223">
            <v>39.72</v>
          </cell>
          <cell r="L223">
            <v>15.5</v>
          </cell>
          <cell r="M223">
            <v>0.5</v>
          </cell>
        </row>
        <row r="224">
          <cell r="A224">
            <v>42893</v>
          </cell>
          <cell r="B224">
            <v>1638.95</v>
          </cell>
          <cell r="C224">
            <v>1644.9</v>
          </cell>
          <cell r="D224">
            <v>1631</v>
          </cell>
          <cell r="E224">
            <v>1640.55</v>
          </cell>
          <cell r="F224">
            <v>1638.2285767338201</v>
          </cell>
          <cell r="G224">
            <v>32313</v>
          </cell>
          <cell r="H224">
            <v>1108</v>
          </cell>
          <cell r="I224">
            <v>52936080</v>
          </cell>
          <cell r="J224">
            <v>14213</v>
          </cell>
          <cell r="K224">
            <v>43.99</v>
          </cell>
          <cell r="L224">
            <v>13.9</v>
          </cell>
          <cell r="M224">
            <v>1.6</v>
          </cell>
        </row>
        <row r="225">
          <cell r="A225">
            <v>42892</v>
          </cell>
          <cell r="B225">
            <v>1636</v>
          </cell>
          <cell r="C225">
            <v>1642.9</v>
          </cell>
          <cell r="D225">
            <v>1629</v>
          </cell>
          <cell r="E225">
            <v>1638.95</v>
          </cell>
          <cell r="F225">
            <v>1638.2520527859199</v>
          </cell>
          <cell r="G225">
            <v>34100</v>
          </cell>
          <cell r="H225">
            <v>1148</v>
          </cell>
          <cell r="I225">
            <v>55864395</v>
          </cell>
          <cell r="J225">
            <v>12137</v>
          </cell>
          <cell r="K225">
            <v>35.590000000000003</v>
          </cell>
          <cell r="L225">
            <v>13.9</v>
          </cell>
          <cell r="M225">
            <v>2.95</v>
          </cell>
        </row>
        <row r="226">
          <cell r="A226">
            <v>42891</v>
          </cell>
          <cell r="B226">
            <v>1639</v>
          </cell>
          <cell r="C226">
            <v>1639</v>
          </cell>
          <cell r="D226">
            <v>1625.55</v>
          </cell>
          <cell r="E226">
            <v>1635.75</v>
          </cell>
          <cell r="F226">
            <v>1634.1586759828699</v>
          </cell>
          <cell r="G226">
            <v>31057</v>
          </cell>
          <cell r="H226">
            <v>1047</v>
          </cell>
          <cell r="I226">
            <v>50752066</v>
          </cell>
          <cell r="J226">
            <v>11918</v>
          </cell>
          <cell r="K226">
            <v>38.369999999999997</v>
          </cell>
          <cell r="L226">
            <v>13.45</v>
          </cell>
          <cell r="M226">
            <v>-3.25</v>
          </cell>
        </row>
        <row r="227">
          <cell r="A227">
            <v>42888</v>
          </cell>
          <cell r="B227">
            <v>1635</v>
          </cell>
          <cell r="C227">
            <v>1645</v>
          </cell>
          <cell r="D227">
            <v>1628.55</v>
          </cell>
          <cell r="E227">
            <v>1635.8</v>
          </cell>
          <cell r="F227">
            <v>1636.97898820811</v>
          </cell>
          <cell r="G227">
            <v>45879</v>
          </cell>
          <cell r="H227">
            <v>2944</v>
          </cell>
          <cell r="I227">
            <v>75102959</v>
          </cell>
          <cell r="J227">
            <v>17000</v>
          </cell>
          <cell r="K227">
            <v>37.049999999999997</v>
          </cell>
          <cell r="L227">
            <v>16.45</v>
          </cell>
          <cell r="M227">
            <v>0.8</v>
          </cell>
        </row>
        <row r="228">
          <cell r="A228">
            <v>42887</v>
          </cell>
          <cell r="B228">
            <v>1630</v>
          </cell>
          <cell r="C228">
            <v>1638</v>
          </cell>
          <cell r="D228">
            <v>1623</v>
          </cell>
          <cell r="E228">
            <v>1627.3</v>
          </cell>
          <cell r="F228">
            <v>1629.95162638698</v>
          </cell>
          <cell r="G228">
            <v>52632</v>
          </cell>
          <cell r="H228">
            <v>1201</v>
          </cell>
          <cell r="I228">
            <v>85787614</v>
          </cell>
          <cell r="J228">
            <v>27636</v>
          </cell>
          <cell r="K228">
            <v>52.51</v>
          </cell>
          <cell r="L228">
            <v>15</v>
          </cell>
          <cell r="M228">
            <v>-2.7</v>
          </cell>
        </row>
        <row r="229">
          <cell r="A229">
            <v>42886</v>
          </cell>
          <cell r="B229">
            <v>1632</v>
          </cell>
          <cell r="C229">
            <v>1640</v>
          </cell>
          <cell r="D229">
            <v>1624.1</v>
          </cell>
          <cell r="E229">
            <v>1633.35</v>
          </cell>
          <cell r="F229">
            <v>1630.3637532464099</v>
          </cell>
          <cell r="G229">
            <v>38889</v>
          </cell>
          <cell r="H229">
            <v>1276</v>
          </cell>
          <cell r="I229">
            <v>63403216</v>
          </cell>
          <cell r="J229">
            <v>10493</v>
          </cell>
          <cell r="K229">
            <v>26.98</v>
          </cell>
          <cell r="L229">
            <v>15.9</v>
          </cell>
          <cell r="M229">
            <v>1.35</v>
          </cell>
        </row>
        <row r="230">
          <cell r="A230">
            <v>42885</v>
          </cell>
          <cell r="B230">
            <v>1632</v>
          </cell>
          <cell r="C230">
            <v>1632</v>
          </cell>
          <cell r="D230">
            <v>1616.75</v>
          </cell>
          <cell r="E230">
            <v>1628.85</v>
          </cell>
          <cell r="F230">
            <v>1625.18509713701</v>
          </cell>
          <cell r="G230">
            <v>39120</v>
          </cell>
          <cell r="H230">
            <v>1206</v>
          </cell>
          <cell r="I230">
            <v>63577241</v>
          </cell>
          <cell r="J230">
            <v>15511</v>
          </cell>
          <cell r="K230">
            <v>39.65</v>
          </cell>
          <cell r="L230">
            <v>15.25</v>
          </cell>
          <cell r="M230">
            <v>-3.15</v>
          </cell>
        </row>
        <row r="231">
          <cell r="A231">
            <v>42884</v>
          </cell>
          <cell r="B231">
            <v>1626</v>
          </cell>
          <cell r="C231">
            <v>1648</v>
          </cell>
          <cell r="D231">
            <v>1620</v>
          </cell>
          <cell r="E231">
            <v>1632.05</v>
          </cell>
          <cell r="F231">
            <v>1635.02282993529</v>
          </cell>
          <cell r="G231">
            <v>49146</v>
          </cell>
          <cell r="H231">
            <v>1533</v>
          </cell>
          <cell r="I231">
            <v>80354832</v>
          </cell>
          <cell r="J231">
            <v>16845</v>
          </cell>
          <cell r="K231">
            <v>34.28</v>
          </cell>
          <cell r="L231">
            <v>28</v>
          </cell>
          <cell r="M231">
            <v>6.05</v>
          </cell>
        </row>
        <row r="232">
          <cell r="A232">
            <v>42881</v>
          </cell>
          <cell r="B232">
            <v>1613.7</v>
          </cell>
          <cell r="C232">
            <v>1631.5</v>
          </cell>
          <cell r="D232">
            <v>1602</v>
          </cell>
          <cell r="E232">
            <v>1625.7</v>
          </cell>
          <cell r="F232">
            <v>1618.70446532498</v>
          </cell>
          <cell r="G232">
            <v>59279</v>
          </cell>
          <cell r="H232">
            <v>3728</v>
          </cell>
          <cell r="I232">
            <v>95955182</v>
          </cell>
          <cell r="J232">
            <v>22402</v>
          </cell>
          <cell r="K232">
            <v>37.79</v>
          </cell>
          <cell r="L232">
            <v>29.5</v>
          </cell>
          <cell r="M232">
            <v>12</v>
          </cell>
        </row>
        <row r="233">
          <cell r="A233">
            <v>42880</v>
          </cell>
          <cell r="B233">
            <v>1571</v>
          </cell>
          <cell r="C233">
            <v>1625</v>
          </cell>
          <cell r="D233">
            <v>1568.25</v>
          </cell>
          <cell r="E233">
            <v>1617.15</v>
          </cell>
          <cell r="F233">
            <v>1600.4220671437999</v>
          </cell>
          <cell r="G233">
            <v>112058</v>
          </cell>
          <cell r="H233">
            <v>2776</v>
          </cell>
          <cell r="I233">
            <v>179340096</v>
          </cell>
          <cell r="J233">
            <v>49901</v>
          </cell>
          <cell r="K233">
            <v>44.53</v>
          </cell>
          <cell r="L233">
            <v>56.75</v>
          </cell>
          <cell r="M233">
            <v>46.15</v>
          </cell>
        </row>
        <row r="234">
          <cell r="A234">
            <v>42879</v>
          </cell>
          <cell r="B234">
            <v>1574</v>
          </cell>
          <cell r="C234">
            <v>1575.45</v>
          </cell>
          <cell r="D234">
            <v>1562.05</v>
          </cell>
          <cell r="E234">
            <v>1569.4</v>
          </cell>
          <cell r="F234">
            <v>1568.2701816021199</v>
          </cell>
          <cell r="G234">
            <v>38711</v>
          </cell>
          <cell r="H234">
            <v>1120</v>
          </cell>
          <cell r="I234">
            <v>60709307</v>
          </cell>
          <cell r="J234">
            <v>9842</v>
          </cell>
          <cell r="K234">
            <v>25.42</v>
          </cell>
          <cell r="L234">
            <v>13.4</v>
          </cell>
          <cell r="M234">
            <v>-4.5999999999999996</v>
          </cell>
        </row>
        <row r="235">
          <cell r="A235">
            <v>42878</v>
          </cell>
          <cell r="B235">
            <v>1580</v>
          </cell>
          <cell r="C235">
            <v>1582.9</v>
          </cell>
          <cell r="D235">
            <v>1564</v>
          </cell>
          <cell r="E235">
            <v>1568.65</v>
          </cell>
          <cell r="F235">
            <v>1572.00499637486</v>
          </cell>
          <cell r="G235">
            <v>63446</v>
          </cell>
          <cell r="H235">
            <v>1718</v>
          </cell>
          <cell r="I235">
            <v>99737429</v>
          </cell>
          <cell r="J235">
            <v>23475</v>
          </cell>
          <cell r="K235">
            <v>37</v>
          </cell>
          <cell r="L235">
            <v>18.899999999999999</v>
          </cell>
          <cell r="M235">
            <v>-11.35</v>
          </cell>
        </row>
        <row r="236">
          <cell r="A236">
            <v>42877</v>
          </cell>
          <cell r="B236">
            <v>1566</v>
          </cell>
          <cell r="C236">
            <v>1580</v>
          </cell>
          <cell r="D236">
            <v>1562.8</v>
          </cell>
          <cell r="E236">
            <v>1575.8</v>
          </cell>
          <cell r="F236">
            <v>1572.37341748993</v>
          </cell>
          <cell r="G236">
            <v>54660</v>
          </cell>
          <cell r="H236">
            <v>1812</v>
          </cell>
          <cell r="I236">
            <v>85945931</v>
          </cell>
          <cell r="J236">
            <v>21905</v>
          </cell>
          <cell r="K236">
            <v>40.08</v>
          </cell>
          <cell r="L236">
            <v>17.2</v>
          </cell>
          <cell r="M236">
            <v>9.8000000000000007</v>
          </cell>
        </row>
        <row r="237">
          <cell r="A237">
            <v>42874</v>
          </cell>
          <cell r="B237">
            <v>1550</v>
          </cell>
          <cell r="C237">
            <v>1568</v>
          </cell>
          <cell r="D237">
            <v>1545.1</v>
          </cell>
          <cell r="E237">
            <v>1559.95</v>
          </cell>
          <cell r="F237">
            <v>1556.01470492971</v>
          </cell>
          <cell r="G237">
            <v>46311</v>
          </cell>
          <cell r="H237">
            <v>1232</v>
          </cell>
          <cell r="I237">
            <v>72060597</v>
          </cell>
          <cell r="J237">
            <v>12660</v>
          </cell>
          <cell r="K237">
            <v>27.34</v>
          </cell>
          <cell r="L237">
            <v>22.9</v>
          </cell>
          <cell r="M237">
            <v>9.9499999999999993</v>
          </cell>
        </row>
        <row r="238">
          <cell r="A238">
            <v>42873</v>
          </cell>
          <cell r="B238">
            <v>1541</v>
          </cell>
          <cell r="C238">
            <v>1561.5</v>
          </cell>
          <cell r="D238">
            <v>1541</v>
          </cell>
          <cell r="E238">
            <v>1558.45</v>
          </cell>
          <cell r="F238">
            <v>1556.9271886737899</v>
          </cell>
          <cell r="G238">
            <v>27688</v>
          </cell>
          <cell r="H238">
            <v>1029</v>
          </cell>
          <cell r="I238">
            <v>43108200</v>
          </cell>
          <cell r="J238">
            <v>8965</v>
          </cell>
          <cell r="K238">
            <v>32.380000000000003</v>
          </cell>
          <cell r="L238">
            <v>20.5</v>
          </cell>
          <cell r="M238">
            <v>17.45</v>
          </cell>
        </row>
        <row r="239">
          <cell r="A239">
            <v>42872</v>
          </cell>
          <cell r="B239">
            <v>1559</v>
          </cell>
          <cell r="C239">
            <v>1565</v>
          </cell>
          <cell r="D239">
            <v>1552</v>
          </cell>
          <cell r="E239">
            <v>1558.6</v>
          </cell>
          <cell r="F239">
            <v>1558.20619839959</v>
          </cell>
          <cell r="G239">
            <v>39365</v>
          </cell>
          <cell r="H239">
            <v>2171</v>
          </cell>
          <cell r="I239">
            <v>61338787</v>
          </cell>
          <cell r="J239">
            <v>16154</v>
          </cell>
          <cell r="K239">
            <v>41.04</v>
          </cell>
          <cell r="L239">
            <v>13</v>
          </cell>
          <cell r="M239">
            <v>-0.4</v>
          </cell>
        </row>
        <row r="240">
          <cell r="A240">
            <v>42871</v>
          </cell>
          <cell r="B240">
            <v>1555.15</v>
          </cell>
          <cell r="C240">
            <v>1562</v>
          </cell>
          <cell r="D240">
            <v>1548.8</v>
          </cell>
          <cell r="E240">
            <v>1559.15</v>
          </cell>
          <cell r="F240">
            <v>1555.75935194262</v>
          </cell>
          <cell r="G240">
            <v>38762</v>
          </cell>
          <cell r="H240">
            <v>1188</v>
          </cell>
          <cell r="I240">
            <v>60304344</v>
          </cell>
          <cell r="J240">
            <v>12395</v>
          </cell>
          <cell r="K240">
            <v>31.98</v>
          </cell>
          <cell r="L240">
            <v>13.2</v>
          </cell>
          <cell r="M240">
            <v>4</v>
          </cell>
        </row>
        <row r="241">
          <cell r="A241">
            <v>42870</v>
          </cell>
          <cell r="B241">
            <v>1550</v>
          </cell>
          <cell r="C241">
            <v>1558</v>
          </cell>
          <cell r="D241">
            <v>1544</v>
          </cell>
          <cell r="E241">
            <v>1555.2</v>
          </cell>
          <cell r="F241">
            <v>1551.5427770691999</v>
          </cell>
          <cell r="G241">
            <v>59588</v>
          </cell>
          <cell r="H241">
            <v>2035</v>
          </cell>
          <cell r="I241">
            <v>92453331</v>
          </cell>
          <cell r="J241">
            <v>19942</v>
          </cell>
          <cell r="K241">
            <v>33.47</v>
          </cell>
          <cell r="L241">
            <v>14</v>
          </cell>
          <cell r="M241">
            <v>5.2</v>
          </cell>
        </row>
        <row r="242">
          <cell r="A242">
            <v>42867</v>
          </cell>
          <cell r="B242">
            <v>1544.95</v>
          </cell>
          <cell r="C242">
            <v>1552.95</v>
          </cell>
          <cell r="D242">
            <v>1537</v>
          </cell>
          <cell r="E242">
            <v>1548.5</v>
          </cell>
          <cell r="F242">
            <v>1542.9020394304</v>
          </cell>
          <cell r="G242">
            <v>47121</v>
          </cell>
          <cell r="H242">
            <v>1126</v>
          </cell>
          <cell r="I242">
            <v>72703087</v>
          </cell>
          <cell r="J242">
            <v>12978</v>
          </cell>
          <cell r="K242">
            <v>27.54</v>
          </cell>
          <cell r="L242">
            <v>15.95</v>
          </cell>
          <cell r="M242">
            <v>3.55</v>
          </cell>
        </row>
        <row r="243">
          <cell r="A243">
            <v>42866</v>
          </cell>
          <cell r="B243">
            <v>1553</v>
          </cell>
          <cell r="C243">
            <v>1560</v>
          </cell>
          <cell r="D243">
            <v>1540.1</v>
          </cell>
          <cell r="E243">
            <v>1546.8</v>
          </cell>
          <cell r="F243">
            <v>1552.7916065530201</v>
          </cell>
          <cell r="G243">
            <v>210712</v>
          </cell>
          <cell r="H243">
            <v>1292</v>
          </cell>
          <cell r="I243">
            <v>327191825</v>
          </cell>
          <cell r="J243">
            <v>178610</v>
          </cell>
          <cell r="K243">
            <v>84.76</v>
          </cell>
          <cell r="L243">
            <v>19.899999999999999</v>
          </cell>
          <cell r="M243">
            <v>-6.2</v>
          </cell>
        </row>
        <row r="244">
          <cell r="A244">
            <v>42865</v>
          </cell>
          <cell r="B244">
            <v>1541</v>
          </cell>
          <cell r="C244">
            <v>1554.95</v>
          </cell>
          <cell r="D244">
            <v>1538.85</v>
          </cell>
          <cell r="E244">
            <v>1551.05</v>
          </cell>
          <cell r="F244">
            <v>1550.0270327548401</v>
          </cell>
          <cell r="G244">
            <v>212335</v>
          </cell>
          <cell r="H244">
            <v>1198</v>
          </cell>
          <cell r="I244">
            <v>329124990</v>
          </cell>
          <cell r="J244">
            <v>183252</v>
          </cell>
          <cell r="K244">
            <v>86.3</v>
          </cell>
          <cell r="L244">
            <v>16.100000000000001</v>
          </cell>
          <cell r="M244">
            <v>10.050000000000001</v>
          </cell>
        </row>
        <row r="245">
          <cell r="A245">
            <v>42864</v>
          </cell>
          <cell r="B245">
            <v>1535.1</v>
          </cell>
          <cell r="C245">
            <v>1545.7</v>
          </cell>
          <cell r="D245">
            <v>1533.65</v>
          </cell>
          <cell r="E245">
            <v>1535.4</v>
          </cell>
          <cell r="F245">
            <v>1537.8516073856399</v>
          </cell>
          <cell r="G245">
            <v>45602</v>
          </cell>
          <cell r="H245">
            <v>1174</v>
          </cell>
          <cell r="I245">
            <v>70129109</v>
          </cell>
          <cell r="J245">
            <v>18006</v>
          </cell>
          <cell r="K245">
            <v>39.49</v>
          </cell>
          <cell r="L245">
            <v>12.05</v>
          </cell>
          <cell r="M245">
            <v>0.3</v>
          </cell>
        </row>
        <row r="246">
          <cell r="A246">
            <v>42863</v>
          </cell>
          <cell r="B246">
            <v>1537.85</v>
          </cell>
          <cell r="C246">
            <v>1539.35</v>
          </cell>
          <cell r="D246">
            <v>1529.1</v>
          </cell>
          <cell r="E246">
            <v>1535.05</v>
          </cell>
          <cell r="F246">
            <v>1532.60195445316</v>
          </cell>
          <cell r="G246">
            <v>81762</v>
          </cell>
          <cell r="H246">
            <v>3043</v>
          </cell>
          <cell r="I246">
            <v>125308601</v>
          </cell>
          <cell r="J246">
            <v>38495</v>
          </cell>
          <cell r="K246">
            <v>47.08</v>
          </cell>
          <cell r="L246">
            <v>10.25</v>
          </cell>
          <cell r="M246">
            <v>-2.8</v>
          </cell>
        </row>
        <row r="247">
          <cell r="A247">
            <v>42860</v>
          </cell>
          <cell r="B247">
            <v>1534</v>
          </cell>
          <cell r="C247">
            <v>1542.25</v>
          </cell>
          <cell r="D247">
            <v>1526</v>
          </cell>
          <cell r="E247">
            <v>1532.1</v>
          </cell>
          <cell r="F247">
            <v>1530.32807703308</v>
          </cell>
          <cell r="G247">
            <v>104890</v>
          </cell>
          <cell r="H247">
            <v>2324</v>
          </cell>
          <cell r="I247">
            <v>160516112</v>
          </cell>
          <cell r="J247">
            <v>45263</v>
          </cell>
          <cell r="K247">
            <v>43.15</v>
          </cell>
          <cell r="L247">
            <v>16.25</v>
          </cell>
          <cell r="M247">
            <v>-1.9</v>
          </cell>
        </row>
        <row r="248">
          <cell r="A248">
            <v>42859</v>
          </cell>
          <cell r="B248">
            <v>1541</v>
          </cell>
          <cell r="C248">
            <v>1542</v>
          </cell>
          <cell r="D248">
            <v>1524.35</v>
          </cell>
          <cell r="E248">
            <v>1533.45</v>
          </cell>
          <cell r="F248">
            <v>1530.4579282728</v>
          </cell>
          <cell r="G248">
            <v>79412</v>
          </cell>
          <cell r="H248">
            <v>2287</v>
          </cell>
          <cell r="I248">
            <v>121536725</v>
          </cell>
          <cell r="J248">
            <v>20876</v>
          </cell>
          <cell r="K248">
            <v>26.29</v>
          </cell>
          <cell r="L248">
            <v>17.649999999999999</v>
          </cell>
          <cell r="M248">
            <v>-7.55</v>
          </cell>
        </row>
        <row r="249">
          <cell r="A249">
            <v>42858</v>
          </cell>
          <cell r="B249">
            <v>1550</v>
          </cell>
          <cell r="C249">
            <v>1554.25</v>
          </cell>
          <cell r="D249">
            <v>1535.2</v>
          </cell>
          <cell r="E249">
            <v>1541.4</v>
          </cell>
          <cell r="F249">
            <v>1542.6762141833401</v>
          </cell>
          <cell r="G249">
            <v>185598</v>
          </cell>
          <cell r="H249">
            <v>1952</v>
          </cell>
          <cell r="I249">
            <v>286317620</v>
          </cell>
          <cell r="J249">
            <v>145002</v>
          </cell>
          <cell r="K249">
            <v>78.13</v>
          </cell>
          <cell r="L249">
            <v>19.05</v>
          </cell>
          <cell r="M249">
            <v>-8.6</v>
          </cell>
        </row>
        <row r="250">
          <cell r="A250">
            <v>42857</v>
          </cell>
          <cell r="B250">
            <v>1551</v>
          </cell>
          <cell r="C250">
            <v>1551</v>
          </cell>
          <cell r="D250">
            <v>1531.1</v>
          </cell>
          <cell r="E250">
            <v>1541.75</v>
          </cell>
          <cell r="F250">
            <v>1540.8289219268299</v>
          </cell>
          <cell r="G250">
            <v>154637</v>
          </cell>
          <cell r="H250">
            <v>2302</v>
          </cell>
          <cell r="I250">
            <v>238269162</v>
          </cell>
          <cell r="J250">
            <v>95908</v>
          </cell>
          <cell r="K250">
            <v>62.02</v>
          </cell>
          <cell r="L250">
            <v>19.899999999999999</v>
          </cell>
          <cell r="M250">
            <v>-9.25</v>
          </cell>
        </row>
        <row r="251">
          <cell r="A251">
            <v>42853</v>
          </cell>
          <cell r="B251">
            <v>1565</v>
          </cell>
          <cell r="C251">
            <v>1565</v>
          </cell>
          <cell r="D251">
            <v>1538</v>
          </cell>
          <cell r="E251">
            <v>1542.15</v>
          </cell>
          <cell r="F251">
            <v>1543.3353256477801</v>
          </cell>
          <cell r="G251">
            <v>209137</v>
          </cell>
          <cell r="H251">
            <v>3747</v>
          </cell>
          <cell r="I251">
            <v>322768520</v>
          </cell>
          <cell r="J251">
            <v>99265</v>
          </cell>
          <cell r="K251">
            <v>47.46</v>
          </cell>
          <cell r="L251">
            <v>27</v>
          </cell>
          <cell r="M251">
            <v>-22.85</v>
          </cell>
        </row>
        <row r="252">
          <cell r="A252">
            <v>42852</v>
          </cell>
          <cell r="B252">
            <v>1542.3</v>
          </cell>
          <cell r="C252">
            <v>1572.3</v>
          </cell>
          <cell r="D252">
            <v>1540</v>
          </cell>
          <cell r="E252">
            <v>1567.25</v>
          </cell>
          <cell r="F252">
            <v>1557.9261643432201</v>
          </cell>
          <cell r="G252">
            <v>196978</v>
          </cell>
          <cell r="H252">
            <v>2816</v>
          </cell>
          <cell r="I252">
            <v>306877180</v>
          </cell>
          <cell r="J252">
            <v>97867</v>
          </cell>
          <cell r="K252">
            <v>49.68</v>
          </cell>
          <cell r="L252">
            <v>32.299999999999997</v>
          </cell>
          <cell r="M252">
            <v>24.95</v>
          </cell>
        </row>
        <row r="253">
          <cell r="A253">
            <v>42851</v>
          </cell>
          <cell r="B253">
            <v>1544.5</v>
          </cell>
          <cell r="C253">
            <v>1551.1</v>
          </cell>
          <cell r="D253">
            <v>1528</v>
          </cell>
          <cell r="E253">
            <v>1547.45</v>
          </cell>
          <cell r="F253">
            <v>1545.3713949962701</v>
          </cell>
          <cell r="G253">
            <v>222954</v>
          </cell>
          <cell r="H253">
            <v>5374</v>
          </cell>
          <cell r="I253">
            <v>344546734</v>
          </cell>
          <cell r="J253">
            <v>84820</v>
          </cell>
          <cell r="K253">
            <v>38.04</v>
          </cell>
          <cell r="L253">
            <v>23.1</v>
          </cell>
          <cell r="M253">
            <v>2.95</v>
          </cell>
        </row>
        <row r="254">
          <cell r="A254">
            <v>42850</v>
          </cell>
          <cell r="B254">
            <v>1535</v>
          </cell>
          <cell r="C254">
            <v>1545</v>
          </cell>
          <cell r="D254">
            <v>1530.1</v>
          </cell>
          <cell r="E254">
            <v>1536.2</v>
          </cell>
          <cell r="F254">
            <v>1538.3038826832701</v>
          </cell>
          <cell r="G254">
            <v>260696</v>
          </cell>
          <cell r="H254">
            <v>8901</v>
          </cell>
          <cell r="I254">
            <v>401029669</v>
          </cell>
          <cell r="J254">
            <v>185117</v>
          </cell>
          <cell r="K254">
            <v>71.010000000000005</v>
          </cell>
          <cell r="L254">
            <v>14.9</v>
          </cell>
          <cell r="M254">
            <v>1.2</v>
          </cell>
        </row>
        <row r="255">
          <cell r="A255">
            <v>42849</v>
          </cell>
          <cell r="B255">
            <v>1500</v>
          </cell>
          <cell r="C255">
            <v>1538</v>
          </cell>
          <cell r="D255">
            <v>1497.1</v>
          </cell>
          <cell r="E255">
            <v>1532.75</v>
          </cell>
          <cell r="F255">
            <v>1530.37978582705</v>
          </cell>
          <cell r="G255">
            <v>530786</v>
          </cell>
          <cell r="H255">
            <v>18591</v>
          </cell>
          <cell r="I255">
            <v>812304165</v>
          </cell>
          <cell r="J255">
            <v>309549</v>
          </cell>
          <cell r="K255">
            <v>58.32</v>
          </cell>
          <cell r="L255">
            <v>40.9</v>
          </cell>
          <cell r="M255">
            <v>32.75</v>
          </cell>
        </row>
        <row r="256">
          <cell r="A256">
            <v>42846</v>
          </cell>
          <cell r="B256">
            <v>1474.8</v>
          </cell>
          <cell r="C256">
            <v>1500</v>
          </cell>
          <cell r="D256">
            <v>1455.1</v>
          </cell>
          <cell r="E256">
            <v>1496.75</v>
          </cell>
          <cell r="F256">
            <v>1480.03160294089</v>
          </cell>
          <cell r="G256">
            <v>515490</v>
          </cell>
          <cell r="H256">
            <v>10292</v>
          </cell>
          <cell r="I256">
            <v>762941491</v>
          </cell>
          <cell r="J256">
            <v>276571</v>
          </cell>
          <cell r="K256">
            <v>53.65</v>
          </cell>
          <cell r="L256">
            <v>44.9</v>
          </cell>
          <cell r="M256">
            <v>21.95</v>
          </cell>
        </row>
        <row r="257">
          <cell r="A257">
            <v>42845</v>
          </cell>
          <cell r="B257">
            <v>1450</v>
          </cell>
          <cell r="C257">
            <v>1465.65</v>
          </cell>
          <cell r="D257">
            <v>1450</v>
          </cell>
          <cell r="E257">
            <v>1461.95</v>
          </cell>
          <cell r="F257">
            <v>1461.82853606145</v>
          </cell>
          <cell r="G257">
            <v>137335</v>
          </cell>
          <cell r="H257">
            <v>2268</v>
          </cell>
          <cell r="I257">
            <v>200760222</v>
          </cell>
          <cell r="J257">
            <v>77632</v>
          </cell>
          <cell r="K257">
            <v>56.53</v>
          </cell>
          <cell r="L257">
            <v>15.65</v>
          </cell>
          <cell r="M257">
            <v>11.95</v>
          </cell>
        </row>
        <row r="258">
          <cell r="A258">
            <v>42844</v>
          </cell>
          <cell r="B258">
            <v>1447.5</v>
          </cell>
          <cell r="C258">
            <v>1454.9</v>
          </cell>
          <cell r="D258">
            <v>1438.55</v>
          </cell>
          <cell r="E258">
            <v>1447.05</v>
          </cell>
          <cell r="F258">
            <v>1446.20494125852</v>
          </cell>
          <cell r="G258">
            <v>91758</v>
          </cell>
          <cell r="H258">
            <v>1513</v>
          </cell>
          <cell r="I258">
            <v>132700873</v>
          </cell>
          <cell r="J258">
            <v>59739</v>
          </cell>
          <cell r="K258">
            <v>65.099999999999994</v>
          </cell>
          <cell r="L258">
            <v>16.350000000000001</v>
          </cell>
          <cell r="M258">
            <v>-0.45</v>
          </cell>
        </row>
        <row r="259">
          <cell r="A259">
            <v>42843</v>
          </cell>
          <cell r="B259">
            <v>1437.05</v>
          </cell>
          <cell r="C259">
            <v>1454.75</v>
          </cell>
          <cell r="D259">
            <v>1437.05</v>
          </cell>
          <cell r="E259">
            <v>1445.75</v>
          </cell>
          <cell r="F259">
            <v>1447.51019745856</v>
          </cell>
          <cell r="G259">
            <v>138662</v>
          </cell>
          <cell r="H259">
            <v>1877</v>
          </cell>
          <cell r="I259">
            <v>200714659</v>
          </cell>
          <cell r="J259">
            <v>98102</v>
          </cell>
          <cell r="K259">
            <v>70.75</v>
          </cell>
          <cell r="L259">
            <v>17.7</v>
          </cell>
          <cell r="M259">
            <v>8.6999999999999993</v>
          </cell>
        </row>
        <row r="260">
          <cell r="A260">
            <v>42842</v>
          </cell>
          <cell r="B260">
            <v>1440</v>
          </cell>
          <cell r="C260">
            <v>1445</v>
          </cell>
          <cell r="D260">
            <v>1428.45</v>
          </cell>
          <cell r="E260">
            <v>1436.05</v>
          </cell>
          <cell r="F260">
            <v>1433.0086537208299</v>
          </cell>
          <cell r="G260">
            <v>115095</v>
          </cell>
          <cell r="H260">
            <v>3003</v>
          </cell>
          <cell r="I260">
            <v>164932131</v>
          </cell>
          <cell r="J260">
            <v>90200</v>
          </cell>
          <cell r="K260">
            <v>78.37</v>
          </cell>
          <cell r="L260">
            <v>16.55</v>
          </cell>
          <cell r="M260">
            <v>-3.95</v>
          </cell>
        </row>
        <row r="261">
          <cell r="A261">
            <v>42838</v>
          </cell>
          <cell r="B261">
            <v>1440</v>
          </cell>
          <cell r="C261">
            <v>1449</v>
          </cell>
          <cell r="D261">
            <v>1437.5</v>
          </cell>
          <cell r="E261">
            <v>1439.35</v>
          </cell>
          <cell r="F261">
            <v>1441.7120160914101</v>
          </cell>
          <cell r="G261">
            <v>34304</v>
          </cell>
          <cell r="H261">
            <v>1087</v>
          </cell>
          <cell r="I261">
            <v>49456489</v>
          </cell>
          <cell r="J261">
            <v>11655</v>
          </cell>
          <cell r="K261">
            <v>33.979999999999997</v>
          </cell>
          <cell r="L261">
            <v>11.5</v>
          </cell>
          <cell r="M261">
            <v>-0.65</v>
          </cell>
        </row>
        <row r="262">
          <cell r="A262">
            <v>42837</v>
          </cell>
          <cell r="B262">
            <v>1439</v>
          </cell>
          <cell r="C262">
            <v>1449.75</v>
          </cell>
          <cell r="D262">
            <v>1435.55</v>
          </cell>
          <cell r="E262">
            <v>1443.55</v>
          </cell>
          <cell r="F262">
            <v>1444.1607282796001</v>
          </cell>
          <cell r="G262">
            <v>76564</v>
          </cell>
          <cell r="H262">
            <v>1674</v>
          </cell>
          <cell r="I262">
            <v>110570722</v>
          </cell>
          <cell r="J262">
            <v>30716</v>
          </cell>
          <cell r="K262">
            <v>40.119999999999997</v>
          </cell>
          <cell r="L262">
            <v>14.2</v>
          </cell>
          <cell r="M262">
            <v>4.55</v>
          </cell>
        </row>
        <row r="263">
          <cell r="A263">
            <v>42836</v>
          </cell>
          <cell r="B263">
            <v>1440</v>
          </cell>
          <cell r="C263">
            <v>1441.75</v>
          </cell>
          <cell r="D263">
            <v>1431.6</v>
          </cell>
          <cell r="E263">
            <v>1439.05</v>
          </cell>
          <cell r="F263">
            <v>1435.9031039510301</v>
          </cell>
          <cell r="G263">
            <v>165982</v>
          </cell>
          <cell r="H263">
            <v>3176</v>
          </cell>
          <cell r="I263">
            <v>238334069</v>
          </cell>
          <cell r="J263">
            <v>104525</v>
          </cell>
          <cell r="K263">
            <v>62.97</v>
          </cell>
          <cell r="L263">
            <v>10.15</v>
          </cell>
          <cell r="M263">
            <v>-0.95</v>
          </cell>
        </row>
        <row r="264">
          <cell r="A264">
            <v>42835</v>
          </cell>
          <cell r="B264">
            <v>1439</v>
          </cell>
          <cell r="C264">
            <v>1441.45</v>
          </cell>
          <cell r="D264">
            <v>1431.5</v>
          </cell>
          <cell r="E264">
            <v>1433.6</v>
          </cell>
          <cell r="F264">
            <v>1436.2754879301399</v>
          </cell>
          <cell r="G264">
            <v>46728</v>
          </cell>
          <cell r="H264">
            <v>1533</v>
          </cell>
          <cell r="I264">
            <v>67114281</v>
          </cell>
          <cell r="J264">
            <v>16953</v>
          </cell>
          <cell r="K264">
            <v>36.28</v>
          </cell>
          <cell r="L264">
            <v>9.9499999999999993</v>
          </cell>
          <cell r="M264">
            <v>-5.4</v>
          </cell>
        </row>
        <row r="265">
          <cell r="A265">
            <v>42832</v>
          </cell>
          <cell r="B265">
            <v>1432.8</v>
          </cell>
          <cell r="C265">
            <v>1446.5</v>
          </cell>
          <cell r="D265">
            <v>1425</v>
          </cell>
          <cell r="E265">
            <v>1438.75</v>
          </cell>
          <cell r="F265">
            <v>1439.55218862475</v>
          </cell>
          <cell r="G265">
            <v>46399</v>
          </cell>
          <cell r="H265">
            <v>2078</v>
          </cell>
          <cell r="I265">
            <v>66793782</v>
          </cell>
          <cell r="J265">
            <v>18000</v>
          </cell>
          <cell r="K265">
            <v>38.79</v>
          </cell>
          <cell r="L265">
            <v>21.5</v>
          </cell>
          <cell r="M265">
            <v>5.95</v>
          </cell>
        </row>
        <row r="266">
          <cell r="A266">
            <v>42831</v>
          </cell>
          <cell r="B266">
            <v>1433.45</v>
          </cell>
          <cell r="C266">
            <v>1439.7</v>
          </cell>
          <cell r="D266">
            <v>1426.65</v>
          </cell>
          <cell r="E266">
            <v>1435.9</v>
          </cell>
          <cell r="F266">
            <v>1433.3619375503099</v>
          </cell>
          <cell r="G266">
            <v>116766</v>
          </cell>
          <cell r="H266">
            <v>2329</v>
          </cell>
          <cell r="I266">
            <v>167367940</v>
          </cell>
          <cell r="J266">
            <v>44917</v>
          </cell>
          <cell r="K266">
            <v>38.47</v>
          </cell>
          <cell r="L266">
            <v>13.05</v>
          </cell>
          <cell r="M266">
            <v>2.4500000000000002</v>
          </cell>
        </row>
        <row r="267">
          <cell r="A267">
            <v>42830</v>
          </cell>
          <cell r="B267">
            <v>1446</v>
          </cell>
          <cell r="C267">
            <v>1446</v>
          </cell>
          <cell r="D267">
            <v>1430</v>
          </cell>
          <cell r="E267">
            <v>1433.4</v>
          </cell>
          <cell r="F267">
            <v>1437.1250820397699</v>
          </cell>
          <cell r="G267">
            <v>65517</v>
          </cell>
          <cell r="H267">
            <v>1966</v>
          </cell>
          <cell r="I267">
            <v>94156124</v>
          </cell>
          <cell r="J267">
            <v>16575</v>
          </cell>
          <cell r="K267">
            <v>25.3</v>
          </cell>
          <cell r="L267">
            <v>16</v>
          </cell>
          <cell r="M267">
            <v>-12.6</v>
          </cell>
        </row>
        <row r="268">
          <cell r="A268">
            <v>42828</v>
          </cell>
          <cell r="B268">
            <v>1445</v>
          </cell>
          <cell r="C268">
            <v>1448.8</v>
          </cell>
          <cell r="D268">
            <v>1429.5</v>
          </cell>
          <cell r="E268">
            <v>1432.7</v>
          </cell>
          <cell r="F268">
            <v>1434.40128651034</v>
          </cell>
          <cell r="G268">
            <v>53478</v>
          </cell>
          <cell r="H268">
            <v>1959</v>
          </cell>
          <cell r="I268">
            <v>76708912</v>
          </cell>
          <cell r="J268">
            <v>20995</v>
          </cell>
          <cell r="K268">
            <v>39.26</v>
          </cell>
          <cell r="L268">
            <v>19.3</v>
          </cell>
          <cell r="M268">
            <v>-12.3</v>
          </cell>
        </row>
        <row r="269">
          <cell r="A269">
            <v>42825</v>
          </cell>
          <cell r="B269">
            <v>1460</v>
          </cell>
          <cell r="C269">
            <v>1460</v>
          </cell>
          <cell r="D269">
            <v>1437</v>
          </cell>
          <cell r="E269">
            <v>1442.3</v>
          </cell>
          <cell r="F269">
            <v>1442.56279076908</v>
          </cell>
          <cell r="G269">
            <v>130258</v>
          </cell>
          <cell r="H269">
            <v>2432</v>
          </cell>
          <cell r="I269">
            <v>187905344</v>
          </cell>
          <cell r="J269">
            <v>63939</v>
          </cell>
          <cell r="K269">
            <v>49.09</v>
          </cell>
          <cell r="L269">
            <v>23</v>
          </cell>
          <cell r="M269">
            <v>-17.7</v>
          </cell>
        </row>
        <row r="270">
          <cell r="A270">
            <v>42824</v>
          </cell>
          <cell r="B270">
            <v>1427</v>
          </cell>
          <cell r="C270">
            <v>1478</v>
          </cell>
          <cell r="D270">
            <v>1427</v>
          </cell>
          <cell r="E270">
            <v>1463.75</v>
          </cell>
          <cell r="F270">
            <v>1453.76031398588</v>
          </cell>
          <cell r="G270">
            <v>204213</v>
          </cell>
          <cell r="H270">
            <v>4919</v>
          </cell>
          <cell r="I270">
            <v>296876755</v>
          </cell>
          <cell r="J270">
            <v>106142</v>
          </cell>
          <cell r="K270">
            <v>51.98</v>
          </cell>
          <cell r="L270">
            <v>51</v>
          </cell>
          <cell r="M270">
            <v>36.75</v>
          </cell>
        </row>
        <row r="271">
          <cell r="A271">
            <v>42823</v>
          </cell>
          <cell r="B271">
            <v>1419</v>
          </cell>
          <cell r="C271">
            <v>1434.5</v>
          </cell>
          <cell r="D271">
            <v>1419</v>
          </cell>
          <cell r="E271">
            <v>1427.85</v>
          </cell>
          <cell r="F271">
            <v>1427.2790082527999</v>
          </cell>
          <cell r="G271">
            <v>85062</v>
          </cell>
          <cell r="H271">
            <v>1556</v>
          </cell>
          <cell r="I271">
            <v>121407207</v>
          </cell>
          <cell r="J271">
            <v>53168</v>
          </cell>
          <cell r="K271">
            <v>62.5</v>
          </cell>
          <cell r="L271">
            <v>15.5</v>
          </cell>
          <cell r="M271">
            <v>8.85</v>
          </cell>
        </row>
        <row r="272">
          <cell r="A272">
            <v>42822</v>
          </cell>
          <cell r="B272">
            <v>1416.2</v>
          </cell>
          <cell r="C272">
            <v>1425</v>
          </cell>
          <cell r="D272">
            <v>1413.25</v>
          </cell>
          <cell r="E272">
            <v>1418.75</v>
          </cell>
          <cell r="F272">
            <v>1419.0420693348999</v>
          </cell>
          <cell r="G272">
            <v>1002583</v>
          </cell>
          <cell r="H272">
            <v>3527</v>
          </cell>
          <cell r="I272">
            <v>1422707455</v>
          </cell>
          <cell r="J272">
            <v>953466</v>
          </cell>
          <cell r="K272">
            <v>95.1</v>
          </cell>
          <cell r="L272">
            <v>11.75</v>
          </cell>
          <cell r="M272">
            <v>2.5499999999999998</v>
          </cell>
        </row>
        <row r="273">
          <cell r="A273">
            <v>42821</v>
          </cell>
          <cell r="B273">
            <v>1424.85</v>
          </cell>
          <cell r="C273">
            <v>1424.85</v>
          </cell>
          <cell r="D273">
            <v>1406</v>
          </cell>
          <cell r="E273">
            <v>1411.45</v>
          </cell>
          <cell r="F273">
            <v>1413.6199191998801</v>
          </cell>
          <cell r="G273">
            <v>324752</v>
          </cell>
          <cell r="H273">
            <v>4458</v>
          </cell>
          <cell r="I273">
            <v>459075896</v>
          </cell>
          <cell r="J273">
            <v>167936</v>
          </cell>
          <cell r="K273">
            <v>51.71</v>
          </cell>
          <cell r="L273">
            <v>18.850000000000001</v>
          </cell>
          <cell r="M273">
            <v>-13.4</v>
          </cell>
        </row>
        <row r="274">
          <cell r="A274">
            <v>42818</v>
          </cell>
          <cell r="B274">
            <v>1430.5</v>
          </cell>
          <cell r="C274">
            <v>1434.5</v>
          </cell>
          <cell r="D274">
            <v>1422</v>
          </cell>
          <cell r="E274">
            <v>1424.85</v>
          </cell>
          <cell r="F274">
            <v>1431.1959208132901</v>
          </cell>
          <cell r="G274">
            <v>612426</v>
          </cell>
          <cell r="H274">
            <v>3281</v>
          </cell>
          <cell r="I274">
            <v>876501593</v>
          </cell>
          <cell r="J274">
            <v>571262</v>
          </cell>
          <cell r="K274">
            <v>93.28</v>
          </cell>
          <cell r="L274">
            <v>12.5</v>
          </cell>
          <cell r="M274">
            <v>-5.65</v>
          </cell>
        </row>
        <row r="275">
          <cell r="A275">
            <v>42817</v>
          </cell>
          <cell r="B275">
            <v>1431.1</v>
          </cell>
          <cell r="C275">
            <v>1435</v>
          </cell>
          <cell r="D275">
            <v>1424</v>
          </cell>
          <cell r="E275">
            <v>1430.7</v>
          </cell>
          <cell r="F275">
            <v>1427.1733990027401</v>
          </cell>
          <cell r="G275">
            <v>1309996</v>
          </cell>
          <cell r="H275">
            <v>2001</v>
          </cell>
          <cell r="I275">
            <v>1869591444</v>
          </cell>
          <cell r="J275">
            <v>1279541</v>
          </cell>
          <cell r="K275">
            <v>97.68</v>
          </cell>
          <cell r="L275">
            <v>11</v>
          </cell>
          <cell r="M275">
            <v>-0.4</v>
          </cell>
        </row>
        <row r="276">
          <cell r="A276">
            <v>42816</v>
          </cell>
          <cell r="B276">
            <v>1427.9</v>
          </cell>
          <cell r="C276">
            <v>1436</v>
          </cell>
          <cell r="D276">
            <v>1426.25</v>
          </cell>
          <cell r="E276">
            <v>1431.25</v>
          </cell>
          <cell r="F276">
            <v>1428.60146514608</v>
          </cell>
          <cell r="G276">
            <v>1402181</v>
          </cell>
          <cell r="H276">
            <v>1663</v>
          </cell>
          <cell r="I276">
            <v>2003157831</v>
          </cell>
          <cell r="J276">
            <v>1371817</v>
          </cell>
          <cell r="K276">
            <v>97.83</v>
          </cell>
          <cell r="L276">
            <v>9.75</v>
          </cell>
          <cell r="M276">
            <v>3.35</v>
          </cell>
        </row>
        <row r="277">
          <cell r="A277">
            <v>42815</v>
          </cell>
          <cell r="B277">
            <v>1436</v>
          </cell>
          <cell r="C277">
            <v>1445</v>
          </cell>
          <cell r="D277">
            <v>1436</v>
          </cell>
          <cell r="E277">
            <v>1441.55</v>
          </cell>
          <cell r="F277">
            <v>1440.32148703911</v>
          </cell>
          <cell r="G277">
            <v>150877</v>
          </cell>
          <cell r="H277">
            <v>1804</v>
          </cell>
          <cell r="I277">
            <v>217311385</v>
          </cell>
          <cell r="J277">
            <v>103056</v>
          </cell>
          <cell r="K277">
            <v>68.3</v>
          </cell>
          <cell r="L277">
            <v>9</v>
          </cell>
          <cell r="M277">
            <v>5.55</v>
          </cell>
        </row>
        <row r="278">
          <cell r="A278">
            <v>42814</v>
          </cell>
          <cell r="B278">
            <v>1426</v>
          </cell>
          <cell r="C278">
            <v>1439</v>
          </cell>
          <cell r="D278">
            <v>1424.4</v>
          </cell>
          <cell r="E278">
            <v>1437.5</v>
          </cell>
          <cell r="F278">
            <v>1434.8772894487099</v>
          </cell>
          <cell r="G278">
            <v>76929</v>
          </cell>
          <cell r="H278">
            <v>1699</v>
          </cell>
          <cell r="I278">
            <v>110383675</v>
          </cell>
          <cell r="J278">
            <v>39033</v>
          </cell>
          <cell r="K278">
            <v>50.74</v>
          </cell>
          <cell r="L278">
            <v>14.6</v>
          </cell>
          <cell r="M278">
            <v>11.5</v>
          </cell>
        </row>
        <row r="279">
          <cell r="A279">
            <v>42811</v>
          </cell>
          <cell r="B279">
            <v>1418.2</v>
          </cell>
          <cell r="C279">
            <v>1428</v>
          </cell>
          <cell r="D279">
            <v>1411.35</v>
          </cell>
          <cell r="E279">
            <v>1426</v>
          </cell>
          <cell r="F279">
            <v>1422.67877264049</v>
          </cell>
          <cell r="G279">
            <v>85908</v>
          </cell>
          <cell r="H279">
            <v>1358</v>
          </cell>
          <cell r="I279">
            <v>122219488</v>
          </cell>
          <cell r="J279">
            <v>62127</v>
          </cell>
          <cell r="K279">
            <v>72.319999999999993</v>
          </cell>
          <cell r="L279">
            <v>16.649999999999999</v>
          </cell>
          <cell r="M279">
            <v>7.8</v>
          </cell>
        </row>
        <row r="280">
          <cell r="A280">
            <v>42810</v>
          </cell>
          <cell r="B280">
            <v>1417.45</v>
          </cell>
          <cell r="C280">
            <v>1422</v>
          </cell>
          <cell r="D280">
            <v>1414</v>
          </cell>
          <cell r="E280">
            <v>1418.2</v>
          </cell>
          <cell r="F280">
            <v>1418.1695398356801</v>
          </cell>
          <cell r="G280">
            <v>65607</v>
          </cell>
          <cell r="H280">
            <v>1525</v>
          </cell>
          <cell r="I280">
            <v>93041849</v>
          </cell>
          <cell r="J280">
            <v>47383</v>
          </cell>
          <cell r="K280">
            <v>72.22</v>
          </cell>
          <cell r="L280">
            <v>8</v>
          </cell>
          <cell r="M280">
            <v>0.75</v>
          </cell>
        </row>
        <row r="281">
          <cell r="A281">
            <v>42809</v>
          </cell>
          <cell r="B281">
            <v>1409</v>
          </cell>
          <cell r="C281">
            <v>1419</v>
          </cell>
          <cell r="D281">
            <v>1409</v>
          </cell>
          <cell r="E281">
            <v>1417.45</v>
          </cell>
          <cell r="F281">
            <v>1414.6273347419201</v>
          </cell>
          <cell r="G281">
            <v>82825</v>
          </cell>
          <cell r="H281">
            <v>1638</v>
          </cell>
          <cell r="I281">
            <v>117166509</v>
          </cell>
          <cell r="J281">
            <v>50458</v>
          </cell>
          <cell r="K281">
            <v>60.92</v>
          </cell>
          <cell r="L281">
            <v>10</v>
          </cell>
          <cell r="M281">
            <v>8.4499999999999993</v>
          </cell>
        </row>
        <row r="282">
          <cell r="A282">
            <v>42808</v>
          </cell>
          <cell r="B282">
            <v>1425</v>
          </cell>
          <cell r="C282">
            <v>1425</v>
          </cell>
          <cell r="D282">
            <v>1407.65</v>
          </cell>
          <cell r="E282">
            <v>1409.8</v>
          </cell>
          <cell r="F282">
            <v>1411.89773376208</v>
          </cell>
          <cell r="G282">
            <v>588376</v>
          </cell>
          <cell r="H282">
            <v>2494</v>
          </cell>
          <cell r="I282">
            <v>830726741</v>
          </cell>
          <cell r="J282">
            <v>556169</v>
          </cell>
          <cell r="K282">
            <v>94.53</v>
          </cell>
          <cell r="L282">
            <v>17.350000000000001</v>
          </cell>
          <cell r="M282">
            <v>-15.2</v>
          </cell>
        </row>
        <row r="283">
          <cell r="A283">
            <v>42804</v>
          </cell>
          <cell r="B283">
            <v>1398.55</v>
          </cell>
          <cell r="C283">
            <v>1405</v>
          </cell>
          <cell r="D283">
            <v>1394</v>
          </cell>
          <cell r="E283">
            <v>1400.2</v>
          </cell>
          <cell r="F283">
            <v>1398.3708371277701</v>
          </cell>
          <cell r="G283">
            <v>102123</v>
          </cell>
          <cell r="H283">
            <v>2395</v>
          </cell>
          <cell r="I283">
            <v>142805825</v>
          </cell>
          <cell r="J283">
            <v>68716</v>
          </cell>
          <cell r="K283">
            <v>67.290000000000006</v>
          </cell>
          <cell r="L283">
            <v>11</v>
          </cell>
          <cell r="M283">
            <v>1.65</v>
          </cell>
        </row>
        <row r="284">
          <cell r="A284">
            <v>42803</v>
          </cell>
          <cell r="B284">
            <v>1393</v>
          </cell>
          <cell r="C284">
            <v>1398</v>
          </cell>
          <cell r="D284">
            <v>1385</v>
          </cell>
          <cell r="E284">
            <v>1395</v>
          </cell>
          <cell r="F284">
            <v>1390.9766891629799</v>
          </cell>
          <cell r="G284">
            <v>25782</v>
          </cell>
          <cell r="H284">
            <v>896</v>
          </cell>
          <cell r="I284">
            <v>35862161</v>
          </cell>
          <cell r="J284">
            <v>6924</v>
          </cell>
          <cell r="K284">
            <v>26.86</v>
          </cell>
          <cell r="L284">
            <v>13</v>
          </cell>
          <cell r="M284">
            <v>2</v>
          </cell>
        </row>
        <row r="285">
          <cell r="A285">
            <v>42802</v>
          </cell>
          <cell r="B285">
            <v>1386.15</v>
          </cell>
          <cell r="C285">
            <v>1398.5</v>
          </cell>
          <cell r="D285">
            <v>1380.8</v>
          </cell>
          <cell r="E285">
            <v>1391.45</v>
          </cell>
          <cell r="F285">
            <v>1388.2460558538601</v>
          </cell>
          <cell r="G285">
            <v>530026</v>
          </cell>
          <cell r="H285">
            <v>1375</v>
          </cell>
          <cell r="I285">
            <v>735806504</v>
          </cell>
          <cell r="J285">
            <v>507081</v>
          </cell>
          <cell r="K285">
            <v>95.67</v>
          </cell>
          <cell r="L285">
            <v>17.7</v>
          </cell>
          <cell r="M285">
            <v>5.3</v>
          </cell>
        </row>
        <row r="286">
          <cell r="A286">
            <v>42801</v>
          </cell>
          <cell r="B286">
            <v>1382</v>
          </cell>
          <cell r="C286">
            <v>1389</v>
          </cell>
          <cell r="D286">
            <v>1377.25</v>
          </cell>
          <cell r="E286">
            <v>1386.15</v>
          </cell>
          <cell r="F286">
            <v>1384.23112405541</v>
          </cell>
          <cell r="G286">
            <v>63520</v>
          </cell>
          <cell r="H286">
            <v>2462</v>
          </cell>
          <cell r="I286">
            <v>87926361</v>
          </cell>
          <cell r="J286">
            <v>26608</v>
          </cell>
          <cell r="K286">
            <v>41.89</v>
          </cell>
          <cell r="L286">
            <v>11.75</v>
          </cell>
          <cell r="M286">
            <v>4.1500000000000004</v>
          </cell>
        </row>
        <row r="287">
          <cell r="A287">
            <v>42800</v>
          </cell>
          <cell r="B287">
            <v>1380</v>
          </cell>
          <cell r="C287">
            <v>1389.15</v>
          </cell>
          <cell r="D287">
            <v>1375</v>
          </cell>
          <cell r="E287">
            <v>1380.3</v>
          </cell>
          <cell r="F287">
            <v>1382.1625354601599</v>
          </cell>
          <cell r="G287">
            <v>43006</v>
          </cell>
          <cell r="H287">
            <v>1452</v>
          </cell>
          <cell r="I287">
            <v>59441282</v>
          </cell>
          <cell r="J287">
            <v>18491</v>
          </cell>
          <cell r="K287">
            <v>43</v>
          </cell>
          <cell r="L287">
            <v>14.15</v>
          </cell>
          <cell r="M287">
            <v>0.3</v>
          </cell>
        </row>
        <row r="288">
          <cell r="A288">
            <v>42797</v>
          </cell>
          <cell r="B288">
            <v>1382</v>
          </cell>
          <cell r="C288">
            <v>1388</v>
          </cell>
          <cell r="D288">
            <v>1369.25</v>
          </cell>
          <cell r="E288">
            <v>1376.55</v>
          </cell>
          <cell r="F288">
            <v>1374.2027619589901</v>
          </cell>
          <cell r="G288">
            <v>35120</v>
          </cell>
          <cell r="H288">
            <v>1772</v>
          </cell>
          <cell r="I288">
            <v>48262001</v>
          </cell>
          <cell r="J288">
            <v>11578</v>
          </cell>
          <cell r="K288">
            <v>32.97</v>
          </cell>
          <cell r="L288">
            <v>18.75</v>
          </cell>
          <cell r="M288">
            <v>-5.45</v>
          </cell>
        </row>
        <row r="289">
          <cell r="A289">
            <v>42796</v>
          </cell>
          <cell r="B289">
            <v>1399</v>
          </cell>
          <cell r="C289">
            <v>1399</v>
          </cell>
          <cell r="D289">
            <v>1376.1</v>
          </cell>
          <cell r="E289">
            <v>1379.55</v>
          </cell>
          <cell r="F289">
            <v>1390.92922553116</v>
          </cell>
          <cell r="G289">
            <v>678465</v>
          </cell>
          <cell r="H289">
            <v>2110</v>
          </cell>
          <cell r="I289">
            <v>943696797</v>
          </cell>
          <cell r="J289">
            <v>636823</v>
          </cell>
          <cell r="K289">
            <v>93.86</v>
          </cell>
          <cell r="L289">
            <v>22.9</v>
          </cell>
          <cell r="M289">
            <v>-19.45</v>
          </cell>
        </row>
        <row r="290">
          <cell r="A290">
            <v>42795</v>
          </cell>
          <cell r="B290">
            <v>1396</v>
          </cell>
          <cell r="C290">
            <v>1397.1</v>
          </cell>
          <cell r="D290">
            <v>1385.25</v>
          </cell>
          <cell r="E290">
            <v>1389.85</v>
          </cell>
          <cell r="F290">
            <v>1390.5066103066799</v>
          </cell>
          <cell r="G290">
            <v>33357</v>
          </cell>
          <cell r="H290">
            <v>1546</v>
          </cell>
          <cell r="I290">
            <v>46383129</v>
          </cell>
          <cell r="J290">
            <v>10310</v>
          </cell>
          <cell r="K290">
            <v>30.91</v>
          </cell>
          <cell r="L290">
            <v>11.85</v>
          </cell>
          <cell r="M290">
            <v>-6.15</v>
          </cell>
        </row>
        <row r="291">
          <cell r="A291">
            <v>42794</v>
          </cell>
          <cell r="B291">
            <v>1393.25</v>
          </cell>
          <cell r="C291">
            <v>1396.35</v>
          </cell>
          <cell r="D291">
            <v>1385</v>
          </cell>
          <cell r="E291">
            <v>1389.2</v>
          </cell>
          <cell r="F291">
            <v>1390.29455532212</v>
          </cell>
          <cell r="G291">
            <v>34272</v>
          </cell>
          <cell r="H291">
            <v>1466</v>
          </cell>
          <cell r="I291">
            <v>47648175</v>
          </cell>
          <cell r="J291">
            <v>9790</v>
          </cell>
          <cell r="K291">
            <v>28.57</v>
          </cell>
          <cell r="L291">
            <v>11.35</v>
          </cell>
          <cell r="M291">
            <v>-4.05</v>
          </cell>
        </row>
        <row r="292">
          <cell r="A292">
            <v>42793</v>
          </cell>
          <cell r="B292">
            <v>1392</v>
          </cell>
          <cell r="C292">
            <v>1400</v>
          </cell>
          <cell r="D292">
            <v>1379.95</v>
          </cell>
          <cell r="E292">
            <v>1393.85</v>
          </cell>
          <cell r="F292">
            <v>1391.69495569731</v>
          </cell>
          <cell r="G292">
            <v>62863</v>
          </cell>
          <cell r="H292">
            <v>2240</v>
          </cell>
          <cell r="I292">
            <v>87486120</v>
          </cell>
          <cell r="J292">
            <v>23633</v>
          </cell>
          <cell r="K292">
            <v>37.590000000000003</v>
          </cell>
          <cell r="L292">
            <v>20.05</v>
          </cell>
          <cell r="M292">
            <v>1.85</v>
          </cell>
        </row>
        <row r="293">
          <cell r="A293">
            <v>42789</v>
          </cell>
          <cell r="B293">
            <v>1402</v>
          </cell>
          <cell r="C293">
            <v>1420</v>
          </cell>
          <cell r="D293">
            <v>1388</v>
          </cell>
          <cell r="E293">
            <v>1394.7</v>
          </cell>
          <cell r="F293">
            <v>1404.83444904099</v>
          </cell>
          <cell r="G293">
            <v>106360</v>
          </cell>
          <cell r="H293">
            <v>3192</v>
          </cell>
          <cell r="I293">
            <v>149418192</v>
          </cell>
          <cell r="J293">
            <v>24844</v>
          </cell>
          <cell r="K293">
            <v>23.36</v>
          </cell>
          <cell r="L293">
            <v>32</v>
          </cell>
          <cell r="M293">
            <v>-7.3</v>
          </cell>
        </row>
        <row r="294">
          <cell r="A294">
            <v>42788</v>
          </cell>
          <cell r="B294">
            <v>1415</v>
          </cell>
          <cell r="C294">
            <v>1418</v>
          </cell>
          <cell r="D294">
            <v>1395.6</v>
          </cell>
          <cell r="E294">
            <v>1399.2</v>
          </cell>
          <cell r="F294">
            <v>1408.88046808993</v>
          </cell>
          <cell r="G294">
            <v>79301</v>
          </cell>
          <cell r="H294">
            <v>2309</v>
          </cell>
          <cell r="I294">
            <v>111725630</v>
          </cell>
          <cell r="J294">
            <v>22806</v>
          </cell>
          <cell r="K294">
            <v>28.76</v>
          </cell>
          <cell r="L294">
            <v>22.4</v>
          </cell>
          <cell r="M294">
            <v>-15.8</v>
          </cell>
        </row>
        <row r="295">
          <cell r="A295">
            <v>42787</v>
          </cell>
          <cell r="B295">
            <v>1408</v>
          </cell>
          <cell r="C295">
            <v>1419</v>
          </cell>
          <cell r="D295">
            <v>1397.4</v>
          </cell>
          <cell r="E295">
            <v>1412.3</v>
          </cell>
          <cell r="F295">
            <v>1403.3314437097899</v>
          </cell>
          <cell r="G295">
            <v>178166</v>
          </cell>
          <cell r="H295">
            <v>3552</v>
          </cell>
          <cell r="I295">
            <v>250025950</v>
          </cell>
          <cell r="J295">
            <v>121988</v>
          </cell>
          <cell r="K295">
            <v>68.47</v>
          </cell>
          <cell r="L295">
            <v>21.6</v>
          </cell>
          <cell r="M295">
            <v>4.3</v>
          </cell>
        </row>
        <row r="296">
          <cell r="A296">
            <v>42786</v>
          </cell>
          <cell r="B296">
            <v>1364</v>
          </cell>
          <cell r="C296">
            <v>1416</v>
          </cell>
          <cell r="D296">
            <v>1360.1</v>
          </cell>
          <cell r="E296">
            <v>1407.2</v>
          </cell>
          <cell r="F296">
            <v>1389.3032873056</v>
          </cell>
          <cell r="G296">
            <v>183585</v>
          </cell>
          <cell r="H296">
            <v>5424</v>
          </cell>
          <cell r="I296">
            <v>255055244</v>
          </cell>
          <cell r="J296">
            <v>55992</v>
          </cell>
          <cell r="K296">
            <v>30.5</v>
          </cell>
          <cell r="L296">
            <v>55.9</v>
          </cell>
          <cell r="M296">
            <v>43.2</v>
          </cell>
        </row>
        <row r="297">
          <cell r="A297">
            <v>42783</v>
          </cell>
          <cell r="B297">
            <v>1439</v>
          </cell>
          <cell r="C297">
            <v>1450</v>
          </cell>
          <cell r="D297">
            <v>1361.25</v>
          </cell>
          <cell r="E297">
            <v>1377.15</v>
          </cell>
          <cell r="F297">
            <v>1415.7041313739101</v>
          </cell>
          <cell r="G297">
            <v>5524506</v>
          </cell>
          <cell r="H297">
            <v>60701</v>
          </cell>
          <cell r="I297">
            <v>7821065968</v>
          </cell>
          <cell r="J297">
            <v>3738065</v>
          </cell>
          <cell r="K297">
            <v>67.66</v>
          </cell>
          <cell r="L297">
            <v>88.75</v>
          </cell>
          <cell r="M297">
            <v>-61.85</v>
          </cell>
        </row>
        <row r="298">
          <cell r="A298">
            <v>42782</v>
          </cell>
          <cell r="B298">
            <v>1325</v>
          </cell>
          <cell r="C298">
            <v>1333.2</v>
          </cell>
          <cell r="D298">
            <v>1320</v>
          </cell>
          <cell r="E298">
            <v>1327.35</v>
          </cell>
          <cell r="F298">
            <v>1327.4545779488501</v>
          </cell>
          <cell r="G298">
            <v>72740</v>
          </cell>
          <cell r="H298">
            <v>2224</v>
          </cell>
          <cell r="I298">
            <v>96559046</v>
          </cell>
          <cell r="J298">
            <v>36742</v>
          </cell>
          <cell r="K298">
            <v>50.51</v>
          </cell>
          <cell r="L298">
            <v>13.2</v>
          </cell>
          <cell r="M298">
            <v>2.35</v>
          </cell>
        </row>
        <row r="299">
          <cell r="A299">
            <v>42781</v>
          </cell>
          <cell r="B299">
            <v>1315</v>
          </cell>
          <cell r="C299">
            <v>1324.85</v>
          </cell>
          <cell r="D299">
            <v>1308.45</v>
          </cell>
          <cell r="E299">
            <v>1322.45</v>
          </cell>
          <cell r="F299">
            <v>1320.7971481950001</v>
          </cell>
          <cell r="G299">
            <v>119363</v>
          </cell>
          <cell r="H299">
            <v>2894</v>
          </cell>
          <cell r="I299">
            <v>157654310</v>
          </cell>
          <cell r="J299">
            <v>69988</v>
          </cell>
          <cell r="K299">
            <v>58.63</v>
          </cell>
          <cell r="L299">
            <v>16.399999999999999</v>
          </cell>
          <cell r="M299">
            <v>7.45</v>
          </cell>
        </row>
        <row r="300">
          <cell r="A300">
            <v>42780</v>
          </cell>
          <cell r="B300">
            <v>1309.55</v>
          </cell>
          <cell r="C300">
            <v>1314</v>
          </cell>
          <cell r="D300">
            <v>1305</v>
          </cell>
          <cell r="E300">
            <v>1310.5999999999999</v>
          </cell>
          <cell r="F300">
            <v>1311.07516496381</v>
          </cell>
          <cell r="G300">
            <v>37584</v>
          </cell>
          <cell r="H300">
            <v>1071</v>
          </cell>
          <cell r="I300">
            <v>49275449</v>
          </cell>
          <cell r="J300">
            <v>21762</v>
          </cell>
          <cell r="K300">
            <v>57.9</v>
          </cell>
          <cell r="L300">
            <v>9</v>
          </cell>
          <cell r="M300">
            <v>1.05</v>
          </cell>
        </row>
        <row r="301">
          <cell r="A301">
            <v>42779</v>
          </cell>
          <cell r="B301">
            <v>1310</v>
          </cell>
          <cell r="C301">
            <v>1315</v>
          </cell>
          <cell r="D301">
            <v>1299.5999999999999</v>
          </cell>
          <cell r="E301">
            <v>1310.45</v>
          </cell>
          <cell r="F301">
            <v>1308.22218366373</v>
          </cell>
          <cell r="G301">
            <v>46106</v>
          </cell>
          <cell r="H301">
            <v>1883</v>
          </cell>
          <cell r="I301">
            <v>60316892</v>
          </cell>
          <cell r="J301">
            <v>24204</v>
          </cell>
          <cell r="K301">
            <v>52.5</v>
          </cell>
          <cell r="L301">
            <v>15.4</v>
          </cell>
          <cell r="M301">
            <v>0.45</v>
          </cell>
        </row>
        <row r="302">
          <cell r="A302">
            <v>42776</v>
          </cell>
          <cell r="B302">
            <v>1302.45</v>
          </cell>
          <cell r="C302">
            <v>1309.3499999999999</v>
          </cell>
          <cell r="D302">
            <v>1299</v>
          </cell>
          <cell r="E302">
            <v>1304.5</v>
          </cell>
          <cell r="F302">
            <v>1303.35368931311</v>
          </cell>
          <cell r="G302">
            <v>40021</v>
          </cell>
          <cell r="H302">
            <v>1365</v>
          </cell>
          <cell r="I302">
            <v>52161518</v>
          </cell>
          <cell r="J302">
            <v>18669</v>
          </cell>
          <cell r="K302">
            <v>46.65</v>
          </cell>
          <cell r="L302">
            <v>10.35</v>
          </cell>
          <cell r="M302">
            <v>2.0499999999999998</v>
          </cell>
        </row>
        <row r="303">
          <cell r="A303">
            <v>42775</v>
          </cell>
          <cell r="B303">
            <v>1307.2</v>
          </cell>
          <cell r="C303">
            <v>1319.2</v>
          </cell>
          <cell r="D303">
            <v>1294</v>
          </cell>
          <cell r="E303">
            <v>1299.5</v>
          </cell>
          <cell r="F303">
            <v>1302.0366142809301</v>
          </cell>
          <cell r="G303">
            <v>65794</v>
          </cell>
          <cell r="H303">
            <v>1578</v>
          </cell>
          <cell r="I303">
            <v>85666197</v>
          </cell>
          <cell r="J303">
            <v>27378</v>
          </cell>
          <cell r="K303">
            <v>41.61</v>
          </cell>
          <cell r="L303">
            <v>25.2</v>
          </cell>
          <cell r="M303">
            <v>-7.7</v>
          </cell>
        </row>
        <row r="304">
          <cell r="A304">
            <v>42774</v>
          </cell>
          <cell r="B304">
            <v>1307.45</v>
          </cell>
          <cell r="C304">
            <v>1318.15</v>
          </cell>
          <cell r="D304">
            <v>1298.25</v>
          </cell>
          <cell r="E304">
            <v>1306.8</v>
          </cell>
          <cell r="F304">
            <v>1308.42817614157</v>
          </cell>
          <cell r="G304">
            <v>67582</v>
          </cell>
          <cell r="H304">
            <v>2008</v>
          </cell>
          <cell r="I304">
            <v>88426193</v>
          </cell>
          <cell r="J304">
            <v>20065</v>
          </cell>
          <cell r="K304">
            <v>29.69</v>
          </cell>
          <cell r="L304">
            <v>19.899999999999999</v>
          </cell>
          <cell r="M304">
            <v>-0.65</v>
          </cell>
        </row>
        <row r="305">
          <cell r="A305">
            <v>42773</v>
          </cell>
          <cell r="B305">
            <v>1311.35</v>
          </cell>
          <cell r="C305">
            <v>1315.9</v>
          </cell>
          <cell r="D305">
            <v>1303.25</v>
          </cell>
          <cell r="E305">
            <v>1307.45</v>
          </cell>
          <cell r="F305">
            <v>1308.73578817159</v>
          </cell>
          <cell r="G305">
            <v>55781</v>
          </cell>
          <cell r="H305">
            <v>1512</v>
          </cell>
          <cell r="I305">
            <v>73002591</v>
          </cell>
          <cell r="J305">
            <v>16646</v>
          </cell>
          <cell r="K305">
            <v>29.84</v>
          </cell>
          <cell r="L305">
            <v>12.65</v>
          </cell>
          <cell r="M305">
            <v>-3.9</v>
          </cell>
        </row>
        <row r="306">
          <cell r="A306">
            <v>42772</v>
          </cell>
          <cell r="B306">
            <v>1315.1</v>
          </cell>
          <cell r="C306">
            <v>1320</v>
          </cell>
          <cell r="D306">
            <v>1312.15</v>
          </cell>
          <cell r="E306">
            <v>1313.75</v>
          </cell>
          <cell r="F306">
            <v>1315.6397663978701</v>
          </cell>
          <cell r="G306">
            <v>48116</v>
          </cell>
          <cell r="H306">
            <v>1941</v>
          </cell>
          <cell r="I306">
            <v>63303323</v>
          </cell>
          <cell r="J306">
            <v>19098</v>
          </cell>
          <cell r="K306">
            <v>39.69</v>
          </cell>
          <cell r="L306">
            <v>7.85</v>
          </cell>
          <cell r="M306">
            <v>-1.35</v>
          </cell>
        </row>
        <row r="307">
          <cell r="A307">
            <v>42769</v>
          </cell>
          <cell r="B307">
            <v>1306.8</v>
          </cell>
          <cell r="C307">
            <v>1316.5</v>
          </cell>
          <cell r="D307">
            <v>1296</v>
          </cell>
          <cell r="E307">
            <v>1311.3</v>
          </cell>
          <cell r="F307">
            <v>1309.22354123684</v>
          </cell>
          <cell r="G307">
            <v>94515</v>
          </cell>
          <cell r="H307">
            <v>2152</v>
          </cell>
          <cell r="I307">
            <v>123741263</v>
          </cell>
          <cell r="J307">
            <v>39953</v>
          </cell>
          <cell r="K307">
            <v>42.27</v>
          </cell>
          <cell r="L307">
            <v>20.5</v>
          </cell>
          <cell r="M307">
            <v>4.5</v>
          </cell>
        </row>
        <row r="308">
          <cell r="A308">
            <v>42768</v>
          </cell>
          <cell r="B308">
            <v>1306.2</v>
          </cell>
          <cell r="C308">
            <v>1306.2</v>
          </cell>
          <cell r="D308">
            <v>1292</v>
          </cell>
          <cell r="E308">
            <v>1298.5</v>
          </cell>
          <cell r="F308">
            <v>1296.36266615828</v>
          </cell>
          <cell r="G308">
            <v>267516</v>
          </cell>
          <cell r="H308">
            <v>1862</v>
          </cell>
          <cell r="I308">
            <v>346797755</v>
          </cell>
          <cell r="J308">
            <v>212109</v>
          </cell>
          <cell r="K308">
            <v>79.290000000000006</v>
          </cell>
          <cell r="L308">
            <v>14.2</v>
          </cell>
          <cell r="M308">
            <v>-7.7</v>
          </cell>
        </row>
        <row r="309">
          <cell r="A309">
            <v>42767</v>
          </cell>
          <cell r="B309">
            <v>1288</v>
          </cell>
          <cell r="C309">
            <v>1310</v>
          </cell>
          <cell r="D309">
            <v>1280.55</v>
          </cell>
          <cell r="E309">
            <v>1306.2</v>
          </cell>
          <cell r="F309">
            <v>1297.9829160342899</v>
          </cell>
          <cell r="G309">
            <v>125849</v>
          </cell>
          <cell r="H309">
            <v>3027</v>
          </cell>
          <cell r="I309">
            <v>163349852</v>
          </cell>
          <cell r="J309">
            <v>49963</v>
          </cell>
          <cell r="K309">
            <v>39.700000000000003</v>
          </cell>
          <cell r="L309">
            <v>29.45</v>
          </cell>
          <cell r="M309">
            <v>18.2</v>
          </cell>
        </row>
        <row r="310">
          <cell r="A310">
            <v>42766</v>
          </cell>
          <cell r="B310">
            <v>1279</v>
          </cell>
          <cell r="C310">
            <v>1292.4000000000001</v>
          </cell>
          <cell r="D310">
            <v>1278</v>
          </cell>
          <cell r="E310">
            <v>1286.95</v>
          </cell>
          <cell r="F310">
            <v>1286.2450890571499</v>
          </cell>
          <cell r="G310">
            <v>74222</v>
          </cell>
          <cell r="H310">
            <v>2061</v>
          </cell>
          <cell r="I310">
            <v>95467683</v>
          </cell>
          <cell r="J310">
            <v>24898</v>
          </cell>
          <cell r="K310">
            <v>33.549999999999997</v>
          </cell>
          <cell r="L310">
            <v>14.4</v>
          </cell>
          <cell r="M310">
            <v>7.95</v>
          </cell>
        </row>
        <row r="311">
          <cell r="A311">
            <v>42765</v>
          </cell>
          <cell r="B311">
            <v>1293</v>
          </cell>
          <cell r="C311">
            <v>1294.1500000000001</v>
          </cell>
          <cell r="D311">
            <v>1280.0999999999999</v>
          </cell>
          <cell r="E311">
            <v>1284.8499999999999</v>
          </cell>
          <cell r="F311">
            <v>1284.59627283441</v>
          </cell>
          <cell r="G311">
            <v>54304</v>
          </cell>
          <cell r="H311">
            <v>1329</v>
          </cell>
          <cell r="I311">
            <v>69758716</v>
          </cell>
          <cell r="J311">
            <v>27709</v>
          </cell>
          <cell r="K311">
            <v>51.03</v>
          </cell>
          <cell r="L311">
            <v>14.05</v>
          </cell>
          <cell r="M311">
            <v>-8.15</v>
          </cell>
        </row>
        <row r="312">
          <cell r="A312">
            <v>42762</v>
          </cell>
          <cell r="B312">
            <v>1295</v>
          </cell>
          <cell r="C312">
            <v>1300</v>
          </cell>
          <cell r="D312">
            <v>1288.05</v>
          </cell>
          <cell r="E312">
            <v>1293</v>
          </cell>
          <cell r="F312">
            <v>1295.0461333708699</v>
          </cell>
          <cell r="G312">
            <v>78143</v>
          </cell>
          <cell r="H312">
            <v>1886</v>
          </cell>
          <cell r="I312">
            <v>101198790</v>
          </cell>
          <cell r="J312">
            <v>41624</v>
          </cell>
          <cell r="K312">
            <v>53.27</v>
          </cell>
          <cell r="L312">
            <v>11.95</v>
          </cell>
          <cell r="M312">
            <v>-2</v>
          </cell>
        </row>
        <row r="313">
          <cell r="A313">
            <v>42760</v>
          </cell>
          <cell r="B313">
            <v>1276</v>
          </cell>
          <cell r="C313">
            <v>1291.7</v>
          </cell>
          <cell r="D313">
            <v>1270.3</v>
          </cell>
          <cell r="E313">
            <v>1287.55</v>
          </cell>
          <cell r="F313">
            <v>1281.28110890842</v>
          </cell>
          <cell r="G313">
            <v>96347</v>
          </cell>
          <cell r="H313">
            <v>2773</v>
          </cell>
          <cell r="I313">
            <v>123447591</v>
          </cell>
          <cell r="J313">
            <v>38885</v>
          </cell>
          <cell r="K313">
            <v>40.36</v>
          </cell>
          <cell r="L313">
            <v>21.4</v>
          </cell>
          <cell r="M313">
            <v>11.55</v>
          </cell>
        </row>
        <row r="314">
          <cell r="A314">
            <v>42759</v>
          </cell>
          <cell r="B314">
            <v>1250</v>
          </cell>
          <cell r="C314">
            <v>1271</v>
          </cell>
          <cell r="D314">
            <v>1250</v>
          </cell>
          <cell r="E314">
            <v>1267.75</v>
          </cell>
          <cell r="F314">
            <v>1260.5529975730799</v>
          </cell>
          <cell r="G314">
            <v>133091</v>
          </cell>
          <cell r="H314">
            <v>4212</v>
          </cell>
          <cell r="I314">
            <v>167768259</v>
          </cell>
          <cell r="J314">
            <v>36849</v>
          </cell>
          <cell r="K314">
            <v>27.69</v>
          </cell>
          <cell r="L314">
            <v>21</v>
          </cell>
          <cell r="M314">
            <v>17.75</v>
          </cell>
        </row>
        <row r="315">
          <cell r="A315">
            <v>42758</v>
          </cell>
          <cell r="B315">
            <v>1236</v>
          </cell>
          <cell r="C315">
            <v>1249.95</v>
          </cell>
          <cell r="D315">
            <v>1235</v>
          </cell>
          <cell r="E315">
            <v>1244.8</v>
          </cell>
          <cell r="F315">
            <v>1242.39562542317</v>
          </cell>
          <cell r="G315">
            <v>33969</v>
          </cell>
          <cell r="H315">
            <v>1239</v>
          </cell>
          <cell r="I315">
            <v>42202937</v>
          </cell>
          <cell r="J315">
            <v>11416</v>
          </cell>
          <cell r="K315">
            <v>33.61</v>
          </cell>
          <cell r="L315">
            <v>14.95</v>
          </cell>
          <cell r="M315">
            <v>8.8000000000000007</v>
          </cell>
        </row>
        <row r="316">
          <cell r="A316">
            <v>42755</v>
          </cell>
          <cell r="B316">
            <v>1238</v>
          </cell>
          <cell r="C316">
            <v>1244.75</v>
          </cell>
          <cell r="D316">
            <v>1231.2</v>
          </cell>
          <cell r="E316">
            <v>1236.6500000000001</v>
          </cell>
          <cell r="F316">
            <v>1239.62254107845</v>
          </cell>
          <cell r="G316">
            <v>34568</v>
          </cell>
          <cell r="H316">
            <v>858</v>
          </cell>
          <cell r="I316">
            <v>42851272</v>
          </cell>
          <cell r="J316">
            <v>16911</v>
          </cell>
          <cell r="K316">
            <v>48.92</v>
          </cell>
          <cell r="L316">
            <v>13.55</v>
          </cell>
          <cell r="M316">
            <v>-1.35</v>
          </cell>
        </row>
        <row r="317">
          <cell r="A317">
            <v>42754</v>
          </cell>
          <cell r="B317">
            <v>1243.95</v>
          </cell>
          <cell r="C317">
            <v>1243.95</v>
          </cell>
          <cell r="D317">
            <v>1233.0999999999999</v>
          </cell>
          <cell r="E317">
            <v>1234.8499999999999</v>
          </cell>
          <cell r="F317">
            <v>1237.3535885394399</v>
          </cell>
          <cell r="G317">
            <v>42162</v>
          </cell>
          <cell r="H317">
            <v>1440</v>
          </cell>
          <cell r="I317">
            <v>52169302</v>
          </cell>
          <cell r="J317">
            <v>18787</v>
          </cell>
          <cell r="K317">
            <v>44.56</v>
          </cell>
          <cell r="L317">
            <v>10.85</v>
          </cell>
          <cell r="M317">
            <v>-9.1</v>
          </cell>
        </row>
        <row r="318">
          <cell r="A318">
            <v>42753</v>
          </cell>
          <cell r="B318">
            <v>1242</v>
          </cell>
          <cell r="C318">
            <v>1255.4000000000001</v>
          </cell>
          <cell r="D318">
            <v>1241</v>
          </cell>
          <cell r="E318">
            <v>1243.95</v>
          </cell>
          <cell r="F318">
            <v>1247.37498149518</v>
          </cell>
          <cell r="G318">
            <v>40530</v>
          </cell>
          <cell r="H318">
            <v>1136</v>
          </cell>
          <cell r="I318">
            <v>50556108</v>
          </cell>
          <cell r="J318">
            <v>13446</v>
          </cell>
          <cell r="K318">
            <v>33.18</v>
          </cell>
          <cell r="L318">
            <v>14.4</v>
          </cell>
          <cell r="M318">
            <v>1.95</v>
          </cell>
        </row>
        <row r="319">
          <cell r="A319">
            <v>42752</v>
          </cell>
          <cell r="B319">
            <v>1248.9000000000001</v>
          </cell>
          <cell r="C319">
            <v>1252.5</v>
          </cell>
          <cell r="D319">
            <v>1236</v>
          </cell>
          <cell r="E319">
            <v>1238.45</v>
          </cell>
          <cell r="F319">
            <v>1240.82868038227</v>
          </cell>
          <cell r="G319">
            <v>42482</v>
          </cell>
          <cell r="H319">
            <v>1007</v>
          </cell>
          <cell r="I319">
            <v>52712884</v>
          </cell>
          <cell r="J319">
            <v>21945</v>
          </cell>
          <cell r="K319">
            <v>51.66</v>
          </cell>
          <cell r="L319">
            <v>16.5</v>
          </cell>
          <cell r="M319">
            <v>-10.45</v>
          </cell>
        </row>
        <row r="320">
          <cell r="A320">
            <v>42751</v>
          </cell>
          <cell r="B320">
            <v>1244.9000000000001</v>
          </cell>
          <cell r="C320">
            <v>1250</v>
          </cell>
          <cell r="D320">
            <v>1234.5999999999999</v>
          </cell>
          <cell r="E320">
            <v>1247.5999999999999</v>
          </cell>
          <cell r="F320">
            <v>1239.08361433148</v>
          </cell>
          <cell r="G320">
            <v>4422627</v>
          </cell>
          <cell r="H320">
            <v>2573</v>
          </cell>
          <cell r="I320">
            <v>5480004648</v>
          </cell>
          <cell r="J320">
            <v>273585</v>
          </cell>
          <cell r="K320">
            <v>6.19</v>
          </cell>
          <cell r="L320">
            <v>15.4</v>
          </cell>
          <cell r="M320">
            <v>2.7</v>
          </cell>
        </row>
        <row r="321">
          <cell r="A321">
            <v>42748</v>
          </cell>
          <cell r="B321">
            <v>1226.25</v>
          </cell>
          <cell r="C321">
            <v>1239.9000000000001</v>
          </cell>
          <cell r="D321">
            <v>1226.25</v>
          </cell>
          <cell r="E321">
            <v>1232.6500000000001</v>
          </cell>
          <cell r="F321">
            <v>1231.5131661912601</v>
          </cell>
          <cell r="G321">
            <v>33305</v>
          </cell>
          <cell r="H321">
            <v>1458</v>
          </cell>
          <cell r="I321">
            <v>41015546</v>
          </cell>
          <cell r="J321">
            <v>11997</v>
          </cell>
          <cell r="K321">
            <v>36.020000000000003</v>
          </cell>
          <cell r="L321">
            <v>13.65</v>
          </cell>
          <cell r="M321">
            <v>6.4</v>
          </cell>
        </row>
        <row r="322">
          <cell r="A322">
            <v>42747</v>
          </cell>
          <cell r="B322">
            <v>1238</v>
          </cell>
          <cell r="C322">
            <v>1243.2</v>
          </cell>
          <cell r="D322">
            <v>1225.2</v>
          </cell>
          <cell r="E322">
            <v>1234.5</v>
          </cell>
          <cell r="F322">
            <v>1233.0390831672401</v>
          </cell>
          <cell r="G322">
            <v>55190</v>
          </cell>
          <cell r="H322">
            <v>2021</v>
          </cell>
          <cell r="I322">
            <v>68051427</v>
          </cell>
          <cell r="J322">
            <v>16528</v>
          </cell>
          <cell r="K322">
            <v>29.95</v>
          </cell>
          <cell r="L322">
            <v>18</v>
          </cell>
          <cell r="M322">
            <v>-3.5</v>
          </cell>
        </row>
        <row r="323">
          <cell r="A323">
            <v>42746</v>
          </cell>
          <cell r="B323">
            <v>1220</v>
          </cell>
          <cell r="C323">
            <v>1238</v>
          </cell>
          <cell r="D323">
            <v>1216.05</v>
          </cell>
          <cell r="E323">
            <v>1232.5999999999999</v>
          </cell>
          <cell r="F323">
            <v>1225.82756844446</v>
          </cell>
          <cell r="G323">
            <v>298965</v>
          </cell>
          <cell r="H323">
            <v>5268</v>
          </cell>
          <cell r="I323">
            <v>366479539</v>
          </cell>
          <cell r="J323">
            <v>183398</v>
          </cell>
          <cell r="K323">
            <v>61.34</v>
          </cell>
          <cell r="L323">
            <v>21.95</v>
          </cell>
          <cell r="M323">
            <v>12.6</v>
          </cell>
        </row>
        <row r="324">
          <cell r="A324">
            <v>42745</v>
          </cell>
          <cell r="B324">
            <v>1197.3</v>
          </cell>
          <cell r="C324">
            <v>1215</v>
          </cell>
          <cell r="D324">
            <v>1196</v>
          </cell>
          <cell r="E324">
            <v>1212.3499999999999</v>
          </cell>
          <cell r="F324">
            <v>1207.14703910204</v>
          </cell>
          <cell r="G324">
            <v>870952</v>
          </cell>
          <cell r="H324">
            <v>3378</v>
          </cell>
          <cell r="I324">
            <v>1051367128</v>
          </cell>
          <cell r="J324">
            <v>351631</v>
          </cell>
          <cell r="K324">
            <v>40.369999999999997</v>
          </cell>
          <cell r="L324">
            <v>19</v>
          </cell>
          <cell r="M324">
            <v>15.05</v>
          </cell>
        </row>
        <row r="325">
          <cell r="A325">
            <v>42744</v>
          </cell>
          <cell r="B325">
            <v>1200</v>
          </cell>
          <cell r="C325">
            <v>1203.6500000000001</v>
          </cell>
          <cell r="D325">
            <v>1191.2</v>
          </cell>
          <cell r="E325">
            <v>1194.9000000000001</v>
          </cell>
          <cell r="F325">
            <v>1195.42509921442</v>
          </cell>
          <cell r="G325">
            <v>368394</v>
          </cell>
          <cell r="H325">
            <v>2005</v>
          </cell>
          <cell r="I325">
            <v>440387434</v>
          </cell>
          <cell r="J325">
            <v>335263</v>
          </cell>
          <cell r="K325">
            <v>91.01</v>
          </cell>
          <cell r="L325">
            <v>12.45</v>
          </cell>
          <cell r="M325">
            <v>-5.0999999999999996</v>
          </cell>
        </row>
        <row r="326">
          <cell r="A326">
            <v>42741</v>
          </cell>
          <cell r="B326">
            <v>1189.8</v>
          </cell>
          <cell r="C326">
            <v>1198.25</v>
          </cell>
          <cell r="D326">
            <v>1186.4000000000001</v>
          </cell>
          <cell r="E326">
            <v>1193.2</v>
          </cell>
          <cell r="F326">
            <v>1188.9284359185101</v>
          </cell>
          <cell r="G326">
            <v>193449</v>
          </cell>
          <cell r="H326">
            <v>2360</v>
          </cell>
          <cell r="I326">
            <v>229997017</v>
          </cell>
          <cell r="J326">
            <v>148212</v>
          </cell>
          <cell r="K326">
            <v>76.62</v>
          </cell>
          <cell r="L326">
            <v>11.85</v>
          </cell>
          <cell r="M326">
            <v>3.4</v>
          </cell>
        </row>
        <row r="327">
          <cell r="A327">
            <v>42740</v>
          </cell>
          <cell r="B327">
            <v>1199.55</v>
          </cell>
          <cell r="C327">
            <v>1199.55</v>
          </cell>
          <cell r="D327">
            <v>1181.75</v>
          </cell>
          <cell r="E327">
            <v>1183.45</v>
          </cell>
          <cell r="F327">
            <v>1184.2583058982</v>
          </cell>
          <cell r="G327">
            <v>845935</v>
          </cell>
          <cell r="H327">
            <v>3484</v>
          </cell>
          <cell r="I327">
            <v>1001805550</v>
          </cell>
          <cell r="J327">
            <v>413238</v>
          </cell>
          <cell r="K327">
            <v>48.85</v>
          </cell>
          <cell r="L327">
            <v>17.8</v>
          </cell>
          <cell r="M327">
            <v>-16.100000000000001</v>
          </cell>
        </row>
        <row r="328">
          <cell r="A328">
            <v>42739</v>
          </cell>
          <cell r="B328">
            <v>1191.05</v>
          </cell>
          <cell r="C328">
            <v>1192.9000000000001</v>
          </cell>
          <cell r="D328">
            <v>1184.5</v>
          </cell>
          <cell r="E328">
            <v>1186.0999999999999</v>
          </cell>
          <cell r="F328">
            <v>1188.94159968595</v>
          </cell>
          <cell r="G328">
            <v>155393</v>
          </cell>
          <cell r="H328">
            <v>1774</v>
          </cell>
          <cell r="I328">
            <v>184753202</v>
          </cell>
          <cell r="J328">
            <v>113747</v>
          </cell>
          <cell r="K328">
            <v>73.2</v>
          </cell>
          <cell r="L328">
            <v>8.4</v>
          </cell>
          <cell r="M328">
            <v>-4.95</v>
          </cell>
        </row>
        <row r="329">
          <cell r="A329">
            <v>42738</v>
          </cell>
          <cell r="B329">
            <v>1200.05</v>
          </cell>
          <cell r="C329">
            <v>1201</v>
          </cell>
          <cell r="D329">
            <v>1186</v>
          </cell>
          <cell r="E329">
            <v>1190.4000000000001</v>
          </cell>
          <cell r="F329">
            <v>1192.1821514440901</v>
          </cell>
          <cell r="G329">
            <v>67378</v>
          </cell>
          <cell r="H329">
            <v>1521</v>
          </cell>
          <cell r="I329">
            <v>80326849</v>
          </cell>
          <cell r="J329">
            <v>27069</v>
          </cell>
          <cell r="K329">
            <v>40.17</v>
          </cell>
          <cell r="L329">
            <v>15</v>
          </cell>
          <cell r="M329">
            <v>-9.65</v>
          </cell>
        </row>
        <row r="330">
          <cell r="A330">
            <v>42737</v>
          </cell>
          <cell r="B330">
            <v>1205</v>
          </cell>
          <cell r="C330">
            <v>1209.2</v>
          </cell>
          <cell r="D330">
            <v>1192.4000000000001</v>
          </cell>
          <cell r="E330">
            <v>1197.3</v>
          </cell>
          <cell r="F330">
            <v>1196.39275399751</v>
          </cell>
          <cell r="G330">
            <v>170356</v>
          </cell>
          <cell r="H330">
            <v>1784</v>
          </cell>
          <cell r="I330">
            <v>203812684</v>
          </cell>
          <cell r="J330">
            <v>22316</v>
          </cell>
          <cell r="K330">
            <v>13.1</v>
          </cell>
          <cell r="L330">
            <v>16.8</v>
          </cell>
          <cell r="M330">
            <v>-7.7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ICI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289</v>
          </cell>
          <cell r="C2">
            <v>290.89999999999998</v>
          </cell>
          <cell r="D2">
            <v>282.39999999999998</v>
          </cell>
          <cell r="E2">
            <v>284.45</v>
          </cell>
          <cell r="F2">
            <v>285.89707555236998</v>
          </cell>
          <cell r="G2">
            <v>382397</v>
          </cell>
          <cell r="H2">
            <v>2611</v>
          </cell>
          <cell r="I2">
            <v>109326184</v>
          </cell>
          <cell r="J2">
            <v>74261</v>
          </cell>
          <cell r="K2">
            <v>19.420000000000002</v>
          </cell>
          <cell r="L2">
            <v>8.5</v>
          </cell>
          <cell r="M2">
            <v>-4.55</v>
          </cell>
        </row>
        <row r="3">
          <cell r="A3">
            <v>43217</v>
          </cell>
          <cell r="B3">
            <v>276.14999999999998</v>
          </cell>
          <cell r="C3">
            <v>291.7</v>
          </cell>
          <cell r="D3">
            <v>276.05</v>
          </cell>
          <cell r="E3">
            <v>288.05</v>
          </cell>
          <cell r="F3">
            <v>288.10911597392999</v>
          </cell>
          <cell r="G3">
            <v>974926</v>
          </cell>
          <cell r="H3">
            <v>8987</v>
          </cell>
          <cell r="I3">
            <v>280885068</v>
          </cell>
          <cell r="J3">
            <v>256637</v>
          </cell>
          <cell r="K3">
            <v>26.32</v>
          </cell>
          <cell r="L3">
            <v>15.65</v>
          </cell>
          <cell r="M3">
            <v>11.9</v>
          </cell>
        </row>
        <row r="4">
          <cell r="A4">
            <v>43216</v>
          </cell>
          <cell r="B4">
            <v>280</v>
          </cell>
          <cell r="C4">
            <v>280.10000000000002</v>
          </cell>
          <cell r="D4">
            <v>275.55</v>
          </cell>
          <cell r="E4">
            <v>278.75</v>
          </cell>
          <cell r="F4">
            <v>277.64928759718299</v>
          </cell>
          <cell r="G4">
            <v>299690</v>
          </cell>
          <cell r="H4">
            <v>2369</v>
          </cell>
          <cell r="I4">
            <v>83208715</v>
          </cell>
          <cell r="J4">
            <v>79028</v>
          </cell>
          <cell r="K4">
            <v>26.37</v>
          </cell>
          <cell r="L4">
            <v>4.55</v>
          </cell>
          <cell r="M4">
            <v>-1.25</v>
          </cell>
        </row>
        <row r="5">
          <cell r="A5">
            <v>43215</v>
          </cell>
          <cell r="B5">
            <v>282.8</v>
          </cell>
          <cell r="C5">
            <v>285.7</v>
          </cell>
          <cell r="D5">
            <v>276.95</v>
          </cell>
          <cell r="E5">
            <v>278.89999999999998</v>
          </cell>
          <cell r="F5">
            <v>280.75148090994998</v>
          </cell>
          <cell r="G5">
            <v>401780</v>
          </cell>
          <cell r="H5">
            <v>2645</v>
          </cell>
          <cell r="I5">
            <v>112800330</v>
          </cell>
          <cell r="J5">
            <v>93321</v>
          </cell>
          <cell r="K5">
            <v>23.23</v>
          </cell>
          <cell r="L5">
            <v>8.75</v>
          </cell>
          <cell r="M5">
            <v>-3.9</v>
          </cell>
        </row>
        <row r="6">
          <cell r="A6">
            <v>43214</v>
          </cell>
          <cell r="B6">
            <v>279</v>
          </cell>
          <cell r="C6">
            <v>286.55</v>
          </cell>
          <cell r="D6">
            <v>279</v>
          </cell>
          <cell r="E6">
            <v>284.2</v>
          </cell>
          <cell r="F6">
            <v>284.40386300529002</v>
          </cell>
          <cell r="G6">
            <v>540926</v>
          </cell>
          <cell r="H6">
            <v>4031</v>
          </cell>
          <cell r="I6">
            <v>153841444</v>
          </cell>
          <cell r="J6">
            <v>134002</v>
          </cell>
          <cell r="K6">
            <v>24.77</v>
          </cell>
          <cell r="L6">
            <v>7.55</v>
          </cell>
          <cell r="M6">
            <v>5.2</v>
          </cell>
        </row>
        <row r="7">
          <cell r="A7">
            <v>43213</v>
          </cell>
          <cell r="B7">
            <v>280</v>
          </cell>
          <cell r="C7">
            <v>282.64999999999998</v>
          </cell>
          <cell r="D7">
            <v>275.35000000000002</v>
          </cell>
          <cell r="E7">
            <v>279.55</v>
          </cell>
          <cell r="F7">
            <v>278.99538454420502</v>
          </cell>
          <cell r="G7">
            <v>626807</v>
          </cell>
          <cell r="H7">
            <v>5123</v>
          </cell>
          <cell r="I7">
            <v>174876260</v>
          </cell>
          <cell r="J7">
            <v>136993</v>
          </cell>
          <cell r="K7">
            <v>21.86</v>
          </cell>
          <cell r="L7">
            <v>7.3</v>
          </cell>
          <cell r="M7">
            <v>-0.45</v>
          </cell>
        </row>
        <row r="8">
          <cell r="A8">
            <v>43210</v>
          </cell>
          <cell r="B8">
            <v>288.89999999999998</v>
          </cell>
          <cell r="C8">
            <v>290.14999999999998</v>
          </cell>
          <cell r="D8">
            <v>279.64999999999998</v>
          </cell>
          <cell r="E8">
            <v>281.95</v>
          </cell>
          <cell r="F8">
            <v>284.575640321489</v>
          </cell>
          <cell r="G8">
            <v>566239</v>
          </cell>
          <cell r="H8">
            <v>3909</v>
          </cell>
          <cell r="I8">
            <v>161137826</v>
          </cell>
          <cell r="J8">
            <v>221845</v>
          </cell>
          <cell r="K8">
            <v>39.18</v>
          </cell>
          <cell r="L8">
            <v>10.5</v>
          </cell>
          <cell r="M8">
            <v>-6.95</v>
          </cell>
        </row>
        <row r="9">
          <cell r="A9">
            <v>43209</v>
          </cell>
          <cell r="B9">
            <v>290.2</v>
          </cell>
          <cell r="C9">
            <v>291</v>
          </cell>
          <cell r="D9">
            <v>287.25</v>
          </cell>
          <cell r="E9">
            <v>289.14999999999998</v>
          </cell>
          <cell r="F9">
            <v>289.01971370639802</v>
          </cell>
          <cell r="G9">
            <v>378772</v>
          </cell>
          <cell r="H9">
            <v>2748</v>
          </cell>
          <cell r="I9">
            <v>109472575</v>
          </cell>
          <cell r="J9">
            <v>64422</v>
          </cell>
          <cell r="K9">
            <v>17.010000000000002</v>
          </cell>
          <cell r="L9">
            <v>3.75</v>
          </cell>
          <cell r="M9">
            <v>-1.05</v>
          </cell>
        </row>
        <row r="10">
          <cell r="A10">
            <v>43208</v>
          </cell>
          <cell r="B10">
            <v>293</v>
          </cell>
          <cell r="C10">
            <v>294.8</v>
          </cell>
          <cell r="D10">
            <v>289</v>
          </cell>
          <cell r="E10">
            <v>290.2</v>
          </cell>
          <cell r="F10">
            <v>291.83114964466699</v>
          </cell>
          <cell r="G10">
            <v>953051</v>
          </cell>
          <cell r="H10">
            <v>4063</v>
          </cell>
          <cell r="I10">
            <v>278129969</v>
          </cell>
          <cell r="J10">
            <v>418981</v>
          </cell>
          <cell r="K10">
            <v>43.96</v>
          </cell>
          <cell r="L10">
            <v>5.8</v>
          </cell>
          <cell r="M10">
            <v>-2.8</v>
          </cell>
        </row>
        <row r="11">
          <cell r="A11">
            <v>43207</v>
          </cell>
          <cell r="B11">
            <v>288</v>
          </cell>
          <cell r="C11">
            <v>293.25</v>
          </cell>
          <cell r="D11">
            <v>287</v>
          </cell>
          <cell r="E11">
            <v>291.7</v>
          </cell>
          <cell r="F11">
            <v>290.82030986463201</v>
          </cell>
          <cell r="G11">
            <v>503962</v>
          </cell>
          <cell r="H11">
            <v>4177</v>
          </cell>
          <cell r="I11">
            <v>146562385</v>
          </cell>
          <cell r="J11">
            <v>120492</v>
          </cell>
          <cell r="K11">
            <v>23.91</v>
          </cell>
          <cell r="L11">
            <v>6.25</v>
          </cell>
          <cell r="M11">
            <v>3.7</v>
          </cell>
        </row>
        <row r="12">
          <cell r="A12">
            <v>43206</v>
          </cell>
          <cell r="B12">
            <v>285.7</v>
          </cell>
          <cell r="C12">
            <v>288.85000000000002</v>
          </cell>
          <cell r="D12">
            <v>284.75</v>
          </cell>
          <cell r="E12">
            <v>287.39999999999998</v>
          </cell>
          <cell r="F12">
            <v>287.22204911699498</v>
          </cell>
          <cell r="G12">
            <v>396034</v>
          </cell>
          <cell r="H12">
            <v>2526</v>
          </cell>
          <cell r="I12">
            <v>113749697</v>
          </cell>
          <cell r="J12">
            <v>73555</v>
          </cell>
          <cell r="K12">
            <v>18.57</v>
          </cell>
          <cell r="L12">
            <v>4.0999999999999996</v>
          </cell>
          <cell r="M12">
            <v>1.7</v>
          </cell>
        </row>
        <row r="13">
          <cell r="A13">
            <v>43203</v>
          </cell>
          <cell r="B13">
            <v>287.5</v>
          </cell>
          <cell r="C13">
            <v>291.05</v>
          </cell>
          <cell r="D13">
            <v>285.89999999999998</v>
          </cell>
          <cell r="E13">
            <v>288.2</v>
          </cell>
          <cell r="F13">
            <v>288.62529889474899</v>
          </cell>
          <cell r="G13">
            <v>586745</v>
          </cell>
          <cell r="H13">
            <v>3798</v>
          </cell>
          <cell r="I13">
            <v>169349451</v>
          </cell>
          <cell r="J13">
            <v>136222</v>
          </cell>
          <cell r="K13">
            <v>23.22</v>
          </cell>
          <cell r="L13">
            <v>5.15</v>
          </cell>
          <cell r="M13">
            <v>0.7</v>
          </cell>
        </row>
        <row r="14">
          <cell r="A14">
            <v>43202</v>
          </cell>
          <cell r="B14">
            <v>284.2</v>
          </cell>
          <cell r="C14">
            <v>289.89999999999998</v>
          </cell>
          <cell r="D14">
            <v>283.85000000000002</v>
          </cell>
          <cell r="E14">
            <v>286.45</v>
          </cell>
          <cell r="F14">
            <v>287.29607350203298</v>
          </cell>
          <cell r="G14">
            <v>653152</v>
          </cell>
          <cell r="H14">
            <v>4523</v>
          </cell>
          <cell r="I14">
            <v>187648005</v>
          </cell>
          <cell r="J14">
            <v>71663</v>
          </cell>
          <cell r="K14">
            <v>10.97</v>
          </cell>
          <cell r="L14">
            <v>6.05</v>
          </cell>
          <cell r="M14">
            <v>2.25</v>
          </cell>
        </row>
        <row r="15">
          <cell r="A15">
            <v>43201</v>
          </cell>
          <cell r="B15">
            <v>289.8</v>
          </cell>
          <cell r="C15">
            <v>289.8</v>
          </cell>
          <cell r="D15">
            <v>282.39999999999998</v>
          </cell>
          <cell r="E15">
            <v>284.10000000000002</v>
          </cell>
          <cell r="F15">
            <v>284.66488214262898</v>
          </cell>
          <cell r="G15">
            <v>799653</v>
          </cell>
          <cell r="H15">
            <v>5359</v>
          </cell>
          <cell r="I15">
            <v>227633127</v>
          </cell>
          <cell r="J15">
            <v>95994</v>
          </cell>
          <cell r="K15">
            <v>12</v>
          </cell>
          <cell r="L15">
            <v>7.4</v>
          </cell>
          <cell r="M15">
            <v>-5.7</v>
          </cell>
        </row>
        <row r="16">
          <cell r="A16">
            <v>43200</v>
          </cell>
          <cell r="B16">
            <v>280</v>
          </cell>
          <cell r="C16">
            <v>294.39999999999998</v>
          </cell>
          <cell r="D16">
            <v>279.8</v>
          </cell>
          <cell r="E16">
            <v>288.89999999999998</v>
          </cell>
          <cell r="F16">
            <v>289.46413662903097</v>
          </cell>
          <cell r="G16">
            <v>2057308</v>
          </cell>
          <cell r="H16">
            <v>14161</v>
          </cell>
          <cell r="I16">
            <v>595516884</v>
          </cell>
          <cell r="J16">
            <v>410944</v>
          </cell>
          <cell r="K16">
            <v>19.97</v>
          </cell>
          <cell r="L16">
            <v>14.6</v>
          </cell>
          <cell r="M16">
            <v>8.9</v>
          </cell>
        </row>
        <row r="17">
          <cell r="A17">
            <v>43199</v>
          </cell>
          <cell r="B17">
            <v>278.55</v>
          </cell>
          <cell r="C17">
            <v>283.45</v>
          </cell>
          <cell r="D17">
            <v>274.7</v>
          </cell>
          <cell r="E17">
            <v>280.45</v>
          </cell>
          <cell r="F17">
            <v>279.93798698409398</v>
          </cell>
          <cell r="G17">
            <v>30992542</v>
          </cell>
          <cell r="H17">
            <v>8540</v>
          </cell>
          <cell r="I17">
            <v>8675989819</v>
          </cell>
          <cell r="J17">
            <v>29673649</v>
          </cell>
          <cell r="K17">
            <v>95.74</v>
          </cell>
          <cell r="L17">
            <v>8.75</v>
          </cell>
          <cell r="M17">
            <v>1.9</v>
          </cell>
        </row>
        <row r="18">
          <cell r="A18">
            <v>43196</v>
          </cell>
          <cell r="B18">
            <v>278.14999999999998</v>
          </cell>
          <cell r="C18">
            <v>283</v>
          </cell>
          <cell r="D18">
            <v>277.2</v>
          </cell>
          <cell r="E18">
            <v>280.60000000000002</v>
          </cell>
          <cell r="F18">
            <v>279.81833303934798</v>
          </cell>
          <cell r="G18">
            <v>895738</v>
          </cell>
          <cell r="H18">
            <v>6763</v>
          </cell>
          <cell r="I18">
            <v>250643914</v>
          </cell>
          <cell r="J18">
            <v>216854</v>
          </cell>
          <cell r="K18">
            <v>24.21</v>
          </cell>
          <cell r="L18">
            <v>5.8</v>
          </cell>
          <cell r="M18">
            <v>2.4500000000000002</v>
          </cell>
        </row>
        <row r="19">
          <cell r="A19">
            <v>43195</v>
          </cell>
          <cell r="B19">
            <v>268.89999999999998</v>
          </cell>
          <cell r="C19">
            <v>279.2</v>
          </cell>
          <cell r="D19">
            <v>267.89999999999998</v>
          </cell>
          <cell r="E19">
            <v>277.89999999999998</v>
          </cell>
          <cell r="F19">
            <v>275.14609794970602</v>
          </cell>
          <cell r="G19">
            <v>1127497</v>
          </cell>
          <cell r="H19">
            <v>8831</v>
          </cell>
          <cell r="I19">
            <v>310226400</v>
          </cell>
          <cell r="J19">
            <v>147577</v>
          </cell>
          <cell r="K19">
            <v>13.09</v>
          </cell>
          <cell r="L19">
            <v>11.3</v>
          </cell>
          <cell r="M19">
            <v>9</v>
          </cell>
        </row>
        <row r="20">
          <cell r="A20">
            <v>43194</v>
          </cell>
          <cell r="B20">
            <v>267.8</v>
          </cell>
          <cell r="C20">
            <v>273.39999999999998</v>
          </cell>
          <cell r="D20">
            <v>265</v>
          </cell>
          <cell r="E20">
            <v>268.45</v>
          </cell>
          <cell r="F20">
            <v>268.897482338023</v>
          </cell>
          <cell r="G20">
            <v>1783917</v>
          </cell>
          <cell r="H20">
            <v>13182</v>
          </cell>
          <cell r="I20">
            <v>479690790</v>
          </cell>
          <cell r="J20">
            <v>402212</v>
          </cell>
          <cell r="K20">
            <v>22.55</v>
          </cell>
          <cell r="L20">
            <v>8.4</v>
          </cell>
          <cell r="M20">
            <v>0.65</v>
          </cell>
        </row>
        <row r="21">
          <cell r="A21">
            <v>43193</v>
          </cell>
          <cell r="B21">
            <v>260.5</v>
          </cell>
          <cell r="C21">
            <v>271.05</v>
          </cell>
          <cell r="D21">
            <v>260.05</v>
          </cell>
          <cell r="E21">
            <v>269.60000000000002</v>
          </cell>
          <cell r="F21">
            <v>266.01261582872502</v>
          </cell>
          <cell r="G21">
            <v>1493045</v>
          </cell>
          <cell r="H21">
            <v>10740</v>
          </cell>
          <cell r="I21">
            <v>397168806</v>
          </cell>
          <cell r="J21">
            <v>214580</v>
          </cell>
          <cell r="K21">
            <v>14.37</v>
          </cell>
          <cell r="L21">
            <v>11</v>
          </cell>
          <cell r="M21">
            <v>9.1</v>
          </cell>
        </row>
        <row r="22">
          <cell r="A22">
            <v>43192</v>
          </cell>
          <cell r="B22">
            <v>272</v>
          </cell>
          <cell r="C22">
            <v>274</v>
          </cell>
          <cell r="D22">
            <v>258.89999999999998</v>
          </cell>
          <cell r="E22">
            <v>261.89999999999998</v>
          </cell>
          <cell r="F22">
            <v>262.75675481778501</v>
          </cell>
          <cell r="G22">
            <v>2550809</v>
          </cell>
          <cell r="H22">
            <v>17777</v>
          </cell>
          <cell r="I22">
            <v>670242295</v>
          </cell>
          <cell r="J22">
            <v>470300</v>
          </cell>
          <cell r="K22">
            <v>18.440000000000001</v>
          </cell>
          <cell r="L22">
            <v>15.1</v>
          </cell>
          <cell r="M22">
            <v>-10.1</v>
          </cell>
        </row>
        <row r="23">
          <cell r="A23">
            <v>43187</v>
          </cell>
          <cell r="B23">
            <v>283</v>
          </cell>
          <cell r="C23">
            <v>283</v>
          </cell>
          <cell r="D23">
            <v>277.39999999999998</v>
          </cell>
          <cell r="E23">
            <v>278.39999999999998</v>
          </cell>
          <cell r="F23">
            <v>279.59436598848299</v>
          </cell>
          <cell r="G23">
            <v>485906</v>
          </cell>
          <cell r="H23">
            <v>3614</v>
          </cell>
          <cell r="I23">
            <v>135856580</v>
          </cell>
          <cell r="J23">
            <v>123549</v>
          </cell>
          <cell r="K23">
            <v>25.43</v>
          </cell>
          <cell r="L23">
            <v>5.6</v>
          </cell>
          <cell r="M23">
            <v>-4.5999999999999996</v>
          </cell>
        </row>
        <row r="24">
          <cell r="A24">
            <v>43186</v>
          </cell>
          <cell r="B24">
            <v>283</v>
          </cell>
          <cell r="C24">
            <v>287.8</v>
          </cell>
          <cell r="D24">
            <v>281.3</v>
          </cell>
          <cell r="E24">
            <v>283.89999999999998</v>
          </cell>
          <cell r="F24">
            <v>285.70101056481298</v>
          </cell>
          <cell r="G24">
            <v>1999278</v>
          </cell>
          <cell r="H24">
            <v>8216</v>
          </cell>
          <cell r="I24">
            <v>571195745</v>
          </cell>
          <cell r="J24">
            <v>1187265</v>
          </cell>
          <cell r="K24">
            <v>59.38</v>
          </cell>
          <cell r="L24">
            <v>6.5</v>
          </cell>
          <cell r="M24">
            <v>0.9</v>
          </cell>
        </row>
        <row r="25">
          <cell r="A25">
            <v>43185</v>
          </cell>
          <cell r="B25">
            <v>275.55</v>
          </cell>
          <cell r="C25">
            <v>282.8</v>
          </cell>
          <cell r="D25">
            <v>275.55</v>
          </cell>
          <cell r="E25">
            <v>281.45</v>
          </cell>
          <cell r="F25">
            <v>278.83638112458999</v>
          </cell>
          <cell r="G25">
            <v>2856987</v>
          </cell>
          <cell r="H25">
            <v>9265</v>
          </cell>
          <cell r="I25">
            <v>796631916</v>
          </cell>
          <cell r="J25">
            <v>1989932</v>
          </cell>
          <cell r="K25">
            <v>69.650000000000006</v>
          </cell>
          <cell r="L25">
            <v>7.25</v>
          </cell>
          <cell r="M25">
            <v>5.9</v>
          </cell>
        </row>
        <row r="26">
          <cell r="A26">
            <v>43182</v>
          </cell>
          <cell r="B26">
            <v>277</v>
          </cell>
          <cell r="C26">
            <v>277.85000000000002</v>
          </cell>
          <cell r="D26">
            <v>273.64999999999998</v>
          </cell>
          <cell r="E26">
            <v>275.8</v>
          </cell>
          <cell r="F26">
            <v>275.76462919208501</v>
          </cell>
          <cell r="G26">
            <v>1348434</v>
          </cell>
          <cell r="H26">
            <v>7409</v>
          </cell>
          <cell r="I26">
            <v>371850402</v>
          </cell>
          <cell r="J26">
            <v>489721</v>
          </cell>
          <cell r="K26">
            <v>36.32</v>
          </cell>
          <cell r="L26">
            <v>4.2</v>
          </cell>
          <cell r="M26">
            <v>-1.2</v>
          </cell>
        </row>
        <row r="27">
          <cell r="A27">
            <v>43181</v>
          </cell>
          <cell r="B27">
            <v>289.60000000000002</v>
          </cell>
          <cell r="C27">
            <v>289.7</v>
          </cell>
          <cell r="D27">
            <v>281.14999999999998</v>
          </cell>
          <cell r="E27">
            <v>283.55</v>
          </cell>
          <cell r="F27">
            <v>284.02540073420403</v>
          </cell>
          <cell r="G27">
            <v>1184139</v>
          </cell>
          <cell r="H27">
            <v>5928</v>
          </cell>
          <cell r="I27">
            <v>336325554</v>
          </cell>
          <cell r="J27">
            <v>481989</v>
          </cell>
          <cell r="K27">
            <v>40.700000000000003</v>
          </cell>
          <cell r="L27">
            <v>8.5500000000000007</v>
          </cell>
          <cell r="M27">
            <v>-6.05</v>
          </cell>
        </row>
        <row r="28">
          <cell r="A28">
            <v>43180</v>
          </cell>
          <cell r="B28">
            <v>294.55</v>
          </cell>
          <cell r="C28">
            <v>296.5</v>
          </cell>
          <cell r="D28">
            <v>287.5</v>
          </cell>
          <cell r="E28">
            <v>289.60000000000002</v>
          </cell>
          <cell r="F28">
            <v>290.85705408066502</v>
          </cell>
          <cell r="G28">
            <v>2153080</v>
          </cell>
          <cell r="H28">
            <v>4975</v>
          </cell>
          <cell r="I28">
            <v>626238506</v>
          </cell>
          <cell r="J28">
            <v>1812882</v>
          </cell>
          <cell r="K28">
            <v>84.2</v>
          </cell>
          <cell r="L28">
            <v>9</v>
          </cell>
          <cell r="M28">
            <v>-4.95</v>
          </cell>
        </row>
        <row r="29">
          <cell r="A29">
            <v>43179</v>
          </cell>
          <cell r="B29">
            <v>292.55</v>
          </cell>
          <cell r="C29">
            <v>297</v>
          </cell>
          <cell r="D29">
            <v>290.35000000000002</v>
          </cell>
          <cell r="E29">
            <v>291.75</v>
          </cell>
          <cell r="F29">
            <v>292.81223176029698</v>
          </cell>
          <cell r="G29">
            <v>3346354</v>
          </cell>
          <cell r="H29">
            <v>4131</v>
          </cell>
          <cell r="I29">
            <v>979853383</v>
          </cell>
          <cell r="J29">
            <v>2798867</v>
          </cell>
          <cell r="K29">
            <v>83.64</v>
          </cell>
          <cell r="L29">
            <v>6.65</v>
          </cell>
          <cell r="M29">
            <v>-0.8</v>
          </cell>
        </row>
        <row r="30">
          <cell r="A30">
            <v>43178</v>
          </cell>
          <cell r="B30">
            <v>298.10000000000002</v>
          </cell>
          <cell r="C30">
            <v>299.95</v>
          </cell>
          <cell r="D30">
            <v>291.3</v>
          </cell>
          <cell r="E30">
            <v>295</v>
          </cell>
          <cell r="F30">
            <v>295.001752302113</v>
          </cell>
          <cell r="G30">
            <v>986702</v>
          </cell>
          <cell r="H30">
            <v>8598</v>
          </cell>
          <cell r="I30">
            <v>291078819</v>
          </cell>
          <cell r="J30">
            <v>405047</v>
          </cell>
          <cell r="K30">
            <v>41.05</v>
          </cell>
          <cell r="L30">
            <v>8.65</v>
          </cell>
          <cell r="M30">
            <v>-3.1</v>
          </cell>
        </row>
        <row r="31">
          <cell r="A31">
            <v>43175</v>
          </cell>
          <cell r="B31">
            <v>302.8</v>
          </cell>
          <cell r="C31">
            <v>302.8</v>
          </cell>
          <cell r="D31">
            <v>297.39999999999998</v>
          </cell>
          <cell r="E31">
            <v>298.10000000000002</v>
          </cell>
          <cell r="F31">
            <v>299.58388433024101</v>
          </cell>
          <cell r="G31">
            <v>808232</v>
          </cell>
          <cell r="H31">
            <v>4674</v>
          </cell>
          <cell r="I31">
            <v>242133282</v>
          </cell>
          <cell r="J31">
            <v>226069</v>
          </cell>
          <cell r="K31">
            <v>27.97</v>
          </cell>
          <cell r="L31">
            <v>5.4</v>
          </cell>
          <cell r="M31">
            <v>-4.7</v>
          </cell>
        </row>
        <row r="32">
          <cell r="A32">
            <v>43174</v>
          </cell>
          <cell r="B32">
            <v>306.89999999999998</v>
          </cell>
          <cell r="C32">
            <v>306.89999999999998</v>
          </cell>
          <cell r="D32">
            <v>300.64999999999998</v>
          </cell>
          <cell r="E32">
            <v>301.45</v>
          </cell>
          <cell r="F32">
            <v>302.87858375908701</v>
          </cell>
          <cell r="G32">
            <v>945969</v>
          </cell>
          <cell r="H32">
            <v>6372</v>
          </cell>
          <cell r="I32">
            <v>286513751</v>
          </cell>
          <cell r="J32">
            <v>503207</v>
          </cell>
          <cell r="K32">
            <v>53.19</v>
          </cell>
          <cell r="L32">
            <v>6.25</v>
          </cell>
          <cell r="M32">
            <v>-5.45</v>
          </cell>
        </row>
        <row r="33">
          <cell r="A33">
            <v>43173</v>
          </cell>
          <cell r="B33">
            <v>301.05</v>
          </cell>
          <cell r="C33">
            <v>307.3</v>
          </cell>
          <cell r="D33">
            <v>298.10000000000002</v>
          </cell>
          <cell r="E33">
            <v>306.35000000000002</v>
          </cell>
          <cell r="F33">
            <v>301.92278643549503</v>
          </cell>
          <cell r="G33">
            <v>461823</v>
          </cell>
          <cell r="H33">
            <v>3311</v>
          </cell>
          <cell r="I33">
            <v>139434887</v>
          </cell>
          <cell r="J33">
            <v>89957</v>
          </cell>
          <cell r="K33">
            <v>19.48</v>
          </cell>
          <cell r="L33">
            <v>9.1999999999999993</v>
          </cell>
          <cell r="M33">
            <v>5.3</v>
          </cell>
        </row>
        <row r="34">
          <cell r="A34">
            <v>43172</v>
          </cell>
          <cell r="B34">
            <v>300.7</v>
          </cell>
          <cell r="C34">
            <v>306.85000000000002</v>
          </cell>
          <cell r="D34">
            <v>300</v>
          </cell>
          <cell r="E34">
            <v>304</v>
          </cell>
          <cell r="F34">
            <v>303.56119123860299</v>
          </cell>
          <cell r="G34">
            <v>637387</v>
          </cell>
          <cell r="H34">
            <v>4968</v>
          </cell>
          <cell r="I34">
            <v>193485957</v>
          </cell>
          <cell r="J34">
            <v>109865</v>
          </cell>
          <cell r="K34">
            <v>17.239999999999998</v>
          </cell>
          <cell r="L34">
            <v>6.85</v>
          </cell>
          <cell r="M34">
            <v>3.3</v>
          </cell>
        </row>
        <row r="35">
          <cell r="A35">
            <v>43171</v>
          </cell>
          <cell r="B35">
            <v>294.3</v>
          </cell>
          <cell r="C35">
            <v>301.89999999999998</v>
          </cell>
          <cell r="D35">
            <v>293.75</v>
          </cell>
          <cell r="E35">
            <v>300.7</v>
          </cell>
          <cell r="F35">
            <v>296.41319283748601</v>
          </cell>
          <cell r="G35">
            <v>922637</v>
          </cell>
          <cell r="H35">
            <v>5526</v>
          </cell>
          <cell r="I35">
            <v>273481779</v>
          </cell>
          <cell r="J35">
            <v>479942</v>
          </cell>
          <cell r="K35">
            <v>52.02</v>
          </cell>
          <cell r="L35">
            <v>8.15</v>
          </cell>
          <cell r="M35">
            <v>6.4</v>
          </cell>
        </row>
        <row r="36">
          <cell r="A36">
            <v>43168</v>
          </cell>
          <cell r="B36">
            <v>300.95</v>
          </cell>
          <cell r="C36">
            <v>300.95</v>
          </cell>
          <cell r="D36">
            <v>290.64999999999998</v>
          </cell>
          <cell r="E36">
            <v>292.7</v>
          </cell>
          <cell r="F36">
            <v>294.53565809814302</v>
          </cell>
          <cell r="G36">
            <v>584776</v>
          </cell>
          <cell r="H36">
            <v>3673</v>
          </cell>
          <cell r="I36">
            <v>172237384</v>
          </cell>
          <cell r="J36">
            <v>197459</v>
          </cell>
          <cell r="K36">
            <v>33.770000000000003</v>
          </cell>
          <cell r="L36">
            <v>10.3</v>
          </cell>
          <cell r="M36">
            <v>-8.25</v>
          </cell>
        </row>
        <row r="37">
          <cell r="A37">
            <v>43167</v>
          </cell>
          <cell r="B37">
            <v>288</v>
          </cell>
          <cell r="C37">
            <v>297.95</v>
          </cell>
          <cell r="D37">
            <v>288</v>
          </cell>
          <cell r="E37">
            <v>296.95</v>
          </cell>
          <cell r="F37">
            <v>292.87367571858698</v>
          </cell>
          <cell r="G37">
            <v>1555655</v>
          </cell>
          <cell r="H37">
            <v>9395</v>
          </cell>
          <cell r="I37">
            <v>455610398</v>
          </cell>
          <cell r="J37">
            <v>652919</v>
          </cell>
          <cell r="K37">
            <v>41.97</v>
          </cell>
          <cell r="L37">
            <v>9.9499999999999993</v>
          </cell>
          <cell r="M37">
            <v>8.9499999999999993</v>
          </cell>
        </row>
        <row r="38">
          <cell r="A38">
            <v>43166</v>
          </cell>
          <cell r="B38">
            <v>292</v>
          </cell>
          <cell r="C38">
            <v>294</v>
          </cell>
          <cell r="D38">
            <v>285.3</v>
          </cell>
          <cell r="E38">
            <v>286.7</v>
          </cell>
          <cell r="F38">
            <v>287.91717866763298</v>
          </cell>
          <cell r="G38">
            <v>1428871</v>
          </cell>
          <cell r="H38">
            <v>7654</v>
          </cell>
          <cell r="I38">
            <v>411396507</v>
          </cell>
          <cell r="J38">
            <v>611680</v>
          </cell>
          <cell r="K38">
            <v>42.81</v>
          </cell>
          <cell r="L38">
            <v>8.6999999999999993</v>
          </cell>
          <cell r="M38">
            <v>-5.3</v>
          </cell>
        </row>
        <row r="39">
          <cell r="A39">
            <v>43165</v>
          </cell>
          <cell r="B39">
            <v>308.39999999999998</v>
          </cell>
          <cell r="C39">
            <v>308.39999999999998</v>
          </cell>
          <cell r="D39">
            <v>294</v>
          </cell>
          <cell r="E39">
            <v>295.10000000000002</v>
          </cell>
          <cell r="F39">
            <v>299.92854364748598</v>
          </cell>
          <cell r="G39">
            <v>881895</v>
          </cell>
          <cell r="H39">
            <v>6037</v>
          </cell>
          <cell r="I39">
            <v>264505483</v>
          </cell>
          <cell r="J39">
            <v>176107</v>
          </cell>
          <cell r="K39">
            <v>19.97</v>
          </cell>
          <cell r="L39">
            <v>14.4</v>
          </cell>
          <cell r="M39">
            <v>-13.3</v>
          </cell>
        </row>
        <row r="40">
          <cell r="A40">
            <v>43164</v>
          </cell>
          <cell r="B40">
            <v>304.8</v>
          </cell>
          <cell r="C40">
            <v>306.35000000000002</v>
          </cell>
          <cell r="D40">
            <v>299.5</v>
          </cell>
          <cell r="E40">
            <v>303.10000000000002</v>
          </cell>
          <cell r="F40">
            <v>303.227214149524</v>
          </cell>
          <cell r="G40">
            <v>3408058</v>
          </cell>
          <cell r="H40">
            <v>7821</v>
          </cell>
          <cell r="I40">
            <v>1033415933</v>
          </cell>
          <cell r="J40">
            <v>618406</v>
          </cell>
          <cell r="K40">
            <v>18.149999999999999</v>
          </cell>
          <cell r="L40">
            <v>6.85</v>
          </cell>
          <cell r="M40">
            <v>-1.7</v>
          </cell>
        </row>
        <row r="41">
          <cell r="A41">
            <v>43160</v>
          </cell>
          <cell r="B41">
            <v>313</v>
          </cell>
          <cell r="C41">
            <v>313.95</v>
          </cell>
          <cell r="D41">
            <v>304.35000000000002</v>
          </cell>
          <cell r="E41">
            <v>305.25</v>
          </cell>
          <cell r="F41">
            <v>307.60357378638003</v>
          </cell>
          <cell r="G41">
            <v>1708608</v>
          </cell>
          <cell r="H41">
            <v>8509</v>
          </cell>
          <cell r="I41">
            <v>525573927</v>
          </cell>
          <cell r="J41">
            <v>778136</v>
          </cell>
          <cell r="K41">
            <v>45.54</v>
          </cell>
          <cell r="L41">
            <v>9.6</v>
          </cell>
          <cell r="M41">
            <v>-7.75</v>
          </cell>
        </row>
        <row r="42">
          <cell r="A42">
            <v>43159</v>
          </cell>
          <cell r="B42">
            <v>315</v>
          </cell>
          <cell r="C42">
            <v>317</v>
          </cell>
          <cell r="D42">
            <v>311.2</v>
          </cell>
          <cell r="E42">
            <v>313.5</v>
          </cell>
          <cell r="F42">
            <v>313.32883965785197</v>
          </cell>
          <cell r="G42">
            <v>1207549</v>
          </cell>
          <cell r="H42">
            <v>6638</v>
          </cell>
          <cell r="I42">
            <v>378359927</v>
          </cell>
          <cell r="J42">
            <v>500084</v>
          </cell>
          <cell r="K42">
            <v>41.41</v>
          </cell>
          <cell r="L42">
            <v>5.8</v>
          </cell>
          <cell r="M42">
            <v>-1.5</v>
          </cell>
        </row>
        <row r="43">
          <cell r="A43">
            <v>43158</v>
          </cell>
          <cell r="B43">
            <v>329</v>
          </cell>
          <cell r="C43">
            <v>329</v>
          </cell>
          <cell r="D43">
            <v>319.05</v>
          </cell>
          <cell r="E43">
            <v>319.64999999999998</v>
          </cell>
          <cell r="F43">
            <v>320.39999870338897</v>
          </cell>
          <cell r="G43">
            <v>2622221</v>
          </cell>
          <cell r="H43">
            <v>4551</v>
          </cell>
          <cell r="I43">
            <v>840159605</v>
          </cell>
          <cell r="J43">
            <v>2169175</v>
          </cell>
          <cell r="K43">
            <v>82.72</v>
          </cell>
          <cell r="L43">
            <v>9.9499999999999993</v>
          </cell>
          <cell r="M43">
            <v>-9.35</v>
          </cell>
        </row>
        <row r="44">
          <cell r="A44">
            <v>43157</v>
          </cell>
          <cell r="B44">
            <v>323.10000000000002</v>
          </cell>
          <cell r="C44">
            <v>327.75</v>
          </cell>
          <cell r="D44">
            <v>323.10000000000002</v>
          </cell>
          <cell r="E44">
            <v>327</v>
          </cell>
          <cell r="F44">
            <v>325.48273331771702</v>
          </cell>
          <cell r="G44">
            <v>418378</v>
          </cell>
          <cell r="H44">
            <v>4273</v>
          </cell>
          <cell r="I44">
            <v>136174815</v>
          </cell>
          <cell r="J44">
            <v>180297</v>
          </cell>
          <cell r="K44">
            <v>43.09</v>
          </cell>
          <cell r="L44">
            <v>4.6500000000000004</v>
          </cell>
          <cell r="M44">
            <v>3.9</v>
          </cell>
        </row>
        <row r="45">
          <cell r="A45">
            <v>43154</v>
          </cell>
          <cell r="B45">
            <v>319.5</v>
          </cell>
          <cell r="C45">
            <v>323.5</v>
          </cell>
          <cell r="D45">
            <v>318.5</v>
          </cell>
          <cell r="E45">
            <v>321.3</v>
          </cell>
          <cell r="F45">
            <v>320.78028539636</v>
          </cell>
          <cell r="G45">
            <v>3483296</v>
          </cell>
          <cell r="H45">
            <v>4235</v>
          </cell>
          <cell r="I45">
            <v>1117372685</v>
          </cell>
          <cell r="J45">
            <v>2852648</v>
          </cell>
          <cell r="K45">
            <v>81.900000000000006</v>
          </cell>
          <cell r="L45">
            <v>5</v>
          </cell>
          <cell r="M45">
            <v>1.8</v>
          </cell>
        </row>
        <row r="46">
          <cell r="A46">
            <v>43153</v>
          </cell>
          <cell r="B46">
            <v>318.89999999999998</v>
          </cell>
          <cell r="C46">
            <v>319.10000000000002</v>
          </cell>
          <cell r="D46">
            <v>314.05</v>
          </cell>
          <cell r="E46">
            <v>318</v>
          </cell>
          <cell r="F46">
            <v>317.16653319022998</v>
          </cell>
          <cell r="G46">
            <v>1343558</v>
          </cell>
          <cell r="H46">
            <v>6220</v>
          </cell>
          <cell r="I46">
            <v>426131633</v>
          </cell>
          <cell r="J46">
            <v>730146</v>
          </cell>
          <cell r="K46">
            <v>54.34</v>
          </cell>
          <cell r="L46">
            <v>5.05</v>
          </cell>
          <cell r="M46">
            <v>-0.9</v>
          </cell>
        </row>
        <row r="47">
          <cell r="A47">
            <v>43152</v>
          </cell>
          <cell r="B47">
            <v>315</v>
          </cell>
          <cell r="C47">
            <v>320.3</v>
          </cell>
          <cell r="D47">
            <v>315</v>
          </cell>
          <cell r="E47">
            <v>319.3</v>
          </cell>
          <cell r="F47">
            <v>318.25825646630699</v>
          </cell>
          <cell r="G47">
            <v>2031105</v>
          </cell>
          <cell r="H47">
            <v>6633</v>
          </cell>
          <cell r="I47">
            <v>646415936</v>
          </cell>
          <cell r="J47">
            <v>1282691</v>
          </cell>
          <cell r="K47">
            <v>63.15</v>
          </cell>
          <cell r="L47">
            <v>5.3</v>
          </cell>
          <cell r="M47">
            <v>4.3</v>
          </cell>
        </row>
        <row r="48">
          <cell r="A48">
            <v>43151</v>
          </cell>
          <cell r="B48">
            <v>320.95</v>
          </cell>
          <cell r="C48">
            <v>324</v>
          </cell>
          <cell r="D48">
            <v>316.55</v>
          </cell>
          <cell r="E48">
            <v>317.64999999999998</v>
          </cell>
          <cell r="F48">
            <v>319.05537012108601</v>
          </cell>
          <cell r="G48">
            <v>4907394</v>
          </cell>
          <cell r="H48">
            <v>9958</v>
          </cell>
          <cell r="I48">
            <v>1565730409</v>
          </cell>
          <cell r="J48">
            <v>1373685</v>
          </cell>
          <cell r="K48">
            <v>27.99</v>
          </cell>
          <cell r="L48">
            <v>7.45</v>
          </cell>
          <cell r="M48">
            <v>-3.3</v>
          </cell>
        </row>
        <row r="49">
          <cell r="A49">
            <v>43150</v>
          </cell>
          <cell r="B49">
            <v>325</v>
          </cell>
          <cell r="C49">
            <v>330</v>
          </cell>
          <cell r="D49">
            <v>315.25</v>
          </cell>
          <cell r="E49">
            <v>319.75</v>
          </cell>
          <cell r="F49">
            <v>320.46162888592397</v>
          </cell>
          <cell r="G49">
            <v>2296011</v>
          </cell>
          <cell r="H49">
            <v>15039</v>
          </cell>
          <cell r="I49">
            <v>735783425</v>
          </cell>
          <cell r="J49">
            <v>1412596</v>
          </cell>
          <cell r="K49">
            <v>61.52</v>
          </cell>
          <cell r="L49">
            <v>14.75</v>
          </cell>
          <cell r="M49">
            <v>-5.25</v>
          </cell>
        </row>
        <row r="50">
          <cell r="A50">
            <v>43147</v>
          </cell>
          <cell r="B50">
            <v>331</v>
          </cell>
          <cell r="C50">
            <v>334</v>
          </cell>
          <cell r="D50">
            <v>318.85000000000002</v>
          </cell>
          <cell r="E50">
            <v>321</v>
          </cell>
          <cell r="F50">
            <v>321.82269963067102</v>
          </cell>
          <cell r="G50">
            <v>4329207</v>
          </cell>
          <cell r="H50">
            <v>7057</v>
          </cell>
          <cell r="I50">
            <v>1393237084</v>
          </cell>
          <cell r="J50">
            <v>3500051</v>
          </cell>
          <cell r="K50">
            <v>80.849999999999994</v>
          </cell>
          <cell r="L50">
            <v>15.15</v>
          </cell>
          <cell r="M50">
            <v>-10</v>
          </cell>
        </row>
        <row r="51">
          <cell r="A51">
            <v>43146</v>
          </cell>
          <cell r="B51">
            <v>321.10000000000002</v>
          </cell>
          <cell r="C51">
            <v>331.5</v>
          </cell>
          <cell r="D51">
            <v>320</v>
          </cell>
          <cell r="E51">
            <v>328.6</v>
          </cell>
          <cell r="F51">
            <v>327.47134350404701</v>
          </cell>
          <cell r="G51">
            <v>756879</v>
          </cell>
          <cell r="H51">
            <v>7045</v>
          </cell>
          <cell r="I51">
            <v>247856183</v>
          </cell>
          <cell r="J51">
            <v>248615</v>
          </cell>
          <cell r="K51">
            <v>32.85</v>
          </cell>
          <cell r="L51">
            <v>11.5</v>
          </cell>
          <cell r="M51">
            <v>7.5</v>
          </cell>
        </row>
        <row r="52">
          <cell r="A52">
            <v>43145</v>
          </cell>
          <cell r="B52">
            <v>327.35000000000002</v>
          </cell>
          <cell r="C52">
            <v>327.35000000000002</v>
          </cell>
          <cell r="D52">
            <v>316.5</v>
          </cell>
          <cell r="E52">
            <v>318.55</v>
          </cell>
          <cell r="F52">
            <v>319.10628686679797</v>
          </cell>
          <cell r="G52">
            <v>2841988</v>
          </cell>
          <cell r="H52">
            <v>4720</v>
          </cell>
          <cell r="I52">
            <v>906896238</v>
          </cell>
          <cell r="J52">
            <v>2429512</v>
          </cell>
          <cell r="K52">
            <v>85.49</v>
          </cell>
          <cell r="L52">
            <v>10.85</v>
          </cell>
          <cell r="M52">
            <v>-8.8000000000000007</v>
          </cell>
        </row>
        <row r="53">
          <cell r="A53">
            <v>43143</v>
          </cell>
          <cell r="B53">
            <v>333.9</v>
          </cell>
          <cell r="C53">
            <v>333.9</v>
          </cell>
          <cell r="D53">
            <v>323.39999999999998</v>
          </cell>
          <cell r="E53">
            <v>326</v>
          </cell>
          <cell r="F53">
            <v>326.17941100271298</v>
          </cell>
          <cell r="G53">
            <v>470902</v>
          </cell>
          <cell r="H53">
            <v>5305</v>
          </cell>
          <cell r="I53">
            <v>153598537</v>
          </cell>
          <cell r="J53">
            <v>160803</v>
          </cell>
          <cell r="K53">
            <v>34.15</v>
          </cell>
          <cell r="L53">
            <v>10.5</v>
          </cell>
          <cell r="M53">
            <v>-7.9</v>
          </cell>
        </row>
        <row r="54">
          <cell r="A54">
            <v>43140</v>
          </cell>
          <cell r="B54">
            <v>324</v>
          </cell>
          <cell r="C54">
            <v>328.5</v>
          </cell>
          <cell r="D54">
            <v>322.95</v>
          </cell>
          <cell r="E54">
            <v>326.75</v>
          </cell>
          <cell r="F54">
            <v>325.58902538258502</v>
          </cell>
          <cell r="G54">
            <v>584968</v>
          </cell>
          <cell r="H54">
            <v>5899</v>
          </cell>
          <cell r="I54">
            <v>190459161</v>
          </cell>
          <cell r="J54">
            <v>133104</v>
          </cell>
          <cell r="K54">
            <v>22.75</v>
          </cell>
          <cell r="L54">
            <v>5.55</v>
          </cell>
          <cell r="M54">
            <v>2.75</v>
          </cell>
        </row>
        <row r="55">
          <cell r="A55">
            <v>43139</v>
          </cell>
          <cell r="B55">
            <v>332.25</v>
          </cell>
          <cell r="C55">
            <v>338.25</v>
          </cell>
          <cell r="D55">
            <v>329.9</v>
          </cell>
          <cell r="E55">
            <v>334.55</v>
          </cell>
          <cell r="F55">
            <v>335.10602374759401</v>
          </cell>
          <cell r="G55">
            <v>677037</v>
          </cell>
          <cell r="H55">
            <v>3954</v>
          </cell>
          <cell r="I55">
            <v>226879177</v>
          </cell>
          <cell r="J55">
            <v>228574</v>
          </cell>
          <cell r="K55">
            <v>33.76</v>
          </cell>
          <cell r="L55">
            <v>8.35</v>
          </cell>
          <cell r="M55">
            <v>2.2999999999999998</v>
          </cell>
        </row>
        <row r="56">
          <cell r="A56">
            <v>43138</v>
          </cell>
          <cell r="B56">
            <v>335</v>
          </cell>
          <cell r="C56">
            <v>336.3</v>
          </cell>
          <cell r="D56">
            <v>330</v>
          </cell>
          <cell r="E56">
            <v>332.25</v>
          </cell>
          <cell r="F56">
            <v>333.15352871834199</v>
          </cell>
          <cell r="G56">
            <v>626899</v>
          </cell>
          <cell r="H56">
            <v>7729</v>
          </cell>
          <cell r="I56">
            <v>208853614</v>
          </cell>
          <cell r="J56">
            <v>233364</v>
          </cell>
          <cell r="K56">
            <v>37.229999999999997</v>
          </cell>
          <cell r="L56">
            <v>6.3</v>
          </cell>
          <cell r="M56">
            <v>-2.75</v>
          </cell>
        </row>
        <row r="57">
          <cell r="A57">
            <v>43137</v>
          </cell>
          <cell r="B57">
            <v>318.85000000000002</v>
          </cell>
          <cell r="C57">
            <v>337.7</v>
          </cell>
          <cell r="D57">
            <v>311.60000000000002</v>
          </cell>
          <cell r="E57">
            <v>330.75</v>
          </cell>
          <cell r="F57">
            <v>325.64968476713398</v>
          </cell>
          <cell r="G57">
            <v>914562</v>
          </cell>
          <cell r="H57">
            <v>6334</v>
          </cell>
          <cell r="I57">
            <v>297826827</v>
          </cell>
          <cell r="J57">
            <v>207364</v>
          </cell>
          <cell r="K57">
            <v>22.67</v>
          </cell>
          <cell r="L57">
            <v>26.1</v>
          </cell>
          <cell r="M57">
            <v>11.9</v>
          </cell>
        </row>
        <row r="58">
          <cell r="A58">
            <v>43136</v>
          </cell>
          <cell r="B58">
            <v>329.9</v>
          </cell>
          <cell r="C58">
            <v>340.5</v>
          </cell>
          <cell r="D58">
            <v>326</v>
          </cell>
          <cell r="E58">
            <v>331.65</v>
          </cell>
          <cell r="F58">
            <v>329.26497299312501</v>
          </cell>
          <cell r="G58">
            <v>2172595</v>
          </cell>
          <cell r="H58">
            <v>5987</v>
          </cell>
          <cell r="I58">
            <v>715359434</v>
          </cell>
          <cell r="J58">
            <v>1228471</v>
          </cell>
          <cell r="K58">
            <v>56.54</v>
          </cell>
          <cell r="L58">
            <v>14.5</v>
          </cell>
          <cell r="M58">
            <v>1.75</v>
          </cell>
        </row>
        <row r="59">
          <cell r="A59">
            <v>43133</v>
          </cell>
          <cell r="B59">
            <v>340</v>
          </cell>
          <cell r="C59">
            <v>343.8</v>
          </cell>
          <cell r="D59">
            <v>333.5</v>
          </cell>
          <cell r="E59">
            <v>334.8</v>
          </cell>
          <cell r="F59">
            <v>337.40549417617302</v>
          </cell>
          <cell r="G59">
            <v>1251325</v>
          </cell>
          <cell r="H59">
            <v>4780</v>
          </cell>
          <cell r="I59">
            <v>422203930</v>
          </cell>
          <cell r="J59">
            <v>689084</v>
          </cell>
          <cell r="K59">
            <v>55.07</v>
          </cell>
          <cell r="L59">
            <v>10.3</v>
          </cell>
          <cell r="M59">
            <v>-5.2</v>
          </cell>
        </row>
        <row r="60">
          <cell r="A60">
            <v>43132</v>
          </cell>
          <cell r="B60">
            <v>349.7</v>
          </cell>
          <cell r="C60">
            <v>355.7</v>
          </cell>
          <cell r="D60">
            <v>343.65</v>
          </cell>
          <cell r="E60">
            <v>345.75</v>
          </cell>
          <cell r="F60">
            <v>350.76464087287599</v>
          </cell>
          <cell r="G60">
            <v>1990660</v>
          </cell>
          <cell r="H60">
            <v>15131</v>
          </cell>
          <cell r="I60">
            <v>698253140</v>
          </cell>
          <cell r="J60">
            <v>738925</v>
          </cell>
          <cell r="K60">
            <v>37.119999999999997</v>
          </cell>
          <cell r="L60">
            <v>12.05</v>
          </cell>
          <cell r="M60">
            <v>-3.95</v>
          </cell>
        </row>
        <row r="61">
          <cell r="A61">
            <v>43131</v>
          </cell>
          <cell r="B61">
            <v>349.4</v>
          </cell>
          <cell r="C61">
            <v>353.85</v>
          </cell>
          <cell r="D61">
            <v>343.55</v>
          </cell>
          <cell r="E61">
            <v>352.95</v>
          </cell>
          <cell r="F61">
            <v>347.84944640008001</v>
          </cell>
          <cell r="G61">
            <v>1743678</v>
          </cell>
          <cell r="H61">
            <v>8655</v>
          </cell>
          <cell r="I61">
            <v>606537427</v>
          </cell>
          <cell r="J61">
            <v>887494</v>
          </cell>
          <cell r="K61">
            <v>50.9</v>
          </cell>
          <cell r="L61">
            <v>10.3</v>
          </cell>
          <cell r="M61">
            <v>3.55</v>
          </cell>
        </row>
        <row r="62">
          <cell r="A62">
            <v>43130</v>
          </cell>
          <cell r="B62">
            <v>355.5</v>
          </cell>
          <cell r="C62">
            <v>356.5</v>
          </cell>
          <cell r="D62">
            <v>350.7</v>
          </cell>
          <cell r="E62">
            <v>352.6</v>
          </cell>
          <cell r="F62">
            <v>352.80507666285399</v>
          </cell>
          <cell r="G62">
            <v>2665176</v>
          </cell>
          <cell r="H62">
            <v>5607</v>
          </cell>
          <cell r="I62">
            <v>940287623</v>
          </cell>
          <cell r="J62">
            <v>2027973</v>
          </cell>
          <cell r="K62">
            <v>76.09</v>
          </cell>
          <cell r="L62">
            <v>5.8</v>
          </cell>
          <cell r="M62">
            <v>-2.9</v>
          </cell>
        </row>
        <row r="63">
          <cell r="A63">
            <v>43129</v>
          </cell>
          <cell r="B63">
            <v>360</v>
          </cell>
          <cell r="C63">
            <v>365.65</v>
          </cell>
          <cell r="D63">
            <v>355.1</v>
          </cell>
          <cell r="E63">
            <v>357.3</v>
          </cell>
          <cell r="F63">
            <v>361.57927253628498</v>
          </cell>
          <cell r="G63">
            <v>6302170</v>
          </cell>
          <cell r="H63">
            <v>9065</v>
          </cell>
          <cell r="I63">
            <v>2278734044</v>
          </cell>
          <cell r="J63">
            <v>5777506</v>
          </cell>
          <cell r="K63">
            <v>91.67</v>
          </cell>
          <cell r="L63">
            <v>10.55</v>
          </cell>
          <cell r="M63">
            <v>-2.7</v>
          </cell>
        </row>
        <row r="64">
          <cell r="A64">
            <v>43125</v>
          </cell>
          <cell r="B64">
            <v>353.85</v>
          </cell>
          <cell r="C64">
            <v>362.7</v>
          </cell>
          <cell r="D64">
            <v>352.25</v>
          </cell>
          <cell r="E64">
            <v>358.3</v>
          </cell>
          <cell r="F64">
            <v>356.466915245476</v>
          </cell>
          <cell r="G64">
            <v>1609684</v>
          </cell>
          <cell r="H64">
            <v>8320</v>
          </cell>
          <cell r="I64">
            <v>573799090</v>
          </cell>
          <cell r="J64">
            <v>742938</v>
          </cell>
          <cell r="K64">
            <v>46.15</v>
          </cell>
          <cell r="L64">
            <v>10.45</v>
          </cell>
          <cell r="M64">
            <v>4.45</v>
          </cell>
        </row>
        <row r="65">
          <cell r="A65">
            <v>43124</v>
          </cell>
          <cell r="B65">
            <v>359.1</v>
          </cell>
          <cell r="C65">
            <v>359.1</v>
          </cell>
          <cell r="D65">
            <v>351.65</v>
          </cell>
          <cell r="E65">
            <v>352.65</v>
          </cell>
          <cell r="F65">
            <v>354.72939667391501</v>
          </cell>
          <cell r="G65">
            <v>979951</v>
          </cell>
          <cell r="H65">
            <v>13547</v>
          </cell>
          <cell r="I65">
            <v>347617427</v>
          </cell>
          <cell r="J65">
            <v>468917</v>
          </cell>
          <cell r="K65">
            <v>47.85</v>
          </cell>
          <cell r="L65">
            <v>7.45</v>
          </cell>
          <cell r="M65">
            <v>-6.45</v>
          </cell>
        </row>
        <row r="66">
          <cell r="A66">
            <v>43123</v>
          </cell>
          <cell r="B66">
            <v>352.25</v>
          </cell>
          <cell r="C66">
            <v>364.55</v>
          </cell>
          <cell r="D66">
            <v>351.05</v>
          </cell>
          <cell r="E66">
            <v>362.05</v>
          </cell>
          <cell r="F66">
            <v>359.50717059558099</v>
          </cell>
          <cell r="G66">
            <v>1024880</v>
          </cell>
          <cell r="H66">
            <v>14738</v>
          </cell>
          <cell r="I66">
            <v>368451709</v>
          </cell>
          <cell r="J66">
            <v>432519</v>
          </cell>
          <cell r="K66">
            <v>42.2</v>
          </cell>
          <cell r="L66">
            <v>13.5</v>
          </cell>
          <cell r="M66">
            <v>9.8000000000000007</v>
          </cell>
        </row>
        <row r="67">
          <cell r="A67">
            <v>43122</v>
          </cell>
          <cell r="B67">
            <v>353</v>
          </cell>
          <cell r="C67">
            <v>353</v>
          </cell>
          <cell r="D67">
            <v>344.8</v>
          </cell>
          <cell r="E67">
            <v>351.3</v>
          </cell>
          <cell r="F67">
            <v>348.50480431387501</v>
          </cell>
          <cell r="G67">
            <v>684489</v>
          </cell>
          <cell r="H67">
            <v>5346</v>
          </cell>
          <cell r="I67">
            <v>238547705</v>
          </cell>
          <cell r="J67">
            <v>247624</v>
          </cell>
          <cell r="K67">
            <v>36.18</v>
          </cell>
          <cell r="L67">
            <v>8.1999999999999993</v>
          </cell>
          <cell r="M67">
            <v>-1.7</v>
          </cell>
        </row>
        <row r="68">
          <cell r="A68">
            <v>43119</v>
          </cell>
          <cell r="B68">
            <v>346.6</v>
          </cell>
          <cell r="C68">
            <v>355</v>
          </cell>
          <cell r="D68">
            <v>340.95</v>
          </cell>
          <cell r="E68">
            <v>353.55</v>
          </cell>
          <cell r="F68">
            <v>349.66412972690199</v>
          </cell>
          <cell r="G68">
            <v>17406536</v>
          </cell>
          <cell r="H68">
            <v>11976</v>
          </cell>
          <cell r="I68">
            <v>6086441262</v>
          </cell>
          <cell r="J68">
            <v>341201</v>
          </cell>
          <cell r="K68">
            <v>1.96</v>
          </cell>
          <cell r="L68">
            <v>14.05</v>
          </cell>
          <cell r="M68">
            <v>6.95</v>
          </cell>
        </row>
        <row r="69">
          <cell r="A69">
            <v>43118</v>
          </cell>
          <cell r="B69">
            <v>350</v>
          </cell>
          <cell r="C69">
            <v>354.8</v>
          </cell>
          <cell r="D69">
            <v>343.8</v>
          </cell>
          <cell r="E69">
            <v>346.1</v>
          </cell>
          <cell r="F69">
            <v>347.57763991116099</v>
          </cell>
          <cell r="G69">
            <v>1362025</v>
          </cell>
          <cell r="H69">
            <v>16692</v>
          </cell>
          <cell r="I69">
            <v>473409435</v>
          </cell>
          <cell r="J69">
            <v>372618</v>
          </cell>
          <cell r="K69">
            <v>27.36</v>
          </cell>
          <cell r="L69">
            <v>11</v>
          </cell>
          <cell r="M69">
            <v>-3.9</v>
          </cell>
        </row>
        <row r="70">
          <cell r="A70">
            <v>43117</v>
          </cell>
          <cell r="B70">
            <v>330</v>
          </cell>
          <cell r="C70">
            <v>344</v>
          </cell>
          <cell r="D70">
            <v>330</v>
          </cell>
          <cell r="E70">
            <v>343.1</v>
          </cell>
          <cell r="F70">
            <v>339.673222125969</v>
          </cell>
          <cell r="G70">
            <v>1081643</v>
          </cell>
          <cell r="H70">
            <v>11178</v>
          </cell>
          <cell r="I70">
            <v>367405163</v>
          </cell>
          <cell r="J70">
            <v>217562</v>
          </cell>
          <cell r="K70">
            <v>20.11</v>
          </cell>
          <cell r="L70">
            <v>14</v>
          </cell>
          <cell r="M70">
            <v>13.1</v>
          </cell>
        </row>
        <row r="71">
          <cell r="A71">
            <v>43116</v>
          </cell>
          <cell r="B71">
            <v>329.5</v>
          </cell>
          <cell r="C71">
            <v>340.65</v>
          </cell>
          <cell r="D71">
            <v>326.55</v>
          </cell>
          <cell r="E71">
            <v>334.15</v>
          </cell>
          <cell r="F71">
            <v>334.37973825436899</v>
          </cell>
          <cell r="G71">
            <v>1183057</v>
          </cell>
          <cell r="H71">
            <v>9730</v>
          </cell>
          <cell r="I71">
            <v>395590290</v>
          </cell>
          <cell r="J71">
            <v>426884</v>
          </cell>
          <cell r="K71">
            <v>36.08</v>
          </cell>
          <cell r="L71">
            <v>14.1</v>
          </cell>
          <cell r="M71">
            <v>4.6500000000000004</v>
          </cell>
        </row>
        <row r="72">
          <cell r="A72">
            <v>43115</v>
          </cell>
          <cell r="B72">
            <v>319.3</v>
          </cell>
          <cell r="C72">
            <v>330.6</v>
          </cell>
          <cell r="D72">
            <v>319.3</v>
          </cell>
          <cell r="E72">
            <v>329.45</v>
          </cell>
          <cell r="F72">
            <v>327.750856434105</v>
          </cell>
          <cell r="G72">
            <v>1412543</v>
          </cell>
          <cell r="H72">
            <v>11003</v>
          </cell>
          <cell r="I72">
            <v>462962178</v>
          </cell>
          <cell r="J72">
            <v>698891</v>
          </cell>
          <cell r="K72">
            <v>49.48</v>
          </cell>
          <cell r="L72">
            <v>11.3</v>
          </cell>
          <cell r="M72">
            <v>10.15</v>
          </cell>
        </row>
        <row r="73">
          <cell r="A73">
            <v>43112</v>
          </cell>
          <cell r="B73">
            <v>309.45</v>
          </cell>
          <cell r="C73">
            <v>318.75</v>
          </cell>
          <cell r="D73">
            <v>309</v>
          </cell>
          <cell r="E73">
            <v>317.60000000000002</v>
          </cell>
          <cell r="F73">
            <v>315.07120318406902</v>
          </cell>
          <cell r="G73">
            <v>460794</v>
          </cell>
          <cell r="H73">
            <v>5467</v>
          </cell>
          <cell r="I73">
            <v>145182920</v>
          </cell>
          <cell r="J73">
            <v>181239</v>
          </cell>
          <cell r="K73">
            <v>39.33</v>
          </cell>
          <cell r="L73">
            <v>9.75</v>
          </cell>
          <cell r="M73">
            <v>8.15</v>
          </cell>
        </row>
        <row r="74">
          <cell r="A74">
            <v>43111</v>
          </cell>
          <cell r="B74">
            <v>312</v>
          </cell>
          <cell r="C74">
            <v>312</v>
          </cell>
          <cell r="D74">
            <v>308.5</v>
          </cell>
          <cell r="E74">
            <v>309.45</v>
          </cell>
          <cell r="F74">
            <v>309.45992991292201</v>
          </cell>
          <cell r="G74">
            <v>347853</v>
          </cell>
          <cell r="H74">
            <v>6639</v>
          </cell>
          <cell r="I74">
            <v>107646565</v>
          </cell>
          <cell r="J74">
            <v>213586</v>
          </cell>
          <cell r="K74">
            <v>61.4</v>
          </cell>
          <cell r="L74">
            <v>3.5</v>
          </cell>
          <cell r="M74">
            <v>-2.5499999999999998</v>
          </cell>
        </row>
        <row r="75">
          <cell r="A75">
            <v>43110</v>
          </cell>
          <cell r="B75">
            <v>312.5</v>
          </cell>
          <cell r="C75">
            <v>315.8</v>
          </cell>
          <cell r="D75">
            <v>310.5</v>
          </cell>
          <cell r="E75">
            <v>312</v>
          </cell>
          <cell r="F75">
            <v>311.91962549777998</v>
          </cell>
          <cell r="G75">
            <v>245339</v>
          </cell>
          <cell r="H75">
            <v>3011</v>
          </cell>
          <cell r="I75">
            <v>76526049</v>
          </cell>
          <cell r="J75">
            <v>104982</v>
          </cell>
          <cell r="K75">
            <v>42.79</v>
          </cell>
          <cell r="L75">
            <v>5.3</v>
          </cell>
          <cell r="M75">
            <v>-0.5</v>
          </cell>
        </row>
        <row r="76">
          <cell r="A76">
            <v>43109</v>
          </cell>
          <cell r="B76">
            <v>315</v>
          </cell>
          <cell r="C76">
            <v>315.39999999999998</v>
          </cell>
          <cell r="D76">
            <v>311</v>
          </cell>
          <cell r="E76">
            <v>312.14999999999998</v>
          </cell>
          <cell r="F76">
            <v>312.14821398095597</v>
          </cell>
          <cell r="G76">
            <v>310551</v>
          </cell>
          <cell r="H76">
            <v>2998</v>
          </cell>
          <cell r="I76">
            <v>96937940</v>
          </cell>
          <cell r="J76">
            <v>127118</v>
          </cell>
          <cell r="K76">
            <v>40.93</v>
          </cell>
          <cell r="L76">
            <v>4.4000000000000004</v>
          </cell>
          <cell r="M76">
            <v>-2.85</v>
          </cell>
        </row>
        <row r="77">
          <cell r="A77">
            <v>43108</v>
          </cell>
          <cell r="B77">
            <v>313</v>
          </cell>
          <cell r="C77">
            <v>318.45</v>
          </cell>
          <cell r="D77">
            <v>312.8</v>
          </cell>
          <cell r="E77">
            <v>314.14999999999998</v>
          </cell>
          <cell r="F77">
            <v>315.73317208470797</v>
          </cell>
          <cell r="G77">
            <v>380365</v>
          </cell>
          <cell r="H77">
            <v>3755</v>
          </cell>
          <cell r="I77">
            <v>120093848</v>
          </cell>
          <cell r="J77">
            <v>166467</v>
          </cell>
          <cell r="K77">
            <v>43.77</v>
          </cell>
          <cell r="L77">
            <v>5.65</v>
          </cell>
          <cell r="M77">
            <v>1.1499999999999999</v>
          </cell>
        </row>
        <row r="78">
          <cell r="A78">
            <v>43105</v>
          </cell>
          <cell r="B78">
            <v>313.25</v>
          </cell>
          <cell r="C78">
            <v>315.14999999999998</v>
          </cell>
          <cell r="D78">
            <v>311.7</v>
          </cell>
          <cell r="E78">
            <v>312.60000000000002</v>
          </cell>
          <cell r="F78">
            <v>312.92329191827997</v>
          </cell>
          <cell r="G78">
            <v>432210</v>
          </cell>
          <cell r="H78">
            <v>2140</v>
          </cell>
          <cell r="I78">
            <v>135248576</v>
          </cell>
          <cell r="J78">
            <v>283118</v>
          </cell>
          <cell r="K78">
            <v>65.5</v>
          </cell>
          <cell r="L78">
            <v>3.45</v>
          </cell>
          <cell r="M78">
            <v>-0.65</v>
          </cell>
        </row>
        <row r="79">
          <cell r="A79">
            <v>43104</v>
          </cell>
          <cell r="B79">
            <v>315</v>
          </cell>
          <cell r="C79">
            <v>315.75</v>
          </cell>
          <cell r="D79">
            <v>311.5</v>
          </cell>
          <cell r="E79">
            <v>314.8</v>
          </cell>
          <cell r="F79">
            <v>314.22592118492702</v>
          </cell>
          <cell r="G79">
            <v>451538</v>
          </cell>
          <cell r="H79">
            <v>2806</v>
          </cell>
          <cell r="I79">
            <v>141884944</v>
          </cell>
          <cell r="J79">
            <v>208340</v>
          </cell>
          <cell r="K79">
            <v>46.14</v>
          </cell>
          <cell r="L79">
            <v>4.25</v>
          </cell>
          <cell r="M79">
            <v>-0.2</v>
          </cell>
        </row>
        <row r="80">
          <cell r="A80">
            <v>43103</v>
          </cell>
          <cell r="B80">
            <v>310</v>
          </cell>
          <cell r="C80">
            <v>316.5</v>
          </cell>
          <cell r="D80">
            <v>310</v>
          </cell>
          <cell r="E80">
            <v>315.05</v>
          </cell>
          <cell r="F80">
            <v>315.02227022067598</v>
          </cell>
          <cell r="G80">
            <v>523165</v>
          </cell>
          <cell r="H80">
            <v>4376</v>
          </cell>
          <cell r="I80">
            <v>164808626</v>
          </cell>
          <cell r="J80">
            <v>245381</v>
          </cell>
          <cell r="K80">
            <v>46.9</v>
          </cell>
          <cell r="L80">
            <v>6.5</v>
          </cell>
          <cell r="M80">
            <v>5.05</v>
          </cell>
        </row>
        <row r="81">
          <cell r="A81">
            <v>43102</v>
          </cell>
          <cell r="B81">
            <v>310.2</v>
          </cell>
          <cell r="C81">
            <v>311.85000000000002</v>
          </cell>
          <cell r="D81">
            <v>307.75</v>
          </cell>
          <cell r="E81">
            <v>309.25</v>
          </cell>
          <cell r="F81">
            <v>309.48953753560102</v>
          </cell>
          <cell r="G81">
            <v>570898</v>
          </cell>
          <cell r="H81">
            <v>5983</v>
          </cell>
          <cell r="I81">
            <v>176686958</v>
          </cell>
          <cell r="J81">
            <v>254385</v>
          </cell>
          <cell r="K81">
            <v>44.56</v>
          </cell>
          <cell r="L81">
            <v>4.0999999999999996</v>
          </cell>
          <cell r="M81">
            <v>-0.95</v>
          </cell>
        </row>
        <row r="82">
          <cell r="A82">
            <v>43101</v>
          </cell>
          <cell r="B82">
            <v>312</v>
          </cell>
          <cell r="C82">
            <v>313.89999999999998</v>
          </cell>
          <cell r="D82">
            <v>309.10000000000002</v>
          </cell>
          <cell r="E82">
            <v>310.55</v>
          </cell>
          <cell r="F82">
            <v>311.75005123327901</v>
          </cell>
          <cell r="G82">
            <v>502603</v>
          </cell>
          <cell r="H82">
            <v>3286</v>
          </cell>
          <cell r="I82">
            <v>156686511</v>
          </cell>
          <cell r="J82">
            <v>173772</v>
          </cell>
          <cell r="K82">
            <v>34.57</v>
          </cell>
          <cell r="L82">
            <v>4.8</v>
          </cell>
          <cell r="M82">
            <v>-1.45</v>
          </cell>
        </row>
        <row r="83">
          <cell r="A83">
            <v>43098</v>
          </cell>
          <cell r="B83">
            <v>314.05</v>
          </cell>
          <cell r="C83">
            <v>315.5</v>
          </cell>
          <cell r="D83">
            <v>312.60000000000002</v>
          </cell>
          <cell r="E83">
            <v>314</v>
          </cell>
          <cell r="F83">
            <v>314.17051563059903</v>
          </cell>
          <cell r="G83">
            <v>359967</v>
          </cell>
          <cell r="H83">
            <v>2450</v>
          </cell>
          <cell r="I83">
            <v>113091018</v>
          </cell>
          <cell r="J83">
            <v>148175</v>
          </cell>
          <cell r="K83">
            <v>41.16</v>
          </cell>
          <cell r="L83">
            <v>2.9</v>
          </cell>
          <cell r="M83">
            <v>-0.05</v>
          </cell>
        </row>
        <row r="84">
          <cell r="A84">
            <v>43097</v>
          </cell>
          <cell r="B84">
            <v>312.64999999999998</v>
          </cell>
          <cell r="C84">
            <v>317.89999999999998</v>
          </cell>
          <cell r="D84">
            <v>310.2</v>
          </cell>
          <cell r="E84">
            <v>314.25</v>
          </cell>
          <cell r="F84">
            <v>312.506331771926</v>
          </cell>
          <cell r="G84">
            <v>742920</v>
          </cell>
          <cell r="H84">
            <v>3585</v>
          </cell>
          <cell r="I84">
            <v>232167204</v>
          </cell>
          <cell r="J84">
            <v>285816</v>
          </cell>
          <cell r="K84">
            <v>38.47</v>
          </cell>
          <cell r="L84">
            <v>7.7</v>
          </cell>
          <cell r="M84">
            <v>1.6</v>
          </cell>
        </row>
        <row r="85">
          <cell r="A85">
            <v>43096</v>
          </cell>
          <cell r="B85">
            <v>316.8</v>
          </cell>
          <cell r="C85">
            <v>317.89999999999998</v>
          </cell>
          <cell r="D85">
            <v>312.10000000000002</v>
          </cell>
          <cell r="E85">
            <v>312.64999999999998</v>
          </cell>
          <cell r="F85">
            <v>314.90049737359402</v>
          </cell>
          <cell r="G85">
            <v>322494</v>
          </cell>
          <cell r="H85">
            <v>2115</v>
          </cell>
          <cell r="I85">
            <v>101553521</v>
          </cell>
          <cell r="J85">
            <v>151903</v>
          </cell>
          <cell r="K85">
            <v>47.1</v>
          </cell>
          <cell r="L85">
            <v>5.8</v>
          </cell>
          <cell r="M85">
            <v>-4.1500000000000004</v>
          </cell>
        </row>
        <row r="86">
          <cell r="A86">
            <v>43095</v>
          </cell>
          <cell r="B86">
            <v>316</v>
          </cell>
          <cell r="C86">
            <v>318.75</v>
          </cell>
          <cell r="D86">
            <v>313.39999999999998</v>
          </cell>
          <cell r="E86">
            <v>317.5</v>
          </cell>
          <cell r="F86">
            <v>315.70170006578797</v>
          </cell>
          <cell r="G86">
            <v>574566</v>
          </cell>
          <cell r="H86">
            <v>2155</v>
          </cell>
          <cell r="I86">
            <v>181391463</v>
          </cell>
          <cell r="J86">
            <v>330029</v>
          </cell>
          <cell r="K86">
            <v>57.44</v>
          </cell>
          <cell r="L86">
            <v>5.35</v>
          </cell>
          <cell r="M86">
            <v>1.5</v>
          </cell>
        </row>
        <row r="87">
          <cell r="A87">
            <v>43091</v>
          </cell>
          <cell r="B87">
            <v>314.89999999999998</v>
          </cell>
          <cell r="C87">
            <v>318.89999999999998</v>
          </cell>
          <cell r="D87">
            <v>313.89999999999998</v>
          </cell>
          <cell r="E87">
            <v>316.39999999999998</v>
          </cell>
          <cell r="F87">
            <v>316.36481989851001</v>
          </cell>
          <cell r="G87">
            <v>192336</v>
          </cell>
          <cell r="H87">
            <v>1623</v>
          </cell>
          <cell r="I87">
            <v>60848344</v>
          </cell>
          <cell r="J87">
            <v>50658</v>
          </cell>
          <cell r="K87">
            <v>26.34</v>
          </cell>
          <cell r="L87">
            <v>5</v>
          </cell>
          <cell r="M87">
            <v>1.5</v>
          </cell>
        </row>
        <row r="88">
          <cell r="A88">
            <v>43090</v>
          </cell>
          <cell r="B88">
            <v>316.95</v>
          </cell>
          <cell r="C88">
            <v>316.95</v>
          </cell>
          <cell r="D88">
            <v>312.39999999999998</v>
          </cell>
          <cell r="E88">
            <v>314.75</v>
          </cell>
          <cell r="F88">
            <v>314.63114923683401</v>
          </cell>
          <cell r="G88">
            <v>512340</v>
          </cell>
          <cell r="H88">
            <v>1949</v>
          </cell>
          <cell r="I88">
            <v>161198123</v>
          </cell>
          <cell r="J88">
            <v>71741</v>
          </cell>
          <cell r="K88">
            <v>14</v>
          </cell>
          <cell r="L88">
            <v>4.55</v>
          </cell>
          <cell r="M88">
            <v>-2.2000000000000002</v>
          </cell>
        </row>
        <row r="89">
          <cell r="A89">
            <v>43089</v>
          </cell>
          <cell r="B89">
            <v>314</v>
          </cell>
          <cell r="C89">
            <v>317.55</v>
          </cell>
          <cell r="D89">
            <v>311.75</v>
          </cell>
          <cell r="E89">
            <v>315.64999999999998</v>
          </cell>
          <cell r="F89">
            <v>314.87330488947799</v>
          </cell>
          <cell r="G89">
            <v>772516</v>
          </cell>
          <cell r="H89">
            <v>3810</v>
          </cell>
          <cell r="I89">
            <v>243244666</v>
          </cell>
          <cell r="J89">
            <v>438986</v>
          </cell>
          <cell r="K89">
            <v>56.83</v>
          </cell>
          <cell r="L89">
            <v>5.8</v>
          </cell>
          <cell r="M89">
            <v>1.65</v>
          </cell>
        </row>
        <row r="90">
          <cell r="A90">
            <v>43088</v>
          </cell>
          <cell r="B90">
            <v>309</v>
          </cell>
          <cell r="C90">
            <v>314.75</v>
          </cell>
          <cell r="D90">
            <v>308.95</v>
          </cell>
          <cell r="E90">
            <v>313.60000000000002</v>
          </cell>
          <cell r="F90">
            <v>310.634541289526</v>
          </cell>
          <cell r="G90">
            <v>7521520</v>
          </cell>
          <cell r="H90">
            <v>4244</v>
          </cell>
          <cell r="I90">
            <v>2336443915</v>
          </cell>
          <cell r="J90">
            <v>7255035</v>
          </cell>
          <cell r="K90">
            <v>96.46</v>
          </cell>
          <cell r="L90">
            <v>5.8</v>
          </cell>
          <cell r="M90">
            <v>4.5999999999999996</v>
          </cell>
        </row>
        <row r="91">
          <cell r="A91">
            <v>43087</v>
          </cell>
          <cell r="B91">
            <v>302</v>
          </cell>
          <cell r="C91">
            <v>312</v>
          </cell>
          <cell r="D91">
            <v>287.10000000000002</v>
          </cell>
          <cell r="E91">
            <v>308.85000000000002</v>
          </cell>
          <cell r="F91">
            <v>295.69736365231603</v>
          </cell>
          <cell r="G91">
            <v>6889721</v>
          </cell>
          <cell r="H91">
            <v>9133</v>
          </cell>
          <cell r="I91">
            <v>2037272336</v>
          </cell>
          <cell r="J91">
            <v>6234809</v>
          </cell>
          <cell r="K91">
            <v>90.49</v>
          </cell>
          <cell r="L91">
            <v>24.9</v>
          </cell>
          <cell r="M91">
            <v>6.85</v>
          </cell>
        </row>
        <row r="92">
          <cell r="A92">
            <v>43084</v>
          </cell>
          <cell r="B92">
            <v>307.14999999999998</v>
          </cell>
          <cell r="C92">
            <v>310.2</v>
          </cell>
          <cell r="D92">
            <v>302.7</v>
          </cell>
          <cell r="E92">
            <v>303.45</v>
          </cell>
          <cell r="F92">
            <v>306.68766084660302</v>
          </cell>
          <cell r="G92">
            <v>8531809</v>
          </cell>
          <cell r="H92">
            <v>3239</v>
          </cell>
          <cell r="I92">
            <v>2616600545</v>
          </cell>
          <cell r="J92">
            <v>8164704</v>
          </cell>
          <cell r="K92">
            <v>95.7</v>
          </cell>
          <cell r="L92">
            <v>7.5</v>
          </cell>
          <cell r="M92">
            <v>-3.7</v>
          </cell>
        </row>
        <row r="93">
          <cell r="A93">
            <v>43083</v>
          </cell>
          <cell r="B93">
            <v>303</v>
          </cell>
          <cell r="C93">
            <v>306.45</v>
          </cell>
          <cell r="D93">
            <v>301.39999999999998</v>
          </cell>
          <cell r="E93">
            <v>304.55</v>
          </cell>
          <cell r="F93">
            <v>303.44989806375798</v>
          </cell>
          <cell r="G93">
            <v>548382</v>
          </cell>
          <cell r="H93">
            <v>3619</v>
          </cell>
          <cell r="I93">
            <v>166406462</v>
          </cell>
          <cell r="J93">
            <v>317031</v>
          </cell>
          <cell r="K93">
            <v>57.81</v>
          </cell>
          <cell r="L93">
            <v>5.05</v>
          </cell>
          <cell r="M93">
            <v>1.55</v>
          </cell>
        </row>
        <row r="94">
          <cell r="A94">
            <v>43082</v>
          </cell>
          <cell r="B94">
            <v>307</v>
          </cell>
          <cell r="C94">
            <v>308.10000000000002</v>
          </cell>
          <cell r="D94">
            <v>300.5</v>
          </cell>
          <cell r="E94">
            <v>303.05</v>
          </cell>
          <cell r="F94">
            <v>304.68380806515103</v>
          </cell>
          <cell r="G94">
            <v>1250987</v>
          </cell>
          <cell r="H94">
            <v>5432</v>
          </cell>
          <cell r="I94">
            <v>381155483</v>
          </cell>
          <cell r="J94">
            <v>767943</v>
          </cell>
          <cell r="K94">
            <v>61.39</v>
          </cell>
          <cell r="L94">
            <v>7.6</v>
          </cell>
          <cell r="M94">
            <v>-3.95</v>
          </cell>
        </row>
        <row r="95">
          <cell r="A95">
            <v>43081</v>
          </cell>
          <cell r="B95">
            <v>311</v>
          </cell>
          <cell r="C95">
            <v>312</v>
          </cell>
          <cell r="D95">
            <v>306.05</v>
          </cell>
          <cell r="E95">
            <v>307.39999999999998</v>
          </cell>
          <cell r="F95">
            <v>307.358272731363</v>
          </cell>
          <cell r="G95">
            <v>577814</v>
          </cell>
          <cell r="H95">
            <v>2687</v>
          </cell>
          <cell r="I95">
            <v>177595913</v>
          </cell>
          <cell r="J95">
            <v>204766</v>
          </cell>
          <cell r="K95">
            <v>35.44</v>
          </cell>
          <cell r="L95">
            <v>5.95</v>
          </cell>
          <cell r="M95">
            <v>-3.6</v>
          </cell>
        </row>
        <row r="96">
          <cell r="A96">
            <v>43080</v>
          </cell>
          <cell r="B96">
            <v>313</v>
          </cell>
          <cell r="C96">
            <v>322</v>
          </cell>
          <cell r="D96">
            <v>308.14999999999998</v>
          </cell>
          <cell r="E96">
            <v>311.10000000000002</v>
          </cell>
          <cell r="F96">
            <v>310.02713702850002</v>
          </cell>
          <cell r="G96">
            <v>500239</v>
          </cell>
          <cell r="H96">
            <v>2884</v>
          </cell>
          <cell r="I96">
            <v>155087665</v>
          </cell>
          <cell r="J96">
            <v>200060</v>
          </cell>
          <cell r="K96">
            <v>39.99</v>
          </cell>
          <cell r="L96">
            <v>13.85</v>
          </cell>
          <cell r="M96">
            <v>-1.9</v>
          </cell>
        </row>
        <row r="97">
          <cell r="A97">
            <v>43077</v>
          </cell>
          <cell r="B97">
            <v>306.64999999999998</v>
          </cell>
          <cell r="C97">
            <v>311.64999999999998</v>
          </cell>
          <cell r="D97">
            <v>306.64999999999998</v>
          </cell>
          <cell r="E97">
            <v>310.55</v>
          </cell>
          <cell r="F97">
            <v>309.32238953237697</v>
          </cell>
          <cell r="G97">
            <v>691198</v>
          </cell>
          <cell r="H97">
            <v>7929</v>
          </cell>
          <cell r="I97">
            <v>213803017</v>
          </cell>
          <cell r="J97">
            <v>266447</v>
          </cell>
          <cell r="K97">
            <v>38.549999999999997</v>
          </cell>
          <cell r="L97">
            <v>5</v>
          </cell>
          <cell r="M97">
            <v>3.9</v>
          </cell>
        </row>
        <row r="98">
          <cell r="A98">
            <v>43076</v>
          </cell>
          <cell r="B98">
            <v>300</v>
          </cell>
          <cell r="C98">
            <v>307.05</v>
          </cell>
          <cell r="D98">
            <v>300</v>
          </cell>
          <cell r="E98">
            <v>306</v>
          </cell>
          <cell r="F98">
            <v>303.64374167089801</v>
          </cell>
          <cell r="G98">
            <v>523766</v>
          </cell>
          <cell r="H98">
            <v>3891</v>
          </cell>
          <cell r="I98">
            <v>159038268</v>
          </cell>
          <cell r="J98">
            <v>194400</v>
          </cell>
          <cell r="K98">
            <v>37.119999999999997</v>
          </cell>
          <cell r="L98">
            <v>7.05</v>
          </cell>
          <cell r="M98">
            <v>6</v>
          </cell>
        </row>
        <row r="99">
          <cell r="A99">
            <v>43075</v>
          </cell>
          <cell r="B99">
            <v>304.5</v>
          </cell>
          <cell r="C99">
            <v>304.8</v>
          </cell>
          <cell r="D99">
            <v>298.10000000000002</v>
          </cell>
          <cell r="E99">
            <v>299.39999999999998</v>
          </cell>
          <cell r="F99">
            <v>301.56728604154802</v>
          </cell>
          <cell r="G99">
            <v>766095</v>
          </cell>
          <cell r="H99">
            <v>3058</v>
          </cell>
          <cell r="I99">
            <v>231029190</v>
          </cell>
          <cell r="J99">
            <v>403141</v>
          </cell>
          <cell r="K99">
            <v>52.62</v>
          </cell>
          <cell r="L99">
            <v>6.7</v>
          </cell>
          <cell r="M99">
            <v>-5.0999999999999996</v>
          </cell>
        </row>
        <row r="100">
          <cell r="A100">
            <v>43074</v>
          </cell>
          <cell r="B100">
            <v>304.3</v>
          </cell>
          <cell r="C100">
            <v>307.39999999999998</v>
          </cell>
          <cell r="D100">
            <v>303.75</v>
          </cell>
          <cell r="E100">
            <v>305.39999999999998</v>
          </cell>
          <cell r="F100">
            <v>305.72185601823202</v>
          </cell>
          <cell r="G100">
            <v>382604</v>
          </cell>
          <cell r="H100">
            <v>2496</v>
          </cell>
          <cell r="I100">
            <v>116970405</v>
          </cell>
          <cell r="J100">
            <v>67694</v>
          </cell>
          <cell r="K100">
            <v>17.690000000000001</v>
          </cell>
          <cell r="L100">
            <v>3.65</v>
          </cell>
          <cell r="M100">
            <v>1.1000000000000001</v>
          </cell>
        </row>
        <row r="101">
          <cell r="A101">
            <v>43073</v>
          </cell>
          <cell r="B101">
            <v>305</v>
          </cell>
          <cell r="C101">
            <v>307.5</v>
          </cell>
          <cell r="D101">
            <v>302.39999999999998</v>
          </cell>
          <cell r="E101">
            <v>304.25</v>
          </cell>
          <cell r="F101">
            <v>304.26307429263198</v>
          </cell>
          <cell r="G101">
            <v>733424</v>
          </cell>
          <cell r="H101">
            <v>5088</v>
          </cell>
          <cell r="I101">
            <v>223153841</v>
          </cell>
          <cell r="J101">
            <v>344776</v>
          </cell>
          <cell r="K101">
            <v>47.01</v>
          </cell>
          <cell r="L101">
            <v>5.0999999999999996</v>
          </cell>
          <cell r="M101">
            <v>-0.75</v>
          </cell>
        </row>
        <row r="102">
          <cell r="A102">
            <v>43070</v>
          </cell>
          <cell r="B102">
            <v>309</v>
          </cell>
          <cell r="C102">
            <v>310</v>
          </cell>
          <cell r="D102">
            <v>304.45</v>
          </cell>
          <cell r="E102">
            <v>305.25</v>
          </cell>
          <cell r="F102">
            <v>307.18343178494001</v>
          </cell>
          <cell r="G102">
            <v>529194</v>
          </cell>
          <cell r="H102">
            <v>7945</v>
          </cell>
          <cell r="I102">
            <v>162559629</v>
          </cell>
          <cell r="J102">
            <v>182307</v>
          </cell>
          <cell r="K102">
            <v>34.450000000000003</v>
          </cell>
          <cell r="L102">
            <v>5.55</v>
          </cell>
          <cell r="M102">
            <v>-3.75</v>
          </cell>
        </row>
        <row r="103">
          <cell r="A103">
            <v>43069</v>
          </cell>
          <cell r="B103">
            <v>314.2</v>
          </cell>
          <cell r="C103">
            <v>315</v>
          </cell>
          <cell r="D103">
            <v>306.39999999999998</v>
          </cell>
          <cell r="E103">
            <v>307.8</v>
          </cell>
          <cell r="F103">
            <v>310.36702416430302</v>
          </cell>
          <cell r="G103">
            <v>609701</v>
          </cell>
          <cell r="H103">
            <v>3342</v>
          </cell>
          <cell r="I103">
            <v>189231085</v>
          </cell>
          <cell r="J103">
            <v>288359</v>
          </cell>
          <cell r="K103">
            <v>47.3</v>
          </cell>
          <cell r="L103">
            <v>8.6</v>
          </cell>
          <cell r="M103">
            <v>-6.4</v>
          </cell>
        </row>
        <row r="104">
          <cell r="A104">
            <v>43068</v>
          </cell>
          <cell r="B104">
            <v>313.45</v>
          </cell>
          <cell r="C104">
            <v>316.3</v>
          </cell>
          <cell r="D104">
            <v>312</v>
          </cell>
          <cell r="E104">
            <v>315.05</v>
          </cell>
          <cell r="F104">
            <v>315.069344436047</v>
          </cell>
          <cell r="G104">
            <v>631197</v>
          </cell>
          <cell r="H104">
            <v>3221</v>
          </cell>
          <cell r="I104">
            <v>198870825</v>
          </cell>
          <cell r="J104">
            <v>262741</v>
          </cell>
          <cell r="K104">
            <v>41.63</v>
          </cell>
          <cell r="L104">
            <v>4.3</v>
          </cell>
          <cell r="M104">
            <v>1.6</v>
          </cell>
        </row>
        <row r="105">
          <cell r="A105">
            <v>43067</v>
          </cell>
          <cell r="B105">
            <v>316</v>
          </cell>
          <cell r="C105">
            <v>319</v>
          </cell>
          <cell r="D105">
            <v>311.95</v>
          </cell>
          <cell r="E105">
            <v>313.75</v>
          </cell>
          <cell r="F105">
            <v>313.95737142893398</v>
          </cell>
          <cell r="G105">
            <v>628874</v>
          </cell>
          <cell r="H105">
            <v>3129</v>
          </cell>
          <cell r="I105">
            <v>197439628</v>
          </cell>
          <cell r="J105">
            <v>296021</v>
          </cell>
          <cell r="K105">
            <v>47.07</v>
          </cell>
          <cell r="L105">
            <v>7.05</v>
          </cell>
          <cell r="M105">
            <v>-2.25</v>
          </cell>
        </row>
        <row r="106">
          <cell r="A106">
            <v>43066</v>
          </cell>
          <cell r="B106">
            <v>316</v>
          </cell>
          <cell r="C106">
            <v>318.60000000000002</v>
          </cell>
          <cell r="D106">
            <v>313.64999999999998</v>
          </cell>
          <cell r="E106">
            <v>317</v>
          </cell>
          <cell r="F106">
            <v>315.79212990607198</v>
          </cell>
          <cell r="G106">
            <v>422028</v>
          </cell>
          <cell r="H106">
            <v>2393</v>
          </cell>
          <cell r="I106">
            <v>133273121</v>
          </cell>
          <cell r="J106">
            <v>230590</v>
          </cell>
          <cell r="K106">
            <v>54.64</v>
          </cell>
          <cell r="L106">
            <v>4.95</v>
          </cell>
          <cell r="M106">
            <v>1</v>
          </cell>
        </row>
        <row r="107">
          <cell r="A107">
            <v>43063</v>
          </cell>
          <cell r="B107">
            <v>320.5</v>
          </cell>
          <cell r="C107">
            <v>321.10000000000002</v>
          </cell>
          <cell r="D107">
            <v>316</v>
          </cell>
          <cell r="E107">
            <v>317.05</v>
          </cell>
          <cell r="F107">
            <v>317.69244319690603</v>
          </cell>
          <cell r="G107">
            <v>832217</v>
          </cell>
          <cell r="H107">
            <v>3354</v>
          </cell>
          <cell r="I107">
            <v>264389052</v>
          </cell>
          <cell r="J107">
            <v>471845</v>
          </cell>
          <cell r="K107">
            <v>56.7</v>
          </cell>
          <cell r="L107">
            <v>5.0999999999999996</v>
          </cell>
          <cell r="M107">
            <v>-3.45</v>
          </cell>
        </row>
        <row r="108">
          <cell r="A108">
            <v>43062</v>
          </cell>
          <cell r="B108">
            <v>320.8</v>
          </cell>
          <cell r="C108">
            <v>320.8</v>
          </cell>
          <cell r="D108">
            <v>315.45</v>
          </cell>
          <cell r="E108">
            <v>319.10000000000002</v>
          </cell>
          <cell r="F108">
            <v>317.66730588928903</v>
          </cell>
          <cell r="G108">
            <v>1034590</v>
          </cell>
          <cell r="H108">
            <v>4484</v>
          </cell>
          <cell r="I108">
            <v>328655418</v>
          </cell>
          <cell r="J108">
            <v>433713</v>
          </cell>
          <cell r="K108">
            <v>41.92</v>
          </cell>
          <cell r="L108">
            <v>5.35</v>
          </cell>
          <cell r="M108">
            <v>-1.7</v>
          </cell>
        </row>
        <row r="109">
          <cell r="A109">
            <v>43061</v>
          </cell>
          <cell r="B109">
            <v>320</v>
          </cell>
          <cell r="C109">
            <v>322.10000000000002</v>
          </cell>
          <cell r="D109">
            <v>317.95</v>
          </cell>
          <cell r="E109">
            <v>318.89999999999998</v>
          </cell>
          <cell r="F109">
            <v>319.58202393562402</v>
          </cell>
          <cell r="G109">
            <v>784521</v>
          </cell>
          <cell r="H109">
            <v>6462</v>
          </cell>
          <cell r="I109">
            <v>250718809</v>
          </cell>
          <cell r="J109">
            <v>345716</v>
          </cell>
          <cell r="K109">
            <v>44.07</v>
          </cell>
          <cell r="L109">
            <v>4.1500000000000004</v>
          </cell>
          <cell r="M109">
            <v>-1.1000000000000001</v>
          </cell>
        </row>
        <row r="110">
          <cell r="A110">
            <v>43060</v>
          </cell>
          <cell r="B110">
            <v>320</v>
          </cell>
          <cell r="C110">
            <v>322.2</v>
          </cell>
          <cell r="D110">
            <v>317.75</v>
          </cell>
          <cell r="E110">
            <v>320.05</v>
          </cell>
          <cell r="F110">
            <v>320.11975889576701</v>
          </cell>
          <cell r="G110">
            <v>688333</v>
          </cell>
          <cell r="H110">
            <v>5830</v>
          </cell>
          <cell r="I110">
            <v>220348994</v>
          </cell>
          <cell r="J110">
            <v>307611</v>
          </cell>
          <cell r="K110">
            <v>44.69</v>
          </cell>
          <cell r="L110">
            <v>4.45</v>
          </cell>
          <cell r="M110">
            <v>0.05</v>
          </cell>
        </row>
        <row r="111">
          <cell r="A111">
            <v>43059</v>
          </cell>
          <cell r="B111">
            <v>325</v>
          </cell>
          <cell r="C111">
            <v>325</v>
          </cell>
          <cell r="D111">
            <v>317.35000000000002</v>
          </cell>
          <cell r="E111">
            <v>318.5</v>
          </cell>
          <cell r="F111">
            <v>319.306087737383</v>
          </cell>
          <cell r="G111">
            <v>714929</v>
          </cell>
          <cell r="H111">
            <v>7414</v>
          </cell>
          <cell r="I111">
            <v>228281182</v>
          </cell>
          <cell r="J111">
            <v>396766</v>
          </cell>
          <cell r="K111">
            <v>55.5</v>
          </cell>
          <cell r="L111">
            <v>7.65</v>
          </cell>
          <cell r="M111">
            <v>-6.5</v>
          </cell>
        </row>
        <row r="112">
          <cell r="A112">
            <v>43056</v>
          </cell>
          <cell r="B112">
            <v>324</v>
          </cell>
          <cell r="C112">
            <v>332.3</v>
          </cell>
          <cell r="D112">
            <v>323.89999999999998</v>
          </cell>
          <cell r="E112">
            <v>325.10000000000002</v>
          </cell>
          <cell r="F112">
            <v>326.00933752037099</v>
          </cell>
          <cell r="G112">
            <v>2760583</v>
          </cell>
          <cell r="H112">
            <v>15057</v>
          </cell>
          <cell r="I112">
            <v>899975835</v>
          </cell>
          <cell r="J112">
            <v>1256287</v>
          </cell>
          <cell r="K112">
            <v>45.51</v>
          </cell>
          <cell r="L112">
            <v>8.4</v>
          </cell>
          <cell r="M112">
            <v>1.1000000000000001</v>
          </cell>
        </row>
        <row r="113">
          <cell r="A113">
            <v>43055</v>
          </cell>
          <cell r="B113">
            <v>315.75</v>
          </cell>
          <cell r="C113">
            <v>320</v>
          </cell>
          <cell r="D113">
            <v>315.75</v>
          </cell>
          <cell r="E113">
            <v>319.14999999999998</v>
          </cell>
          <cell r="F113">
            <v>317.90107427723802</v>
          </cell>
          <cell r="G113">
            <v>819807</v>
          </cell>
          <cell r="H113">
            <v>10229</v>
          </cell>
          <cell r="I113">
            <v>260617526</v>
          </cell>
          <cell r="J113">
            <v>290051</v>
          </cell>
          <cell r="K113">
            <v>35.380000000000003</v>
          </cell>
          <cell r="L113">
            <v>4.25</v>
          </cell>
          <cell r="M113">
            <v>3.4</v>
          </cell>
        </row>
        <row r="114">
          <cell r="A114">
            <v>43054</v>
          </cell>
          <cell r="B114">
            <v>313.60000000000002</v>
          </cell>
          <cell r="C114">
            <v>319.5</v>
          </cell>
          <cell r="D114">
            <v>312.95</v>
          </cell>
          <cell r="E114">
            <v>315.55</v>
          </cell>
          <cell r="F114">
            <v>316.30717311534102</v>
          </cell>
          <cell r="G114">
            <v>1192829</v>
          </cell>
          <cell r="H114">
            <v>9460</v>
          </cell>
          <cell r="I114">
            <v>377300369</v>
          </cell>
          <cell r="J114">
            <v>383052</v>
          </cell>
          <cell r="K114">
            <v>32.11</v>
          </cell>
          <cell r="L114">
            <v>6.55</v>
          </cell>
          <cell r="M114">
            <v>1.95</v>
          </cell>
        </row>
        <row r="115">
          <cell r="A115">
            <v>43053</v>
          </cell>
          <cell r="B115">
            <v>314.05</v>
          </cell>
          <cell r="C115">
            <v>316.89999999999998</v>
          </cell>
          <cell r="D115">
            <v>309.8</v>
          </cell>
          <cell r="E115">
            <v>313.85000000000002</v>
          </cell>
          <cell r="F115">
            <v>312.97696491380702</v>
          </cell>
          <cell r="G115">
            <v>930537</v>
          </cell>
          <cell r="H115">
            <v>4565</v>
          </cell>
          <cell r="I115">
            <v>291236646</v>
          </cell>
          <cell r="J115">
            <v>317513</v>
          </cell>
          <cell r="K115">
            <v>34.119999999999997</v>
          </cell>
          <cell r="L115">
            <v>7.1</v>
          </cell>
          <cell r="M115">
            <v>-0.2</v>
          </cell>
        </row>
        <row r="116">
          <cell r="A116">
            <v>43052</v>
          </cell>
          <cell r="B116">
            <v>318.5</v>
          </cell>
          <cell r="C116">
            <v>321.75</v>
          </cell>
          <cell r="D116">
            <v>313.10000000000002</v>
          </cell>
          <cell r="E116">
            <v>314.14999999999998</v>
          </cell>
          <cell r="F116">
            <v>317.53142458988901</v>
          </cell>
          <cell r="G116">
            <v>1021859</v>
          </cell>
          <cell r="H116">
            <v>7334</v>
          </cell>
          <cell r="I116">
            <v>324472344</v>
          </cell>
          <cell r="J116">
            <v>579401</v>
          </cell>
          <cell r="K116">
            <v>56.7</v>
          </cell>
          <cell r="L116">
            <v>8.65</v>
          </cell>
          <cell r="M116">
            <v>-4.3499999999999996</v>
          </cell>
        </row>
        <row r="117">
          <cell r="A117">
            <v>43049</v>
          </cell>
          <cell r="B117">
            <v>310.25</v>
          </cell>
          <cell r="C117">
            <v>324.10000000000002</v>
          </cell>
          <cell r="D117">
            <v>310.25</v>
          </cell>
          <cell r="E117">
            <v>318.60000000000002</v>
          </cell>
          <cell r="F117">
            <v>316.90431004417502</v>
          </cell>
          <cell r="G117">
            <v>1720400</v>
          </cell>
          <cell r="H117">
            <v>16517</v>
          </cell>
          <cell r="I117">
            <v>545202175</v>
          </cell>
          <cell r="J117">
            <v>719378</v>
          </cell>
          <cell r="K117">
            <v>41.81</v>
          </cell>
          <cell r="L117">
            <v>13.85</v>
          </cell>
          <cell r="M117">
            <v>8.35</v>
          </cell>
        </row>
        <row r="118">
          <cell r="A118">
            <v>43048</v>
          </cell>
          <cell r="B118">
            <v>306.05</v>
          </cell>
          <cell r="C118">
            <v>314.7</v>
          </cell>
          <cell r="D118">
            <v>306.05</v>
          </cell>
          <cell r="E118">
            <v>311.60000000000002</v>
          </cell>
          <cell r="F118">
            <v>311.19366364251903</v>
          </cell>
          <cell r="G118">
            <v>592233</v>
          </cell>
          <cell r="H118">
            <v>6121</v>
          </cell>
          <cell r="I118">
            <v>184299157</v>
          </cell>
          <cell r="J118">
            <v>140914</v>
          </cell>
          <cell r="K118">
            <v>23.79</v>
          </cell>
          <cell r="L118">
            <v>8.65</v>
          </cell>
          <cell r="M118">
            <v>5.55</v>
          </cell>
        </row>
        <row r="119">
          <cell r="A119">
            <v>43047</v>
          </cell>
          <cell r="B119">
            <v>312.3</v>
          </cell>
          <cell r="C119">
            <v>313.85000000000002</v>
          </cell>
          <cell r="D119">
            <v>303.89999999999998</v>
          </cell>
          <cell r="E119">
            <v>305.8</v>
          </cell>
          <cell r="F119">
            <v>309.668014361237</v>
          </cell>
          <cell r="G119">
            <v>784055</v>
          </cell>
          <cell r="H119">
            <v>6045</v>
          </cell>
          <cell r="I119">
            <v>242796755</v>
          </cell>
          <cell r="J119">
            <v>284900</v>
          </cell>
          <cell r="K119">
            <v>36.340000000000003</v>
          </cell>
          <cell r="L119">
            <v>9.9499999999999993</v>
          </cell>
          <cell r="M119">
            <v>-6.5</v>
          </cell>
        </row>
        <row r="120">
          <cell r="A120">
            <v>43046</v>
          </cell>
          <cell r="B120">
            <v>317</v>
          </cell>
          <cell r="C120">
            <v>317.39999999999998</v>
          </cell>
          <cell r="D120">
            <v>309.45</v>
          </cell>
          <cell r="E120">
            <v>312.2</v>
          </cell>
          <cell r="F120">
            <v>312.148173309421</v>
          </cell>
          <cell r="G120">
            <v>931767</v>
          </cell>
          <cell r="H120">
            <v>6412</v>
          </cell>
          <cell r="I120">
            <v>290849367</v>
          </cell>
          <cell r="J120">
            <v>314373</v>
          </cell>
          <cell r="K120">
            <v>33.74</v>
          </cell>
          <cell r="L120">
            <v>7.95</v>
          </cell>
          <cell r="M120">
            <v>-4.8</v>
          </cell>
        </row>
        <row r="121">
          <cell r="A121">
            <v>43045</v>
          </cell>
          <cell r="B121">
            <v>315.85000000000002</v>
          </cell>
          <cell r="C121">
            <v>320.05</v>
          </cell>
          <cell r="D121">
            <v>311.8</v>
          </cell>
          <cell r="E121">
            <v>316.14999999999998</v>
          </cell>
          <cell r="F121">
            <v>317.25379109651402</v>
          </cell>
          <cell r="G121">
            <v>1283138</v>
          </cell>
          <cell r="H121">
            <v>8088</v>
          </cell>
          <cell r="I121">
            <v>407080395</v>
          </cell>
          <cell r="J121">
            <v>537499</v>
          </cell>
          <cell r="K121">
            <v>41.89</v>
          </cell>
          <cell r="L121">
            <v>8.25</v>
          </cell>
          <cell r="M121">
            <v>0.3</v>
          </cell>
        </row>
        <row r="122">
          <cell r="A122">
            <v>43042</v>
          </cell>
          <cell r="B122">
            <v>317.5</v>
          </cell>
          <cell r="C122">
            <v>318.5</v>
          </cell>
          <cell r="D122">
            <v>314.2</v>
          </cell>
          <cell r="E122">
            <v>315.85000000000002</v>
          </cell>
          <cell r="F122">
            <v>316.21965402523603</v>
          </cell>
          <cell r="G122">
            <v>580736</v>
          </cell>
          <cell r="H122">
            <v>4445</v>
          </cell>
          <cell r="I122">
            <v>183640137</v>
          </cell>
          <cell r="J122">
            <v>204152</v>
          </cell>
          <cell r="K122">
            <v>35.15</v>
          </cell>
          <cell r="L122">
            <v>4.3</v>
          </cell>
          <cell r="M122">
            <v>-1.65</v>
          </cell>
        </row>
        <row r="123">
          <cell r="A123">
            <v>43041</v>
          </cell>
          <cell r="B123">
            <v>312</v>
          </cell>
          <cell r="C123">
            <v>320.3</v>
          </cell>
          <cell r="D123">
            <v>311.7</v>
          </cell>
          <cell r="E123">
            <v>316.64999999999998</v>
          </cell>
          <cell r="F123">
            <v>316.82645400556601</v>
          </cell>
          <cell r="G123">
            <v>1895849</v>
          </cell>
          <cell r="H123">
            <v>12957</v>
          </cell>
          <cell r="I123">
            <v>600655116</v>
          </cell>
          <cell r="J123">
            <v>796181</v>
          </cell>
          <cell r="K123">
            <v>42</v>
          </cell>
          <cell r="L123">
            <v>8.6</v>
          </cell>
          <cell r="M123">
            <v>4.6500000000000004</v>
          </cell>
        </row>
        <row r="124">
          <cell r="A124">
            <v>43040</v>
          </cell>
          <cell r="B124">
            <v>303</v>
          </cell>
          <cell r="C124">
            <v>318.89999999999998</v>
          </cell>
          <cell r="D124">
            <v>302.85000000000002</v>
          </cell>
          <cell r="E124">
            <v>313.2</v>
          </cell>
          <cell r="F124">
            <v>313.68127972029401</v>
          </cell>
          <cell r="G124">
            <v>2299565</v>
          </cell>
          <cell r="H124">
            <v>22520</v>
          </cell>
          <cell r="I124">
            <v>721330492</v>
          </cell>
          <cell r="J124">
            <v>809134</v>
          </cell>
          <cell r="K124">
            <v>35.19</v>
          </cell>
          <cell r="L124">
            <v>16.05</v>
          </cell>
          <cell r="M124">
            <v>10.199999999999999</v>
          </cell>
        </row>
        <row r="125">
          <cell r="A125">
            <v>43039</v>
          </cell>
          <cell r="B125">
            <v>300</v>
          </cell>
          <cell r="C125">
            <v>303.3</v>
          </cell>
          <cell r="D125">
            <v>298.3</v>
          </cell>
          <cell r="E125">
            <v>299.95</v>
          </cell>
          <cell r="F125">
            <v>300.81514419944898</v>
          </cell>
          <cell r="G125">
            <v>652395</v>
          </cell>
          <cell r="H125">
            <v>5041</v>
          </cell>
          <cell r="I125">
            <v>196250296</v>
          </cell>
          <cell r="J125">
            <v>155682</v>
          </cell>
          <cell r="K125">
            <v>23.86</v>
          </cell>
          <cell r="L125">
            <v>5</v>
          </cell>
          <cell r="M125">
            <v>-0.05</v>
          </cell>
        </row>
        <row r="126">
          <cell r="A126">
            <v>43038</v>
          </cell>
          <cell r="B126">
            <v>299.95</v>
          </cell>
          <cell r="C126">
            <v>308.2</v>
          </cell>
          <cell r="D126">
            <v>295.45</v>
          </cell>
          <cell r="E126">
            <v>300.55</v>
          </cell>
          <cell r="F126">
            <v>303.22218061487399</v>
          </cell>
          <cell r="G126">
            <v>2667798</v>
          </cell>
          <cell r="H126">
            <v>18781</v>
          </cell>
          <cell r="I126">
            <v>808935527</v>
          </cell>
          <cell r="J126">
            <v>689176</v>
          </cell>
          <cell r="K126">
            <v>25.83</v>
          </cell>
          <cell r="L126">
            <v>12.75</v>
          </cell>
          <cell r="M126">
            <v>0.6</v>
          </cell>
        </row>
        <row r="127">
          <cell r="A127">
            <v>43035</v>
          </cell>
          <cell r="B127">
            <v>293</v>
          </cell>
          <cell r="C127">
            <v>305.14999999999998</v>
          </cell>
          <cell r="D127">
            <v>285.39999999999998</v>
          </cell>
          <cell r="E127">
            <v>300.95</v>
          </cell>
          <cell r="F127">
            <v>298.01449855374301</v>
          </cell>
          <cell r="G127">
            <v>3250807</v>
          </cell>
          <cell r="H127">
            <v>18511</v>
          </cell>
          <cell r="I127">
            <v>968787618</v>
          </cell>
          <cell r="J127">
            <v>747215</v>
          </cell>
          <cell r="K127">
            <v>22.99</v>
          </cell>
          <cell r="L127">
            <v>19.75</v>
          </cell>
          <cell r="M127">
            <v>7.95</v>
          </cell>
        </row>
        <row r="128">
          <cell r="A128">
            <v>43034</v>
          </cell>
          <cell r="B128">
            <v>300</v>
          </cell>
          <cell r="C128">
            <v>314.5</v>
          </cell>
          <cell r="D128">
            <v>295.14999999999998</v>
          </cell>
          <cell r="E128">
            <v>299.25</v>
          </cell>
          <cell r="F128">
            <v>301.81211921307602</v>
          </cell>
          <cell r="G128">
            <v>1421891</v>
          </cell>
          <cell r="H128">
            <v>10790</v>
          </cell>
          <cell r="I128">
            <v>429143936</v>
          </cell>
          <cell r="J128">
            <v>299987</v>
          </cell>
          <cell r="K128">
            <v>21.1</v>
          </cell>
          <cell r="L128">
            <v>19.350000000000001</v>
          </cell>
          <cell r="M128">
            <v>-0.75</v>
          </cell>
        </row>
        <row r="129">
          <cell r="A129">
            <v>43033</v>
          </cell>
          <cell r="B129">
            <v>292.3</v>
          </cell>
          <cell r="C129">
            <v>310.45</v>
          </cell>
          <cell r="D129">
            <v>284.5</v>
          </cell>
          <cell r="E129">
            <v>305.60000000000002</v>
          </cell>
          <cell r="F129">
            <v>297.08520758919002</v>
          </cell>
          <cell r="G129">
            <v>5093666</v>
          </cell>
          <cell r="H129">
            <v>44019</v>
          </cell>
          <cell r="I129">
            <v>1513252821</v>
          </cell>
          <cell r="J129">
            <v>1675962</v>
          </cell>
          <cell r="K129">
            <v>32.9</v>
          </cell>
          <cell r="L129">
            <v>25.95</v>
          </cell>
          <cell r="M129">
            <v>13.3</v>
          </cell>
        </row>
        <row r="130">
          <cell r="A130">
            <v>43032</v>
          </cell>
          <cell r="B130">
            <v>264.5</v>
          </cell>
          <cell r="C130">
            <v>267.75</v>
          </cell>
          <cell r="D130">
            <v>256</v>
          </cell>
          <cell r="E130">
            <v>266.45</v>
          </cell>
          <cell r="F130">
            <v>264.52450918832898</v>
          </cell>
          <cell r="G130">
            <v>621114</v>
          </cell>
          <cell r="H130">
            <v>4789</v>
          </cell>
          <cell r="I130">
            <v>164299876</v>
          </cell>
          <cell r="J130">
            <v>117987</v>
          </cell>
          <cell r="K130">
            <v>19</v>
          </cell>
          <cell r="L130">
            <v>11.75</v>
          </cell>
          <cell r="M130">
            <v>1.95</v>
          </cell>
        </row>
        <row r="131">
          <cell r="A131">
            <v>43031</v>
          </cell>
          <cell r="B131">
            <v>258.2</v>
          </cell>
          <cell r="C131">
            <v>264</v>
          </cell>
          <cell r="D131">
            <v>256.35000000000002</v>
          </cell>
          <cell r="E131">
            <v>262.55</v>
          </cell>
          <cell r="F131">
            <v>261.39433078892603</v>
          </cell>
          <cell r="G131">
            <v>580751</v>
          </cell>
          <cell r="H131">
            <v>4345</v>
          </cell>
          <cell r="I131">
            <v>151805019</v>
          </cell>
          <cell r="J131">
            <v>179840</v>
          </cell>
          <cell r="K131">
            <v>30.97</v>
          </cell>
          <cell r="L131">
            <v>7.65</v>
          </cell>
          <cell r="M131">
            <v>4.3499999999999996</v>
          </cell>
        </row>
        <row r="132">
          <cell r="A132">
            <v>43027</v>
          </cell>
          <cell r="B132">
            <v>261.7</v>
          </cell>
          <cell r="C132">
            <v>261.7</v>
          </cell>
          <cell r="D132">
            <v>256.8</v>
          </cell>
          <cell r="E132">
            <v>257.85000000000002</v>
          </cell>
          <cell r="F132">
            <v>259.01872210272899</v>
          </cell>
          <cell r="G132">
            <v>426341</v>
          </cell>
          <cell r="H132">
            <v>4054</v>
          </cell>
          <cell r="I132">
            <v>110430301</v>
          </cell>
          <cell r="J132">
            <v>190755</v>
          </cell>
          <cell r="K132">
            <v>44.74</v>
          </cell>
          <cell r="L132">
            <v>4.9000000000000004</v>
          </cell>
          <cell r="M132">
            <v>-3.85</v>
          </cell>
        </row>
        <row r="133">
          <cell r="A133">
            <v>43026</v>
          </cell>
          <cell r="B133">
            <v>268.39999999999998</v>
          </cell>
          <cell r="C133">
            <v>268.5</v>
          </cell>
          <cell r="D133">
            <v>262.25</v>
          </cell>
          <cell r="E133">
            <v>263.05</v>
          </cell>
          <cell r="F133">
            <v>264.07490797024298</v>
          </cell>
          <cell r="G133">
            <v>2387543</v>
          </cell>
          <cell r="H133">
            <v>9751</v>
          </cell>
          <cell r="I133">
            <v>630490198</v>
          </cell>
          <cell r="J133">
            <v>1673660</v>
          </cell>
          <cell r="K133">
            <v>70.099999999999994</v>
          </cell>
          <cell r="L133">
            <v>6.25</v>
          </cell>
          <cell r="M133">
            <v>-5.35</v>
          </cell>
        </row>
        <row r="134">
          <cell r="A134">
            <v>43025</v>
          </cell>
          <cell r="B134">
            <v>274.55</v>
          </cell>
          <cell r="C134">
            <v>276.25</v>
          </cell>
          <cell r="D134">
            <v>273.25</v>
          </cell>
          <cell r="E134">
            <v>273.89999999999998</v>
          </cell>
          <cell r="F134">
            <v>274.61583841848397</v>
          </cell>
          <cell r="G134">
            <v>300876</v>
          </cell>
          <cell r="H134">
            <v>2157</v>
          </cell>
          <cell r="I134">
            <v>82625315</v>
          </cell>
          <cell r="J134">
            <v>96169</v>
          </cell>
          <cell r="K134">
            <v>31.96</v>
          </cell>
          <cell r="L134">
            <v>3</v>
          </cell>
          <cell r="M134">
            <v>-0.65</v>
          </cell>
        </row>
        <row r="135">
          <cell r="A135">
            <v>43024</v>
          </cell>
          <cell r="B135">
            <v>274.89999999999998</v>
          </cell>
          <cell r="C135">
            <v>275.89999999999998</v>
          </cell>
          <cell r="D135">
            <v>270.5</v>
          </cell>
          <cell r="E135">
            <v>274.05</v>
          </cell>
          <cell r="F135">
            <v>273.29687233487698</v>
          </cell>
          <cell r="G135">
            <v>510061</v>
          </cell>
          <cell r="H135">
            <v>3124</v>
          </cell>
          <cell r="I135">
            <v>139398076</v>
          </cell>
          <cell r="J135">
            <v>162557</v>
          </cell>
          <cell r="K135">
            <v>31.87</v>
          </cell>
          <cell r="L135">
            <v>5.4</v>
          </cell>
          <cell r="M135">
            <v>-0.85</v>
          </cell>
        </row>
        <row r="136">
          <cell r="A136">
            <v>43021</v>
          </cell>
          <cell r="B136">
            <v>267.5</v>
          </cell>
          <cell r="C136">
            <v>274.35000000000002</v>
          </cell>
          <cell r="D136">
            <v>267.5</v>
          </cell>
          <cell r="E136">
            <v>271.39999999999998</v>
          </cell>
          <cell r="F136">
            <v>272.2542547987</v>
          </cell>
          <cell r="G136">
            <v>1719059</v>
          </cell>
          <cell r="H136">
            <v>3967</v>
          </cell>
          <cell r="I136">
            <v>468021127</v>
          </cell>
          <cell r="J136">
            <v>1150183</v>
          </cell>
          <cell r="K136">
            <v>66.91</v>
          </cell>
          <cell r="L136">
            <v>6.85</v>
          </cell>
          <cell r="M136">
            <v>3.9</v>
          </cell>
        </row>
        <row r="137">
          <cell r="A137">
            <v>43020</v>
          </cell>
          <cell r="B137">
            <v>267.10000000000002</v>
          </cell>
          <cell r="C137">
            <v>267.85000000000002</v>
          </cell>
          <cell r="D137">
            <v>264</v>
          </cell>
          <cell r="E137">
            <v>267.55</v>
          </cell>
          <cell r="F137">
            <v>266.190755795386</v>
          </cell>
          <cell r="G137">
            <v>851712</v>
          </cell>
          <cell r="H137">
            <v>5508</v>
          </cell>
          <cell r="I137">
            <v>226717861</v>
          </cell>
          <cell r="J137">
            <v>471533</v>
          </cell>
          <cell r="K137">
            <v>55.36</v>
          </cell>
          <cell r="L137">
            <v>3.85</v>
          </cell>
          <cell r="M137">
            <v>0.45</v>
          </cell>
        </row>
        <row r="138">
          <cell r="A138">
            <v>43019</v>
          </cell>
          <cell r="B138">
            <v>270.55</v>
          </cell>
          <cell r="C138">
            <v>271.95</v>
          </cell>
          <cell r="D138">
            <v>266.10000000000002</v>
          </cell>
          <cell r="E138">
            <v>267.3</v>
          </cell>
          <cell r="F138">
            <v>269.96241601162899</v>
          </cell>
          <cell r="G138">
            <v>1780306</v>
          </cell>
          <cell r="H138">
            <v>7943</v>
          </cell>
          <cell r="I138">
            <v>480615709</v>
          </cell>
          <cell r="J138">
            <v>1426961</v>
          </cell>
          <cell r="K138">
            <v>80.150000000000006</v>
          </cell>
          <cell r="L138">
            <v>5.85</v>
          </cell>
          <cell r="M138">
            <v>-3.25</v>
          </cell>
        </row>
        <row r="139">
          <cell r="A139">
            <v>43018</v>
          </cell>
          <cell r="B139">
            <v>272.5</v>
          </cell>
          <cell r="C139">
            <v>272.89999999999998</v>
          </cell>
          <cell r="D139">
            <v>269.2</v>
          </cell>
          <cell r="E139">
            <v>269.25</v>
          </cell>
          <cell r="F139">
            <v>269.69235966750102</v>
          </cell>
          <cell r="G139">
            <v>1468156</v>
          </cell>
          <cell r="H139">
            <v>5696</v>
          </cell>
          <cell r="I139">
            <v>395950456</v>
          </cell>
          <cell r="J139">
            <v>1203880</v>
          </cell>
          <cell r="K139">
            <v>82</v>
          </cell>
          <cell r="L139">
            <v>3.7</v>
          </cell>
          <cell r="M139">
            <v>-3.25</v>
          </cell>
        </row>
        <row r="140">
          <cell r="A140">
            <v>43017</v>
          </cell>
          <cell r="B140">
            <v>271.2</v>
          </cell>
          <cell r="C140">
            <v>276.10000000000002</v>
          </cell>
          <cell r="D140">
            <v>271.2</v>
          </cell>
          <cell r="E140">
            <v>271.85000000000002</v>
          </cell>
          <cell r="F140">
            <v>273.30813097585298</v>
          </cell>
          <cell r="G140">
            <v>720713</v>
          </cell>
          <cell r="H140">
            <v>7543</v>
          </cell>
          <cell r="I140">
            <v>196976723</v>
          </cell>
          <cell r="J140">
            <v>435395</v>
          </cell>
          <cell r="K140">
            <v>60.41</v>
          </cell>
          <cell r="L140">
            <v>4.9000000000000004</v>
          </cell>
          <cell r="M140">
            <v>0.65</v>
          </cell>
        </row>
        <row r="141">
          <cell r="A141">
            <v>43014</v>
          </cell>
          <cell r="B141">
            <v>271.5</v>
          </cell>
          <cell r="C141">
            <v>274.39999999999998</v>
          </cell>
          <cell r="D141">
            <v>270.75</v>
          </cell>
          <cell r="E141">
            <v>272.25</v>
          </cell>
          <cell r="F141">
            <v>272.29492445089198</v>
          </cell>
          <cell r="G141">
            <v>1341313</v>
          </cell>
          <cell r="H141">
            <v>4175</v>
          </cell>
          <cell r="I141">
            <v>365232722</v>
          </cell>
          <cell r="J141">
            <v>987978</v>
          </cell>
          <cell r="K141">
            <v>73.66</v>
          </cell>
          <cell r="L141">
            <v>3.65</v>
          </cell>
          <cell r="M141">
            <v>0.75</v>
          </cell>
        </row>
        <row r="142">
          <cell r="A142">
            <v>43013</v>
          </cell>
          <cell r="B142">
            <v>276</v>
          </cell>
          <cell r="C142">
            <v>277.5</v>
          </cell>
          <cell r="D142">
            <v>271.10000000000002</v>
          </cell>
          <cell r="E142">
            <v>271.75</v>
          </cell>
          <cell r="F142">
            <v>272.78318779367498</v>
          </cell>
          <cell r="G142">
            <v>473525</v>
          </cell>
          <cell r="H142">
            <v>4868</v>
          </cell>
          <cell r="I142">
            <v>129169659</v>
          </cell>
          <cell r="J142">
            <v>220946</v>
          </cell>
          <cell r="K142">
            <v>46.66</v>
          </cell>
          <cell r="L142">
            <v>6.4</v>
          </cell>
          <cell r="M142">
            <v>-4.25</v>
          </cell>
        </row>
        <row r="143">
          <cell r="A143">
            <v>43012</v>
          </cell>
          <cell r="B143">
            <v>278.2</v>
          </cell>
          <cell r="C143">
            <v>279.5</v>
          </cell>
          <cell r="D143">
            <v>275.2</v>
          </cell>
          <cell r="E143">
            <v>276</v>
          </cell>
          <cell r="F143">
            <v>277.43313300176197</v>
          </cell>
          <cell r="G143">
            <v>355078</v>
          </cell>
          <cell r="H143">
            <v>2838</v>
          </cell>
          <cell r="I143">
            <v>98510402</v>
          </cell>
          <cell r="J143">
            <v>115807</v>
          </cell>
          <cell r="K143">
            <v>32.61</v>
          </cell>
          <cell r="L143">
            <v>4.3</v>
          </cell>
          <cell r="M143">
            <v>-2.2000000000000002</v>
          </cell>
        </row>
        <row r="144">
          <cell r="A144">
            <v>43011</v>
          </cell>
          <cell r="B144">
            <v>278.39999999999998</v>
          </cell>
          <cell r="C144">
            <v>280.85000000000002</v>
          </cell>
          <cell r="D144">
            <v>275.35000000000002</v>
          </cell>
          <cell r="E144">
            <v>278.45</v>
          </cell>
          <cell r="F144">
            <v>277.51707502747797</v>
          </cell>
          <cell r="G144">
            <v>233821</v>
          </cell>
          <cell r="H144">
            <v>5961</v>
          </cell>
          <cell r="I144">
            <v>64889320</v>
          </cell>
          <cell r="J144">
            <v>89714</v>
          </cell>
          <cell r="K144">
            <v>38.369999999999997</v>
          </cell>
          <cell r="L144">
            <v>5.5</v>
          </cell>
          <cell r="M144">
            <v>0.05</v>
          </cell>
        </row>
        <row r="145">
          <cell r="A145">
            <v>43007</v>
          </cell>
          <cell r="B145">
            <v>277</v>
          </cell>
          <cell r="C145">
            <v>281.75</v>
          </cell>
          <cell r="D145">
            <v>276.10000000000002</v>
          </cell>
          <cell r="E145">
            <v>276.95</v>
          </cell>
          <cell r="F145">
            <v>278.121799582091</v>
          </cell>
          <cell r="G145">
            <v>504895</v>
          </cell>
          <cell r="H145">
            <v>3277</v>
          </cell>
          <cell r="I145">
            <v>140422306</v>
          </cell>
          <cell r="J145">
            <v>97904</v>
          </cell>
          <cell r="K145">
            <v>19.39</v>
          </cell>
          <cell r="L145">
            <v>5.65</v>
          </cell>
          <cell r="M145">
            <v>-0.05</v>
          </cell>
        </row>
        <row r="146">
          <cell r="A146">
            <v>43006</v>
          </cell>
          <cell r="B146">
            <v>277.39999999999998</v>
          </cell>
          <cell r="C146">
            <v>277.45</v>
          </cell>
          <cell r="D146">
            <v>269.3</v>
          </cell>
          <cell r="E146">
            <v>275.55</v>
          </cell>
          <cell r="F146">
            <v>273.713732151388</v>
          </cell>
          <cell r="G146">
            <v>772399</v>
          </cell>
          <cell r="H146">
            <v>5111</v>
          </cell>
          <cell r="I146">
            <v>211416213</v>
          </cell>
          <cell r="J146">
            <v>145991</v>
          </cell>
          <cell r="K146">
            <v>18.899999999999999</v>
          </cell>
          <cell r="L146">
            <v>8.15</v>
          </cell>
          <cell r="M146">
            <v>-1.85</v>
          </cell>
        </row>
        <row r="147">
          <cell r="A147">
            <v>43005</v>
          </cell>
          <cell r="B147">
            <v>285</v>
          </cell>
          <cell r="C147">
            <v>285</v>
          </cell>
          <cell r="D147">
            <v>275.5</v>
          </cell>
          <cell r="E147">
            <v>276.25</v>
          </cell>
          <cell r="F147">
            <v>279.29606301576302</v>
          </cell>
          <cell r="G147">
            <v>1265842</v>
          </cell>
          <cell r="H147">
            <v>7169</v>
          </cell>
          <cell r="I147">
            <v>353544687</v>
          </cell>
          <cell r="J147">
            <v>859252</v>
          </cell>
          <cell r="K147">
            <v>67.88</v>
          </cell>
          <cell r="L147">
            <v>9.5</v>
          </cell>
          <cell r="M147">
            <v>-8.75</v>
          </cell>
        </row>
        <row r="148">
          <cell r="A148">
            <v>43004</v>
          </cell>
          <cell r="B148">
            <v>279.5</v>
          </cell>
          <cell r="C148">
            <v>283.89999999999998</v>
          </cell>
          <cell r="D148">
            <v>277.05</v>
          </cell>
          <cell r="E148">
            <v>282.7</v>
          </cell>
          <cell r="F148">
            <v>279.96410979389299</v>
          </cell>
          <cell r="G148">
            <v>350402</v>
          </cell>
          <cell r="H148">
            <v>4880</v>
          </cell>
          <cell r="I148">
            <v>98099984</v>
          </cell>
          <cell r="J148">
            <v>120705</v>
          </cell>
          <cell r="K148">
            <v>34.450000000000003</v>
          </cell>
          <cell r="L148">
            <v>6.85</v>
          </cell>
          <cell r="M148">
            <v>3.2</v>
          </cell>
        </row>
        <row r="149">
          <cell r="A149">
            <v>43003</v>
          </cell>
          <cell r="B149">
            <v>278.8</v>
          </cell>
          <cell r="C149">
            <v>280.2</v>
          </cell>
          <cell r="D149">
            <v>275.60000000000002</v>
          </cell>
          <cell r="E149">
            <v>279.5</v>
          </cell>
          <cell r="F149">
            <v>278.24235448152899</v>
          </cell>
          <cell r="G149">
            <v>1522951</v>
          </cell>
          <cell r="H149">
            <v>3299</v>
          </cell>
          <cell r="I149">
            <v>423749472</v>
          </cell>
          <cell r="J149">
            <v>1257490</v>
          </cell>
          <cell r="K149">
            <v>82.57</v>
          </cell>
          <cell r="L149">
            <v>4.5999999999999996</v>
          </cell>
          <cell r="M149">
            <v>0.7</v>
          </cell>
        </row>
        <row r="150">
          <cell r="A150">
            <v>43000</v>
          </cell>
          <cell r="B150">
            <v>282.3</v>
          </cell>
          <cell r="C150">
            <v>283.39999999999998</v>
          </cell>
          <cell r="D150">
            <v>275.3</v>
          </cell>
          <cell r="E150">
            <v>277.10000000000002</v>
          </cell>
          <cell r="F150">
            <v>278.313929935857</v>
          </cell>
          <cell r="G150">
            <v>1036279</v>
          </cell>
          <cell r="H150">
            <v>12727</v>
          </cell>
          <cell r="I150">
            <v>288410881</v>
          </cell>
          <cell r="J150">
            <v>497835</v>
          </cell>
          <cell r="K150">
            <v>48.04</v>
          </cell>
          <cell r="L150">
            <v>8.1</v>
          </cell>
          <cell r="M150">
            <v>-5.2</v>
          </cell>
        </row>
        <row r="151">
          <cell r="A151">
            <v>42999</v>
          </cell>
          <cell r="B151">
            <v>290</v>
          </cell>
          <cell r="C151">
            <v>290.45</v>
          </cell>
          <cell r="D151">
            <v>283.60000000000002</v>
          </cell>
          <cell r="E151">
            <v>285</v>
          </cell>
          <cell r="F151">
            <v>285.447353138506</v>
          </cell>
          <cell r="G151">
            <v>731829</v>
          </cell>
          <cell r="H151">
            <v>6052</v>
          </cell>
          <cell r="I151">
            <v>208898651</v>
          </cell>
          <cell r="J151">
            <v>390239</v>
          </cell>
          <cell r="K151">
            <v>53.32</v>
          </cell>
          <cell r="L151">
            <v>6.85</v>
          </cell>
          <cell r="M151">
            <v>-5</v>
          </cell>
        </row>
        <row r="152">
          <cell r="A152">
            <v>42998</v>
          </cell>
          <cell r="B152">
            <v>293.35000000000002</v>
          </cell>
          <cell r="C152">
            <v>293.35000000000002</v>
          </cell>
          <cell r="D152">
            <v>289.7</v>
          </cell>
          <cell r="E152">
            <v>290.8</v>
          </cell>
          <cell r="F152">
            <v>291.12292528219399</v>
          </cell>
          <cell r="G152">
            <v>607914</v>
          </cell>
          <cell r="H152">
            <v>2571</v>
          </cell>
          <cell r="I152">
            <v>176977702</v>
          </cell>
          <cell r="J152">
            <v>418455</v>
          </cell>
          <cell r="K152">
            <v>68.83</v>
          </cell>
          <cell r="L152">
            <v>3.65</v>
          </cell>
          <cell r="M152">
            <v>-2.5499999999999998</v>
          </cell>
        </row>
        <row r="153">
          <cell r="A153">
            <v>42997</v>
          </cell>
          <cell r="B153">
            <v>292.95</v>
          </cell>
          <cell r="C153">
            <v>295.39999999999998</v>
          </cell>
          <cell r="D153">
            <v>289.7</v>
          </cell>
          <cell r="E153">
            <v>294.35000000000002</v>
          </cell>
          <cell r="F153">
            <v>292.10331025213998</v>
          </cell>
          <cell r="G153">
            <v>513405</v>
          </cell>
          <cell r="H153">
            <v>3296</v>
          </cell>
          <cell r="I153">
            <v>149967300</v>
          </cell>
          <cell r="J153">
            <v>199353</v>
          </cell>
          <cell r="K153">
            <v>38.83</v>
          </cell>
          <cell r="L153">
            <v>5.7</v>
          </cell>
          <cell r="M153">
            <v>1.4</v>
          </cell>
        </row>
        <row r="154">
          <cell r="A154">
            <v>42996</v>
          </cell>
          <cell r="B154">
            <v>292.25</v>
          </cell>
          <cell r="C154">
            <v>294.3</v>
          </cell>
          <cell r="D154">
            <v>292.25</v>
          </cell>
          <cell r="E154">
            <v>292.60000000000002</v>
          </cell>
          <cell r="F154">
            <v>293.102949292993</v>
          </cell>
          <cell r="G154">
            <v>514564</v>
          </cell>
          <cell r="H154">
            <v>3129</v>
          </cell>
          <cell r="I154">
            <v>150820226</v>
          </cell>
          <cell r="J154">
            <v>220798</v>
          </cell>
          <cell r="K154">
            <v>42.91</v>
          </cell>
          <cell r="L154">
            <v>2.0499999999999998</v>
          </cell>
          <cell r="M154">
            <v>0.35</v>
          </cell>
        </row>
        <row r="155">
          <cell r="A155">
            <v>42993</v>
          </cell>
          <cell r="B155">
            <v>293.7</v>
          </cell>
          <cell r="C155">
            <v>295.5</v>
          </cell>
          <cell r="D155">
            <v>291.14999999999998</v>
          </cell>
          <cell r="E155">
            <v>291.95</v>
          </cell>
          <cell r="F155">
            <v>292.88741498494801</v>
          </cell>
          <cell r="G155">
            <v>358760</v>
          </cell>
          <cell r="H155">
            <v>2475</v>
          </cell>
          <cell r="I155">
            <v>105076289</v>
          </cell>
          <cell r="J155">
            <v>100756</v>
          </cell>
          <cell r="K155">
            <v>28.08</v>
          </cell>
          <cell r="L155">
            <v>4.3499999999999996</v>
          </cell>
          <cell r="M155">
            <v>-1.75</v>
          </cell>
        </row>
        <row r="156">
          <cell r="A156">
            <v>42992</v>
          </cell>
          <cell r="B156">
            <v>290.55</v>
          </cell>
          <cell r="C156">
            <v>295.64999999999998</v>
          </cell>
          <cell r="D156">
            <v>290.55</v>
          </cell>
          <cell r="E156">
            <v>293.85000000000002</v>
          </cell>
          <cell r="F156">
            <v>293.93476026006198</v>
          </cell>
          <cell r="G156">
            <v>356991</v>
          </cell>
          <cell r="H156">
            <v>2539</v>
          </cell>
          <cell r="I156">
            <v>104932064</v>
          </cell>
          <cell r="J156">
            <v>102286</v>
          </cell>
          <cell r="K156">
            <v>28.65</v>
          </cell>
          <cell r="L156">
            <v>5.0999999999999996</v>
          </cell>
          <cell r="M156">
            <v>3.3</v>
          </cell>
        </row>
        <row r="157">
          <cell r="A157">
            <v>42991</v>
          </cell>
          <cell r="B157">
            <v>291.3</v>
          </cell>
          <cell r="C157">
            <v>293</v>
          </cell>
          <cell r="D157">
            <v>291.25</v>
          </cell>
          <cell r="E157">
            <v>291.95</v>
          </cell>
          <cell r="F157">
            <v>292.13013496611802</v>
          </cell>
          <cell r="G157">
            <v>267845</v>
          </cell>
          <cell r="H157">
            <v>1873</v>
          </cell>
          <cell r="I157">
            <v>78245596</v>
          </cell>
          <cell r="J157">
            <v>99856</v>
          </cell>
          <cell r="K157">
            <v>37.28</v>
          </cell>
          <cell r="L157">
            <v>1.75</v>
          </cell>
          <cell r="M157">
            <v>0.65</v>
          </cell>
        </row>
        <row r="158">
          <cell r="A158">
            <v>42990</v>
          </cell>
          <cell r="B158">
            <v>293.5</v>
          </cell>
          <cell r="C158">
            <v>293.5</v>
          </cell>
          <cell r="D158">
            <v>290.5</v>
          </cell>
          <cell r="E158">
            <v>291.10000000000002</v>
          </cell>
          <cell r="F158">
            <v>291.41742633590599</v>
          </cell>
          <cell r="G158">
            <v>566694</v>
          </cell>
          <cell r="H158">
            <v>3535</v>
          </cell>
          <cell r="I158">
            <v>165144507</v>
          </cell>
          <cell r="J158">
            <v>302344</v>
          </cell>
          <cell r="K158">
            <v>53.35</v>
          </cell>
          <cell r="L158">
            <v>3</v>
          </cell>
          <cell r="M158">
            <v>-2.4</v>
          </cell>
        </row>
        <row r="159">
          <cell r="A159">
            <v>42989</v>
          </cell>
          <cell r="B159">
            <v>294</v>
          </cell>
          <cell r="C159">
            <v>294.39999999999998</v>
          </cell>
          <cell r="D159">
            <v>289.25</v>
          </cell>
          <cell r="E159">
            <v>291</v>
          </cell>
          <cell r="F159">
            <v>291.35789224136698</v>
          </cell>
          <cell r="G159">
            <v>729742</v>
          </cell>
          <cell r="H159">
            <v>11244</v>
          </cell>
          <cell r="I159">
            <v>212616091</v>
          </cell>
          <cell r="J159">
            <v>379227</v>
          </cell>
          <cell r="K159">
            <v>51.97</v>
          </cell>
          <cell r="L159">
            <v>5.15</v>
          </cell>
          <cell r="M159">
            <v>-3</v>
          </cell>
        </row>
        <row r="160">
          <cell r="A160">
            <v>42986</v>
          </cell>
          <cell r="B160">
            <v>294.10000000000002</v>
          </cell>
          <cell r="C160">
            <v>295</v>
          </cell>
          <cell r="D160">
            <v>289.8</v>
          </cell>
          <cell r="E160">
            <v>292</v>
          </cell>
          <cell r="F160">
            <v>291.46260256580302</v>
          </cell>
          <cell r="G160">
            <v>527710</v>
          </cell>
          <cell r="H160">
            <v>5685</v>
          </cell>
          <cell r="I160">
            <v>153807730</v>
          </cell>
          <cell r="J160">
            <v>230169</v>
          </cell>
          <cell r="K160">
            <v>43.62</v>
          </cell>
          <cell r="L160">
            <v>5.2</v>
          </cell>
          <cell r="M160">
            <v>-2.1</v>
          </cell>
        </row>
        <row r="161">
          <cell r="A161">
            <v>42985</v>
          </cell>
          <cell r="B161">
            <v>296</v>
          </cell>
          <cell r="C161">
            <v>298.55</v>
          </cell>
          <cell r="D161">
            <v>292.10000000000002</v>
          </cell>
          <cell r="E161">
            <v>292.7</v>
          </cell>
          <cell r="F161">
            <v>295.00419373976899</v>
          </cell>
          <cell r="G161">
            <v>1889483</v>
          </cell>
          <cell r="H161">
            <v>6934</v>
          </cell>
          <cell r="I161">
            <v>557405409</v>
          </cell>
          <cell r="J161">
            <v>1072090</v>
          </cell>
          <cell r="K161">
            <v>56.74</v>
          </cell>
          <cell r="L161">
            <v>6.45</v>
          </cell>
          <cell r="M161">
            <v>-3.3</v>
          </cell>
        </row>
        <row r="162">
          <cell r="A162">
            <v>42984</v>
          </cell>
          <cell r="B162">
            <v>295.89999999999998</v>
          </cell>
          <cell r="C162">
            <v>296</v>
          </cell>
          <cell r="D162">
            <v>294.25</v>
          </cell>
          <cell r="E162">
            <v>295.25</v>
          </cell>
          <cell r="F162">
            <v>295.04482676737098</v>
          </cell>
          <cell r="G162">
            <v>391641</v>
          </cell>
          <cell r="H162">
            <v>3236</v>
          </cell>
          <cell r="I162">
            <v>115551651</v>
          </cell>
          <cell r="J162">
            <v>173336</v>
          </cell>
          <cell r="K162">
            <v>44.26</v>
          </cell>
          <cell r="L162">
            <v>1.75</v>
          </cell>
          <cell r="M162">
            <v>-0.65</v>
          </cell>
        </row>
        <row r="163">
          <cell r="A163">
            <v>42983</v>
          </cell>
          <cell r="B163">
            <v>297</v>
          </cell>
          <cell r="C163">
            <v>299</v>
          </cell>
          <cell r="D163">
            <v>296.95</v>
          </cell>
          <cell r="E163">
            <v>297.8</v>
          </cell>
          <cell r="F163">
            <v>297.84438856438999</v>
          </cell>
          <cell r="G163">
            <v>214348</v>
          </cell>
          <cell r="H163">
            <v>2133</v>
          </cell>
          <cell r="I163">
            <v>63842349</v>
          </cell>
          <cell r="J163">
            <v>96093</v>
          </cell>
          <cell r="K163">
            <v>44.83</v>
          </cell>
          <cell r="L163">
            <v>2.0499999999999998</v>
          </cell>
          <cell r="M163">
            <v>0.8</v>
          </cell>
        </row>
        <row r="164">
          <cell r="A164">
            <v>42982</v>
          </cell>
          <cell r="B164">
            <v>299.25</v>
          </cell>
          <cell r="C164">
            <v>300</v>
          </cell>
          <cell r="D164">
            <v>294.8</v>
          </cell>
          <cell r="E164">
            <v>297.14999999999998</v>
          </cell>
          <cell r="F164">
            <v>297.535982490609</v>
          </cell>
          <cell r="G164">
            <v>375113</v>
          </cell>
          <cell r="H164">
            <v>3069</v>
          </cell>
          <cell r="I164">
            <v>111609615</v>
          </cell>
          <cell r="J164">
            <v>123662</v>
          </cell>
          <cell r="K164">
            <v>32.97</v>
          </cell>
          <cell r="L164">
            <v>5.2</v>
          </cell>
          <cell r="M164">
            <v>-2.1</v>
          </cell>
        </row>
        <row r="165">
          <cell r="A165">
            <v>42979</v>
          </cell>
          <cell r="B165">
            <v>300</v>
          </cell>
          <cell r="C165">
            <v>300</v>
          </cell>
          <cell r="D165">
            <v>297.25</v>
          </cell>
          <cell r="E165">
            <v>298.2</v>
          </cell>
          <cell r="F165">
            <v>298.28332645089898</v>
          </cell>
          <cell r="G165">
            <v>263957</v>
          </cell>
          <cell r="H165">
            <v>3045</v>
          </cell>
          <cell r="I165">
            <v>78733972</v>
          </cell>
          <cell r="J165">
            <v>112419</v>
          </cell>
          <cell r="K165">
            <v>42.59</v>
          </cell>
          <cell r="L165">
            <v>2.75</v>
          </cell>
          <cell r="M165">
            <v>-1.8</v>
          </cell>
        </row>
        <row r="166">
          <cell r="A166">
            <v>42978</v>
          </cell>
          <cell r="B166">
            <v>300</v>
          </cell>
          <cell r="C166">
            <v>300.35000000000002</v>
          </cell>
          <cell r="D166">
            <v>297</v>
          </cell>
          <cell r="E166">
            <v>297.64999999999998</v>
          </cell>
          <cell r="F166">
            <v>297.85629334457201</v>
          </cell>
          <cell r="G166">
            <v>521980</v>
          </cell>
          <cell r="H166">
            <v>3242</v>
          </cell>
          <cell r="I166">
            <v>155475028</v>
          </cell>
          <cell r="L166">
            <v>3.35</v>
          </cell>
          <cell r="M166">
            <v>-2.35</v>
          </cell>
        </row>
        <row r="167">
          <cell r="A167">
            <v>42977</v>
          </cell>
          <cell r="B167">
            <v>301.25</v>
          </cell>
          <cell r="C167">
            <v>302.2</v>
          </cell>
          <cell r="D167">
            <v>299.5</v>
          </cell>
          <cell r="E167">
            <v>300.35000000000002</v>
          </cell>
          <cell r="F167">
            <v>300.90465743733699</v>
          </cell>
          <cell r="G167">
            <v>265747</v>
          </cell>
          <cell r="H167">
            <v>2774</v>
          </cell>
          <cell r="I167">
            <v>79964510</v>
          </cell>
          <cell r="J167">
            <v>101850</v>
          </cell>
          <cell r="K167">
            <v>38.33</v>
          </cell>
          <cell r="L167">
            <v>2.7</v>
          </cell>
          <cell r="M167">
            <v>-0.9</v>
          </cell>
        </row>
        <row r="168">
          <cell r="A168">
            <v>42976</v>
          </cell>
          <cell r="B168">
            <v>300.60000000000002</v>
          </cell>
          <cell r="C168">
            <v>302.60000000000002</v>
          </cell>
          <cell r="D168">
            <v>297.60000000000002</v>
          </cell>
          <cell r="E168">
            <v>298.5</v>
          </cell>
          <cell r="F168">
            <v>299.50786620144902</v>
          </cell>
          <cell r="G168">
            <v>574356</v>
          </cell>
          <cell r="H168">
            <v>3200</v>
          </cell>
          <cell r="I168">
            <v>172024140</v>
          </cell>
          <cell r="J168">
            <v>239268</v>
          </cell>
          <cell r="K168">
            <v>41.66</v>
          </cell>
          <cell r="L168">
            <v>5</v>
          </cell>
          <cell r="M168">
            <v>-2.1</v>
          </cell>
        </row>
        <row r="169">
          <cell r="A169">
            <v>42975</v>
          </cell>
          <cell r="B169">
            <v>300</v>
          </cell>
          <cell r="C169">
            <v>302</v>
          </cell>
          <cell r="D169">
            <v>298.60000000000002</v>
          </cell>
          <cell r="E169">
            <v>300.25</v>
          </cell>
          <cell r="F169">
            <v>299.96074563467403</v>
          </cell>
          <cell r="G169">
            <v>796905</v>
          </cell>
          <cell r="H169">
            <v>3484</v>
          </cell>
          <cell r="I169">
            <v>239040218</v>
          </cell>
          <cell r="J169">
            <v>384210</v>
          </cell>
          <cell r="K169">
            <v>48.21</v>
          </cell>
          <cell r="L169">
            <v>3.4</v>
          </cell>
          <cell r="M169">
            <v>0.25</v>
          </cell>
        </row>
        <row r="170">
          <cell r="A170">
            <v>42971</v>
          </cell>
          <cell r="B170">
            <v>299</v>
          </cell>
          <cell r="C170">
            <v>300</v>
          </cell>
          <cell r="D170">
            <v>296.3</v>
          </cell>
          <cell r="E170">
            <v>297.89999999999998</v>
          </cell>
          <cell r="F170">
            <v>297.737489606054</v>
          </cell>
          <cell r="G170">
            <v>663848</v>
          </cell>
          <cell r="H170">
            <v>3403</v>
          </cell>
          <cell r="I170">
            <v>197652437</v>
          </cell>
          <cell r="J170">
            <v>231379</v>
          </cell>
          <cell r="K170">
            <v>34.85</v>
          </cell>
          <cell r="L170">
            <v>3.7</v>
          </cell>
          <cell r="M170">
            <v>-1.1000000000000001</v>
          </cell>
        </row>
        <row r="171">
          <cell r="A171">
            <v>42970</v>
          </cell>
          <cell r="B171">
            <v>295.3</v>
          </cell>
          <cell r="C171">
            <v>299</v>
          </cell>
          <cell r="D171">
            <v>295.25</v>
          </cell>
          <cell r="E171">
            <v>298.35000000000002</v>
          </cell>
          <cell r="F171">
            <v>297.12156953118603</v>
          </cell>
          <cell r="G171">
            <v>603161</v>
          </cell>
          <cell r="H171">
            <v>4920</v>
          </cell>
          <cell r="I171">
            <v>179212143</v>
          </cell>
          <cell r="J171">
            <v>241068</v>
          </cell>
          <cell r="K171">
            <v>39.97</v>
          </cell>
          <cell r="L171">
            <v>3.75</v>
          </cell>
          <cell r="M171">
            <v>3.05</v>
          </cell>
        </row>
        <row r="172">
          <cell r="A172">
            <v>42969</v>
          </cell>
          <cell r="B172">
            <v>295.10000000000002</v>
          </cell>
          <cell r="C172">
            <v>296.75</v>
          </cell>
          <cell r="D172">
            <v>292.39999999999998</v>
          </cell>
          <cell r="E172">
            <v>293.45</v>
          </cell>
          <cell r="F172">
            <v>293.603622755613</v>
          </cell>
          <cell r="G172">
            <v>1493504</v>
          </cell>
          <cell r="H172">
            <v>4740</v>
          </cell>
          <cell r="I172">
            <v>438498185</v>
          </cell>
          <cell r="J172">
            <v>811869</v>
          </cell>
          <cell r="K172">
            <v>54.36</v>
          </cell>
          <cell r="L172">
            <v>4.3499999999999996</v>
          </cell>
          <cell r="M172">
            <v>-1.65</v>
          </cell>
        </row>
        <row r="173">
          <cell r="A173">
            <v>42968</v>
          </cell>
          <cell r="B173">
            <v>295.89999999999998</v>
          </cell>
          <cell r="C173">
            <v>299.7</v>
          </cell>
          <cell r="D173">
            <v>292</v>
          </cell>
          <cell r="E173">
            <v>293</v>
          </cell>
          <cell r="F173">
            <v>295.16117117451302</v>
          </cell>
          <cell r="G173">
            <v>619993</v>
          </cell>
          <cell r="H173">
            <v>5546</v>
          </cell>
          <cell r="I173">
            <v>182997860</v>
          </cell>
          <cell r="J173">
            <v>163604</v>
          </cell>
          <cell r="K173">
            <v>26.39</v>
          </cell>
          <cell r="L173">
            <v>7.7</v>
          </cell>
          <cell r="M173">
            <v>-2.9</v>
          </cell>
        </row>
        <row r="174">
          <cell r="A174">
            <v>42965</v>
          </cell>
          <cell r="B174">
            <v>292.7</v>
          </cell>
          <cell r="C174">
            <v>294.3</v>
          </cell>
          <cell r="D174">
            <v>290.8</v>
          </cell>
          <cell r="E174">
            <v>293.05</v>
          </cell>
          <cell r="F174">
            <v>292.95365697973301</v>
          </cell>
          <cell r="G174">
            <v>563990</v>
          </cell>
          <cell r="H174">
            <v>5981</v>
          </cell>
          <cell r="I174">
            <v>165222933</v>
          </cell>
          <cell r="J174">
            <v>187587</v>
          </cell>
          <cell r="K174">
            <v>33.26</v>
          </cell>
          <cell r="L174">
            <v>3.5</v>
          </cell>
          <cell r="M174">
            <v>0.35</v>
          </cell>
        </row>
        <row r="175">
          <cell r="A175">
            <v>42964</v>
          </cell>
          <cell r="B175">
            <v>296.5</v>
          </cell>
          <cell r="C175">
            <v>297</v>
          </cell>
          <cell r="D175">
            <v>291.7</v>
          </cell>
          <cell r="E175">
            <v>293.7</v>
          </cell>
          <cell r="F175">
            <v>294.36084136546702</v>
          </cell>
          <cell r="G175">
            <v>359701</v>
          </cell>
          <cell r="H175">
            <v>2655</v>
          </cell>
          <cell r="I175">
            <v>105881889</v>
          </cell>
          <cell r="J175">
            <v>62177</v>
          </cell>
          <cell r="K175">
            <v>17.29</v>
          </cell>
          <cell r="L175">
            <v>5.3</v>
          </cell>
          <cell r="M175">
            <v>-2.8</v>
          </cell>
        </row>
        <row r="176">
          <cell r="A176">
            <v>42963</v>
          </cell>
          <cell r="B176">
            <v>291.89999999999998</v>
          </cell>
          <cell r="C176">
            <v>294.95</v>
          </cell>
          <cell r="D176">
            <v>287.35000000000002</v>
          </cell>
          <cell r="E176">
            <v>294.2</v>
          </cell>
          <cell r="F176">
            <v>291.07651037180898</v>
          </cell>
          <cell r="G176">
            <v>748905</v>
          </cell>
          <cell r="H176">
            <v>4088</v>
          </cell>
          <cell r="I176">
            <v>217988654</v>
          </cell>
          <cell r="J176">
            <v>227109</v>
          </cell>
          <cell r="K176">
            <v>30.33</v>
          </cell>
          <cell r="L176">
            <v>7.6</v>
          </cell>
          <cell r="M176">
            <v>2.2999999999999998</v>
          </cell>
        </row>
        <row r="177">
          <cell r="A177">
            <v>42961</v>
          </cell>
          <cell r="B177">
            <v>289.39999999999998</v>
          </cell>
          <cell r="C177">
            <v>292.8</v>
          </cell>
          <cell r="D177">
            <v>288</v>
          </cell>
          <cell r="E177">
            <v>291.8</v>
          </cell>
          <cell r="F177">
            <v>290.57664948398099</v>
          </cell>
          <cell r="G177">
            <v>371692</v>
          </cell>
          <cell r="H177">
            <v>3409</v>
          </cell>
          <cell r="I177">
            <v>108005016</v>
          </cell>
          <cell r="J177">
            <v>145322</v>
          </cell>
          <cell r="K177">
            <v>39.1</v>
          </cell>
          <cell r="L177">
            <v>4.8</v>
          </cell>
          <cell r="M177">
            <v>2.4</v>
          </cell>
        </row>
        <row r="178">
          <cell r="A178">
            <v>42958</v>
          </cell>
          <cell r="B178">
            <v>284</v>
          </cell>
          <cell r="C178">
            <v>289.5</v>
          </cell>
          <cell r="D178">
            <v>280.7</v>
          </cell>
          <cell r="E178">
            <v>287.10000000000002</v>
          </cell>
          <cell r="F178">
            <v>285.981151389285</v>
          </cell>
          <cell r="G178">
            <v>1422386</v>
          </cell>
          <cell r="H178">
            <v>4072</v>
          </cell>
          <cell r="I178">
            <v>406775586</v>
          </cell>
          <cell r="J178">
            <v>905609</v>
          </cell>
          <cell r="K178">
            <v>63.67</v>
          </cell>
          <cell r="L178">
            <v>8.8000000000000007</v>
          </cell>
          <cell r="M178">
            <v>3.1</v>
          </cell>
        </row>
        <row r="179">
          <cell r="A179">
            <v>42957</v>
          </cell>
          <cell r="B179">
            <v>289.8</v>
          </cell>
          <cell r="C179">
            <v>293</v>
          </cell>
          <cell r="D179">
            <v>285.64999999999998</v>
          </cell>
          <cell r="E179">
            <v>288.7</v>
          </cell>
          <cell r="F179">
            <v>287.61727338581397</v>
          </cell>
          <cell r="G179">
            <v>1537834</v>
          </cell>
          <cell r="H179">
            <v>5329</v>
          </cell>
          <cell r="I179">
            <v>442307622</v>
          </cell>
          <cell r="J179">
            <v>771488</v>
          </cell>
          <cell r="K179">
            <v>50.17</v>
          </cell>
          <cell r="L179">
            <v>7.35</v>
          </cell>
          <cell r="M179">
            <v>-1.1000000000000001</v>
          </cell>
        </row>
        <row r="180">
          <cell r="A180">
            <v>42956</v>
          </cell>
          <cell r="B180">
            <v>294.5</v>
          </cell>
          <cell r="C180">
            <v>294.5</v>
          </cell>
          <cell r="D180">
            <v>289.89999999999998</v>
          </cell>
          <cell r="E180">
            <v>290.85000000000002</v>
          </cell>
          <cell r="F180">
            <v>291.72754021707198</v>
          </cell>
          <cell r="G180">
            <v>1464117</v>
          </cell>
          <cell r="H180">
            <v>5168</v>
          </cell>
          <cell r="I180">
            <v>427123251</v>
          </cell>
          <cell r="J180">
            <v>777822</v>
          </cell>
          <cell r="K180">
            <v>53.13</v>
          </cell>
          <cell r="L180">
            <v>4.5999999999999996</v>
          </cell>
          <cell r="M180">
            <v>-3.65</v>
          </cell>
        </row>
        <row r="181">
          <cell r="A181">
            <v>42955</v>
          </cell>
          <cell r="B181">
            <v>301</v>
          </cell>
          <cell r="C181">
            <v>301.45</v>
          </cell>
          <cell r="D181">
            <v>293.75</v>
          </cell>
          <cell r="E181">
            <v>294.85000000000002</v>
          </cell>
          <cell r="F181">
            <v>295.80209204770699</v>
          </cell>
          <cell r="G181">
            <v>1839633</v>
          </cell>
          <cell r="H181">
            <v>5696</v>
          </cell>
          <cell r="I181">
            <v>544167290</v>
          </cell>
          <cell r="J181">
            <v>944977</v>
          </cell>
          <cell r="K181">
            <v>51.37</v>
          </cell>
          <cell r="L181">
            <v>7.7</v>
          </cell>
          <cell r="M181">
            <v>-6.15</v>
          </cell>
        </row>
        <row r="182">
          <cell r="A182">
            <v>42954</v>
          </cell>
          <cell r="B182">
            <v>297.2</v>
          </cell>
          <cell r="C182">
            <v>303</v>
          </cell>
          <cell r="D182">
            <v>296.85000000000002</v>
          </cell>
          <cell r="E182">
            <v>299.95</v>
          </cell>
          <cell r="F182">
            <v>301.30143138917401</v>
          </cell>
          <cell r="G182">
            <v>1337442</v>
          </cell>
          <cell r="H182">
            <v>6132</v>
          </cell>
          <cell r="I182">
            <v>402973189</v>
          </cell>
          <cell r="J182">
            <v>729953</v>
          </cell>
          <cell r="K182">
            <v>54.58</v>
          </cell>
          <cell r="L182">
            <v>6.15</v>
          </cell>
          <cell r="M182">
            <v>2.75</v>
          </cell>
        </row>
        <row r="183">
          <cell r="A183">
            <v>42951</v>
          </cell>
          <cell r="B183">
            <v>294.35000000000002</v>
          </cell>
          <cell r="C183">
            <v>297.39999999999998</v>
          </cell>
          <cell r="D183">
            <v>294.14999999999998</v>
          </cell>
          <cell r="E183">
            <v>296.14999999999998</v>
          </cell>
          <cell r="F183">
            <v>295.56251701295099</v>
          </cell>
          <cell r="G183">
            <v>1891941</v>
          </cell>
          <cell r="H183">
            <v>5473</v>
          </cell>
          <cell r="I183">
            <v>559186844</v>
          </cell>
          <cell r="J183">
            <v>1241609</v>
          </cell>
          <cell r="K183">
            <v>65.63</v>
          </cell>
          <cell r="L183">
            <v>3.25</v>
          </cell>
          <cell r="M183">
            <v>1.8</v>
          </cell>
        </row>
        <row r="184">
          <cell r="A184">
            <v>42950</v>
          </cell>
          <cell r="B184">
            <v>301.39999999999998</v>
          </cell>
          <cell r="C184">
            <v>301.5</v>
          </cell>
          <cell r="D184">
            <v>294.5</v>
          </cell>
          <cell r="E184">
            <v>295.60000000000002</v>
          </cell>
          <cell r="F184">
            <v>296.519742946316</v>
          </cell>
          <cell r="G184">
            <v>2334454</v>
          </cell>
          <cell r="H184">
            <v>7624</v>
          </cell>
          <cell r="I184">
            <v>692211700</v>
          </cell>
          <cell r="J184">
            <v>1631577</v>
          </cell>
          <cell r="K184">
            <v>69.89</v>
          </cell>
          <cell r="L184">
            <v>7</v>
          </cell>
          <cell r="M184">
            <v>-5.8</v>
          </cell>
        </row>
        <row r="185">
          <cell r="A185">
            <v>42949</v>
          </cell>
          <cell r="B185">
            <v>302.60000000000002</v>
          </cell>
          <cell r="C185">
            <v>304.45</v>
          </cell>
          <cell r="D185">
            <v>299.3</v>
          </cell>
          <cell r="E185">
            <v>301.60000000000002</v>
          </cell>
          <cell r="F185">
            <v>302.33957658825398</v>
          </cell>
          <cell r="G185">
            <v>1627730</v>
          </cell>
          <cell r="H185">
            <v>7623</v>
          </cell>
          <cell r="I185">
            <v>492127199</v>
          </cell>
          <cell r="J185">
            <v>815070</v>
          </cell>
          <cell r="K185">
            <v>50.07</v>
          </cell>
          <cell r="L185">
            <v>5.15</v>
          </cell>
          <cell r="M185">
            <v>-1</v>
          </cell>
        </row>
        <row r="186">
          <cell r="A186">
            <v>42948</v>
          </cell>
          <cell r="B186">
            <v>303</v>
          </cell>
          <cell r="C186">
            <v>305.10000000000002</v>
          </cell>
          <cell r="D186">
            <v>301.3</v>
          </cell>
          <cell r="E186">
            <v>302.2</v>
          </cell>
          <cell r="F186">
            <v>302.72962439742201</v>
          </cell>
          <cell r="G186">
            <v>1696048</v>
          </cell>
          <cell r="H186">
            <v>6353</v>
          </cell>
          <cell r="I186">
            <v>513443974</v>
          </cell>
          <cell r="J186">
            <v>957666</v>
          </cell>
          <cell r="K186">
            <v>56.46</v>
          </cell>
          <cell r="L186">
            <v>3.8</v>
          </cell>
          <cell r="M186">
            <v>-0.8</v>
          </cell>
        </row>
        <row r="187">
          <cell r="A187">
            <v>42947</v>
          </cell>
          <cell r="B187">
            <v>299.85000000000002</v>
          </cell>
          <cell r="C187">
            <v>306.39999999999998</v>
          </cell>
          <cell r="D187">
            <v>297</v>
          </cell>
          <cell r="E187">
            <v>301.95</v>
          </cell>
          <cell r="F187">
            <v>303.04052092386598</v>
          </cell>
          <cell r="G187">
            <v>2571585</v>
          </cell>
          <cell r="H187">
            <v>15190</v>
          </cell>
          <cell r="I187">
            <v>779294458</v>
          </cell>
          <cell r="J187">
            <v>1400673</v>
          </cell>
          <cell r="K187">
            <v>54.47</v>
          </cell>
          <cell r="L187">
            <v>9.4</v>
          </cell>
          <cell r="M187">
            <v>2.1</v>
          </cell>
        </row>
        <row r="188">
          <cell r="A188">
            <v>42944</v>
          </cell>
          <cell r="B188">
            <v>303.7</v>
          </cell>
          <cell r="C188">
            <v>304</v>
          </cell>
          <cell r="D188">
            <v>293.89999999999998</v>
          </cell>
          <cell r="E188">
            <v>296</v>
          </cell>
          <cell r="F188">
            <v>298.07794269112298</v>
          </cell>
          <cell r="G188">
            <v>1679670</v>
          </cell>
          <cell r="H188">
            <v>13948</v>
          </cell>
          <cell r="I188">
            <v>500672578</v>
          </cell>
          <cell r="J188">
            <v>867322</v>
          </cell>
          <cell r="K188">
            <v>51.64</v>
          </cell>
          <cell r="L188">
            <v>10.1</v>
          </cell>
          <cell r="M188">
            <v>-7.7</v>
          </cell>
        </row>
        <row r="189">
          <cell r="A189">
            <v>42943</v>
          </cell>
          <cell r="B189">
            <v>314.5</v>
          </cell>
          <cell r="C189">
            <v>314.5</v>
          </cell>
          <cell r="D189">
            <v>305.2</v>
          </cell>
          <cell r="E189">
            <v>307.05</v>
          </cell>
          <cell r="F189">
            <v>309.72289256247097</v>
          </cell>
          <cell r="G189">
            <v>2370438</v>
          </cell>
          <cell r="H189">
            <v>11770</v>
          </cell>
          <cell r="I189">
            <v>734178914</v>
          </cell>
          <cell r="J189">
            <v>1013152</v>
          </cell>
          <cell r="K189">
            <v>42.74</v>
          </cell>
          <cell r="L189">
            <v>9.3000000000000007</v>
          </cell>
          <cell r="M189">
            <v>-7.45</v>
          </cell>
        </row>
        <row r="190">
          <cell r="A190">
            <v>42942</v>
          </cell>
          <cell r="B190">
            <v>305</v>
          </cell>
          <cell r="C190">
            <v>311</v>
          </cell>
          <cell r="D190">
            <v>304.60000000000002</v>
          </cell>
          <cell r="E190">
            <v>310.2</v>
          </cell>
          <cell r="F190">
            <v>307.51649814370802</v>
          </cell>
          <cell r="G190">
            <v>3616619</v>
          </cell>
          <cell r="H190">
            <v>11905</v>
          </cell>
          <cell r="I190">
            <v>1112170010</v>
          </cell>
          <cell r="J190">
            <v>1216680</v>
          </cell>
          <cell r="K190">
            <v>33.64</v>
          </cell>
          <cell r="L190">
            <v>6.4</v>
          </cell>
          <cell r="M190">
            <v>5.2</v>
          </cell>
        </row>
        <row r="191">
          <cell r="A191">
            <v>42941</v>
          </cell>
          <cell r="B191">
            <v>305.25</v>
          </cell>
          <cell r="C191">
            <v>306.89999999999998</v>
          </cell>
          <cell r="D191">
            <v>301.85000000000002</v>
          </cell>
          <cell r="E191">
            <v>303.89999999999998</v>
          </cell>
          <cell r="F191">
            <v>303.73442401018201</v>
          </cell>
          <cell r="G191">
            <v>4176428</v>
          </cell>
          <cell r="H191">
            <v>12895</v>
          </cell>
          <cell r="I191">
            <v>1268524953</v>
          </cell>
          <cell r="J191">
            <v>2736305</v>
          </cell>
          <cell r="K191">
            <v>65.52</v>
          </cell>
          <cell r="L191">
            <v>5.05</v>
          </cell>
          <cell r="M191">
            <v>-1.35</v>
          </cell>
        </row>
        <row r="192">
          <cell r="A192">
            <v>42940</v>
          </cell>
          <cell r="B192">
            <v>302</v>
          </cell>
          <cell r="C192">
            <v>306.3</v>
          </cell>
          <cell r="D192">
            <v>301.85000000000002</v>
          </cell>
          <cell r="E192">
            <v>302.95</v>
          </cell>
          <cell r="F192">
            <v>303.58738861712101</v>
          </cell>
          <cell r="G192">
            <v>2756034</v>
          </cell>
          <cell r="H192">
            <v>12620</v>
          </cell>
          <cell r="I192">
            <v>836697165</v>
          </cell>
          <cell r="J192">
            <v>1335096</v>
          </cell>
          <cell r="K192">
            <v>48.44</v>
          </cell>
          <cell r="L192">
            <v>4.45</v>
          </cell>
          <cell r="M192">
            <v>0.95</v>
          </cell>
        </row>
        <row r="193">
          <cell r="A193">
            <v>42937</v>
          </cell>
          <cell r="B193">
            <v>300.60000000000002</v>
          </cell>
          <cell r="C193">
            <v>302.75</v>
          </cell>
          <cell r="D193">
            <v>296.14999999999998</v>
          </cell>
          <cell r="E193">
            <v>301.2</v>
          </cell>
          <cell r="F193">
            <v>299.47451136568702</v>
          </cell>
          <cell r="G193">
            <v>1607030</v>
          </cell>
          <cell r="H193">
            <v>6022</v>
          </cell>
          <cell r="I193">
            <v>481264524</v>
          </cell>
          <cell r="J193">
            <v>853971</v>
          </cell>
          <cell r="K193">
            <v>53.14</v>
          </cell>
          <cell r="L193">
            <v>6.6</v>
          </cell>
          <cell r="M193">
            <v>0.6</v>
          </cell>
        </row>
        <row r="194">
          <cell r="A194">
            <v>42936</v>
          </cell>
          <cell r="B194">
            <v>304.64999999999998</v>
          </cell>
          <cell r="C194">
            <v>304.64999999999998</v>
          </cell>
          <cell r="D194">
            <v>299.75</v>
          </cell>
          <cell r="E194">
            <v>300.55</v>
          </cell>
          <cell r="F194">
            <v>301.40697431530998</v>
          </cell>
          <cell r="G194">
            <v>2010692</v>
          </cell>
          <cell r="H194">
            <v>12299</v>
          </cell>
          <cell r="I194">
            <v>606036592</v>
          </cell>
          <cell r="J194">
            <v>1067250</v>
          </cell>
          <cell r="K194">
            <v>53.08</v>
          </cell>
          <cell r="L194">
            <v>4.9000000000000004</v>
          </cell>
          <cell r="M194">
            <v>-4.0999999999999996</v>
          </cell>
        </row>
        <row r="195">
          <cell r="A195">
            <v>42935</v>
          </cell>
          <cell r="B195">
            <v>303.45</v>
          </cell>
          <cell r="C195">
            <v>304.89999999999998</v>
          </cell>
          <cell r="D195">
            <v>301.5</v>
          </cell>
          <cell r="E195">
            <v>302.05</v>
          </cell>
          <cell r="F195">
            <v>302.63340089527497</v>
          </cell>
          <cell r="G195">
            <v>1365167</v>
          </cell>
          <cell r="H195">
            <v>10508</v>
          </cell>
          <cell r="I195">
            <v>413145132</v>
          </cell>
          <cell r="J195">
            <v>702419</v>
          </cell>
          <cell r="K195">
            <v>51.45</v>
          </cell>
          <cell r="L195">
            <v>3.4</v>
          </cell>
          <cell r="M195">
            <v>-1.4</v>
          </cell>
        </row>
        <row r="196">
          <cell r="A196">
            <v>42934</v>
          </cell>
          <cell r="B196">
            <v>302.45</v>
          </cell>
          <cell r="C196">
            <v>305.60000000000002</v>
          </cell>
          <cell r="D196">
            <v>301.14999999999998</v>
          </cell>
          <cell r="E196">
            <v>302.60000000000002</v>
          </cell>
          <cell r="F196">
            <v>303.62497756406702</v>
          </cell>
          <cell r="G196">
            <v>1353855</v>
          </cell>
          <cell r="H196">
            <v>7375</v>
          </cell>
          <cell r="I196">
            <v>411064194</v>
          </cell>
          <cell r="J196">
            <v>678608</v>
          </cell>
          <cell r="K196">
            <v>50.12</v>
          </cell>
          <cell r="L196">
            <v>4.45</v>
          </cell>
          <cell r="M196">
            <v>0.15</v>
          </cell>
        </row>
        <row r="197">
          <cell r="A197">
            <v>42933</v>
          </cell>
          <cell r="B197">
            <v>300</v>
          </cell>
          <cell r="C197">
            <v>304.14999999999998</v>
          </cell>
          <cell r="D197">
            <v>299</v>
          </cell>
          <cell r="E197">
            <v>303.05</v>
          </cell>
          <cell r="F197">
            <v>302.29844557014502</v>
          </cell>
          <cell r="G197">
            <v>3305199</v>
          </cell>
          <cell r="H197">
            <v>11389</v>
          </cell>
          <cell r="I197">
            <v>999156520</v>
          </cell>
          <cell r="J197">
            <v>2417076</v>
          </cell>
          <cell r="K197">
            <v>73.13</v>
          </cell>
          <cell r="L197">
            <v>5.15</v>
          </cell>
          <cell r="M197">
            <v>3.05</v>
          </cell>
        </row>
        <row r="198">
          <cell r="A198">
            <v>42930</v>
          </cell>
          <cell r="B198">
            <v>299.8</v>
          </cell>
          <cell r="C198">
            <v>299.8</v>
          </cell>
          <cell r="D198">
            <v>294.55</v>
          </cell>
          <cell r="E198">
            <v>298</v>
          </cell>
          <cell r="F198">
            <v>296.773005393365</v>
          </cell>
          <cell r="G198">
            <v>388811</v>
          </cell>
          <cell r="H198">
            <v>3081</v>
          </cell>
          <cell r="I198">
            <v>115388609</v>
          </cell>
          <cell r="J198">
            <v>106883</v>
          </cell>
          <cell r="K198">
            <v>27.49</v>
          </cell>
          <cell r="L198">
            <v>5.25</v>
          </cell>
          <cell r="M198">
            <v>-1.8</v>
          </cell>
        </row>
        <row r="199">
          <cell r="A199">
            <v>42929</v>
          </cell>
          <cell r="B199">
            <v>295.5</v>
          </cell>
          <cell r="C199">
            <v>299.3</v>
          </cell>
          <cell r="D199">
            <v>295</v>
          </cell>
          <cell r="E199">
            <v>297.75</v>
          </cell>
          <cell r="F199">
            <v>297.60535559426899</v>
          </cell>
          <cell r="G199">
            <v>777206</v>
          </cell>
          <cell r="H199">
            <v>6177</v>
          </cell>
          <cell r="I199">
            <v>231300668</v>
          </cell>
          <cell r="J199">
            <v>220864</v>
          </cell>
          <cell r="K199">
            <v>28.42</v>
          </cell>
          <cell r="L199">
            <v>4.3</v>
          </cell>
          <cell r="M199">
            <v>2.25</v>
          </cell>
        </row>
        <row r="200">
          <cell r="A200">
            <v>42928</v>
          </cell>
          <cell r="B200">
            <v>289.10000000000002</v>
          </cell>
          <cell r="C200">
            <v>294.89999999999998</v>
          </cell>
          <cell r="D200">
            <v>288.60000000000002</v>
          </cell>
          <cell r="E200">
            <v>292.75</v>
          </cell>
          <cell r="F200">
            <v>291.009732985639</v>
          </cell>
          <cell r="G200">
            <v>408405</v>
          </cell>
          <cell r="H200">
            <v>2937</v>
          </cell>
          <cell r="I200">
            <v>118849830</v>
          </cell>
          <cell r="J200">
            <v>123802</v>
          </cell>
          <cell r="K200">
            <v>30.31</v>
          </cell>
          <cell r="L200">
            <v>6.3</v>
          </cell>
          <cell r="M200">
            <v>3.65</v>
          </cell>
        </row>
        <row r="201">
          <cell r="A201">
            <v>42927</v>
          </cell>
          <cell r="B201">
            <v>292.5</v>
          </cell>
          <cell r="C201">
            <v>293</v>
          </cell>
          <cell r="D201">
            <v>288.89999999999998</v>
          </cell>
          <cell r="E201">
            <v>289.75</v>
          </cell>
          <cell r="F201">
            <v>290.258892068455</v>
          </cell>
          <cell r="G201">
            <v>448349</v>
          </cell>
          <cell r="H201">
            <v>3074</v>
          </cell>
          <cell r="I201">
            <v>130137284</v>
          </cell>
          <cell r="J201">
            <v>140699</v>
          </cell>
          <cell r="K201">
            <v>31.38</v>
          </cell>
          <cell r="L201">
            <v>4.0999999999999996</v>
          </cell>
          <cell r="M201">
            <v>-2.75</v>
          </cell>
        </row>
        <row r="202">
          <cell r="A202">
            <v>42926</v>
          </cell>
          <cell r="B202">
            <v>290</v>
          </cell>
          <cell r="C202">
            <v>293.39999999999998</v>
          </cell>
          <cell r="D202">
            <v>289.39999999999998</v>
          </cell>
          <cell r="E202">
            <v>291.5</v>
          </cell>
          <cell r="F202">
            <v>291.54226442782902</v>
          </cell>
          <cell r="G202">
            <v>2449069</v>
          </cell>
          <cell r="H202">
            <v>17866</v>
          </cell>
          <cell r="I202">
            <v>714007122</v>
          </cell>
          <cell r="J202">
            <v>1213327</v>
          </cell>
          <cell r="K202">
            <v>49.54</v>
          </cell>
          <cell r="L202">
            <v>4</v>
          </cell>
          <cell r="M202">
            <v>1.5</v>
          </cell>
        </row>
        <row r="203">
          <cell r="A203">
            <v>42923</v>
          </cell>
          <cell r="B203">
            <v>295</v>
          </cell>
          <cell r="C203">
            <v>295</v>
          </cell>
          <cell r="D203">
            <v>289.10000000000002</v>
          </cell>
          <cell r="E203">
            <v>289.8</v>
          </cell>
          <cell r="F203">
            <v>290.63695789495398</v>
          </cell>
          <cell r="G203">
            <v>386272</v>
          </cell>
          <cell r="H203">
            <v>2818</v>
          </cell>
          <cell r="I203">
            <v>112264919</v>
          </cell>
          <cell r="J203">
            <v>129875</v>
          </cell>
          <cell r="K203">
            <v>33.619999999999997</v>
          </cell>
          <cell r="L203">
            <v>5.9</v>
          </cell>
          <cell r="M203">
            <v>-5.2</v>
          </cell>
        </row>
        <row r="204">
          <cell r="A204">
            <v>42922</v>
          </cell>
          <cell r="B204">
            <v>294</v>
          </cell>
          <cell r="C204">
            <v>295</v>
          </cell>
          <cell r="D204">
            <v>292.35000000000002</v>
          </cell>
          <cell r="E204">
            <v>293.55</v>
          </cell>
          <cell r="F204">
            <v>294.12587734624998</v>
          </cell>
          <cell r="G204">
            <v>2521097</v>
          </cell>
          <cell r="H204">
            <v>4295</v>
          </cell>
          <cell r="I204">
            <v>741519867</v>
          </cell>
          <cell r="J204">
            <v>203772</v>
          </cell>
          <cell r="K204">
            <v>8.08</v>
          </cell>
          <cell r="L204">
            <v>2.65</v>
          </cell>
          <cell r="M204">
            <v>-0.45</v>
          </cell>
        </row>
        <row r="205">
          <cell r="A205">
            <v>42921</v>
          </cell>
          <cell r="B205">
            <v>290</v>
          </cell>
          <cell r="C205">
            <v>293.89999999999998</v>
          </cell>
          <cell r="D205">
            <v>288.60000000000002</v>
          </cell>
          <cell r="E205">
            <v>292.60000000000002</v>
          </cell>
          <cell r="F205">
            <v>290.82783235488398</v>
          </cell>
          <cell r="G205">
            <v>372358</v>
          </cell>
          <cell r="H205">
            <v>2939</v>
          </cell>
          <cell r="I205">
            <v>108292070</v>
          </cell>
          <cell r="J205">
            <v>134274</v>
          </cell>
          <cell r="K205">
            <v>36.06</v>
          </cell>
          <cell r="L205">
            <v>5.3</v>
          </cell>
          <cell r="M205">
            <v>2.6</v>
          </cell>
        </row>
        <row r="206">
          <cell r="A206">
            <v>42920</v>
          </cell>
          <cell r="B206">
            <v>292.60000000000002</v>
          </cell>
          <cell r="C206">
            <v>294</v>
          </cell>
          <cell r="D206">
            <v>288.8</v>
          </cell>
          <cell r="E206">
            <v>289.45</v>
          </cell>
          <cell r="F206">
            <v>290.58679278732097</v>
          </cell>
          <cell r="G206">
            <v>569719</v>
          </cell>
          <cell r="H206">
            <v>4411</v>
          </cell>
          <cell r="I206">
            <v>165552817</v>
          </cell>
          <cell r="J206">
            <v>162758</v>
          </cell>
          <cell r="K206">
            <v>28.57</v>
          </cell>
          <cell r="L206">
            <v>5.2</v>
          </cell>
          <cell r="M206">
            <v>-3.15</v>
          </cell>
        </row>
        <row r="207">
          <cell r="A207">
            <v>42919</v>
          </cell>
          <cell r="B207">
            <v>291</v>
          </cell>
          <cell r="C207">
            <v>292.35000000000002</v>
          </cell>
          <cell r="D207">
            <v>288.8</v>
          </cell>
          <cell r="E207">
            <v>289.95</v>
          </cell>
          <cell r="F207">
            <v>290.34963591945098</v>
          </cell>
          <cell r="G207">
            <v>379449</v>
          </cell>
          <cell r="H207">
            <v>2577</v>
          </cell>
          <cell r="I207">
            <v>110172879</v>
          </cell>
          <cell r="J207">
            <v>112089</v>
          </cell>
          <cell r="K207">
            <v>29.54</v>
          </cell>
          <cell r="L207">
            <v>3.55</v>
          </cell>
          <cell r="M207">
            <v>-1.05</v>
          </cell>
        </row>
        <row r="208">
          <cell r="A208">
            <v>42916</v>
          </cell>
          <cell r="B208">
            <v>292.89999999999998</v>
          </cell>
          <cell r="C208">
            <v>292.89999999999998</v>
          </cell>
          <cell r="D208">
            <v>287.55</v>
          </cell>
          <cell r="E208">
            <v>290.10000000000002</v>
          </cell>
          <cell r="F208">
            <v>289.48805094409602</v>
          </cell>
          <cell r="G208">
            <v>940953</v>
          </cell>
          <cell r="H208">
            <v>5755</v>
          </cell>
          <cell r="I208">
            <v>272394650</v>
          </cell>
          <cell r="J208">
            <v>468200</v>
          </cell>
          <cell r="K208">
            <v>49.76</v>
          </cell>
          <cell r="L208">
            <v>5.35</v>
          </cell>
          <cell r="M208">
            <v>-2.8</v>
          </cell>
        </row>
        <row r="209">
          <cell r="A209">
            <v>42915</v>
          </cell>
          <cell r="B209">
            <v>292</v>
          </cell>
          <cell r="C209">
            <v>296</v>
          </cell>
          <cell r="D209">
            <v>290.2</v>
          </cell>
          <cell r="E209">
            <v>293.7</v>
          </cell>
          <cell r="F209">
            <v>293.00006716672902</v>
          </cell>
          <cell r="G209">
            <v>506203</v>
          </cell>
          <cell r="H209">
            <v>3888</v>
          </cell>
          <cell r="I209">
            <v>148317513</v>
          </cell>
          <cell r="J209">
            <v>170209</v>
          </cell>
          <cell r="K209">
            <v>33.619999999999997</v>
          </cell>
          <cell r="L209">
            <v>5.8</v>
          </cell>
          <cell r="M209">
            <v>1.7</v>
          </cell>
        </row>
        <row r="210">
          <cell r="A210">
            <v>42914</v>
          </cell>
          <cell r="B210">
            <v>288.2</v>
          </cell>
          <cell r="C210">
            <v>293.3</v>
          </cell>
          <cell r="D210">
            <v>288.2</v>
          </cell>
          <cell r="E210">
            <v>290.95</v>
          </cell>
          <cell r="F210">
            <v>291.17530371713502</v>
          </cell>
          <cell r="G210">
            <v>579075</v>
          </cell>
          <cell r="H210">
            <v>4368</v>
          </cell>
          <cell r="I210">
            <v>168612339</v>
          </cell>
          <cell r="J210">
            <v>211980</v>
          </cell>
          <cell r="K210">
            <v>36.61</v>
          </cell>
          <cell r="L210">
            <v>5.0999999999999996</v>
          </cell>
          <cell r="M210">
            <v>2.75</v>
          </cell>
        </row>
        <row r="211">
          <cell r="A211">
            <v>42913</v>
          </cell>
          <cell r="B211">
            <v>292.5</v>
          </cell>
          <cell r="C211">
            <v>293.10000000000002</v>
          </cell>
          <cell r="D211">
            <v>283.5</v>
          </cell>
          <cell r="E211">
            <v>288</v>
          </cell>
          <cell r="F211">
            <v>287.16432545406701</v>
          </cell>
          <cell r="G211">
            <v>711953</v>
          </cell>
          <cell r="H211">
            <v>4882</v>
          </cell>
          <cell r="I211">
            <v>204447503</v>
          </cell>
          <cell r="J211">
            <v>246379</v>
          </cell>
          <cell r="K211">
            <v>34.61</v>
          </cell>
          <cell r="L211">
            <v>9.6</v>
          </cell>
          <cell r="M211">
            <v>-4.5</v>
          </cell>
        </row>
        <row r="212">
          <cell r="A212">
            <v>42909</v>
          </cell>
          <cell r="B212">
            <v>290</v>
          </cell>
          <cell r="C212">
            <v>293.45</v>
          </cell>
          <cell r="D212">
            <v>284.5</v>
          </cell>
          <cell r="E212">
            <v>291.5</v>
          </cell>
          <cell r="F212">
            <v>289.364927458561</v>
          </cell>
          <cell r="G212">
            <v>653075</v>
          </cell>
          <cell r="H212">
            <v>5073</v>
          </cell>
          <cell r="I212">
            <v>188977000</v>
          </cell>
          <cell r="J212">
            <v>202082</v>
          </cell>
          <cell r="K212">
            <v>30.94</v>
          </cell>
          <cell r="L212">
            <v>8.9499999999999993</v>
          </cell>
          <cell r="M212">
            <v>1.5</v>
          </cell>
        </row>
        <row r="213">
          <cell r="A213">
            <v>42908</v>
          </cell>
          <cell r="B213">
            <v>293.39999999999998</v>
          </cell>
          <cell r="C213">
            <v>293.39999999999998</v>
          </cell>
          <cell r="D213">
            <v>288.25</v>
          </cell>
          <cell r="E213">
            <v>289.45</v>
          </cell>
          <cell r="F213">
            <v>291.35434186116203</v>
          </cell>
          <cell r="G213">
            <v>900190</v>
          </cell>
          <cell r="H213">
            <v>3323</v>
          </cell>
          <cell r="I213">
            <v>262274265</v>
          </cell>
          <cell r="J213">
            <v>522457</v>
          </cell>
          <cell r="K213">
            <v>58.04</v>
          </cell>
          <cell r="L213">
            <v>5.15</v>
          </cell>
          <cell r="M213">
            <v>-3.95</v>
          </cell>
        </row>
        <row r="214">
          <cell r="A214">
            <v>42907</v>
          </cell>
          <cell r="B214">
            <v>292.55</v>
          </cell>
          <cell r="C214">
            <v>292.60000000000002</v>
          </cell>
          <cell r="D214">
            <v>289.55</v>
          </cell>
          <cell r="E214">
            <v>291</v>
          </cell>
          <cell r="F214">
            <v>291.21994380997501</v>
          </cell>
          <cell r="G214">
            <v>438512</v>
          </cell>
          <cell r="H214">
            <v>3362</v>
          </cell>
          <cell r="I214">
            <v>127703440</v>
          </cell>
          <cell r="J214">
            <v>195898</v>
          </cell>
          <cell r="K214">
            <v>44.67</v>
          </cell>
          <cell r="L214">
            <v>3.05</v>
          </cell>
          <cell r="M214">
            <v>-1.55</v>
          </cell>
        </row>
        <row r="215">
          <cell r="A215">
            <v>42906</v>
          </cell>
          <cell r="B215">
            <v>292.8</v>
          </cell>
          <cell r="C215">
            <v>295.39999999999998</v>
          </cell>
          <cell r="D215">
            <v>289.14999999999998</v>
          </cell>
          <cell r="E215">
            <v>292.55</v>
          </cell>
          <cell r="F215">
            <v>292.97500467590697</v>
          </cell>
          <cell r="G215">
            <v>962380</v>
          </cell>
          <cell r="H215">
            <v>6132</v>
          </cell>
          <cell r="I215">
            <v>281953285</v>
          </cell>
          <cell r="J215">
            <v>457894</v>
          </cell>
          <cell r="K215">
            <v>47.58</v>
          </cell>
          <cell r="L215">
            <v>6.25</v>
          </cell>
          <cell r="M215">
            <v>-0.25</v>
          </cell>
        </row>
        <row r="216">
          <cell r="A216">
            <v>42905</v>
          </cell>
          <cell r="B216">
            <v>316.60000000000002</v>
          </cell>
          <cell r="C216">
            <v>321.60000000000002</v>
          </cell>
          <cell r="D216">
            <v>316.60000000000002</v>
          </cell>
          <cell r="E216">
            <v>320.60000000000002</v>
          </cell>
          <cell r="F216">
            <v>319.12358049591802</v>
          </cell>
          <cell r="G216">
            <v>418456</v>
          </cell>
          <cell r="H216">
            <v>4655</v>
          </cell>
          <cell r="I216">
            <v>133539177</v>
          </cell>
          <cell r="J216">
            <v>168848</v>
          </cell>
          <cell r="K216">
            <v>40.35</v>
          </cell>
          <cell r="L216">
            <v>5</v>
          </cell>
          <cell r="M216">
            <v>4</v>
          </cell>
        </row>
        <row r="217">
          <cell r="A217">
            <v>42902</v>
          </cell>
          <cell r="B217">
            <v>318.5</v>
          </cell>
          <cell r="C217">
            <v>319</v>
          </cell>
          <cell r="D217">
            <v>315.75</v>
          </cell>
          <cell r="E217">
            <v>316.5</v>
          </cell>
          <cell r="F217">
            <v>316.57810366220599</v>
          </cell>
          <cell r="G217">
            <v>2691820</v>
          </cell>
          <cell r="H217">
            <v>3868</v>
          </cell>
          <cell r="I217">
            <v>852171271</v>
          </cell>
          <cell r="J217">
            <v>1309828</v>
          </cell>
          <cell r="K217">
            <v>48.66</v>
          </cell>
          <cell r="L217">
            <v>3.25</v>
          </cell>
          <cell r="M217">
            <v>-2</v>
          </cell>
        </row>
        <row r="218">
          <cell r="A218">
            <v>42901</v>
          </cell>
          <cell r="B218">
            <v>319.14999999999998</v>
          </cell>
          <cell r="C218">
            <v>319.2</v>
          </cell>
          <cell r="D218">
            <v>315.7</v>
          </cell>
          <cell r="E218">
            <v>316.89999999999998</v>
          </cell>
          <cell r="F218">
            <v>317.29312507395503</v>
          </cell>
          <cell r="G218">
            <v>338040</v>
          </cell>
          <cell r="H218">
            <v>3249</v>
          </cell>
          <cell r="I218">
            <v>107257768</v>
          </cell>
          <cell r="J218">
            <v>147329</v>
          </cell>
          <cell r="K218">
            <v>43.58</v>
          </cell>
          <cell r="L218">
            <v>3.5</v>
          </cell>
          <cell r="M218">
            <v>-2.25</v>
          </cell>
        </row>
        <row r="219">
          <cell r="A219">
            <v>42900</v>
          </cell>
          <cell r="B219">
            <v>316.5</v>
          </cell>
          <cell r="C219">
            <v>322.2</v>
          </cell>
          <cell r="D219">
            <v>315.75</v>
          </cell>
          <cell r="E219">
            <v>319.14999999999998</v>
          </cell>
          <cell r="F219">
            <v>318.73761904801</v>
          </cell>
          <cell r="G219">
            <v>2432002</v>
          </cell>
          <cell r="H219">
            <v>5009</v>
          </cell>
          <cell r="I219">
            <v>775170527</v>
          </cell>
          <cell r="J219">
            <v>1623898</v>
          </cell>
          <cell r="K219">
            <v>66.77</v>
          </cell>
          <cell r="L219">
            <v>6.45</v>
          </cell>
          <cell r="M219">
            <v>2.65</v>
          </cell>
        </row>
        <row r="220">
          <cell r="A220">
            <v>42899</v>
          </cell>
          <cell r="B220">
            <v>315</v>
          </cell>
          <cell r="C220">
            <v>318.75</v>
          </cell>
          <cell r="D220">
            <v>314</v>
          </cell>
          <cell r="E220">
            <v>314.8</v>
          </cell>
          <cell r="F220">
            <v>316.39985331941699</v>
          </cell>
          <cell r="G220">
            <v>389963</v>
          </cell>
          <cell r="H220">
            <v>2569</v>
          </cell>
          <cell r="I220">
            <v>123384236</v>
          </cell>
          <cell r="J220">
            <v>173546</v>
          </cell>
          <cell r="K220">
            <v>44.5</v>
          </cell>
          <cell r="L220">
            <v>4.75</v>
          </cell>
          <cell r="M220">
            <v>-0.2</v>
          </cell>
        </row>
        <row r="221">
          <cell r="A221">
            <v>42898</v>
          </cell>
          <cell r="B221">
            <v>320.89999999999998</v>
          </cell>
          <cell r="C221">
            <v>320.89999999999998</v>
          </cell>
          <cell r="D221">
            <v>314.85000000000002</v>
          </cell>
          <cell r="E221">
            <v>315.75</v>
          </cell>
          <cell r="F221">
            <v>317.96876193571899</v>
          </cell>
          <cell r="G221">
            <v>492220</v>
          </cell>
          <cell r="H221">
            <v>4210</v>
          </cell>
          <cell r="I221">
            <v>156510584</v>
          </cell>
          <cell r="J221">
            <v>233017</v>
          </cell>
          <cell r="K221">
            <v>47.34</v>
          </cell>
          <cell r="L221">
            <v>6.05</v>
          </cell>
          <cell r="M221">
            <v>-5.15</v>
          </cell>
        </row>
        <row r="222">
          <cell r="A222">
            <v>42895</v>
          </cell>
          <cell r="B222">
            <v>319.95</v>
          </cell>
          <cell r="C222">
            <v>322.89999999999998</v>
          </cell>
          <cell r="D222">
            <v>316.3</v>
          </cell>
          <cell r="E222">
            <v>321.8</v>
          </cell>
          <cell r="F222">
            <v>320.32620503152702</v>
          </cell>
          <cell r="G222">
            <v>437084</v>
          </cell>
          <cell r="H222">
            <v>3455</v>
          </cell>
          <cell r="I222">
            <v>140009459</v>
          </cell>
          <cell r="J222">
            <v>108403</v>
          </cell>
          <cell r="K222">
            <v>24.8</v>
          </cell>
          <cell r="L222">
            <v>6.6</v>
          </cell>
          <cell r="M222">
            <v>1.85</v>
          </cell>
        </row>
        <row r="223">
          <cell r="A223">
            <v>42894</v>
          </cell>
          <cell r="B223">
            <v>326</v>
          </cell>
          <cell r="C223">
            <v>327.2</v>
          </cell>
          <cell r="D223">
            <v>319.35000000000002</v>
          </cell>
          <cell r="E223">
            <v>320.14999999999998</v>
          </cell>
          <cell r="F223">
            <v>321.736932716654</v>
          </cell>
          <cell r="G223">
            <v>605826</v>
          </cell>
          <cell r="H223">
            <v>4506</v>
          </cell>
          <cell r="I223">
            <v>194916599</v>
          </cell>
          <cell r="J223">
            <v>181591</v>
          </cell>
          <cell r="K223">
            <v>29.97</v>
          </cell>
          <cell r="L223">
            <v>7.85</v>
          </cell>
          <cell r="M223">
            <v>-5.85</v>
          </cell>
        </row>
        <row r="224">
          <cell r="A224">
            <v>42893</v>
          </cell>
          <cell r="B224">
            <v>320.10000000000002</v>
          </cell>
          <cell r="C224">
            <v>325.8</v>
          </cell>
          <cell r="D224">
            <v>320.10000000000002</v>
          </cell>
          <cell r="E224">
            <v>324.75</v>
          </cell>
          <cell r="F224">
            <v>323.60770944903999</v>
          </cell>
          <cell r="G224">
            <v>932518</v>
          </cell>
          <cell r="H224">
            <v>10661</v>
          </cell>
          <cell r="I224">
            <v>301770014</v>
          </cell>
          <cell r="J224">
            <v>402097</v>
          </cell>
          <cell r="K224">
            <v>43.12</v>
          </cell>
          <cell r="L224">
            <v>5.7</v>
          </cell>
          <cell r="M224">
            <v>4.6500000000000004</v>
          </cell>
        </row>
        <row r="225">
          <cell r="A225">
            <v>42892</v>
          </cell>
          <cell r="B225">
            <v>321.39999999999998</v>
          </cell>
          <cell r="C225">
            <v>321.5</v>
          </cell>
          <cell r="D225">
            <v>317.75</v>
          </cell>
          <cell r="E225">
            <v>318.64999999999998</v>
          </cell>
          <cell r="F225">
            <v>318.720715027371</v>
          </cell>
          <cell r="G225">
            <v>735804</v>
          </cell>
          <cell r="H225">
            <v>3891</v>
          </cell>
          <cell r="I225">
            <v>234515977</v>
          </cell>
          <cell r="J225">
            <v>502116</v>
          </cell>
          <cell r="K225">
            <v>68.239999999999995</v>
          </cell>
          <cell r="L225">
            <v>3.75</v>
          </cell>
          <cell r="M225">
            <v>-2.75</v>
          </cell>
        </row>
        <row r="226">
          <cell r="A226">
            <v>42891</v>
          </cell>
          <cell r="B226">
            <v>318.89999999999998</v>
          </cell>
          <cell r="C226">
            <v>321.39999999999998</v>
          </cell>
          <cell r="D226">
            <v>318.2</v>
          </cell>
          <cell r="E226">
            <v>319.64999999999998</v>
          </cell>
          <cell r="F226">
            <v>319.98987065746599</v>
          </cell>
          <cell r="G226">
            <v>334770</v>
          </cell>
          <cell r="H226">
            <v>2655</v>
          </cell>
          <cell r="I226">
            <v>107123009</v>
          </cell>
          <cell r="J226">
            <v>112098</v>
          </cell>
          <cell r="K226">
            <v>33.49</v>
          </cell>
          <cell r="L226">
            <v>3.2</v>
          </cell>
          <cell r="M226">
            <v>0.75</v>
          </cell>
        </row>
        <row r="227">
          <cell r="A227">
            <v>42888</v>
          </cell>
          <cell r="B227">
            <v>321.89999999999998</v>
          </cell>
          <cell r="C227">
            <v>323</v>
          </cell>
          <cell r="D227">
            <v>315.55</v>
          </cell>
          <cell r="E227">
            <v>318.05</v>
          </cell>
          <cell r="F227">
            <v>318.23990869199298</v>
          </cell>
          <cell r="G227">
            <v>710562</v>
          </cell>
          <cell r="H227">
            <v>5198</v>
          </cell>
          <cell r="I227">
            <v>226129186</v>
          </cell>
          <cell r="J227">
            <v>309134</v>
          </cell>
          <cell r="K227">
            <v>43.51</v>
          </cell>
          <cell r="L227">
            <v>7.45</v>
          </cell>
          <cell r="M227">
            <v>-3.85</v>
          </cell>
        </row>
        <row r="228">
          <cell r="A228">
            <v>42887</v>
          </cell>
          <cell r="B228">
            <v>325.89999999999998</v>
          </cell>
          <cell r="C228">
            <v>327.5</v>
          </cell>
          <cell r="D228">
            <v>318.10000000000002</v>
          </cell>
          <cell r="E228">
            <v>320.05</v>
          </cell>
          <cell r="F228">
            <v>320.89777640546902</v>
          </cell>
          <cell r="G228">
            <v>1097907</v>
          </cell>
          <cell r="H228">
            <v>9028</v>
          </cell>
          <cell r="I228">
            <v>352315915</v>
          </cell>
          <cell r="J228">
            <v>398047</v>
          </cell>
          <cell r="K228">
            <v>36.26</v>
          </cell>
          <cell r="L228">
            <v>9.4</v>
          </cell>
          <cell r="M228">
            <v>-5.85</v>
          </cell>
        </row>
        <row r="229">
          <cell r="A229">
            <v>42886</v>
          </cell>
          <cell r="B229">
            <v>322.25</v>
          </cell>
          <cell r="C229">
            <v>327.10000000000002</v>
          </cell>
          <cell r="D229">
            <v>318.5</v>
          </cell>
          <cell r="E229">
            <v>326.3</v>
          </cell>
          <cell r="F229">
            <v>324.028905227184</v>
          </cell>
          <cell r="G229">
            <v>1401615</v>
          </cell>
          <cell r="H229">
            <v>11840</v>
          </cell>
          <cell r="I229">
            <v>454163774</v>
          </cell>
          <cell r="J229">
            <v>600529</v>
          </cell>
          <cell r="K229">
            <v>42.85</v>
          </cell>
          <cell r="L229">
            <v>8.6</v>
          </cell>
          <cell r="M229">
            <v>4.05</v>
          </cell>
        </row>
        <row r="230">
          <cell r="A230">
            <v>42885</v>
          </cell>
          <cell r="B230">
            <v>314.25</v>
          </cell>
          <cell r="C230">
            <v>324.5</v>
          </cell>
          <cell r="D230">
            <v>314.2</v>
          </cell>
          <cell r="E230">
            <v>320.64999999999998</v>
          </cell>
          <cell r="F230">
            <v>321.25377808842501</v>
          </cell>
          <cell r="G230">
            <v>672430</v>
          </cell>
          <cell r="H230">
            <v>6877</v>
          </cell>
          <cell r="I230">
            <v>216020678</v>
          </cell>
          <cell r="J230">
            <v>132380</v>
          </cell>
          <cell r="K230">
            <v>19.690000000000001</v>
          </cell>
          <cell r="L230">
            <v>10.3</v>
          </cell>
          <cell r="M230">
            <v>6.4</v>
          </cell>
        </row>
        <row r="231">
          <cell r="A231">
            <v>42884</v>
          </cell>
          <cell r="B231">
            <v>320.89999999999998</v>
          </cell>
          <cell r="C231">
            <v>320.89999999999998</v>
          </cell>
          <cell r="D231">
            <v>313.8</v>
          </cell>
          <cell r="E231">
            <v>314.7</v>
          </cell>
          <cell r="F231">
            <v>316.74383391529699</v>
          </cell>
          <cell r="G231">
            <v>504899</v>
          </cell>
          <cell r="H231">
            <v>8277</v>
          </cell>
          <cell r="I231">
            <v>159923645</v>
          </cell>
          <cell r="J231">
            <v>169500</v>
          </cell>
          <cell r="K231">
            <v>33.57</v>
          </cell>
          <cell r="L231">
            <v>7.1</v>
          </cell>
          <cell r="M231">
            <v>-6.2</v>
          </cell>
        </row>
        <row r="232">
          <cell r="A232">
            <v>42881</v>
          </cell>
          <cell r="B232">
            <v>317.8</v>
          </cell>
          <cell r="C232">
            <v>323.3</v>
          </cell>
          <cell r="D232">
            <v>316.5</v>
          </cell>
          <cell r="E232">
            <v>321.64999999999998</v>
          </cell>
          <cell r="F232">
            <v>320.50102844229701</v>
          </cell>
          <cell r="G232">
            <v>1256755</v>
          </cell>
          <cell r="H232">
            <v>12179</v>
          </cell>
          <cell r="I232">
            <v>402791270</v>
          </cell>
          <cell r="J232">
            <v>520666</v>
          </cell>
          <cell r="K232">
            <v>41.43</v>
          </cell>
          <cell r="L232">
            <v>6.8</v>
          </cell>
          <cell r="M232">
            <v>3.85</v>
          </cell>
        </row>
        <row r="233">
          <cell r="A233">
            <v>42880</v>
          </cell>
          <cell r="B233">
            <v>306.8</v>
          </cell>
          <cell r="C233">
            <v>319.3</v>
          </cell>
          <cell r="D233">
            <v>306.10000000000002</v>
          </cell>
          <cell r="E233">
            <v>317.60000000000002</v>
          </cell>
          <cell r="F233">
            <v>314.33883033425701</v>
          </cell>
          <cell r="G233">
            <v>957795</v>
          </cell>
          <cell r="H233">
            <v>11534</v>
          </cell>
          <cell r="I233">
            <v>301072160</v>
          </cell>
          <cell r="J233">
            <v>286720</v>
          </cell>
          <cell r="K233">
            <v>29.94</v>
          </cell>
          <cell r="L233">
            <v>13.2</v>
          </cell>
          <cell r="M233">
            <v>10.8</v>
          </cell>
        </row>
        <row r="234">
          <cell r="A234">
            <v>42879</v>
          </cell>
          <cell r="B234">
            <v>307.39999999999998</v>
          </cell>
          <cell r="C234">
            <v>309.7</v>
          </cell>
          <cell r="D234">
            <v>303.05</v>
          </cell>
          <cell r="E234">
            <v>306.8</v>
          </cell>
          <cell r="F234">
            <v>306.42597162050799</v>
          </cell>
          <cell r="G234">
            <v>1267676</v>
          </cell>
          <cell r="H234">
            <v>18884</v>
          </cell>
          <cell r="I234">
            <v>388448850</v>
          </cell>
          <cell r="J234">
            <v>601558</v>
          </cell>
          <cell r="K234">
            <v>47.45</v>
          </cell>
          <cell r="L234">
            <v>6.65</v>
          </cell>
          <cell r="M234">
            <v>-0.6</v>
          </cell>
        </row>
        <row r="235">
          <cell r="A235">
            <v>42878</v>
          </cell>
          <cell r="B235">
            <v>303.25</v>
          </cell>
          <cell r="C235">
            <v>309.5</v>
          </cell>
          <cell r="D235">
            <v>302.7</v>
          </cell>
          <cell r="E235">
            <v>306.25</v>
          </cell>
          <cell r="F235">
            <v>305.75510611261097</v>
          </cell>
          <cell r="G235">
            <v>5623554</v>
          </cell>
          <cell r="H235">
            <v>15090</v>
          </cell>
          <cell r="I235">
            <v>1719430350</v>
          </cell>
          <cell r="J235">
            <v>4592395</v>
          </cell>
          <cell r="K235">
            <v>81.66</v>
          </cell>
          <cell r="L235">
            <v>6.8</v>
          </cell>
          <cell r="M235">
            <v>3</v>
          </cell>
        </row>
        <row r="236">
          <cell r="A236">
            <v>42877</v>
          </cell>
          <cell r="B236">
            <v>309</v>
          </cell>
          <cell r="C236">
            <v>311.35000000000002</v>
          </cell>
          <cell r="D236">
            <v>302.14999999999998</v>
          </cell>
          <cell r="E236">
            <v>304.89999999999998</v>
          </cell>
          <cell r="F236">
            <v>306.57994531355001</v>
          </cell>
          <cell r="G236">
            <v>1048523</v>
          </cell>
          <cell r="H236">
            <v>5740</v>
          </cell>
          <cell r="I236">
            <v>321456124</v>
          </cell>
          <cell r="J236">
            <v>337790</v>
          </cell>
          <cell r="K236">
            <v>32.22</v>
          </cell>
          <cell r="L236">
            <v>9.1999999999999993</v>
          </cell>
          <cell r="M236">
            <v>-4.0999999999999996</v>
          </cell>
        </row>
        <row r="237">
          <cell r="A237">
            <v>42874</v>
          </cell>
          <cell r="B237">
            <v>308</v>
          </cell>
          <cell r="C237">
            <v>312.25</v>
          </cell>
          <cell r="D237">
            <v>303.89999999999998</v>
          </cell>
          <cell r="E237">
            <v>307.10000000000002</v>
          </cell>
          <cell r="F237">
            <v>307.95467009926699</v>
          </cell>
          <cell r="G237">
            <v>786964</v>
          </cell>
          <cell r="H237">
            <v>9840</v>
          </cell>
          <cell r="I237">
            <v>242349239</v>
          </cell>
          <cell r="J237">
            <v>232015</v>
          </cell>
          <cell r="K237">
            <v>29.48</v>
          </cell>
          <cell r="L237">
            <v>8.35</v>
          </cell>
          <cell r="M237">
            <v>-0.9</v>
          </cell>
        </row>
        <row r="238">
          <cell r="A238">
            <v>42873</v>
          </cell>
          <cell r="B238">
            <v>305.25</v>
          </cell>
          <cell r="C238">
            <v>312.8</v>
          </cell>
          <cell r="D238">
            <v>304.7</v>
          </cell>
          <cell r="E238">
            <v>307</v>
          </cell>
          <cell r="F238">
            <v>307.25291826136998</v>
          </cell>
          <cell r="G238">
            <v>6883722</v>
          </cell>
          <cell r="H238">
            <v>10663</v>
          </cell>
          <cell r="I238">
            <v>2115043673</v>
          </cell>
          <cell r="J238">
            <v>6094767</v>
          </cell>
          <cell r="K238">
            <v>88.54</v>
          </cell>
          <cell r="L238">
            <v>8.1</v>
          </cell>
          <cell r="M238">
            <v>1.75</v>
          </cell>
        </row>
        <row r="239">
          <cell r="A239">
            <v>42872</v>
          </cell>
          <cell r="B239">
            <v>305</v>
          </cell>
          <cell r="C239">
            <v>310.14999999999998</v>
          </cell>
          <cell r="D239">
            <v>304.45</v>
          </cell>
          <cell r="E239">
            <v>309.8</v>
          </cell>
          <cell r="F239">
            <v>307.96608904189497</v>
          </cell>
          <cell r="G239">
            <v>882753</v>
          </cell>
          <cell r="H239">
            <v>8910</v>
          </cell>
          <cell r="I239">
            <v>271857989</v>
          </cell>
          <cell r="J239">
            <v>385848</v>
          </cell>
          <cell r="K239">
            <v>43.71</v>
          </cell>
          <cell r="L239">
            <v>5.7</v>
          </cell>
          <cell r="M239">
            <v>4.8</v>
          </cell>
        </row>
        <row r="240">
          <cell r="A240">
            <v>42871</v>
          </cell>
          <cell r="B240">
            <v>303.7</v>
          </cell>
          <cell r="C240">
            <v>305.7</v>
          </cell>
          <cell r="D240">
            <v>301.10000000000002</v>
          </cell>
          <cell r="E240">
            <v>302.7</v>
          </cell>
          <cell r="F240">
            <v>303.18102712415299</v>
          </cell>
          <cell r="G240">
            <v>513122</v>
          </cell>
          <cell r="H240">
            <v>4110</v>
          </cell>
          <cell r="I240">
            <v>155568855</v>
          </cell>
          <cell r="J240">
            <v>126476</v>
          </cell>
          <cell r="K240">
            <v>24.65</v>
          </cell>
          <cell r="L240">
            <v>4.5999999999999996</v>
          </cell>
          <cell r="M240">
            <v>-1</v>
          </cell>
        </row>
        <row r="241">
          <cell r="A241">
            <v>42870</v>
          </cell>
          <cell r="B241">
            <v>299.2</v>
          </cell>
          <cell r="C241">
            <v>303.55</v>
          </cell>
          <cell r="D241">
            <v>298.3</v>
          </cell>
          <cell r="E241">
            <v>302.05</v>
          </cell>
          <cell r="F241">
            <v>301.98781678753801</v>
          </cell>
          <cell r="G241">
            <v>624630</v>
          </cell>
          <cell r="H241">
            <v>6270</v>
          </cell>
          <cell r="I241">
            <v>188630650</v>
          </cell>
          <cell r="J241">
            <v>225105</v>
          </cell>
          <cell r="K241">
            <v>36.04</v>
          </cell>
          <cell r="L241">
            <v>5.25</v>
          </cell>
          <cell r="M241">
            <v>2.85</v>
          </cell>
        </row>
        <row r="242">
          <cell r="A242">
            <v>42867</v>
          </cell>
          <cell r="B242">
            <v>300.75</v>
          </cell>
          <cell r="C242">
            <v>300.75</v>
          </cell>
          <cell r="D242">
            <v>293.55</v>
          </cell>
          <cell r="E242">
            <v>296.64999999999998</v>
          </cell>
          <cell r="F242">
            <v>296.70805595138398</v>
          </cell>
          <cell r="G242">
            <v>782465</v>
          </cell>
          <cell r="H242">
            <v>5399</v>
          </cell>
          <cell r="I242">
            <v>232163669</v>
          </cell>
          <cell r="J242">
            <v>134458</v>
          </cell>
          <cell r="K242">
            <v>17.18</v>
          </cell>
          <cell r="L242">
            <v>7.2</v>
          </cell>
          <cell r="M242">
            <v>-4.0999999999999996</v>
          </cell>
        </row>
        <row r="243">
          <cell r="A243">
            <v>42866</v>
          </cell>
          <cell r="B243">
            <v>300</v>
          </cell>
          <cell r="C243">
            <v>302.5</v>
          </cell>
          <cell r="D243">
            <v>299.60000000000002</v>
          </cell>
          <cell r="E243">
            <v>300.35000000000002</v>
          </cell>
          <cell r="F243">
            <v>300.883477856186</v>
          </cell>
          <cell r="G243">
            <v>631734</v>
          </cell>
          <cell r="H243">
            <v>5658</v>
          </cell>
          <cell r="I243">
            <v>190078323</v>
          </cell>
          <cell r="J243">
            <v>141168</v>
          </cell>
          <cell r="K243">
            <v>22.35</v>
          </cell>
          <cell r="L243">
            <v>2.9</v>
          </cell>
          <cell r="M243">
            <v>0.35</v>
          </cell>
        </row>
        <row r="244">
          <cell r="A244">
            <v>42865</v>
          </cell>
          <cell r="B244">
            <v>301</v>
          </cell>
          <cell r="C244">
            <v>302.7</v>
          </cell>
          <cell r="D244">
            <v>297.55</v>
          </cell>
          <cell r="E244">
            <v>298.55</v>
          </cell>
          <cell r="F244">
            <v>299.95044087213603</v>
          </cell>
          <cell r="G244">
            <v>878486</v>
          </cell>
          <cell r="H244">
            <v>7076</v>
          </cell>
          <cell r="I244">
            <v>263502263</v>
          </cell>
          <cell r="J244">
            <v>246649</v>
          </cell>
          <cell r="K244">
            <v>28.08</v>
          </cell>
          <cell r="L244">
            <v>5.15</v>
          </cell>
          <cell r="M244">
            <v>-2.4500000000000002</v>
          </cell>
        </row>
        <row r="245">
          <cell r="A245">
            <v>42864</v>
          </cell>
          <cell r="B245">
            <v>304.5</v>
          </cell>
          <cell r="C245">
            <v>305.10000000000002</v>
          </cell>
          <cell r="D245">
            <v>298.60000000000002</v>
          </cell>
          <cell r="E245">
            <v>301.3</v>
          </cell>
          <cell r="F245">
            <v>301.37213193781298</v>
          </cell>
          <cell r="G245">
            <v>862952</v>
          </cell>
          <cell r="H245">
            <v>6431</v>
          </cell>
          <cell r="I245">
            <v>260069684</v>
          </cell>
          <cell r="J245">
            <v>169410</v>
          </cell>
          <cell r="K245">
            <v>19.63</v>
          </cell>
          <cell r="L245">
            <v>6.5</v>
          </cell>
          <cell r="M245">
            <v>-3.2</v>
          </cell>
        </row>
        <row r="246">
          <cell r="A246">
            <v>42863</v>
          </cell>
          <cell r="B246">
            <v>299.5</v>
          </cell>
          <cell r="C246">
            <v>308.3</v>
          </cell>
          <cell r="D246">
            <v>299.5</v>
          </cell>
          <cell r="E246">
            <v>303.3</v>
          </cell>
          <cell r="F246">
            <v>305.17011502719902</v>
          </cell>
          <cell r="G246">
            <v>2932263</v>
          </cell>
          <cell r="H246">
            <v>13515</v>
          </cell>
          <cell r="I246">
            <v>894839037</v>
          </cell>
          <cell r="J246">
            <v>410095</v>
          </cell>
          <cell r="K246">
            <v>13.99</v>
          </cell>
          <cell r="L246">
            <v>8.8000000000000007</v>
          </cell>
          <cell r="M246">
            <v>3.8</v>
          </cell>
        </row>
        <row r="247">
          <cell r="A247">
            <v>42860</v>
          </cell>
          <cell r="B247">
            <v>299.35000000000002</v>
          </cell>
          <cell r="C247">
            <v>301.85000000000002</v>
          </cell>
          <cell r="D247">
            <v>294.5</v>
          </cell>
          <cell r="E247">
            <v>298.55</v>
          </cell>
          <cell r="F247">
            <v>297.85323209502701</v>
          </cell>
          <cell r="G247">
            <v>5161946</v>
          </cell>
          <cell r="H247">
            <v>21754</v>
          </cell>
          <cell r="I247">
            <v>1537502300</v>
          </cell>
          <cell r="J247">
            <v>3090411</v>
          </cell>
          <cell r="K247">
            <v>59.87</v>
          </cell>
          <cell r="L247">
            <v>7.35</v>
          </cell>
          <cell r="M247">
            <v>-0.8</v>
          </cell>
        </row>
        <row r="248">
          <cell r="A248">
            <v>42859</v>
          </cell>
          <cell r="B248">
            <v>290.25</v>
          </cell>
          <cell r="C248">
            <v>299.89999999999998</v>
          </cell>
          <cell r="D248">
            <v>283.89999999999998</v>
          </cell>
          <cell r="E248">
            <v>297.95</v>
          </cell>
          <cell r="F248">
            <v>291.27892377933802</v>
          </cell>
          <cell r="G248">
            <v>12461831</v>
          </cell>
          <cell r="H248">
            <v>56199</v>
          </cell>
          <cell r="I248">
            <v>3629868722</v>
          </cell>
          <cell r="J248">
            <v>7451296</v>
          </cell>
          <cell r="K248">
            <v>59.79</v>
          </cell>
          <cell r="L248">
            <v>16</v>
          </cell>
          <cell r="M248">
            <v>7.7</v>
          </cell>
        </row>
        <row r="249">
          <cell r="A249">
            <v>42858</v>
          </cell>
          <cell r="B249">
            <v>277.45</v>
          </cell>
          <cell r="C249">
            <v>277.45</v>
          </cell>
          <cell r="D249">
            <v>271.45</v>
          </cell>
          <cell r="E249">
            <v>272.75</v>
          </cell>
          <cell r="F249">
            <v>273.69970531302198</v>
          </cell>
          <cell r="G249">
            <v>1443905</v>
          </cell>
          <cell r="H249">
            <v>8889</v>
          </cell>
          <cell r="I249">
            <v>395196373</v>
          </cell>
          <cell r="J249">
            <v>646112</v>
          </cell>
          <cell r="K249">
            <v>44.75</v>
          </cell>
          <cell r="L249">
            <v>6</v>
          </cell>
          <cell r="M249">
            <v>-4.7</v>
          </cell>
        </row>
        <row r="250">
          <cell r="A250">
            <v>42857</v>
          </cell>
          <cell r="B250">
            <v>280</v>
          </cell>
          <cell r="C250">
            <v>280.64999999999998</v>
          </cell>
          <cell r="D250">
            <v>275.05</v>
          </cell>
          <cell r="E250">
            <v>275.95</v>
          </cell>
          <cell r="F250">
            <v>276.47656755251001</v>
          </cell>
          <cell r="G250">
            <v>3615158</v>
          </cell>
          <cell r="H250">
            <v>6876</v>
          </cell>
          <cell r="I250">
            <v>999506475</v>
          </cell>
          <cell r="J250">
            <v>3038690</v>
          </cell>
          <cell r="K250">
            <v>84.05</v>
          </cell>
          <cell r="L250">
            <v>5.6</v>
          </cell>
          <cell r="M250">
            <v>-4.05</v>
          </cell>
        </row>
        <row r="251">
          <cell r="A251">
            <v>42853</v>
          </cell>
          <cell r="B251">
            <v>273.60000000000002</v>
          </cell>
          <cell r="C251">
            <v>279.35000000000002</v>
          </cell>
          <cell r="D251">
            <v>272.85000000000002</v>
          </cell>
          <cell r="E251">
            <v>278.5</v>
          </cell>
          <cell r="F251">
            <v>276.93260716872197</v>
          </cell>
          <cell r="G251">
            <v>1099108</v>
          </cell>
          <cell r="H251">
            <v>6035</v>
          </cell>
          <cell r="I251">
            <v>304378844</v>
          </cell>
          <cell r="J251">
            <v>364186</v>
          </cell>
          <cell r="K251">
            <v>33.130000000000003</v>
          </cell>
          <cell r="L251">
            <v>6.5</v>
          </cell>
          <cell r="M251">
            <v>4.9000000000000004</v>
          </cell>
        </row>
        <row r="252">
          <cell r="A252">
            <v>42852</v>
          </cell>
          <cell r="B252">
            <v>277.2</v>
          </cell>
          <cell r="C252">
            <v>277.2</v>
          </cell>
          <cell r="D252">
            <v>273.60000000000002</v>
          </cell>
          <cell r="E252">
            <v>274.05</v>
          </cell>
          <cell r="F252">
            <v>275.00727804301499</v>
          </cell>
          <cell r="G252">
            <v>514424</v>
          </cell>
          <cell r="H252">
            <v>4282</v>
          </cell>
          <cell r="I252">
            <v>141470344</v>
          </cell>
          <cell r="J252">
            <v>204569</v>
          </cell>
          <cell r="K252">
            <v>39.770000000000003</v>
          </cell>
          <cell r="L252">
            <v>3.6</v>
          </cell>
          <cell r="M252">
            <v>-3.15</v>
          </cell>
        </row>
        <row r="253">
          <cell r="A253">
            <v>42851</v>
          </cell>
          <cell r="B253">
            <v>274.25</v>
          </cell>
          <cell r="C253">
            <v>278</v>
          </cell>
          <cell r="D253">
            <v>273.2</v>
          </cell>
          <cell r="E253">
            <v>276.95</v>
          </cell>
          <cell r="F253">
            <v>275.33497731782097</v>
          </cell>
          <cell r="G253">
            <v>915256</v>
          </cell>
          <cell r="H253">
            <v>9388</v>
          </cell>
          <cell r="I253">
            <v>252001990</v>
          </cell>
          <cell r="J253">
            <v>326026</v>
          </cell>
          <cell r="K253">
            <v>35.619999999999997</v>
          </cell>
          <cell r="L253">
            <v>4.8</v>
          </cell>
          <cell r="M253">
            <v>2.7</v>
          </cell>
        </row>
        <row r="254">
          <cell r="A254">
            <v>42850</v>
          </cell>
          <cell r="B254">
            <v>270.7</v>
          </cell>
          <cell r="C254">
            <v>273.2</v>
          </cell>
          <cell r="D254">
            <v>270</v>
          </cell>
          <cell r="E254">
            <v>272.55</v>
          </cell>
          <cell r="F254">
            <v>271.81118487142902</v>
          </cell>
          <cell r="G254">
            <v>630119</v>
          </cell>
          <cell r="H254">
            <v>6164</v>
          </cell>
          <cell r="I254">
            <v>171273392</v>
          </cell>
          <cell r="J254">
            <v>209232</v>
          </cell>
          <cell r="K254">
            <v>33.21</v>
          </cell>
          <cell r="L254">
            <v>3.2</v>
          </cell>
          <cell r="M254">
            <v>1.85</v>
          </cell>
        </row>
        <row r="255">
          <cell r="A255">
            <v>42849</v>
          </cell>
          <cell r="B255">
            <v>270.60000000000002</v>
          </cell>
          <cell r="C255">
            <v>271.39999999999998</v>
          </cell>
          <cell r="D255">
            <v>265.2</v>
          </cell>
          <cell r="E255">
            <v>268.7</v>
          </cell>
          <cell r="F255">
            <v>268.188011723957</v>
          </cell>
          <cell r="G255">
            <v>1209148</v>
          </cell>
          <cell r="H255">
            <v>12541</v>
          </cell>
          <cell r="I255">
            <v>324278998</v>
          </cell>
          <cell r="J255">
            <v>437546</v>
          </cell>
          <cell r="K255">
            <v>36.19</v>
          </cell>
          <cell r="L255">
            <v>6.2</v>
          </cell>
          <cell r="M255">
            <v>-1.9</v>
          </cell>
        </row>
        <row r="256">
          <cell r="A256">
            <v>42846</v>
          </cell>
          <cell r="B256">
            <v>274.85000000000002</v>
          </cell>
          <cell r="C256">
            <v>274.85000000000002</v>
          </cell>
          <cell r="D256">
            <v>267.05</v>
          </cell>
          <cell r="E256">
            <v>269.14999999999998</v>
          </cell>
          <cell r="F256">
            <v>270.32991207177503</v>
          </cell>
          <cell r="G256">
            <v>1183579</v>
          </cell>
          <cell r="H256">
            <v>9644</v>
          </cell>
          <cell r="I256">
            <v>319956807</v>
          </cell>
          <cell r="J256">
            <v>442538</v>
          </cell>
          <cell r="K256">
            <v>37.39</v>
          </cell>
          <cell r="L256">
            <v>7.8</v>
          </cell>
          <cell r="M256">
            <v>-5.7</v>
          </cell>
        </row>
        <row r="257">
          <cell r="A257">
            <v>42845</v>
          </cell>
          <cell r="B257">
            <v>276</v>
          </cell>
          <cell r="C257">
            <v>276</v>
          </cell>
          <cell r="D257">
            <v>271.64999999999998</v>
          </cell>
          <cell r="E257">
            <v>272.8</v>
          </cell>
          <cell r="F257">
            <v>273.88676245520497</v>
          </cell>
          <cell r="G257">
            <v>7691804</v>
          </cell>
          <cell r="H257">
            <v>11324</v>
          </cell>
          <cell r="I257">
            <v>2106683295</v>
          </cell>
          <cell r="J257">
            <v>566988</v>
          </cell>
          <cell r="K257">
            <v>7.37</v>
          </cell>
          <cell r="L257">
            <v>4.3499999999999996</v>
          </cell>
          <cell r="M257">
            <v>-3.2</v>
          </cell>
        </row>
        <row r="258">
          <cell r="A258">
            <v>42844</v>
          </cell>
          <cell r="B258">
            <v>284.39999999999998</v>
          </cell>
          <cell r="C258">
            <v>284.8</v>
          </cell>
          <cell r="D258">
            <v>278.85000000000002</v>
          </cell>
          <cell r="E258">
            <v>280.95</v>
          </cell>
          <cell r="F258">
            <v>281.615499977365</v>
          </cell>
          <cell r="G258">
            <v>684801</v>
          </cell>
          <cell r="H258">
            <v>4952</v>
          </cell>
          <cell r="I258">
            <v>192850576</v>
          </cell>
          <cell r="J258">
            <v>140263</v>
          </cell>
          <cell r="K258">
            <v>20.48</v>
          </cell>
          <cell r="L258">
            <v>5.95</v>
          </cell>
          <cell r="M258">
            <v>-3.45</v>
          </cell>
        </row>
        <row r="259">
          <cell r="A259">
            <v>42843</v>
          </cell>
          <cell r="B259">
            <v>283</v>
          </cell>
          <cell r="C259">
            <v>291.60000000000002</v>
          </cell>
          <cell r="D259">
            <v>282.25</v>
          </cell>
          <cell r="E259">
            <v>283</v>
          </cell>
          <cell r="F259">
            <v>286.79093577012998</v>
          </cell>
          <cell r="G259">
            <v>2231563</v>
          </cell>
          <cell r="H259">
            <v>11919</v>
          </cell>
          <cell r="I259">
            <v>639992041</v>
          </cell>
          <cell r="J259">
            <v>1014295</v>
          </cell>
          <cell r="K259">
            <v>45.45</v>
          </cell>
          <cell r="L259">
            <v>9.35</v>
          </cell>
          <cell r="M259">
            <v>0</v>
          </cell>
        </row>
        <row r="260">
          <cell r="A260">
            <v>42842</v>
          </cell>
          <cell r="B260">
            <v>283</v>
          </cell>
          <cell r="C260">
            <v>285.39999999999998</v>
          </cell>
          <cell r="D260">
            <v>280.35000000000002</v>
          </cell>
          <cell r="E260">
            <v>281.7</v>
          </cell>
          <cell r="F260">
            <v>282.61702620397602</v>
          </cell>
          <cell r="G260">
            <v>634751</v>
          </cell>
          <cell r="H260">
            <v>3704</v>
          </cell>
          <cell r="I260">
            <v>179391440</v>
          </cell>
          <cell r="J260">
            <v>246323</v>
          </cell>
          <cell r="K260">
            <v>38.81</v>
          </cell>
          <cell r="L260">
            <v>5.05</v>
          </cell>
          <cell r="M260">
            <v>-1.3</v>
          </cell>
        </row>
        <row r="261">
          <cell r="A261">
            <v>42838</v>
          </cell>
          <cell r="B261">
            <v>280</v>
          </cell>
          <cell r="C261">
            <v>285.7</v>
          </cell>
          <cell r="D261">
            <v>279.64999999999998</v>
          </cell>
          <cell r="E261">
            <v>281.85000000000002</v>
          </cell>
          <cell r="F261">
            <v>283.28610350692202</v>
          </cell>
          <cell r="G261">
            <v>1620452</v>
          </cell>
          <cell r="H261">
            <v>7737</v>
          </cell>
          <cell r="I261">
            <v>459051533</v>
          </cell>
          <cell r="J261">
            <v>680635</v>
          </cell>
          <cell r="K261">
            <v>42</v>
          </cell>
          <cell r="L261">
            <v>6.05</v>
          </cell>
          <cell r="M261">
            <v>1.85</v>
          </cell>
        </row>
        <row r="262">
          <cell r="A262">
            <v>42837</v>
          </cell>
          <cell r="B262">
            <v>284.39999999999998</v>
          </cell>
          <cell r="C262">
            <v>285.75</v>
          </cell>
          <cell r="D262">
            <v>278.3</v>
          </cell>
          <cell r="E262">
            <v>280.75</v>
          </cell>
          <cell r="F262">
            <v>281.89587707175002</v>
          </cell>
          <cell r="G262">
            <v>1137444</v>
          </cell>
          <cell r="H262">
            <v>6486</v>
          </cell>
          <cell r="I262">
            <v>320640774</v>
          </cell>
          <cell r="J262">
            <v>311350</v>
          </cell>
          <cell r="K262">
            <v>27.37</v>
          </cell>
          <cell r="L262">
            <v>7.45</v>
          </cell>
          <cell r="M262">
            <v>-3.65</v>
          </cell>
        </row>
        <row r="263">
          <cell r="A263">
            <v>42836</v>
          </cell>
          <cell r="B263">
            <v>279</v>
          </cell>
          <cell r="C263">
            <v>284.05</v>
          </cell>
          <cell r="D263">
            <v>276.64999999999998</v>
          </cell>
          <cell r="E263">
            <v>282.89999999999998</v>
          </cell>
          <cell r="F263">
            <v>282.19927249553598</v>
          </cell>
          <cell r="G263">
            <v>1305559</v>
          </cell>
          <cell r="H263">
            <v>6657</v>
          </cell>
          <cell r="I263">
            <v>368427800</v>
          </cell>
          <cell r="J263">
            <v>502399</v>
          </cell>
          <cell r="K263">
            <v>38.479999999999997</v>
          </cell>
          <cell r="L263">
            <v>7.4</v>
          </cell>
          <cell r="M263">
            <v>3.9</v>
          </cell>
        </row>
        <row r="264">
          <cell r="A264">
            <v>42835</v>
          </cell>
          <cell r="B264">
            <v>277.39999999999998</v>
          </cell>
          <cell r="C264">
            <v>279</v>
          </cell>
          <cell r="D264">
            <v>276.35000000000002</v>
          </cell>
          <cell r="E264">
            <v>277.64999999999998</v>
          </cell>
          <cell r="F264">
            <v>277.52412707725199</v>
          </cell>
          <cell r="G264">
            <v>1148813</v>
          </cell>
          <cell r="H264">
            <v>4993</v>
          </cell>
          <cell r="I264">
            <v>318823325</v>
          </cell>
          <cell r="J264">
            <v>576820</v>
          </cell>
          <cell r="K264">
            <v>50.21</v>
          </cell>
          <cell r="L264">
            <v>2.65</v>
          </cell>
          <cell r="M264">
            <v>0.25</v>
          </cell>
        </row>
        <row r="265">
          <cell r="A265">
            <v>42832</v>
          </cell>
          <cell r="B265">
            <v>279.10000000000002</v>
          </cell>
          <cell r="C265">
            <v>283.05</v>
          </cell>
          <cell r="D265">
            <v>275.89999999999998</v>
          </cell>
          <cell r="E265">
            <v>277</v>
          </cell>
          <cell r="F265">
            <v>278.75048309997601</v>
          </cell>
          <cell r="G265">
            <v>796419</v>
          </cell>
          <cell r="H265">
            <v>5178</v>
          </cell>
          <cell r="I265">
            <v>222002181</v>
          </cell>
          <cell r="J265">
            <v>335611</v>
          </cell>
          <cell r="K265">
            <v>42.14</v>
          </cell>
          <cell r="L265">
            <v>7.15</v>
          </cell>
          <cell r="M265">
            <v>-2.1</v>
          </cell>
        </row>
        <row r="266">
          <cell r="A266">
            <v>42831</v>
          </cell>
          <cell r="B266">
            <v>280.10000000000002</v>
          </cell>
          <cell r="C266">
            <v>283.60000000000002</v>
          </cell>
          <cell r="D266">
            <v>279.2</v>
          </cell>
          <cell r="E266">
            <v>280.85000000000002</v>
          </cell>
          <cell r="F266">
            <v>281.008401587317</v>
          </cell>
          <cell r="G266">
            <v>1075273</v>
          </cell>
          <cell r="H266">
            <v>5869</v>
          </cell>
          <cell r="I266">
            <v>302160747</v>
          </cell>
          <cell r="J266">
            <v>443421</v>
          </cell>
          <cell r="K266">
            <v>41.24</v>
          </cell>
          <cell r="L266">
            <v>4.4000000000000004</v>
          </cell>
          <cell r="M266">
            <v>0.75</v>
          </cell>
        </row>
        <row r="267">
          <cell r="A267">
            <v>42830</v>
          </cell>
          <cell r="B267">
            <v>287</v>
          </cell>
          <cell r="C267">
            <v>287</v>
          </cell>
          <cell r="D267">
            <v>282.7</v>
          </cell>
          <cell r="E267">
            <v>284.85000000000002</v>
          </cell>
          <cell r="F267">
            <v>284.72465700340399</v>
          </cell>
          <cell r="G267">
            <v>433532</v>
          </cell>
          <cell r="H267">
            <v>5689</v>
          </cell>
          <cell r="I267">
            <v>123437250</v>
          </cell>
          <cell r="J267">
            <v>155803</v>
          </cell>
          <cell r="K267">
            <v>35.94</v>
          </cell>
          <cell r="L267">
            <v>4.3</v>
          </cell>
          <cell r="M267">
            <v>-2.15</v>
          </cell>
        </row>
        <row r="268">
          <cell r="A268">
            <v>42828</v>
          </cell>
          <cell r="B268">
            <v>278.3</v>
          </cell>
          <cell r="C268">
            <v>287.3</v>
          </cell>
          <cell r="D268">
            <v>276.89999999999998</v>
          </cell>
          <cell r="E268">
            <v>286.75</v>
          </cell>
          <cell r="F268">
            <v>283.67061195433899</v>
          </cell>
          <cell r="G268">
            <v>1188422</v>
          </cell>
          <cell r="H268">
            <v>8131</v>
          </cell>
          <cell r="I268">
            <v>337120396</v>
          </cell>
          <cell r="J268">
            <v>522739</v>
          </cell>
          <cell r="K268">
            <v>43.99</v>
          </cell>
          <cell r="L268">
            <v>10.4</v>
          </cell>
          <cell r="M268">
            <v>8.4499999999999993</v>
          </cell>
        </row>
        <row r="269">
          <cell r="A269">
            <v>42825</v>
          </cell>
          <cell r="B269">
            <v>280.2</v>
          </cell>
          <cell r="C269">
            <v>282.8</v>
          </cell>
          <cell r="D269">
            <v>276.10000000000002</v>
          </cell>
          <cell r="E269">
            <v>277.10000000000002</v>
          </cell>
          <cell r="F269">
            <v>280.25897463685197</v>
          </cell>
          <cell r="G269">
            <v>1245705</v>
          </cell>
          <cell r="H269">
            <v>8397</v>
          </cell>
          <cell r="I269">
            <v>349120006</v>
          </cell>
          <cell r="J269">
            <v>318552</v>
          </cell>
          <cell r="K269">
            <v>25.57</v>
          </cell>
          <cell r="L269">
            <v>6.7</v>
          </cell>
          <cell r="M269">
            <v>-3.1</v>
          </cell>
        </row>
        <row r="270">
          <cell r="A270">
            <v>42824</v>
          </cell>
          <cell r="B270">
            <v>282</v>
          </cell>
          <cell r="C270">
            <v>283</v>
          </cell>
          <cell r="D270">
            <v>279.95</v>
          </cell>
          <cell r="E270">
            <v>281.39999999999998</v>
          </cell>
          <cell r="F270">
            <v>281.84483250165999</v>
          </cell>
          <cell r="G270">
            <v>585767</v>
          </cell>
          <cell r="H270">
            <v>4552</v>
          </cell>
          <cell r="I270">
            <v>165095402</v>
          </cell>
          <cell r="J270">
            <v>176208</v>
          </cell>
          <cell r="K270">
            <v>30.08</v>
          </cell>
          <cell r="L270">
            <v>3.05</v>
          </cell>
          <cell r="M270">
            <v>-0.6</v>
          </cell>
        </row>
        <row r="271">
          <cell r="A271">
            <v>42823</v>
          </cell>
          <cell r="B271">
            <v>278</v>
          </cell>
          <cell r="C271">
            <v>282.5</v>
          </cell>
          <cell r="D271">
            <v>276.8</v>
          </cell>
          <cell r="E271">
            <v>281.95</v>
          </cell>
          <cell r="F271">
            <v>279.65019553514202</v>
          </cell>
          <cell r="G271">
            <v>6318813</v>
          </cell>
          <cell r="H271">
            <v>7895</v>
          </cell>
          <cell r="I271">
            <v>1767057291</v>
          </cell>
          <cell r="J271">
            <v>5400933</v>
          </cell>
          <cell r="K271">
            <v>85.47</v>
          </cell>
          <cell r="L271">
            <v>5.7</v>
          </cell>
          <cell r="M271">
            <v>3.95</v>
          </cell>
        </row>
        <row r="272">
          <cell r="A272">
            <v>42822</v>
          </cell>
          <cell r="B272">
            <v>275.8</v>
          </cell>
          <cell r="C272">
            <v>277.5</v>
          </cell>
          <cell r="D272">
            <v>275</v>
          </cell>
          <cell r="E272">
            <v>276.95</v>
          </cell>
          <cell r="F272">
            <v>276.34572810376397</v>
          </cell>
          <cell r="G272">
            <v>10304534</v>
          </cell>
          <cell r="H272">
            <v>5323</v>
          </cell>
          <cell r="I272">
            <v>2847613951</v>
          </cell>
          <cell r="J272">
            <v>9888359</v>
          </cell>
          <cell r="K272">
            <v>95.96</v>
          </cell>
          <cell r="L272">
            <v>2.5</v>
          </cell>
          <cell r="M272">
            <v>1.1499999999999999</v>
          </cell>
        </row>
        <row r="273">
          <cell r="A273">
            <v>42821</v>
          </cell>
          <cell r="B273">
            <v>275.35000000000002</v>
          </cell>
          <cell r="C273">
            <v>279.8</v>
          </cell>
          <cell r="D273">
            <v>272.3</v>
          </cell>
          <cell r="E273">
            <v>273.5</v>
          </cell>
          <cell r="F273">
            <v>274.29344995033102</v>
          </cell>
          <cell r="G273">
            <v>1118419</v>
          </cell>
          <cell r="H273">
            <v>5202</v>
          </cell>
          <cell r="I273">
            <v>306775006</v>
          </cell>
          <cell r="J273">
            <v>365939</v>
          </cell>
          <cell r="K273">
            <v>32.72</v>
          </cell>
          <cell r="L273">
            <v>7.5</v>
          </cell>
          <cell r="M273">
            <v>-1.85</v>
          </cell>
        </row>
        <row r="274">
          <cell r="A274">
            <v>42818</v>
          </cell>
          <cell r="B274">
            <v>268.25</v>
          </cell>
          <cell r="C274">
            <v>276.85000000000002</v>
          </cell>
          <cell r="D274">
            <v>268.25</v>
          </cell>
          <cell r="E274">
            <v>274.8</v>
          </cell>
          <cell r="F274">
            <v>274.444862547203</v>
          </cell>
          <cell r="G274">
            <v>7794203</v>
          </cell>
          <cell r="H274">
            <v>16812</v>
          </cell>
          <cell r="I274">
            <v>2139078971</v>
          </cell>
          <cell r="J274">
            <v>6788229</v>
          </cell>
          <cell r="K274">
            <v>87.09</v>
          </cell>
          <cell r="L274">
            <v>8.6</v>
          </cell>
          <cell r="M274">
            <v>6.55</v>
          </cell>
        </row>
        <row r="275">
          <cell r="A275">
            <v>42817</v>
          </cell>
          <cell r="B275">
            <v>266.45</v>
          </cell>
          <cell r="C275">
            <v>268.2</v>
          </cell>
          <cell r="D275">
            <v>264.8</v>
          </cell>
          <cell r="E275">
            <v>267.05</v>
          </cell>
          <cell r="F275">
            <v>265.77969782133601</v>
          </cell>
          <cell r="G275">
            <v>8161794</v>
          </cell>
          <cell r="H275">
            <v>6451</v>
          </cell>
          <cell r="I275">
            <v>2169239143</v>
          </cell>
          <cell r="J275">
            <v>7480669</v>
          </cell>
          <cell r="K275">
            <v>91.65</v>
          </cell>
          <cell r="L275">
            <v>3.4</v>
          </cell>
          <cell r="M275">
            <v>0.6</v>
          </cell>
        </row>
        <row r="276">
          <cell r="A276">
            <v>42816</v>
          </cell>
          <cell r="B276">
            <v>268.85000000000002</v>
          </cell>
          <cell r="C276">
            <v>268.85000000000002</v>
          </cell>
          <cell r="D276">
            <v>265.10000000000002</v>
          </cell>
          <cell r="E276">
            <v>265.60000000000002</v>
          </cell>
          <cell r="F276">
            <v>267.07596233416001</v>
          </cell>
          <cell r="G276">
            <v>1198752</v>
          </cell>
          <cell r="H276">
            <v>11678</v>
          </cell>
          <cell r="I276">
            <v>320157844</v>
          </cell>
          <cell r="J276">
            <v>572686</v>
          </cell>
          <cell r="K276">
            <v>47.77</v>
          </cell>
          <cell r="L276">
            <v>3.75</v>
          </cell>
          <cell r="M276">
            <v>-3.25</v>
          </cell>
        </row>
        <row r="277">
          <cell r="A277">
            <v>42815</v>
          </cell>
          <cell r="B277">
            <v>275.55</v>
          </cell>
          <cell r="C277">
            <v>276.5</v>
          </cell>
          <cell r="D277">
            <v>271.10000000000002</v>
          </cell>
          <cell r="E277">
            <v>272.2</v>
          </cell>
          <cell r="F277">
            <v>272.381246051125</v>
          </cell>
          <cell r="G277">
            <v>1720427</v>
          </cell>
          <cell r="H277">
            <v>10999</v>
          </cell>
          <cell r="I277">
            <v>468612050</v>
          </cell>
          <cell r="J277">
            <v>1086309</v>
          </cell>
          <cell r="K277">
            <v>63.14</v>
          </cell>
          <cell r="L277">
            <v>5.4</v>
          </cell>
          <cell r="M277">
            <v>-3.35</v>
          </cell>
        </row>
        <row r="278">
          <cell r="A278">
            <v>42814</v>
          </cell>
          <cell r="B278">
            <v>280.64999999999998</v>
          </cell>
          <cell r="C278">
            <v>280.64999999999998</v>
          </cell>
          <cell r="D278">
            <v>274</v>
          </cell>
          <cell r="E278">
            <v>275.14999999999998</v>
          </cell>
          <cell r="F278">
            <v>274.76941563653099</v>
          </cell>
          <cell r="G278">
            <v>1561203</v>
          </cell>
          <cell r="H278">
            <v>6031</v>
          </cell>
          <cell r="I278">
            <v>428970836</v>
          </cell>
          <cell r="J278">
            <v>972341</v>
          </cell>
          <cell r="K278">
            <v>62.28</v>
          </cell>
          <cell r="L278">
            <v>6.65</v>
          </cell>
          <cell r="M278">
            <v>-5.5</v>
          </cell>
        </row>
        <row r="279">
          <cell r="A279">
            <v>42811</v>
          </cell>
          <cell r="B279">
            <v>284.5</v>
          </cell>
          <cell r="C279">
            <v>286.60000000000002</v>
          </cell>
          <cell r="D279">
            <v>279.60000000000002</v>
          </cell>
          <cell r="E279">
            <v>280.75</v>
          </cell>
          <cell r="F279">
            <v>281.64224991888602</v>
          </cell>
          <cell r="G279">
            <v>841417</v>
          </cell>
          <cell r="H279">
            <v>4500</v>
          </cell>
          <cell r="I279">
            <v>236978577</v>
          </cell>
          <cell r="J279">
            <v>412780</v>
          </cell>
          <cell r="K279">
            <v>49.06</v>
          </cell>
          <cell r="L279">
            <v>7</v>
          </cell>
          <cell r="M279">
            <v>-3.75</v>
          </cell>
        </row>
        <row r="280">
          <cell r="A280">
            <v>42810</v>
          </cell>
          <cell r="B280">
            <v>286</v>
          </cell>
          <cell r="C280">
            <v>287.39999999999998</v>
          </cell>
          <cell r="D280">
            <v>282.5</v>
          </cell>
          <cell r="E280">
            <v>284.45</v>
          </cell>
          <cell r="F280">
            <v>284.54969295993698</v>
          </cell>
          <cell r="G280">
            <v>2230165</v>
          </cell>
          <cell r="H280">
            <v>6272</v>
          </cell>
          <cell r="I280">
            <v>634592766</v>
          </cell>
          <cell r="J280">
            <v>1389790</v>
          </cell>
          <cell r="K280">
            <v>62.32</v>
          </cell>
          <cell r="L280">
            <v>4.9000000000000004</v>
          </cell>
          <cell r="M280">
            <v>-1.55</v>
          </cell>
        </row>
        <row r="281">
          <cell r="A281">
            <v>42809</v>
          </cell>
          <cell r="B281">
            <v>286.7</v>
          </cell>
          <cell r="C281">
            <v>286.95</v>
          </cell>
          <cell r="D281">
            <v>284.10000000000002</v>
          </cell>
          <cell r="E281">
            <v>285.14999999999998</v>
          </cell>
          <cell r="F281">
            <v>285.24506967044999</v>
          </cell>
          <cell r="G281">
            <v>1501928</v>
          </cell>
          <cell r="H281">
            <v>7249</v>
          </cell>
          <cell r="I281">
            <v>428417557</v>
          </cell>
          <cell r="J281">
            <v>919336</v>
          </cell>
          <cell r="K281">
            <v>61.21</v>
          </cell>
          <cell r="L281">
            <v>2.85</v>
          </cell>
          <cell r="M281">
            <v>-1.55</v>
          </cell>
        </row>
        <row r="282">
          <cell r="A282">
            <v>42808</v>
          </cell>
          <cell r="B282">
            <v>281.55</v>
          </cell>
          <cell r="C282">
            <v>287.60000000000002</v>
          </cell>
          <cell r="D282">
            <v>280.89999999999998</v>
          </cell>
          <cell r="E282">
            <v>286.75</v>
          </cell>
          <cell r="F282">
            <v>285.567523793455</v>
          </cell>
          <cell r="G282">
            <v>3716253</v>
          </cell>
          <cell r="H282">
            <v>29701</v>
          </cell>
          <cell r="I282">
            <v>1061241167</v>
          </cell>
          <cell r="J282">
            <v>1779545</v>
          </cell>
          <cell r="K282">
            <v>47.89</v>
          </cell>
          <cell r="L282">
            <v>6.7</v>
          </cell>
          <cell r="M282">
            <v>5.2</v>
          </cell>
        </row>
        <row r="283">
          <cell r="A283">
            <v>42804</v>
          </cell>
          <cell r="B283">
            <v>275</v>
          </cell>
          <cell r="C283">
            <v>276.35000000000002</v>
          </cell>
          <cell r="D283">
            <v>269.5</v>
          </cell>
          <cell r="E283">
            <v>270.55</v>
          </cell>
          <cell r="F283">
            <v>271.890763413711</v>
          </cell>
          <cell r="G283">
            <v>1224251</v>
          </cell>
          <cell r="H283">
            <v>5401</v>
          </cell>
          <cell r="I283">
            <v>332862539</v>
          </cell>
          <cell r="J283">
            <v>768857</v>
          </cell>
          <cell r="K283">
            <v>62.8</v>
          </cell>
          <cell r="L283">
            <v>6.85</v>
          </cell>
          <cell r="M283">
            <v>-4.45</v>
          </cell>
        </row>
        <row r="284">
          <cell r="A284">
            <v>42803</v>
          </cell>
          <cell r="B284">
            <v>274</v>
          </cell>
          <cell r="C284">
            <v>275.89999999999998</v>
          </cell>
          <cell r="D284">
            <v>272.64999999999998</v>
          </cell>
          <cell r="E284">
            <v>273.25</v>
          </cell>
          <cell r="F284">
            <v>273.97779765805097</v>
          </cell>
          <cell r="G284">
            <v>7056688</v>
          </cell>
          <cell r="H284">
            <v>4753</v>
          </cell>
          <cell r="I284">
            <v>1933375837</v>
          </cell>
          <cell r="J284">
            <v>6592190</v>
          </cell>
          <cell r="K284">
            <v>93.42</v>
          </cell>
          <cell r="L284">
            <v>3.25</v>
          </cell>
          <cell r="M284">
            <v>-0.75</v>
          </cell>
        </row>
        <row r="285">
          <cell r="A285">
            <v>42802</v>
          </cell>
          <cell r="B285">
            <v>276</v>
          </cell>
          <cell r="C285">
            <v>276.39999999999998</v>
          </cell>
          <cell r="D285">
            <v>271.89999999999998</v>
          </cell>
          <cell r="E285">
            <v>274.5</v>
          </cell>
          <cell r="F285">
            <v>273.23149571104199</v>
          </cell>
          <cell r="G285">
            <v>6407501</v>
          </cell>
          <cell r="H285">
            <v>9746</v>
          </cell>
          <cell r="I285">
            <v>1750731082</v>
          </cell>
          <cell r="J285">
            <v>5778821</v>
          </cell>
          <cell r="K285">
            <v>90.19</v>
          </cell>
          <cell r="L285">
            <v>4.5</v>
          </cell>
          <cell r="M285">
            <v>-1.5</v>
          </cell>
        </row>
        <row r="286">
          <cell r="A286">
            <v>42801</v>
          </cell>
          <cell r="B286">
            <v>277.89999999999998</v>
          </cell>
          <cell r="C286">
            <v>279.2</v>
          </cell>
          <cell r="D286">
            <v>275.3</v>
          </cell>
          <cell r="E286">
            <v>276.05</v>
          </cell>
          <cell r="F286">
            <v>276.29942459406601</v>
          </cell>
          <cell r="G286">
            <v>843057</v>
          </cell>
          <cell r="H286">
            <v>3343</v>
          </cell>
          <cell r="I286">
            <v>232936164</v>
          </cell>
          <cell r="J286">
            <v>527566</v>
          </cell>
          <cell r="K286">
            <v>62.58</v>
          </cell>
          <cell r="L286">
            <v>3.9</v>
          </cell>
          <cell r="M286">
            <v>-1.85</v>
          </cell>
        </row>
        <row r="287">
          <cell r="A287">
            <v>42800</v>
          </cell>
          <cell r="B287">
            <v>276.8</v>
          </cell>
          <cell r="C287">
            <v>279.39999999999998</v>
          </cell>
          <cell r="D287">
            <v>275.64999999999998</v>
          </cell>
          <cell r="E287">
            <v>276.75</v>
          </cell>
          <cell r="F287">
            <v>277.159849323451</v>
          </cell>
          <cell r="G287">
            <v>2513198</v>
          </cell>
          <cell r="H287">
            <v>7640</v>
          </cell>
          <cell r="I287">
            <v>696557579</v>
          </cell>
          <cell r="J287">
            <v>2159027</v>
          </cell>
          <cell r="K287">
            <v>85.91</v>
          </cell>
          <cell r="L287">
            <v>3.75</v>
          </cell>
          <cell r="M287">
            <v>-0.05</v>
          </cell>
        </row>
        <row r="288">
          <cell r="A288">
            <v>42797</v>
          </cell>
          <cell r="B288">
            <v>278.45</v>
          </cell>
          <cell r="C288">
            <v>278.5</v>
          </cell>
          <cell r="D288">
            <v>274.8</v>
          </cell>
          <cell r="E288">
            <v>275.85000000000002</v>
          </cell>
          <cell r="F288">
            <v>275.79353622009302</v>
          </cell>
          <cell r="G288">
            <v>1757795</v>
          </cell>
          <cell r="H288">
            <v>6505</v>
          </cell>
          <cell r="I288">
            <v>484788499</v>
          </cell>
          <cell r="J288">
            <v>1093112</v>
          </cell>
          <cell r="K288">
            <v>62.19</v>
          </cell>
          <cell r="L288">
            <v>3.7</v>
          </cell>
          <cell r="M288">
            <v>-2.6</v>
          </cell>
        </row>
        <row r="289">
          <cell r="A289">
            <v>42796</v>
          </cell>
          <cell r="B289">
            <v>281</v>
          </cell>
          <cell r="C289">
            <v>284.60000000000002</v>
          </cell>
          <cell r="D289">
            <v>276.89999999999998</v>
          </cell>
          <cell r="E289">
            <v>278.25</v>
          </cell>
          <cell r="F289">
            <v>282.02446956402702</v>
          </cell>
          <cell r="G289">
            <v>1914133</v>
          </cell>
          <cell r="H289">
            <v>20636</v>
          </cell>
          <cell r="I289">
            <v>539832344</v>
          </cell>
          <cell r="J289">
            <v>1041440</v>
          </cell>
          <cell r="K289">
            <v>54.41</v>
          </cell>
          <cell r="L289">
            <v>7.7</v>
          </cell>
          <cell r="M289">
            <v>-2.75</v>
          </cell>
        </row>
        <row r="290">
          <cell r="A290">
            <v>42795</v>
          </cell>
          <cell r="B290">
            <v>277.2</v>
          </cell>
          <cell r="C290">
            <v>280.8</v>
          </cell>
          <cell r="D290">
            <v>277.2</v>
          </cell>
          <cell r="E290">
            <v>279</v>
          </cell>
          <cell r="F290">
            <v>279.40898646942497</v>
          </cell>
          <cell r="G290">
            <v>4063242</v>
          </cell>
          <cell r="H290">
            <v>9601</v>
          </cell>
          <cell r="I290">
            <v>1135306329</v>
          </cell>
          <cell r="J290">
            <v>3147160</v>
          </cell>
          <cell r="K290">
            <v>77.45</v>
          </cell>
          <cell r="L290">
            <v>3.6</v>
          </cell>
          <cell r="M290">
            <v>1.8</v>
          </cell>
        </row>
        <row r="291">
          <cell r="A291">
            <v>42794</v>
          </cell>
          <cell r="B291">
            <v>278.85000000000002</v>
          </cell>
          <cell r="C291">
            <v>280.25</v>
          </cell>
          <cell r="D291">
            <v>275.60000000000002</v>
          </cell>
          <cell r="E291">
            <v>276.39999999999998</v>
          </cell>
          <cell r="F291">
            <v>277.002216773307</v>
          </cell>
          <cell r="G291">
            <v>2168016</v>
          </cell>
          <cell r="H291">
            <v>9216</v>
          </cell>
          <cell r="I291">
            <v>600545238</v>
          </cell>
          <cell r="J291">
            <v>1483200</v>
          </cell>
          <cell r="K291">
            <v>68.41</v>
          </cell>
          <cell r="L291">
            <v>4.6500000000000004</v>
          </cell>
          <cell r="M291">
            <v>-2.4500000000000002</v>
          </cell>
        </row>
        <row r="292">
          <cell r="A292">
            <v>42793</v>
          </cell>
          <cell r="B292">
            <v>283.64999999999998</v>
          </cell>
          <cell r="C292">
            <v>285.5</v>
          </cell>
          <cell r="D292">
            <v>277.25</v>
          </cell>
          <cell r="E292">
            <v>278.85000000000002</v>
          </cell>
          <cell r="F292">
            <v>282.60150200821198</v>
          </cell>
          <cell r="G292">
            <v>2228350</v>
          </cell>
          <cell r="H292">
            <v>6470</v>
          </cell>
          <cell r="I292">
            <v>629735057</v>
          </cell>
          <cell r="J292">
            <v>1710508</v>
          </cell>
          <cell r="K292">
            <v>76.760000000000005</v>
          </cell>
          <cell r="L292">
            <v>8.25</v>
          </cell>
          <cell r="M292">
            <v>-4.8</v>
          </cell>
        </row>
        <row r="293">
          <cell r="A293">
            <v>42789</v>
          </cell>
          <cell r="B293">
            <v>285</v>
          </cell>
          <cell r="C293">
            <v>288.75</v>
          </cell>
          <cell r="D293">
            <v>282.05</v>
          </cell>
          <cell r="E293">
            <v>284.45</v>
          </cell>
          <cell r="F293">
            <v>283.44608495105899</v>
          </cell>
          <cell r="G293">
            <v>3259359</v>
          </cell>
          <cell r="H293">
            <v>8030</v>
          </cell>
          <cell r="I293">
            <v>923852548</v>
          </cell>
          <cell r="J293">
            <v>2586258</v>
          </cell>
          <cell r="K293">
            <v>79.349999999999994</v>
          </cell>
          <cell r="L293">
            <v>6.7</v>
          </cell>
          <cell r="M293">
            <v>-0.55000000000000004</v>
          </cell>
        </row>
        <row r="294">
          <cell r="A294">
            <v>42788</v>
          </cell>
          <cell r="B294">
            <v>285</v>
          </cell>
          <cell r="C294">
            <v>287.39999999999998</v>
          </cell>
          <cell r="D294">
            <v>281.35000000000002</v>
          </cell>
          <cell r="E294">
            <v>285.95</v>
          </cell>
          <cell r="F294">
            <v>285.04120011925698</v>
          </cell>
          <cell r="G294">
            <v>747959</v>
          </cell>
          <cell r="H294">
            <v>6765</v>
          </cell>
          <cell r="I294">
            <v>213199131</v>
          </cell>
          <cell r="J294">
            <v>144786</v>
          </cell>
          <cell r="K294">
            <v>19.36</v>
          </cell>
          <cell r="L294">
            <v>6.05</v>
          </cell>
          <cell r="M294">
            <v>0.95</v>
          </cell>
        </row>
        <row r="295">
          <cell r="A295">
            <v>42787</v>
          </cell>
          <cell r="B295">
            <v>282.3</v>
          </cell>
          <cell r="C295">
            <v>285.8</v>
          </cell>
          <cell r="D295">
            <v>281.3</v>
          </cell>
          <cell r="E295">
            <v>284.89999999999998</v>
          </cell>
          <cell r="F295">
            <v>282.68006647123599</v>
          </cell>
          <cell r="G295">
            <v>1007353</v>
          </cell>
          <cell r="H295">
            <v>4304</v>
          </cell>
          <cell r="I295">
            <v>284758613</v>
          </cell>
          <cell r="J295">
            <v>81937</v>
          </cell>
          <cell r="K295">
            <v>8.1300000000000008</v>
          </cell>
          <cell r="L295">
            <v>4.5</v>
          </cell>
          <cell r="M295">
            <v>2.6</v>
          </cell>
        </row>
        <row r="296">
          <cell r="A296">
            <v>42786</v>
          </cell>
          <cell r="B296">
            <v>284</v>
          </cell>
          <cell r="C296">
            <v>286</v>
          </cell>
          <cell r="D296">
            <v>281.3</v>
          </cell>
          <cell r="E296">
            <v>282.2</v>
          </cell>
          <cell r="F296">
            <v>283.30744720883303</v>
          </cell>
          <cell r="G296">
            <v>528829</v>
          </cell>
          <cell r="H296">
            <v>3540</v>
          </cell>
          <cell r="I296">
            <v>149821194</v>
          </cell>
          <cell r="J296">
            <v>187616</v>
          </cell>
          <cell r="K296">
            <v>35.479999999999997</v>
          </cell>
          <cell r="L296">
            <v>4.7</v>
          </cell>
          <cell r="M296">
            <v>-1.8</v>
          </cell>
        </row>
        <row r="297">
          <cell r="A297">
            <v>42783</v>
          </cell>
          <cell r="B297">
            <v>279.2</v>
          </cell>
          <cell r="C297">
            <v>286</v>
          </cell>
          <cell r="D297">
            <v>276.35000000000002</v>
          </cell>
          <cell r="E297">
            <v>283.05</v>
          </cell>
          <cell r="F297">
            <v>280.99610654613099</v>
          </cell>
          <cell r="G297">
            <v>1002195</v>
          </cell>
          <cell r="H297">
            <v>8627</v>
          </cell>
          <cell r="I297">
            <v>281612893</v>
          </cell>
          <cell r="J297">
            <v>198377</v>
          </cell>
          <cell r="K297">
            <v>19.79</v>
          </cell>
          <cell r="L297">
            <v>9.65</v>
          </cell>
          <cell r="M297">
            <v>3.85</v>
          </cell>
        </row>
        <row r="298">
          <cell r="A298">
            <v>42782</v>
          </cell>
          <cell r="B298">
            <v>281</v>
          </cell>
          <cell r="C298">
            <v>281.5</v>
          </cell>
          <cell r="D298">
            <v>273</v>
          </cell>
          <cell r="E298">
            <v>278.8</v>
          </cell>
          <cell r="F298">
            <v>277.28149195852802</v>
          </cell>
          <cell r="G298">
            <v>766402</v>
          </cell>
          <cell r="H298">
            <v>8291</v>
          </cell>
          <cell r="I298">
            <v>212509090</v>
          </cell>
          <cell r="J298">
            <v>219322</v>
          </cell>
          <cell r="K298">
            <v>28.62</v>
          </cell>
          <cell r="L298">
            <v>8.5</v>
          </cell>
          <cell r="M298">
            <v>-2.2000000000000002</v>
          </cell>
        </row>
        <row r="299">
          <cell r="A299">
            <v>42781</v>
          </cell>
          <cell r="B299">
            <v>285</v>
          </cell>
          <cell r="C299">
            <v>286.2</v>
          </cell>
          <cell r="D299">
            <v>278.8</v>
          </cell>
          <cell r="E299">
            <v>280.64999999999998</v>
          </cell>
          <cell r="F299">
            <v>281.11910726161898</v>
          </cell>
          <cell r="G299">
            <v>2459892</v>
          </cell>
          <cell r="H299">
            <v>4382</v>
          </cell>
          <cell r="I299">
            <v>691522643</v>
          </cell>
          <cell r="J299">
            <v>2059084</v>
          </cell>
          <cell r="K299">
            <v>83.71</v>
          </cell>
          <cell r="L299">
            <v>7.4</v>
          </cell>
          <cell r="M299">
            <v>-4.3499999999999996</v>
          </cell>
        </row>
        <row r="300">
          <cell r="A300">
            <v>42780</v>
          </cell>
          <cell r="B300">
            <v>281.8</v>
          </cell>
          <cell r="C300">
            <v>286.14999999999998</v>
          </cell>
          <cell r="D300">
            <v>281.3</v>
          </cell>
          <cell r="E300">
            <v>284.89999999999998</v>
          </cell>
          <cell r="F300">
            <v>283.227188321597</v>
          </cell>
          <cell r="G300">
            <v>598301</v>
          </cell>
          <cell r="H300">
            <v>9517</v>
          </cell>
          <cell r="I300">
            <v>169455110</v>
          </cell>
          <cell r="J300">
            <v>275436</v>
          </cell>
          <cell r="K300">
            <v>46.04</v>
          </cell>
          <cell r="L300">
            <v>4.8499999999999996</v>
          </cell>
          <cell r="M300">
            <v>3.1</v>
          </cell>
        </row>
        <row r="301">
          <cell r="A301">
            <v>42779</v>
          </cell>
          <cell r="B301">
            <v>285</v>
          </cell>
          <cell r="C301">
            <v>285</v>
          </cell>
          <cell r="D301">
            <v>279.8</v>
          </cell>
          <cell r="E301">
            <v>281.7</v>
          </cell>
          <cell r="F301">
            <v>281.98770623424298</v>
          </cell>
          <cell r="G301">
            <v>2036398</v>
          </cell>
          <cell r="H301">
            <v>8205</v>
          </cell>
          <cell r="I301">
            <v>574239201</v>
          </cell>
          <cell r="J301">
            <v>1212133</v>
          </cell>
          <cell r="K301">
            <v>59.52</v>
          </cell>
          <cell r="L301">
            <v>5.2</v>
          </cell>
          <cell r="M301">
            <v>-3.3</v>
          </cell>
        </row>
        <row r="302">
          <cell r="A302">
            <v>42776</v>
          </cell>
          <cell r="B302">
            <v>285</v>
          </cell>
          <cell r="C302">
            <v>286</v>
          </cell>
          <cell r="D302">
            <v>280.10000000000002</v>
          </cell>
          <cell r="E302">
            <v>281.5</v>
          </cell>
          <cell r="F302">
            <v>282.99900077652597</v>
          </cell>
          <cell r="G302">
            <v>1715332</v>
          </cell>
          <cell r="H302">
            <v>4769</v>
          </cell>
          <cell r="I302">
            <v>485437242</v>
          </cell>
          <cell r="J302">
            <v>1279341</v>
          </cell>
          <cell r="K302">
            <v>74.58</v>
          </cell>
          <cell r="L302">
            <v>5.9</v>
          </cell>
          <cell r="M302">
            <v>-3.5</v>
          </cell>
        </row>
        <row r="303">
          <cell r="A303">
            <v>42775</v>
          </cell>
          <cell r="B303">
            <v>286.25</v>
          </cell>
          <cell r="C303">
            <v>288.95</v>
          </cell>
          <cell r="D303">
            <v>278.8</v>
          </cell>
          <cell r="E303">
            <v>285</v>
          </cell>
          <cell r="F303">
            <v>283.07741325498</v>
          </cell>
          <cell r="G303">
            <v>1060839</v>
          </cell>
          <cell r="H303">
            <v>7067</v>
          </cell>
          <cell r="I303">
            <v>300299560</v>
          </cell>
          <cell r="J303">
            <v>240341</v>
          </cell>
          <cell r="K303">
            <v>22.66</v>
          </cell>
          <cell r="L303">
            <v>10.15</v>
          </cell>
          <cell r="M303">
            <v>-1.25</v>
          </cell>
        </row>
        <row r="304">
          <cell r="A304">
            <v>42774</v>
          </cell>
          <cell r="B304">
            <v>287.10000000000002</v>
          </cell>
          <cell r="C304">
            <v>288.5</v>
          </cell>
          <cell r="D304">
            <v>282.8</v>
          </cell>
          <cell r="E304">
            <v>285.85000000000002</v>
          </cell>
          <cell r="F304">
            <v>285.960025919928</v>
          </cell>
          <cell r="G304">
            <v>634261</v>
          </cell>
          <cell r="H304">
            <v>5758</v>
          </cell>
          <cell r="I304">
            <v>181373292</v>
          </cell>
          <cell r="J304">
            <v>114657</v>
          </cell>
          <cell r="K304">
            <v>18.079999999999998</v>
          </cell>
          <cell r="L304">
            <v>5.7</v>
          </cell>
          <cell r="M304">
            <v>-1.25</v>
          </cell>
        </row>
        <row r="305">
          <cell r="A305">
            <v>42773</v>
          </cell>
          <cell r="B305">
            <v>288.60000000000002</v>
          </cell>
          <cell r="C305">
            <v>292.55</v>
          </cell>
          <cell r="D305">
            <v>285.55</v>
          </cell>
          <cell r="E305">
            <v>287.85000000000002</v>
          </cell>
          <cell r="F305">
            <v>288.886858899174</v>
          </cell>
          <cell r="G305">
            <v>665028</v>
          </cell>
          <cell r="H305">
            <v>7309</v>
          </cell>
          <cell r="I305">
            <v>192117850</v>
          </cell>
          <cell r="J305">
            <v>166631</v>
          </cell>
          <cell r="K305">
            <v>25.06</v>
          </cell>
          <cell r="L305">
            <v>7</v>
          </cell>
          <cell r="M305">
            <v>-0.75</v>
          </cell>
        </row>
        <row r="306">
          <cell r="A306">
            <v>42772</v>
          </cell>
          <cell r="B306">
            <v>283.10000000000002</v>
          </cell>
          <cell r="C306">
            <v>292</v>
          </cell>
          <cell r="D306">
            <v>283.10000000000002</v>
          </cell>
          <cell r="E306">
            <v>290.35000000000002</v>
          </cell>
          <cell r="F306">
            <v>289.479265766769</v>
          </cell>
          <cell r="G306">
            <v>1103682</v>
          </cell>
          <cell r="H306">
            <v>10210</v>
          </cell>
          <cell r="I306">
            <v>319493055</v>
          </cell>
          <cell r="J306">
            <v>403643</v>
          </cell>
          <cell r="K306">
            <v>36.57</v>
          </cell>
          <cell r="L306">
            <v>8.9</v>
          </cell>
          <cell r="M306">
            <v>7.25</v>
          </cell>
        </row>
        <row r="307">
          <cell r="A307">
            <v>42769</v>
          </cell>
          <cell r="B307">
            <v>284</v>
          </cell>
          <cell r="C307">
            <v>285.7</v>
          </cell>
          <cell r="D307">
            <v>278.8</v>
          </cell>
          <cell r="E307">
            <v>281.39999999999998</v>
          </cell>
          <cell r="F307">
            <v>281.39655341824601</v>
          </cell>
          <cell r="G307">
            <v>875244</v>
          </cell>
          <cell r="H307">
            <v>11958</v>
          </cell>
          <cell r="I307">
            <v>246290645</v>
          </cell>
          <cell r="J307">
            <v>294046</v>
          </cell>
          <cell r="K307">
            <v>33.6</v>
          </cell>
          <cell r="L307">
            <v>6.9</v>
          </cell>
          <cell r="M307">
            <v>-2.6</v>
          </cell>
        </row>
        <row r="308">
          <cell r="A308">
            <v>42768</v>
          </cell>
          <cell r="B308">
            <v>281.55</v>
          </cell>
          <cell r="C308">
            <v>287.3</v>
          </cell>
          <cell r="D308">
            <v>280.5</v>
          </cell>
          <cell r="E308">
            <v>285.55</v>
          </cell>
          <cell r="F308">
            <v>285.108006563716</v>
          </cell>
          <cell r="G308">
            <v>1794715</v>
          </cell>
          <cell r="H308">
            <v>17450</v>
          </cell>
          <cell r="I308">
            <v>511687616</v>
          </cell>
          <cell r="J308">
            <v>550787</v>
          </cell>
          <cell r="K308">
            <v>30.69</v>
          </cell>
          <cell r="L308">
            <v>6.8</v>
          </cell>
          <cell r="M308">
            <v>4</v>
          </cell>
        </row>
        <row r="309">
          <cell r="A309">
            <v>42767</v>
          </cell>
          <cell r="B309">
            <v>267.25</v>
          </cell>
          <cell r="C309">
            <v>283.5</v>
          </cell>
          <cell r="D309">
            <v>262.8</v>
          </cell>
          <cell r="E309">
            <v>280.89999999999998</v>
          </cell>
          <cell r="F309">
            <v>274.10030001585602</v>
          </cell>
          <cell r="G309">
            <v>3840797</v>
          </cell>
          <cell r="H309">
            <v>26576</v>
          </cell>
          <cell r="I309">
            <v>1052763610</v>
          </cell>
          <cell r="J309">
            <v>1289572</v>
          </cell>
          <cell r="K309">
            <v>33.58</v>
          </cell>
          <cell r="L309">
            <v>20.7</v>
          </cell>
          <cell r="M309">
            <v>13.65</v>
          </cell>
        </row>
        <row r="310">
          <cell r="A310">
            <v>42766</v>
          </cell>
          <cell r="B310">
            <v>270.8</v>
          </cell>
          <cell r="C310">
            <v>273.85000000000002</v>
          </cell>
          <cell r="D310">
            <v>266.5</v>
          </cell>
          <cell r="E310">
            <v>269.05</v>
          </cell>
          <cell r="F310">
            <v>270.02811942099498</v>
          </cell>
          <cell r="G310">
            <v>1011045</v>
          </cell>
          <cell r="H310">
            <v>8732</v>
          </cell>
          <cell r="I310">
            <v>273010580</v>
          </cell>
          <cell r="J310">
            <v>207048</v>
          </cell>
          <cell r="K310">
            <v>20.48</v>
          </cell>
          <cell r="L310">
            <v>7.35</v>
          </cell>
          <cell r="M310">
            <v>-1.75</v>
          </cell>
        </row>
        <row r="311">
          <cell r="A311">
            <v>42765</v>
          </cell>
          <cell r="B311">
            <v>271.7</v>
          </cell>
          <cell r="C311">
            <v>275.5</v>
          </cell>
          <cell r="D311">
            <v>269.8</v>
          </cell>
          <cell r="E311">
            <v>270.85000000000002</v>
          </cell>
          <cell r="F311">
            <v>272.59671929311298</v>
          </cell>
          <cell r="G311">
            <v>721247</v>
          </cell>
          <cell r="H311">
            <v>6426</v>
          </cell>
          <cell r="I311">
            <v>196609566</v>
          </cell>
          <cell r="J311">
            <v>209589</v>
          </cell>
          <cell r="K311">
            <v>29.06</v>
          </cell>
          <cell r="L311">
            <v>5.7</v>
          </cell>
          <cell r="M311">
            <v>-0.85</v>
          </cell>
        </row>
        <row r="312">
          <cell r="A312">
            <v>42762</v>
          </cell>
          <cell r="B312">
            <v>263</v>
          </cell>
          <cell r="C312">
            <v>274.2</v>
          </cell>
          <cell r="D312">
            <v>260.95</v>
          </cell>
          <cell r="E312">
            <v>272.05</v>
          </cell>
          <cell r="F312">
            <v>267.88146245637603</v>
          </cell>
          <cell r="G312">
            <v>3212130</v>
          </cell>
          <cell r="H312">
            <v>18989</v>
          </cell>
          <cell r="I312">
            <v>860470082</v>
          </cell>
          <cell r="J312">
            <v>1166217</v>
          </cell>
          <cell r="K312">
            <v>36.31</v>
          </cell>
          <cell r="L312">
            <v>13.25</v>
          </cell>
          <cell r="M312">
            <v>9.0500000000000007</v>
          </cell>
        </row>
        <row r="313">
          <cell r="A313">
            <v>42760</v>
          </cell>
          <cell r="B313">
            <v>262</v>
          </cell>
          <cell r="C313">
            <v>262</v>
          </cell>
          <cell r="D313">
            <v>256</v>
          </cell>
          <cell r="E313">
            <v>259.75</v>
          </cell>
          <cell r="F313">
            <v>257.66703946505299</v>
          </cell>
          <cell r="G313">
            <v>2294359</v>
          </cell>
          <cell r="H313">
            <v>5875</v>
          </cell>
          <cell r="I313">
            <v>591180691</v>
          </cell>
          <cell r="J313">
            <v>1835986</v>
          </cell>
          <cell r="K313">
            <v>80.02</v>
          </cell>
          <cell r="L313">
            <v>6</v>
          </cell>
          <cell r="M313">
            <v>-2.25</v>
          </cell>
        </row>
        <row r="314">
          <cell r="A314">
            <v>42759</v>
          </cell>
          <cell r="B314">
            <v>258</v>
          </cell>
          <cell r="C314">
            <v>259.55</v>
          </cell>
          <cell r="D314">
            <v>255.9</v>
          </cell>
          <cell r="E314">
            <v>257.10000000000002</v>
          </cell>
          <cell r="F314">
            <v>257.793471548436</v>
          </cell>
          <cell r="G314">
            <v>1313267</v>
          </cell>
          <cell r="H314">
            <v>5335</v>
          </cell>
          <cell r="I314">
            <v>338551659</v>
          </cell>
          <cell r="J314">
            <v>922263</v>
          </cell>
          <cell r="K314">
            <v>70.23</v>
          </cell>
          <cell r="L314">
            <v>3.65</v>
          </cell>
          <cell r="M314">
            <v>-0.9</v>
          </cell>
        </row>
        <row r="315">
          <cell r="A315">
            <v>42758</v>
          </cell>
          <cell r="B315">
            <v>262</v>
          </cell>
          <cell r="C315">
            <v>264</v>
          </cell>
          <cell r="D315">
            <v>255.5</v>
          </cell>
          <cell r="E315">
            <v>257.45</v>
          </cell>
          <cell r="F315">
            <v>257.167736857009</v>
          </cell>
          <cell r="G315">
            <v>1041715</v>
          </cell>
          <cell r="H315">
            <v>9649</v>
          </cell>
          <cell r="I315">
            <v>267895489</v>
          </cell>
          <cell r="J315">
            <v>367002</v>
          </cell>
          <cell r="K315">
            <v>35.229999999999997</v>
          </cell>
          <cell r="L315">
            <v>8.5</v>
          </cell>
          <cell r="M315">
            <v>-4.55</v>
          </cell>
        </row>
        <row r="316">
          <cell r="A316">
            <v>42755</v>
          </cell>
          <cell r="B316">
            <v>267</v>
          </cell>
          <cell r="C316">
            <v>268</v>
          </cell>
          <cell r="D316">
            <v>262.95</v>
          </cell>
          <cell r="E316">
            <v>263.39999999999998</v>
          </cell>
          <cell r="F316">
            <v>264.87457902316601</v>
          </cell>
          <cell r="G316">
            <v>539519</v>
          </cell>
          <cell r="H316">
            <v>4315</v>
          </cell>
          <cell r="I316">
            <v>142904868</v>
          </cell>
          <cell r="J316">
            <v>131875</v>
          </cell>
          <cell r="K316">
            <v>24.44</v>
          </cell>
          <cell r="L316">
            <v>5.05</v>
          </cell>
          <cell r="M316">
            <v>-3.6</v>
          </cell>
        </row>
        <row r="317">
          <cell r="A317">
            <v>42754</v>
          </cell>
          <cell r="B317">
            <v>268</v>
          </cell>
          <cell r="C317">
            <v>270.7</v>
          </cell>
          <cell r="D317">
            <v>266.2</v>
          </cell>
          <cell r="E317">
            <v>269.7</v>
          </cell>
          <cell r="F317">
            <v>269.066938703858</v>
          </cell>
          <cell r="G317">
            <v>558257</v>
          </cell>
          <cell r="H317">
            <v>5205</v>
          </cell>
          <cell r="I317">
            <v>150208502</v>
          </cell>
          <cell r="J317">
            <v>209293</v>
          </cell>
          <cell r="K317">
            <v>37.49</v>
          </cell>
          <cell r="L317">
            <v>4.5</v>
          </cell>
          <cell r="M317">
            <v>1.7</v>
          </cell>
        </row>
        <row r="318">
          <cell r="A318">
            <v>42753</v>
          </cell>
          <cell r="B318">
            <v>268</v>
          </cell>
          <cell r="C318">
            <v>272</v>
          </cell>
          <cell r="D318">
            <v>266.8</v>
          </cell>
          <cell r="E318">
            <v>268.35000000000002</v>
          </cell>
          <cell r="F318">
            <v>269.61624015182002</v>
          </cell>
          <cell r="G318">
            <v>434725</v>
          </cell>
          <cell r="H318">
            <v>4615</v>
          </cell>
          <cell r="I318">
            <v>117208920</v>
          </cell>
          <cell r="J318">
            <v>145650</v>
          </cell>
          <cell r="K318">
            <v>33.5</v>
          </cell>
          <cell r="L318">
            <v>5.2</v>
          </cell>
          <cell r="M318">
            <v>0.35</v>
          </cell>
        </row>
        <row r="319">
          <cell r="A319">
            <v>42752</v>
          </cell>
          <cell r="B319">
            <v>269</v>
          </cell>
          <cell r="C319">
            <v>271.5</v>
          </cell>
          <cell r="D319">
            <v>265.8</v>
          </cell>
          <cell r="E319">
            <v>268.45</v>
          </cell>
          <cell r="F319">
            <v>269.14939856369199</v>
          </cell>
          <cell r="G319">
            <v>638721</v>
          </cell>
          <cell r="H319">
            <v>4335</v>
          </cell>
          <cell r="I319">
            <v>171911373</v>
          </cell>
          <cell r="J319">
            <v>277094</v>
          </cell>
          <cell r="K319">
            <v>43.38</v>
          </cell>
          <cell r="L319">
            <v>5.7</v>
          </cell>
          <cell r="M319">
            <v>-0.55000000000000004</v>
          </cell>
        </row>
        <row r="320">
          <cell r="A320">
            <v>42751</v>
          </cell>
          <cell r="B320">
            <v>265</v>
          </cell>
          <cell r="C320">
            <v>270.8</v>
          </cell>
          <cell r="D320">
            <v>264.8</v>
          </cell>
          <cell r="E320">
            <v>269.2</v>
          </cell>
          <cell r="F320">
            <v>268.27800855089299</v>
          </cell>
          <cell r="G320">
            <v>411419</v>
          </cell>
          <cell r="H320">
            <v>4577</v>
          </cell>
          <cell r="I320">
            <v>110374670</v>
          </cell>
          <cell r="J320">
            <v>98491</v>
          </cell>
          <cell r="K320">
            <v>23.94</v>
          </cell>
          <cell r="L320">
            <v>6</v>
          </cell>
          <cell r="M320">
            <v>4.2</v>
          </cell>
        </row>
        <row r="321">
          <cell r="A321">
            <v>42748</v>
          </cell>
          <cell r="B321">
            <v>269.10000000000002</v>
          </cell>
          <cell r="C321">
            <v>270</v>
          </cell>
          <cell r="D321">
            <v>264.95</v>
          </cell>
          <cell r="E321">
            <v>267.55</v>
          </cell>
          <cell r="F321">
            <v>267.193508289352</v>
          </cell>
          <cell r="G321">
            <v>536592</v>
          </cell>
          <cell r="H321">
            <v>5590</v>
          </cell>
          <cell r="I321">
            <v>143373899</v>
          </cell>
          <cell r="J321">
            <v>133156</v>
          </cell>
          <cell r="K321">
            <v>24.82</v>
          </cell>
          <cell r="L321">
            <v>5.05</v>
          </cell>
          <cell r="M321">
            <v>-1.55</v>
          </cell>
        </row>
        <row r="322">
          <cell r="A322">
            <v>42747</v>
          </cell>
          <cell r="B322">
            <v>265.7</v>
          </cell>
          <cell r="C322">
            <v>269.5</v>
          </cell>
          <cell r="D322">
            <v>265.64999999999998</v>
          </cell>
          <cell r="E322">
            <v>268.39999999999998</v>
          </cell>
          <cell r="F322">
            <v>267.89941081826902</v>
          </cell>
          <cell r="G322">
            <v>873245</v>
          </cell>
          <cell r="H322">
            <v>6989</v>
          </cell>
          <cell r="I322">
            <v>233941821</v>
          </cell>
          <cell r="J322">
            <v>296950</v>
          </cell>
          <cell r="K322">
            <v>34.01</v>
          </cell>
          <cell r="L322">
            <v>3.85</v>
          </cell>
          <cell r="M322">
            <v>2.7</v>
          </cell>
        </row>
        <row r="323">
          <cell r="A323">
            <v>42746</v>
          </cell>
          <cell r="B323">
            <v>260.39999999999998</v>
          </cell>
          <cell r="C323">
            <v>268</v>
          </cell>
          <cell r="D323">
            <v>260.39999999999998</v>
          </cell>
          <cell r="E323">
            <v>264.95</v>
          </cell>
          <cell r="F323">
            <v>264.14332641523902</v>
          </cell>
          <cell r="G323">
            <v>1403084</v>
          </cell>
          <cell r="H323">
            <v>10058</v>
          </cell>
          <cell r="I323">
            <v>370615275</v>
          </cell>
          <cell r="J323">
            <v>864825</v>
          </cell>
          <cell r="K323">
            <v>61.64</v>
          </cell>
          <cell r="L323">
            <v>7.6</v>
          </cell>
          <cell r="M323">
            <v>4.55</v>
          </cell>
        </row>
        <row r="324">
          <cell r="A324">
            <v>42745</v>
          </cell>
          <cell r="B324">
            <v>259</v>
          </cell>
          <cell r="C324">
            <v>262</v>
          </cell>
          <cell r="D324">
            <v>258.55</v>
          </cell>
          <cell r="E324">
            <v>260.3</v>
          </cell>
          <cell r="F324">
            <v>260.36482783524798</v>
          </cell>
          <cell r="G324">
            <v>517847</v>
          </cell>
          <cell r="H324">
            <v>5263</v>
          </cell>
          <cell r="I324">
            <v>134829145</v>
          </cell>
          <cell r="J324">
            <v>213290</v>
          </cell>
          <cell r="K324">
            <v>41.19</v>
          </cell>
          <cell r="L324">
            <v>3.45</v>
          </cell>
          <cell r="M324">
            <v>1.3</v>
          </cell>
        </row>
        <row r="325">
          <cell r="A325">
            <v>42744</v>
          </cell>
          <cell r="B325">
            <v>259.45</v>
          </cell>
          <cell r="C325">
            <v>259.8</v>
          </cell>
          <cell r="D325">
            <v>256.14999999999998</v>
          </cell>
          <cell r="E325">
            <v>258</v>
          </cell>
          <cell r="F325">
            <v>258.29793417724102</v>
          </cell>
          <cell r="G325">
            <v>382269</v>
          </cell>
          <cell r="H325">
            <v>4199</v>
          </cell>
          <cell r="I325">
            <v>98739293</v>
          </cell>
          <cell r="J325">
            <v>90804</v>
          </cell>
          <cell r="K325">
            <v>23.75</v>
          </cell>
          <cell r="L325">
            <v>3.65</v>
          </cell>
          <cell r="M325">
            <v>-1.45</v>
          </cell>
        </row>
        <row r="326">
          <cell r="A326">
            <v>42741</v>
          </cell>
          <cell r="B326">
            <v>257.45</v>
          </cell>
          <cell r="C326">
            <v>261.35000000000002</v>
          </cell>
          <cell r="D326">
            <v>257.25</v>
          </cell>
          <cell r="E326">
            <v>258.14999999999998</v>
          </cell>
          <cell r="F326">
            <v>259.24154242608802</v>
          </cell>
          <cell r="G326">
            <v>533575</v>
          </cell>
          <cell r="H326">
            <v>6356</v>
          </cell>
          <cell r="I326">
            <v>138324806</v>
          </cell>
          <cell r="J326">
            <v>148719</v>
          </cell>
          <cell r="K326">
            <v>27.87</v>
          </cell>
          <cell r="L326">
            <v>4.0999999999999996</v>
          </cell>
          <cell r="M326">
            <v>0.7</v>
          </cell>
        </row>
        <row r="327">
          <cell r="A327">
            <v>42740</v>
          </cell>
          <cell r="B327">
            <v>252.55</v>
          </cell>
          <cell r="C327">
            <v>258.10000000000002</v>
          </cell>
          <cell r="D327">
            <v>252.35</v>
          </cell>
          <cell r="E327">
            <v>257.14999999999998</v>
          </cell>
          <cell r="F327">
            <v>256.09180618303401</v>
          </cell>
          <cell r="G327">
            <v>710072</v>
          </cell>
          <cell r="H327">
            <v>6225</v>
          </cell>
          <cell r="I327">
            <v>181843621</v>
          </cell>
          <cell r="J327">
            <v>163942</v>
          </cell>
          <cell r="K327">
            <v>23.09</v>
          </cell>
          <cell r="L327">
            <v>5.75</v>
          </cell>
          <cell r="M327">
            <v>4.5999999999999996</v>
          </cell>
        </row>
        <row r="328">
          <cell r="A328">
            <v>42739</v>
          </cell>
          <cell r="B328">
            <v>254</v>
          </cell>
          <cell r="C328">
            <v>255.6</v>
          </cell>
          <cell r="D328">
            <v>250.2</v>
          </cell>
          <cell r="E328">
            <v>251.1</v>
          </cell>
          <cell r="F328">
            <v>253.21131375068501</v>
          </cell>
          <cell r="G328">
            <v>532308</v>
          </cell>
          <cell r="H328">
            <v>5215</v>
          </cell>
          <cell r="I328">
            <v>134786408</v>
          </cell>
          <cell r="J328">
            <v>135135</v>
          </cell>
          <cell r="K328">
            <v>25.39</v>
          </cell>
          <cell r="L328">
            <v>5.4</v>
          </cell>
          <cell r="M328">
            <v>-2.9</v>
          </cell>
        </row>
        <row r="329">
          <cell r="A329">
            <v>42738</v>
          </cell>
          <cell r="B329">
            <v>251.5</v>
          </cell>
          <cell r="C329">
            <v>255.3</v>
          </cell>
          <cell r="D329">
            <v>249.35</v>
          </cell>
          <cell r="E329">
            <v>254.3</v>
          </cell>
          <cell r="F329">
            <v>253.31563742297001</v>
          </cell>
          <cell r="G329">
            <v>702328</v>
          </cell>
          <cell r="H329">
            <v>5648</v>
          </cell>
          <cell r="I329">
            <v>177910665</v>
          </cell>
          <cell r="J329">
            <v>217122</v>
          </cell>
          <cell r="K329">
            <v>30.91</v>
          </cell>
          <cell r="L329">
            <v>5.95</v>
          </cell>
          <cell r="M329">
            <v>2.8</v>
          </cell>
        </row>
        <row r="330">
          <cell r="A330">
            <v>42737</v>
          </cell>
          <cell r="B330">
            <v>255.7</v>
          </cell>
          <cell r="C330">
            <v>255.95</v>
          </cell>
          <cell r="D330">
            <v>248.3</v>
          </cell>
          <cell r="E330">
            <v>251.8</v>
          </cell>
          <cell r="F330">
            <v>251.40501456790699</v>
          </cell>
          <cell r="G330">
            <v>523754</v>
          </cell>
          <cell r="H330">
            <v>4636</v>
          </cell>
          <cell r="I330">
            <v>131674382</v>
          </cell>
          <cell r="J330">
            <v>159574</v>
          </cell>
          <cell r="K330">
            <v>30.47</v>
          </cell>
          <cell r="L330">
            <v>7.65</v>
          </cell>
          <cell r="M330">
            <v>-3.9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XIS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535.04999999999995</v>
          </cell>
          <cell r="C2">
            <v>535.75</v>
          </cell>
          <cell r="D2">
            <v>514</v>
          </cell>
          <cell r="E2">
            <v>518.04999999999995</v>
          </cell>
          <cell r="F2">
            <v>520.98607540522005</v>
          </cell>
          <cell r="G2">
            <v>830473</v>
          </cell>
          <cell r="H2">
            <v>9220</v>
          </cell>
          <cell r="I2">
            <v>432664869</v>
          </cell>
          <cell r="J2">
            <v>55320</v>
          </cell>
          <cell r="K2">
            <v>6.66</v>
          </cell>
          <cell r="L2">
            <v>21.75</v>
          </cell>
          <cell r="M2">
            <v>-17</v>
          </cell>
        </row>
        <row r="3">
          <cell r="A3">
            <v>43217</v>
          </cell>
          <cell r="B3">
            <v>479</v>
          </cell>
          <cell r="C3">
            <v>555.54999999999995</v>
          </cell>
          <cell r="D3">
            <v>479</v>
          </cell>
          <cell r="E3">
            <v>538.9</v>
          </cell>
          <cell r="F3">
            <v>525.00120031535096</v>
          </cell>
          <cell r="G3">
            <v>4282208</v>
          </cell>
          <cell r="H3">
            <v>38149</v>
          </cell>
          <cell r="I3">
            <v>2248164340</v>
          </cell>
          <cell r="J3">
            <v>278908</v>
          </cell>
          <cell r="K3">
            <v>6.51</v>
          </cell>
          <cell r="L3">
            <v>76.55</v>
          </cell>
          <cell r="M3">
            <v>59.9</v>
          </cell>
        </row>
        <row r="4">
          <cell r="A4">
            <v>43216</v>
          </cell>
          <cell r="B4">
            <v>498.4</v>
          </cell>
          <cell r="C4">
            <v>501.3</v>
          </cell>
          <cell r="D4">
            <v>484</v>
          </cell>
          <cell r="E4">
            <v>494.55</v>
          </cell>
          <cell r="F4">
            <v>492.49321940514102</v>
          </cell>
          <cell r="G4">
            <v>431968</v>
          </cell>
          <cell r="H4">
            <v>5806</v>
          </cell>
          <cell r="I4">
            <v>212741311</v>
          </cell>
          <cell r="J4">
            <v>79787</v>
          </cell>
          <cell r="K4">
            <v>18.47</v>
          </cell>
          <cell r="L4">
            <v>17.3</v>
          </cell>
          <cell r="M4">
            <v>-3.85</v>
          </cell>
        </row>
        <row r="5">
          <cell r="A5">
            <v>43215</v>
          </cell>
          <cell r="B5">
            <v>505</v>
          </cell>
          <cell r="C5">
            <v>509</v>
          </cell>
          <cell r="D5">
            <v>497</v>
          </cell>
          <cell r="E5">
            <v>498.4</v>
          </cell>
          <cell r="F5">
            <v>500.41554651238903</v>
          </cell>
          <cell r="G5">
            <v>290213</v>
          </cell>
          <cell r="H5">
            <v>2976</v>
          </cell>
          <cell r="I5">
            <v>145227097</v>
          </cell>
          <cell r="J5">
            <v>45856</v>
          </cell>
          <cell r="K5">
            <v>15.8</v>
          </cell>
          <cell r="L5">
            <v>12</v>
          </cell>
          <cell r="M5">
            <v>-6.6</v>
          </cell>
        </row>
        <row r="6">
          <cell r="A6">
            <v>43214</v>
          </cell>
          <cell r="B6">
            <v>506.45</v>
          </cell>
          <cell r="C6">
            <v>514.79999999999995</v>
          </cell>
          <cell r="D6">
            <v>503.6</v>
          </cell>
          <cell r="E6">
            <v>505.25</v>
          </cell>
          <cell r="F6">
            <v>507.68133377481797</v>
          </cell>
          <cell r="G6">
            <v>326172</v>
          </cell>
          <cell r="H6">
            <v>2957</v>
          </cell>
          <cell r="I6">
            <v>165591436</v>
          </cell>
          <cell r="J6">
            <v>35229</v>
          </cell>
          <cell r="K6">
            <v>10.8</v>
          </cell>
          <cell r="L6">
            <v>11.2</v>
          </cell>
          <cell r="M6">
            <v>-1.2</v>
          </cell>
        </row>
        <row r="7">
          <cell r="A7">
            <v>43213</v>
          </cell>
          <cell r="B7">
            <v>509.9</v>
          </cell>
          <cell r="C7">
            <v>511.2</v>
          </cell>
          <cell r="D7">
            <v>500.3</v>
          </cell>
          <cell r="E7">
            <v>506.45</v>
          </cell>
          <cell r="F7">
            <v>506.56977200046998</v>
          </cell>
          <cell r="G7">
            <v>357106</v>
          </cell>
          <cell r="H7">
            <v>3065</v>
          </cell>
          <cell r="I7">
            <v>180899105</v>
          </cell>
          <cell r="J7">
            <v>21232</v>
          </cell>
          <cell r="K7">
            <v>5.95</v>
          </cell>
          <cell r="L7">
            <v>10.9</v>
          </cell>
          <cell r="M7">
            <v>-3.45</v>
          </cell>
        </row>
        <row r="8">
          <cell r="A8">
            <v>43210</v>
          </cell>
          <cell r="B8">
            <v>514.20000000000005</v>
          </cell>
          <cell r="C8">
            <v>514.25</v>
          </cell>
          <cell r="D8">
            <v>503.2</v>
          </cell>
          <cell r="E8">
            <v>505.85</v>
          </cell>
          <cell r="F8">
            <v>507.696804218777</v>
          </cell>
          <cell r="G8">
            <v>277616</v>
          </cell>
          <cell r="H8">
            <v>2624</v>
          </cell>
          <cell r="I8">
            <v>140944756</v>
          </cell>
          <cell r="J8">
            <v>33567</v>
          </cell>
          <cell r="K8">
            <v>12.09</v>
          </cell>
          <cell r="L8">
            <v>11.05</v>
          </cell>
          <cell r="M8">
            <v>-8.35</v>
          </cell>
        </row>
        <row r="9">
          <cell r="A9">
            <v>43209</v>
          </cell>
          <cell r="B9">
            <v>520.35</v>
          </cell>
          <cell r="C9">
            <v>522.5</v>
          </cell>
          <cell r="D9">
            <v>509.25</v>
          </cell>
          <cell r="E9">
            <v>513.5</v>
          </cell>
          <cell r="F9">
            <v>512.75298189013199</v>
          </cell>
          <cell r="G9">
            <v>251686</v>
          </cell>
          <cell r="H9">
            <v>2857</v>
          </cell>
          <cell r="I9">
            <v>129052747</v>
          </cell>
          <cell r="J9">
            <v>28960</v>
          </cell>
          <cell r="K9">
            <v>11.51</v>
          </cell>
          <cell r="L9">
            <v>13.25</v>
          </cell>
          <cell r="M9">
            <v>-6.85</v>
          </cell>
        </row>
        <row r="10">
          <cell r="A10">
            <v>43208</v>
          </cell>
          <cell r="B10">
            <v>535</v>
          </cell>
          <cell r="C10">
            <v>536.29999999999995</v>
          </cell>
          <cell r="D10">
            <v>517.15</v>
          </cell>
          <cell r="E10">
            <v>518.70000000000005</v>
          </cell>
          <cell r="F10">
            <v>527.68282081265795</v>
          </cell>
          <cell r="G10">
            <v>474615</v>
          </cell>
          <cell r="H10">
            <v>5622</v>
          </cell>
          <cell r="I10">
            <v>250446182</v>
          </cell>
          <cell r="J10">
            <v>84392</v>
          </cell>
          <cell r="K10">
            <v>17.78</v>
          </cell>
          <cell r="L10">
            <v>19.149999999999999</v>
          </cell>
          <cell r="M10">
            <v>-16.3</v>
          </cell>
        </row>
        <row r="11">
          <cell r="A11">
            <v>43207</v>
          </cell>
          <cell r="B11">
            <v>544.70000000000005</v>
          </cell>
          <cell r="C11">
            <v>544.85</v>
          </cell>
          <cell r="D11">
            <v>530.79999999999995</v>
          </cell>
          <cell r="E11">
            <v>532.54999999999995</v>
          </cell>
          <cell r="F11">
            <v>536.00457361030499</v>
          </cell>
          <cell r="G11">
            <v>273963</v>
          </cell>
          <cell r="H11">
            <v>3065</v>
          </cell>
          <cell r="I11">
            <v>146845421</v>
          </cell>
          <cell r="J11">
            <v>23492</v>
          </cell>
          <cell r="K11">
            <v>8.57</v>
          </cell>
          <cell r="L11">
            <v>14.05</v>
          </cell>
          <cell r="M11">
            <v>-12.15</v>
          </cell>
        </row>
        <row r="12">
          <cell r="A12">
            <v>43206</v>
          </cell>
          <cell r="B12">
            <v>538.5</v>
          </cell>
          <cell r="C12">
            <v>544</v>
          </cell>
          <cell r="D12">
            <v>531.20000000000005</v>
          </cell>
          <cell r="E12">
            <v>542.20000000000005</v>
          </cell>
          <cell r="F12">
            <v>537.89961358185303</v>
          </cell>
          <cell r="G12">
            <v>255164</v>
          </cell>
          <cell r="H12">
            <v>2656</v>
          </cell>
          <cell r="I12">
            <v>137252617</v>
          </cell>
          <cell r="J12">
            <v>25541</v>
          </cell>
          <cell r="K12">
            <v>10.01</v>
          </cell>
          <cell r="L12">
            <v>12.8</v>
          </cell>
          <cell r="M12">
            <v>3.7</v>
          </cell>
        </row>
        <row r="13">
          <cell r="A13">
            <v>43203</v>
          </cell>
          <cell r="B13">
            <v>551</v>
          </cell>
          <cell r="C13">
            <v>555</v>
          </cell>
          <cell r="D13">
            <v>536.25</v>
          </cell>
          <cell r="E13">
            <v>541.9</v>
          </cell>
          <cell r="F13">
            <v>546.71412609924801</v>
          </cell>
          <cell r="G13">
            <v>678418</v>
          </cell>
          <cell r="H13">
            <v>6431</v>
          </cell>
          <cell r="I13">
            <v>370900704</v>
          </cell>
          <cell r="J13">
            <v>69710</v>
          </cell>
          <cell r="K13">
            <v>10.28</v>
          </cell>
          <cell r="L13">
            <v>18.75</v>
          </cell>
          <cell r="M13">
            <v>-9.1</v>
          </cell>
        </row>
        <row r="14">
          <cell r="A14">
            <v>43202</v>
          </cell>
          <cell r="B14">
            <v>535.35</v>
          </cell>
          <cell r="C14">
            <v>550</v>
          </cell>
          <cell r="D14">
            <v>534.6</v>
          </cell>
          <cell r="E14">
            <v>548.29999999999995</v>
          </cell>
          <cell r="F14">
            <v>544.02952972536696</v>
          </cell>
          <cell r="G14">
            <v>327128</v>
          </cell>
          <cell r="H14">
            <v>4459</v>
          </cell>
          <cell r="I14">
            <v>177967292</v>
          </cell>
          <cell r="J14">
            <v>36907</v>
          </cell>
          <cell r="K14">
            <v>11.28</v>
          </cell>
          <cell r="L14">
            <v>15.4</v>
          </cell>
          <cell r="M14">
            <v>12.95</v>
          </cell>
        </row>
        <row r="15">
          <cell r="A15">
            <v>43201</v>
          </cell>
          <cell r="B15">
            <v>550</v>
          </cell>
          <cell r="C15">
            <v>552</v>
          </cell>
          <cell r="D15">
            <v>534.1</v>
          </cell>
          <cell r="E15">
            <v>539.5</v>
          </cell>
          <cell r="F15">
            <v>539.83491630488402</v>
          </cell>
          <cell r="G15">
            <v>541071</v>
          </cell>
          <cell r="H15">
            <v>5536</v>
          </cell>
          <cell r="I15">
            <v>292089018</v>
          </cell>
          <cell r="J15">
            <v>41573</v>
          </cell>
          <cell r="K15">
            <v>7.68</v>
          </cell>
          <cell r="L15">
            <v>17.899999999999999</v>
          </cell>
          <cell r="M15">
            <v>-10.5</v>
          </cell>
        </row>
        <row r="16">
          <cell r="A16">
            <v>43200</v>
          </cell>
          <cell r="B16">
            <v>523.1</v>
          </cell>
          <cell r="C16">
            <v>549.5</v>
          </cell>
          <cell r="D16">
            <v>522.5</v>
          </cell>
          <cell r="E16">
            <v>546</v>
          </cell>
          <cell r="F16">
            <v>539.40171105676495</v>
          </cell>
          <cell r="G16">
            <v>1198090</v>
          </cell>
          <cell r="H16">
            <v>14145</v>
          </cell>
          <cell r="I16">
            <v>646251796</v>
          </cell>
          <cell r="J16">
            <v>117216</v>
          </cell>
          <cell r="K16">
            <v>9.7799999999999994</v>
          </cell>
          <cell r="L16">
            <v>27</v>
          </cell>
          <cell r="M16">
            <v>22.9</v>
          </cell>
        </row>
        <row r="17">
          <cell r="A17">
            <v>43199</v>
          </cell>
          <cell r="B17">
            <v>502.8</v>
          </cell>
          <cell r="C17">
            <v>521</v>
          </cell>
          <cell r="D17">
            <v>502.35</v>
          </cell>
          <cell r="E17">
            <v>517.9</v>
          </cell>
          <cell r="F17">
            <v>514.30075754832899</v>
          </cell>
          <cell r="G17">
            <v>469541</v>
          </cell>
          <cell r="H17">
            <v>5887</v>
          </cell>
          <cell r="I17">
            <v>241485292</v>
          </cell>
          <cell r="J17">
            <v>41239</v>
          </cell>
          <cell r="K17">
            <v>8.7799999999999994</v>
          </cell>
          <cell r="L17">
            <v>18.649999999999999</v>
          </cell>
          <cell r="M17">
            <v>15.1</v>
          </cell>
        </row>
        <row r="18">
          <cell r="A18">
            <v>43196</v>
          </cell>
          <cell r="B18">
            <v>505</v>
          </cell>
          <cell r="C18">
            <v>505</v>
          </cell>
          <cell r="D18">
            <v>495.5</v>
          </cell>
          <cell r="E18">
            <v>500.7</v>
          </cell>
          <cell r="F18">
            <v>498.94889416756899</v>
          </cell>
          <cell r="G18">
            <v>173444</v>
          </cell>
          <cell r="H18">
            <v>2017</v>
          </cell>
          <cell r="I18">
            <v>86539692</v>
          </cell>
          <cell r="J18">
            <v>16607</v>
          </cell>
          <cell r="K18">
            <v>9.57</v>
          </cell>
          <cell r="L18">
            <v>9.5</v>
          </cell>
          <cell r="M18">
            <v>-4.3</v>
          </cell>
        </row>
        <row r="19">
          <cell r="A19">
            <v>43195</v>
          </cell>
          <cell r="B19">
            <v>499.45</v>
          </cell>
          <cell r="C19">
            <v>504.35</v>
          </cell>
          <cell r="D19">
            <v>492.6</v>
          </cell>
          <cell r="E19">
            <v>503.15</v>
          </cell>
          <cell r="F19">
            <v>499.52825174191202</v>
          </cell>
          <cell r="G19">
            <v>242693</v>
          </cell>
          <cell r="H19">
            <v>2813</v>
          </cell>
          <cell r="I19">
            <v>121232010</v>
          </cell>
          <cell r="J19">
            <v>28118</v>
          </cell>
          <cell r="K19">
            <v>11.59</v>
          </cell>
          <cell r="L19">
            <v>11.75</v>
          </cell>
          <cell r="M19">
            <v>3.7</v>
          </cell>
        </row>
        <row r="20">
          <cell r="A20">
            <v>43194</v>
          </cell>
          <cell r="B20">
            <v>502</v>
          </cell>
          <cell r="C20">
            <v>504</v>
          </cell>
          <cell r="D20">
            <v>477.5</v>
          </cell>
          <cell r="E20">
            <v>490.15</v>
          </cell>
          <cell r="F20">
            <v>495.96040193106501</v>
          </cell>
          <cell r="G20">
            <v>356280</v>
          </cell>
          <cell r="H20">
            <v>4041</v>
          </cell>
          <cell r="I20">
            <v>176700772</v>
          </cell>
          <cell r="J20">
            <v>53842</v>
          </cell>
          <cell r="K20">
            <v>15.11</v>
          </cell>
          <cell r="L20">
            <v>26.5</v>
          </cell>
          <cell r="M20">
            <v>-11.85</v>
          </cell>
        </row>
        <row r="21">
          <cell r="A21">
            <v>43193</v>
          </cell>
          <cell r="B21">
            <v>493.1</v>
          </cell>
          <cell r="C21">
            <v>505.65</v>
          </cell>
          <cell r="D21">
            <v>493.1</v>
          </cell>
          <cell r="E21">
            <v>503.3</v>
          </cell>
          <cell r="F21">
            <v>500.29071981860699</v>
          </cell>
          <cell r="G21">
            <v>358118</v>
          </cell>
          <cell r="H21">
            <v>4463</v>
          </cell>
          <cell r="I21">
            <v>179163112</v>
          </cell>
          <cell r="J21">
            <v>83932</v>
          </cell>
          <cell r="K21">
            <v>23.44</v>
          </cell>
          <cell r="L21">
            <v>12.55</v>
          </cell>
          <cell r="M21">
            <v>10.199999999999999</v>
          </cell>
        </row>
        <row r="22">
          <cell r="A22">
            <v>43192</v>
          </cell>
          <cell r="B22">
            <v>509.4</v>
          </cell>
          <cell r="C22">
            <v>509.4</v>
          </cell>
          <cell r="D22">
            <v>492.5</v>
          </cell>
          <cell r="E22">
            <v>498.2</v>
          </cell>
          <cell r="F22">
            <v>499.25393498511397</v>
          </cell>
          <cell r="G22">
            <v>416520</v>
          </cell>
          <cell r="H22">
            <v>4311</v>
          </cell>
          <cell r="I22">
            <v>207949249</v>
          </cell>
          <cell r="J22">
            <v>41483</v>
          </cell>
          <cell r="K22">
            <v>9.9600000000000009</v>
          </cell>
          <cell r="L22">
            <v>16.899999999999999</v>
          </cell>
          <cell r="M22">
            <v>-11.2</v>
          </cell>
        </row>
        <row r="23">
          <cell r="A23">
            <v>43187</v>
          </cell>
          <cell r="B23">
            <v>511.25</v>
          </cell>
          <cell r="C23">
            <v>512.15</v>
          </cell>
          <cell r="D23">
            <v>501.55</v>
          </cell>
          <cell r="E23">
            <v>509.4</v>
          </cell>
          <cell r="F23">
            <v>506.68003954879299</v>
          </cell>
          <cell r="G23">
            <v>205316</v>
          </cell>
          <cell r="H23">
            <v>2780</v>
          </cell>
          <cell r="I23">
            <v>104029519</v>
          </cell>
          <cell r="J23">
            <v>26925</v>
          </cell>
          <cell r="K23">
            <v>13.11</v>
          </cell>
          <cell r="L23">
            <v>10.6</v>
          </cell>
          <cell r="M23">
            <v>-1.85</v>
          </cell>
        </row>
        <row r="24">
          <cell r="A24">
            <v>43186</v>
          </cell>
          <cell r="B24">
            <v>509.8</v>
          </cell>
          <cell r="C24">
            <v>522</v>
          </cell>
          <cell r="D24">
            <v>509</v>
          </cell>
          <cell r="E24">
            <v>511.25</v>
          </cell>
          <cell r="F24">
            <v>515.22485345210202</v>
          </cell>
          <cell r="G24">
            <v>261348</v>
          </cell>
          <cell r="H24">
            <v>3003</v>
          </cell>
          <cell r="I24">
            <v>134652985</v>
          </cell>
          <cell r="J24">
            <v>40343</v>
          </cell>
          <cell r="K24">
            <v>15.44</v>
          </cell>
          <cell r="L24">
            <v>13</v>
          </cell>
          <cell r="M24">
            <v>1.45</v>
          </cell>
        </row>
        <row r="25">
          <cell r="A25">
            <v>43185</v>
          </cell>
          <cell r="B25">
            <v>500</v>
          </cell>
          <cell r="C25">
            <v>509.25</v>
          </cell>
          <cell r="D25">
            <v>495.35</v>
          </cell>
          <cell r="E25">
            <v>507.5</v>
          </cell>
          <cell r="F25">
            <v>502.53723401335901</v>
          </cell>
          <cell r="G25">
            <v>364398</v>
          </cell>
          <cell r="H25">
            <v>3726</v>
          </cell>
          <cell r="I25">
            <v>183123563</v>
          </cell>
          <cell r="J25">
            <v>113278</v>
          </cell>
          <cell r="K25">
            <v>31.09</v>
          </cell>
          <cell r="L25">
            <v>13.9</v>
          </cell>
          <cell r="M25">
            <v>7.5</v>
          </cell>
        </row>
        <row r="26">
          <cell r="A26">
            <v>43182</v>
          </cell>
          <cell r="B26">
            <v>511</v>
          </cell>
          <cell r="C26">
            <v>511</v>
          </cell>
          <cell r="D26">
            <v>496.55</v>
          </cell>
          <cell r="E26">
            <v>501</v>
          </cell>
          <cell r="F26">
            <v>505.55251038464399</v>
          </cell>
          <cell r="G26">
            <v>1120645</v>
          </cell>
          <cell r="H26">
            <v>5095</v>
          </cell>
          <cell r="I26">
            <v>566544893</v>
          </cell>
          <cell r="J26">
            <v>763074</v>
          </cell>
          <cell r="K26">
            <v>68.09</v>
          </cell>
          <cell r="L26">
            <v>14.45</v>
          </cell>
          <cell r="M26">
            <v>-10</v>
          </cell>
        </row>
        <row r="27">
          <cell r="A27">
            <v>43181</v>
          </cell>
          <cell r="B27">
            <v>524.9</v>
          </cell>
          <cell r="C27">
            <v>525.35</v>
          </cell>
          <cell r="D27">
            <v>517</v>
          </cell>
          <cell r="E27">
            <v>518.29999999999995</v>
          </cell>
          <cell r="F27">
            <v>521.13582485086295</v>
          </cell>
          <cell r="G27">
            <v>180372</v>
          </cell>
          <cell r="H27">
            <v>1989</v>
          </cell>
          <cell r="I27">
            <v>93998311</v>
          </cell>
          <cell r="J27">
            <v>52855</v>
          </cell>
          <cell r="K27">
            <v>29.3</v>
          </cell>
          <cell r="L27">
            <v>8.35</v>
          </cell>
          <cell r="M27">
            <v>-6.6</v>
          </cell>
        </row>
        <row r="28">
          <cell r="A28">
            <v>43180</v>
          </cell>
          <cell r="B28">
            <v>520.6</v>
          </cell>
          <cell r="C28">
            <v>532</v>
          </cell>
          <cell r="D28">
            <v>516</v>
          </cell>
          <cell r="E28">
            <v>525.35</v>
          </cell>
          <cell r="F28">
            <v>528.34608745138905</v>
          </cell>
          <cell r="G28">
            <v>158145</v>
          </cell>
          <cell r="H28">
            <v>2370</v>
          </cell>
          <cell r="I28">
            <v>83555292</v>
          </cell>
          <cell r="J28">
            <v>38726</v>
          </cell>
          <cell r="K28">
            <v>24.49</v>
          </cell>
          <cell r="L28">
            <v>16</v>
          </cell>
          <cell r="M28">
            <v>4.75</v>
          </cell>
        </row>
        <row r="29">
          <cell r="A29">
            <v>43179</v>
          </cell>
          <cell r="B29">
            <v>513.4</v>
          </cell>
          <cell r="C29">
            <v>524.95000000000005</v>
          </cell>
          <cell r="D29">
            <v>500</v>
          </cell>
          <cell r="E29">
            <v>520.9</v>
          </cell>
          <cell r="F29">
            <v>517.73355281565296</v>
          </cell>
          <cell r="G29">
            <v>214444</v>
          </cell>
          <cell r="H29">
            <v>2964</v>
          </cell>
          <cell r="I29">
            <v>111024854</v>
          </cell>
          <cell r="J29">
            <v>32808</v>
          </cell>
          <cell r="K29">
            <v>15.3</v>
          </cell>
          <cell r="L29">
            <v>24.95</v>
          </cell>
          <cell r="M29">
            <v>7.5</v>
          </cell>
        </row>
        <row r="30">
          <cell r="A30">
            <v>43178</v>
          </cell>
          <cell r="B30">
            <v>521.15</v>
          </cell>
          <cell r="C30">
            <v>530</v>
          </cell>
          <cell r="D30">
            <v>517.20000000000005</v>
          </cell>
          <cell r="E30">
            <v>520.25</v>
          </cell>
          <cell r="F30">
            <v>521.92418014645398</v>
          </cell>
          <cell r="G30">
            <v>237207</v>
          </cell>
          <cell r="H30">
            <v>2040</v>
          </cell>
          <cell r="I30">
            <v>123804069</v>
          </cell>
          <cell r="J30">
            <v>78845</v>
          </cell>
          <cell r="K30">
            <v>33.24</v>
          </cell>
          <cell r="L30">
            <v>12.8</v>
          </cell>
          <cell r="M30">
            <v>-0.9</v>
          </cell>
        </row>
        <row r="31">
          <cell r="A31">
            <v>43175</v>
          </cell>
          <cell r="B31">
            <v>532.9</v>
          </cell>
          <cell r="C31">
            <v>533</v>
          </cell>
          <cell r="D31">
            <v>520.79999999999995</v>
          </cell>
          <cell r="E31">
            <v>523.45000000000005</v>
          </cell>
          <cell r="F31">
            <v>527.62768846061499</v>
          </cell>
          <cell r="G31">
            <v>237543</v>
          </cell>
          <cell r="H31">
            <v>2036</v>
          </cell>
          <cell r="I31">
            <v>125334264</v>
          </cell>
          <cell r="J31">
            <v>67892</v>
          </cell>
          <cell r="K31">
            <v>28.58</v>
          </cell>
          <cell r="L31">
            <v>12.2</v>
          </cell>
          <cell r="M31">
            <v>-9.4499999999999993</v>
          </cell>
        </row>
        <row r="32">
          <cell r="A32">
            <v>43174</v>
          </cell>
          <cell r="B32">
            <v>531.1</v>
          </cell>
          <cell r="C32">
            <v>539</v>
          </cell>
          <cell r="D32">
            <v>528</v>
          </cell>
          <cell r="E32">
            <v>528.95000000000005</v>
          </cell>
          <cell r="F32">
            <v>534.10362677600699</v>
          </cell>
          <cell r="G32">
            <v>713609</v>
          </cell>
          <cell r="H32">
            <v>2480</v>
          </cell>
          <cell r="I32">
            <v>381141155</v>
          </cell>
          <cell r="J32">
            <v>395899</v>
          </cell>
          <cell r="K32">
            <v>55.48</v>
          </cell>
          <cell r="L32">
            <v>11</v>
          </cell>
          <cell r="M32">
            <v>-2.15</v>
          </cell>
        </row>
        <row r="33">
          <cell r="A33">
            <v>43173</v>
          </cell>
          <cell r="B33">
            <v>527.20000000000005</v>
          </cell>
          <cell r="C33">
            <v>537</v>
          </cell>
          <cell r="D33">
            <v>522.9</v>
          </cell>
          <cell r="E33">
            <v>535.54999999999995</v>
          </cell>
          <cell r="F33">
            <v>530.08546263492201</v>
          </cell>
          <cell r="G33">
            <v>375123</v>
          </cell>
          <cell r="H33">
            <v>4383</v>
          </cell>
          <cell r="I33">
            <v>198847249</v>
          </cell>
          <cell r="J33">
            <v>121476</v>
          </cell>
          <cell r="K33">
            <v>32.380000000000003</v>
          </cell>
          <cell r="L33">
            <v>14.1</v>
          </cell>
          <cell r="M33">
            <v>8.35</v>
          </cell>
        </row>
        <row r="34">
          <cell r="A34">
            <v>43172</v>
          </cell>
          <cell r="B34">
            <v>519</v>
          </cell>
          <cell r="C34">
            <v>534.04999999999995</v>
          </cell>
          <cell r="D34">
            <v>515.35</v>
          </cell>
          <cell r="E34">
            <v>530.79999999999995</v>
          </cell>
          <cell r="F34">
            <v>529.18974660753895</v>
          </cell>
          <cell r="G34">
            <v>285486</v>
          </cell>
          <cell r="H34">
            <v>3280</v>
          </cell>
          <cell r="I34">
            <v>151076264</v>
          </cell>
          <cell r="J34">
            <v>31518</v>
          </cell>
          <cell r="K34">
            <v>11.04</v>
          </cell>
          <cell r="L34">
            <v>18.7</v>
          </cell>
          <cell r="M34">
            <v>11.8</v>
          </cell>
        </row>
        <row r="35">
          <cell r="A35">
            <v>43171</v>
          </cell>
          <cell r="B35">
            <v>506.05</v>
          </cell>
          <cell r="C35">
            <v>521.4</v>
          </cell>
          <cell r="D35">
            <v>506</v>
          </cell>
          <cell r="E35">
            <v>519.20000000000005</v>
          </cell>
          <cell r="F35">
            <v>511.95976028532402</v>
          </cell>
          <cell r="G35">
            <v>226269</v>
          </cell>
          <cell r="H35">
            <v>2318</v>
          </cell>
          <cell r="I35">
            <v>115840623</v>
          </cell>
          <cell r="J35">
            <v>23535</v>
          </cell>
          <cell r="K35">
            <v>10.4</v>
          </cell>
          <cell r="L35">
            <v>15.4</v>
          </cell>
          <cell r="M35">
            <v>13.15</v>
          </cell>
        </row>
        <row r="36">
          <cell r="A36">
            <v>43168</v>
          </cell>
          <cell r="B36">
            <v>521.20000000000005</v>
          </cell>
          <cell r="C36">
            <v>521.70000000000005</v>
          </cell>
          <cell r="D36">
            <v>502.9</v>
          </cell>
          <cell r="E36">
            <v>505.35</v>
          </cell>
          <cell r="F36">
            <v>513.26566537663598</v>
          </cell>
          <cell r="G36">
            <v>164854</v>
          </cell>
          <cell r="H36">
            <v>1934</v>
          </cell>
          <cell r="I36">
            <v>84613898</v>
          </cell>
          <cell r="J36">
            <v>27756</v>
          </cell>
          <cell r="K36">
            <v>16.84</v>
          </cell>
          <cell r="L36">
            <v>18.8</v>
          </cell>
          <cell r="M36">
            <v>-15.85</v>
          </cell>
        </row>
        <row r="37">
          <cell r="A37">
            <v>43167</v>
          </cell>
          <cell r="B37">
            <v>517.5</v>
          </cell>
          <cell r="C37">
            <v>523.70000000000005</v>
          </cell>
          <cell r="D37">
            <v>508</v>
          </cell>
          <cell r="E37">
            <v>520.15</v>
          </cell>
          <cell r="F37">
            <v>514.20173924066103</v>
          </cell>
          <cell r="G37">
            <v>457556</v>
          </cell>
          <cell r="H37">
            <v>3204</v>
          </cell>
          <cell r="I37">
            <v>235276091</v>
          </cell>
          <cell r="J37">
            <v>239080</v>
          </cell>
          <cell r="K37">
            <v>52.25</v>
          </cell>
          <cell r="L37">
            <v>15.7</v>
          </cell>
          <cell r="M37">
            <v>2.65</v>
          </cell>
        </row>
        <row r="38">
          <cell r="A38">
            <v>43166</v>
          </cell>
          <cell r="B38">
            <v>513.45000000000005</v>
          </cell>
          <cell r="C38">
            <v>523.95000000000005</v>
          </cell>
          <cell r="D38">
            <v>507.55</v>
          </cell>
          <cell r="E38">
            <v>512.79999999999995</v>
          </cell>
          <cell r="F38">
            <v>512.05884619267999</v>
          </cell>
          <cell r="G38">
            <v>376354</v>
          </cell>
          <cell r="H38">
            <v>3710</v>
          </cell>
          <cell r="I38">
            <v>192715395</v>
          </cell>
          <cell r="J38">
            <v>46357</v>
          </cell>
          <cell r="K38">
            <v>12.32</v>
          </cell>
          <cell r="L38">
            <v>16.399999999999999</v>
          </cell>
          <cell r="M38">
            <v>-0.65</v>
          </cell>
        </row>
        <row r="39">
          <cell r="A39">
            <v>43165</v>
          </cell>
          <cell r="B39">
            <v>525.6</v>
          </cell>
          <cell r="C39">
            <v>530.4</v>
          </cell>
          <cell r="D39">
            <v>511</v>
          </cell>
          <cell r="E39">
            <v>516.79999999999995</v>
          </cell>
          <cell r="F39">
            <v>524.49685098223404</v>
          </cell>
          <cell r="G39">
            <v>317083</v>
          </cell>
          <cell r="H39">
            <v>3135</v>
          </cell>
          <cell r="I39">
            <v>166309035</v>
          </cell>
          <cell r="J39">
            <v>46647</v>
          </cell>
          <cell r="K39">
            <v>14.71</v>
          </cell>
          <cell r="L39">
            <v>19.399999999999999</v>
          </cell>
          <cell r="M39">
            <v>-8.8000000000000007</v>
          </cell>
        </row>
        <row r="40">
          <cell r="A40">
            <v>43164</v>
          </cell>
          <cell r="B40">
            <v>524.79999999999995</v>
          </cell>
          <cell r="C40">
            <v>529</v>
          </cell>
          <cell r="D40">
            <v>520.25</v>
          </cell>
          <cell r="E40">
            <v>523.65</v>
          </cell>
          <cell r="F40">
            <v>525.66651252327802</v>
          </cell>
          <cell r="G40">
            <v>477910</v>
          </cell>
          <cell r="H40">
            <v>2188</v>
          </cell>
          <cell r="I40">
            <v>251221283</v>
          </cell>
          <cell r="J40">
            <v>37664</v>
          </cell>
          <cell r="K40">
            <v>7.88</v>
          </cell>
          <cell r="L40">
            <v>8.75</v>
          </cell>
          <cell r="M40">
            <v>-1.1499999999999999</v>
          </cell>
        </row>
        <row r="41">
          <cell r="A41">
            <v>43160</v>
          </cell>
          <cell r="B41">
            <v>525.45000000000005</v>
          </cell>
          <cell r="C41">
            <v>534.79999999999995</v>
          </cell>
          <cell r="D41">
            <v>522.25</v>
          </cell>
          <cell r="E41">
            <v>526.1</v>
          </cell>
          <cell r="F41">
            <v>528.46750782773302</v>
          </cell>
          <cell r="G41">
            <v>247198</v>
          </cell>
          <cell r="H41">
            <v>2389</v>
          </cell>
          <cell r="I41">
            <v>130636111</v>
          </cell>
          <cell r="J41">
            <v>74816</v>
          </cell>
          <cell r="K41">
            <v>30.27</v>
          </cell>
          <cell r="L41">
            <v>12.55</v>
          </cell>
          <cell r="M41">
            <v>0.65</v>
          </cell>
        </row>
        <row r="42">
          <cell r="A42">
            <v>43159</v>
          </cell>
          <cell r="B42">
            <v>535</v>
          </cell>
          <cell r="C42">
            <v>535.9</v>
          </cell>
          <cell r="D42">
            <v>521</v>
          </cell>
          <cell r="E42">
            <v>529.6</v>
          </cell>
          <cell r="F42">
            <v>528.43311640412503</v>
          </cell>
          <cell r="G42">
            <v>229107</v>
          </cell>
          <cell r="H42">
            <v>2969</v>
          </cell>
          <cell r="I42">
            <v>121067726</v>
          </cell>
          <cell r="J42">
            <v>38780</v>
          </cell>
          <cell r="K42">
            <v>16.93</v>
          </cell>
          <cell r="L42">
            <v>14.9</v>
          </cell>
          <cell r="M42">
            <v>-5.4</v>
          </cell>
        </row>
        <row r="43">
          <cell r="A43">
            <v>43158</v>
          </cell>
          <cell r="B43">
            <v>550.54999999999995</v>
          </cell>
          <cell r="C43">
            <v>551.75</v>
          </cell>
          <cell r="D43">
            <v>535.4</v>
          </cell>
          <cell r="E43">
            <v>537.5</v>
          </cell>
          <cell r="F43">
            <v>541.40120979757205</v>
          </cell>
          <cell r="G43">
            <v>201356</v>
          </cell>
          <cell r="H43">
            <v>2061</v>
          </cell>
          <cell r="I43">
            <v>109014382</v>
          </cell>
          <cell r="J43">
            <v>53349</v>
          </cell>
          <cell r="K43">
            <v>26.49</v>
          </cell>
          <cell r="L43">
            <v>16.350000000000001</v>
          </cell>
          <cell r="M43">
            <v>-13.05</v>
          </cell>
        </row>
        <row r="44">
          <cell r="A44">
            <v>43157</v>
          </cell>
          <cell r="B44">
            <v>537.20000000000005</v>
          </cell>
          <cell r="C44">
            <v>554.6</v>
          </cell>
          <cell r="D44">
            <v>537.20000000000005</v>
          </cell>
          <cell r="E44">
            <v>552.29999999999995</v>
          </cell>
          <cell r="F44">
            <v>548.39901429353097</v>
          </cell>
          <cell r="G44">
            <v>254031</v>
          </cell>
          <cell r="H44">
            <v>3339</v>
          </cell>
          <cell r="I44">
            <v>139310350</v>
          </cell>
          <cell r="J44">
            <v>37570</v>
          </cell>
          <cell r="K44">
            <v>14.79</v>
          </cell>
          <cell r="L44">
            <v>17.399999999999999</v>
          </cell>
          <cell r="M44">
            <v>15.1</v>
          </cell>
        </row>
        <row r="45">
          <cell r="A45">
            <v>43154</v>
          </cell>
          <cell r="B45">
            <v>525</v>
          </cell>
          <cell r="C45">
            <v>538.4</v>
          </cell>
          <cell r="D45">
            <v>525</v>
          </cell>
          <cell r="E45">
            <v>536.54999999999995</v>
          </cell>
          <cell r="F45">
            <v>534.62648028173805</v>
          </cell>
          <cell r="G45">
            <v>203593</v>
          </cell>
          <cell r="H45">
            <v>2174</v>
          </cell>
          <cell r="I45">
            <v>108846209</v>
          </cell>
          <cell r="J45">
            <v>34028</v>
          </cell>
          <cell r="K45">
            <v>16.71</v>
          </cell>
          <cell r="L45">
            <v>13.4</v>
          </cell>
          <cell r="M45">
            <v>11.55</v>
          </cell>
        </row>
        <row r="46">
          <cell r="A46">
            <v>43153</v>
          </cell>
          <cell r="B46">
            <v>533.6</v>
          </cell>
          <cell r="C46">
            <v>533.70000000000005</v>
          </cell>
          <cell r="D46">
            <v>527.25</v>
          </cell>
          <cell r="E46">
            <v>530</v>
          </cell>
          <cell r="F46">
            <v>530.26403050221597</v>
          </cell>
          <cell r="G46">
            <v>173889</v>
          </cell>
          <cell r="H46">
            <v>1521</v>
          </cell>
          <cell r="I46">
            <v>92207082</v>
          </cell>
          <cell r="J46">
            <v>48244</v>
          </cell>
          <cell r="K46">
            <v>27.74</v>
          </cell>
          <cell r="L46">
            <v>6.45</v>
          </cell>
          <cell r="M46">
            <v>-3.6</v>
          </cell>
        </row>
        <row r="47">
          <cell r="A47">
            <v>43152</v>
          </cell>
          <cell r="B47">
            <v>533.70000000000005</v>
          </cell>
          <cell r="C47">
            <v>537.79999999999995</v>
          </cell>
          <cell r="D47">
            <v>524.20000000000005</v>
          </cell>
          <cell r="E47">
            <v>535.20000000000005</v>
          </cell>
          <cell r="F47">
            <v>530.75219916557296</v>
          </cell>
          <cell r="G47">
            <v>218833</v>
          </cell>
          <cell r="H47">
            <v>3085</v>
          </cell>
          <cell r="I47">
            <v>116146096</v>
          </cell>
          <cell r="J47">
            <v>41456</v>
          </cell>
          <cell r="K47">
            <v>18.940000000000001</v>
          </cell>
          <cell r="L47">
            <v>13.6</v>
          </cell>
          <cell r="M47">
            <v>1.5</v>
          </cell>
        </row>
        <row r="48">
          <cell r="A48">
            <v>43151</v>
          </cell>
          <cell r="B48">
            <v>542</v>
          </cell>
          <cell r="C48">
            <v>547.5</v>
          </cell>
          <cell r="D48">
            <v>529.6</v>
          </cell>
          <cell r="E48">
            <v>531.70000000000005</v>
          </cell>
          <cell r="F48">
            <v>540.40960742350899</v>
          </cell>
          <cell r="G48">
            <v>178029</v>
          </cell>
          <cell r="H48">
            <v>2065</v>
          </cell>
          <cell r="I48">
            <v>96208582</v>
          </cell>
          <cell r="J48">
            <v>26346</v>
          </cell>
          <cell r="K48">
            <v>14.8</v>
          </cell>
          <cell r="L48">
            <v>17.899999999999999</v>
          </cell>
          <cell r="M48">
            <v>-10.3</v>
          </cell>
        </row>
        <row r="49">
          <cell r="A49">
            <v>43150</v>
          </cell>
          <cell r="B49">
            <v>537.75</v>
          </cell>
          <cell r="C49">
            <v>542.85</v>
          </cell>
          <cell r="D49">
            <v>527.1</v>
          </cell>
          <cell r="E49">
            <v>539.45000000000005</v>
          </cell>
          <cell r="F49">
            <v>534.45619465280402</v>
          </cell>
          <cell r="G49">
            <v>295295</v>
          </cell>
          <cell r="H49">
            <v>3297</v>
          </cell>
          <cell r="I49">
            <v>157822242</v>
          </cell>
          <cell r="J49">
            <v>40780</v>
          </cell>
          <cell r="K49">
            <v>13.81</v>
          </cell>
          <cell r="L49">
            <v>15.75</v>
          </cell>
          <cell r="M49">
            <v>1.7</v>
          </cell>
        </row>
        <row r="50">
          <cell r="A50">
            <v>43147</v>
          </cell>
          <cell r="B50">
            <v>544.20000000000005</v>
          </cell>
          <cell r="C50">
            <v>548.9</v>
          </cell>
          <cell r="D50">
            <v>534.85</v>
          </cell>
          <cell r="E50">
            <v>537.75</v>
          </cell>
          <cell r="F50">
            <v>539.12910328106</v>
          </cell>
          <cell r="G50">
            <v>255710</v>
          </cell>
          <cell r="H50">
            <v>2945</v>
          </cell>
          <cell r="I50">
            <v>137860703</v>
          </cell>
          <cell r="J50">
            <v>40979</v>
          </cell>
          <cell r="K50">
            <v>16.03</v>
          </cell>
          <cell r="L50">
            <v>14.05</v>
          </cell>
          <cell r="M50">
            <v>-6.45</v>
          </cell>
        </row>
        <row r="51">
          <cell r="A51">
            <v>43146</v>
          </cell>
          <cell r="B51">
            <v>534.54999999999995</v>
          </cell>
          <cell r="C51">
            <v>554.29999999999995</v>
          </cell>
          <cell r="D51">
            <v>531</v>
          </cell>
          <cell r="E51">
            <v>543.75</v>
          </cell>
          <cell r="F51">
            <v>545.21641493932805</v>
          </cell>
          <cell r="G51">
            <v>751011</v>
          </cell>
          <cell r="H51">
            <v>7037</v>
          </cell>
          <cell r="I51">
            <v>409463525</v>
          </cell>
          <cell r="J51">
            <v>179991</v>
          </cell>
          <cell r="K51">
            <v>23.97</v>
          </cell>
          <cell r="L51">
            <v>23.3</v>
          </cell>
          <cell r="M51">
            <v>9.1999999999999993</v>
          </cell>
        </row>
        <row r="52">
          <cell r="A52">
            <v>43145</v>
          </cell>
          <cell r="B52">
            <v>563.20000000000005</v>
          </cell>
          <cell r="C52">
            <v>565</v>
          </cell>
          <cell r="D52">
            <v>540.5</v>
          </cell>
          <cell r="E52">
            <v>543.95000000000005</v>
          </cell>
          <cell r="F52">
            <v>547.13607432627498</v>
          </cell>
          <cell r="G52">
            <v>1142530</v>
          </cell>
          <cell r="H52">
            <v>4801</v>
          </cell>
          <cell r="I52">
            <v>625119379</v>
          </cell>
          <cell r="J52">
            <v>724466</v>
          </cell>
          <cell r="K52">
            <v>63.41</v>
          </cell>
          <cell r="L52">
            <v>24.5</v>
          </cell>
          <cell r="M52">
            <v>-19.25</v>
          </cell>
        </row>
        <row r="53">
          <cell r="A53">
            <v>43143</v>
          </cell>
          <cell r="B53">
            <v>565.75</v>
          </cell>
          <cell r="C53">
            <v>567.5</v>
          </cell>
          <cell r="D53">
            <v>555</v>
          </cell>
          <cell r="E53">
            <v>562.79999999999995</v>
          </cell>
          <cell r="F53">
            <v>563.63347931988301</v>
          </cell>
          <cell r="G53">
            <v>254133</v>
          </cell>
          <cell r="H53">
            <v>2302</v>
          </cell>
          <cell r="I53">
            <v>143237867</v>
          </cell>
          <cell r="J53">
            <v>74713</v>
          </cell>
          <cell r="K53">
            <v>29.4</v>
          </cell>
          <cell r="L53">
            <v>12.5</v>
          </cell>
          <cell r="M53">
            <v>-2.95</v>
          </cell>
        </row>
        <row r="54">
          <cell r="A54">
            <v>43140</v>
          </cell>
          <cell r="B54">
            <v>559.9</v>
          </cell>
          <cell r="C54">
            <v>579</v>
          </cell>
          <cell r="D54">
            <v>551.20000000000005</v>
          </cell>
          <cell r="E54">
            <v>557.5</v>
          </cell>
          <cell r="F54">
            <v>555.65043058423498</v>
          </cell>
          <cell r="G54">
            <v>372401</v>
          </cell>
          <cell r="H54">
            <v>4104</v>
          </cell>
          <cell r="I54">
            <v>206924776</v>
          </cell>
          <cell r="J54">
            <v>55669</v>
          </cell>
          <cell r="K54">
            <v>14.95</v>
          </cell>
          <cell r="L54">
            <v>27.8</v>
          </cell>
          <cell r="M54">
            <v>-2.4</v>
          </cell>
        </row>
        <row r="55">
          <cell r="A55">
            <v>43139</v>
          </cell>
          <cell r="B55">
            <v>560.54999999999995</v>
          </cell>
          <cell r="C55">
            <v>576.9</v>
          </cell>
          <cell r="D55">
            <v>560.54999999999995</v>
          </cell>
          <cell r="E55">
            <v>568.5</v>
          </cell>
          <cell r="F55">
            <v>570.85860408875101</v>
          </cell>
          <cell r="G55">
            <v>444928</v>
          </cell>
          <cell r="H55">
            <v>6337</v>
          </cell>
          <cell r="I55">
            <v>253990977</v>
          </cell>
          <cell r="J55">
            <v>161308</v>
          </cell>
          <cell r="K55">
            <v>36.25</v>
          </cell>
          <cell r="L55">
            <v>16.350000000000001</v>
          </cell>
          <cell r="M55">
            <v>7.95</v>
          </cell>
        </row>
        <row r="56">
          <cell r="A56">
            <v>43138</v>
          </cell>
          <cell r="B56">
            <v>589.29999999999995</v>
          </cell>
          <cell r="C56">
            <v>598.79999999999995</v>
          </cell>
          <cell r="D56">
            <v>554.5</v>
          </cell>
          <cell r="E56">
            <v>558.70000000000005</v>
          </cell>
          <cell r="F56">
            <v>565.76899787171897</v>
          </cell>
          <cell r="G56">
            <v>370252</v>
          </cell>
          <cell r="H56">
            <v>5890</v>
          </cell>
          <cell r="I56">
            <v>209477103</v>
          </cell>
          <cell r="J56">
            <v>89189</v>
          </cell>
          <cell r="K56">
            <v>24.09</v>
          </cell>
          <cell r="L56">
            <v>44.3</v>
          </cell>
          <cell r="M56">
            <v>-30.6</v>
          </cell>
        </row>
        <row r="57">
          <cell r="A57">
            <v>43137</v>
          </cell>
          <cell r="B57">
            <v>544.04999999999995</v>
          </cell>
          <cell r="C57">
            <v>576.45000000000005</v>
          </cell>
          <cell r="D57">
            <v>534.5</v>
          </cell>
          <cell r="E57">
            <v>564.1</v>
          </cell>
          <cell r="F57">
            <v>549.98034170918902</v>
          </cell>
          <cell r="G57">
            <v>559306</v>
          </cell>
          <cell r="H57">
            <v>6541</v>
          </cell>
          <cell r="I57">
            <v>307607305</v>
          </cell>
          <cell r="J57">
            <v>76916</v>
          </cell>
          <cell r="K57">
            <v>13.75</v>
          </cell>
          <cell r="L57">
            <v>41.95</v>
          </cell>
          <cell r="M57">
            <v>20.05</v>
          </cell>
        </row>
        <row r="58">
          <cell r="A58">
            <v>43136</v>
          </cell>
          <cell r="B58">
            <v>558</v>
          </cell>
          <cell r="C58">
            <v>568.4</v>
          </cell>
          <cell r="D58">
            <v>547.54999999999995</v>
          </cell>
          <cell r="E58">
            <v>566.1</v>
          </cell>
          <cell r="F58">
            <v>561.57918894456498</v>
          </cell>
          <cell r="G58">
            <v>1739018</v>
          </cell>
          <cell r="H58">
            <v>2781</v>
          </cell>
          <cell r="I58">
            <v>976596318</v>
          </cell>
          <cell r="J58">
            <v>1514292</v>
          </cell>
          <cell r="K58">
            <v>87.08</v>
          </cell>
          <cell r="L58">
            <v>20.85</v>
          </cell>
          <cell r="M58">
            <v>8.1</v>
          </cell>
        </row>
        <row r="59">
          <cell r="A59">
            <v>43133</v>
          </cell>
          <cell r="B59">
            <v>581.1</v>
          </cell>
          <cell r="C59">
            <v>585</v>
          </cell>
          <cell r="D59">
            <v>561.75</v>
          </cell>
          <cell r="E59">
            <v>564.95000000000005</v>
          </cell>
          <cell r="F59">
            <v>576.48107483229398</v>
          </cell>
          <cell r="G59">
            <v>552756</v>
          </cell>
          <cell r="H59">
            <v>3637</v>
          </cell>
          <cell r="I59">
            <v>318653373</v>
          </cell>
          <cell r="J59">
            <v>282543</v>
          </cell>
          <cell r="K59">
            <v>51.12</v>
          </cell>
          <cell r="L59">
            <v>23.25</v>
          </cell>
          <cell r="M59">
            <v>-16.149999999999999</v>
          </cell>
        </row>
        <row r="60">
          <cell r="A60">
            <v>43132</v>
          </cell>
          <cell r="B60">
            <v>592</v>
          </cell>
          <cell r="C60">
            <v>609</v>
          </cell>
          <cell r="D60">
            <v>585.95000000000005</v>
          </cell>
          <cell r="E60">
            <v>590.20000000000005</v>
          </cell>
          <cell r="F60">
            <v>598.42181875083702</v>
          </cell>
          <cell r="G60">
            <v>1111961</v>
          </cell>
          <cell r="H60">
            <v>7523</v>
          </cell>
          <cell r="I60">
            <v>665421724</v>
          </cell>
          <cell r="J60">
            <v>484551</v>
          </cell>
          <cell r="K60">
            <v>43.58</v>
          </cell>
          <cell r="L60">
            <v>23.05</v>
          </cell>
          <cell r="M60">
            <v>-1.8</v>
          </cell>
        </row>
        <row r="61">
          <cell r="A61">
            <v>43131</v>
          </cell>
          <cell r="B61">
            <v>590.04999999999995</v>
          </cell>
          <cell r="C61">
            <v>595.75</v>
          </cell>
          <cell r="D61">
            <v>587.4</v>
          </cell>
          <cell r="E61">
            <v>593.4</v>
          </cell>
          <cell r="F61">
            <v>592.01246652955103</v>
          </cell>
          <cell r="G61">
            <v>309228</v>
          </cell>
          <cell r="H61">
            <v>3276</v>
          </cell>
          <cell r="I61">
            <v>183066831</v>
          </cell>
          <cell r="J61">
            <v>121724</v>
          </cell>
          <cell r="K61">
            <v>39.36</v>
          </cell>
          <cell r="L61">
            <v>8.35</v>
          </cell>
          <cell r="M61">
            <v>3.35</v>
          </cell>
        </row>
        <row r="62">
          <cell r="A62">
            <v>43130</v>
          </cell>
          <cell r="B62">
            <v>608</v>
          </cell>
          <cell r="C62">
            <v>609.79999999999995</v>
          </cell>
          <cell r="D62">
            <v>577</v>
          </cell>
          <cell r="E62">
            <v>593.4</v>
          </cell>
          <cell r="F62">
            <v>596.01455857159499</v>
          </cell>
          <cell r="G62">
            <v>469895</v>
          </cell>
          <cell r="H62">
            <v>3349</v>
          </cell>
          <cell r="I62">
            <v>280064261</v>
          </cell>
          <cell r="J62">
            <v>283986</v>
          </cell>
          <cell r="K62">
            <v>60.44</v>
          </cell>
          <cell r="L62">
            <v>32.799999999999997</v>
          </cell>
          <cell r="M62">
            <v>-14.6</v>
          </cell>
        </row>
        <row r="63">
          <cell r="A63">
            <v>43129</v>
          </cell>
          <cell r="B63">
            <v>617</v>
          </cell>
          <cell r="C63">
            <v>620.5</v>
          </cell>
          <cell r="D63">
            <v>603.45000000000005</v>
          </cell>
          <cell r="E63">
            <v>605.4</v>
          </cell>
          <cell r="F63">
            <v>613.860427306823</v>
          </cell>
          <cell r="G63">
            <v>535119</v>
          </cell>
          <cell r="H63">
            <v>3653</v>
          </cell>
          <cell r="I63">
            <v>328488378</v>
          </cell>
          <cell r="J63">
            <v>343650</v>
          </cell>
          <cell r="K63">
            <v>64.22</v>
          </cell>
          <cell r="L63">
            <v>17.05</v>
          </cell>
          <cell r="M63">
            <v>-11.6</v>
          </cell>
        </row>
        <row r="64">
          <cell r="A64">
            <v>43125</v>
          </cell>
          <cell r="B64">
            <v>610</v>
          </cell>
          <cell r="C64">
            <v>617</v>
          </cell>
          <cell r="D64">
            <v>602</v>
          </cell>
          <cell r="E64">
            <v>613.75</v>
          </cell>
          <cell r="F64">
            <v>612.88074644349399</v>
          </cell>
          <cell r="G64">
            <v>502811</v>
          </cell>
          <cell r="H64">
            <v>4393</v>
          </cell>
          <cell r="I64">
            <v>308163181</v>
          </cell>
          <cell r="J64">
            <v>155523</v>
          </cell>
          <cell r="K64">
            <v>30.93</v>
          </cell>
          <cell r="L64">
            <v>15</v>
          </cell>
          <cell r="M64">
            <v>3.75</v>
          </cell>
        </row>
        <row r="65">
          <cell r="A65">
            <v>43124</v>
          </cell>
          <cell r="B65">
            <v>622</v>
          </cell>
          <cell r="C65">
            <v>622</v>
          </cell>
          <cell r="D65">
            <v>606.29999999999995</v>
          </cell>
          <cell r="E65">
            <v>607.9</v>
          </cell>
          <cell r="F65">
            <v>613.68803881028202</v>
          </cell>
          <cell r="G65">
            <v>407727</v>
          </cell>
          <cell r="H65">
            <v>4502</v>
          </cell>
          <cell r="I65">
            <v>250217183</v>
          </cell>
          <cell r="J65">
            <v>115487</v>
          </cell>
          <cell r="K65">
            <v>28.32</v>
          </cell>
          <cell r="L65">
            <v>15.7</v>
          </cell>
          <cell r="M65">
            <v>-14.1</v>
          </cell>
        </row>
        <row r="66">
          <cell r="A66">
            <v>43123</v>
          </cell>
          <cell r="B66">
            <v>616.1</v>
          </cell>
          <cell r="C66">
            <v>627.5</v>
          </cell>
          <cell r="D66">
            <v>611.45000000000005</v>
          </cell>
          <cell r="E66">
            <v>618.9</v>
          </cell>
          <cell r="F66">
            <v>619.20118985207705</v>
          </cell>
          <cell r="G66">
            <v>822119</v>
          </cell>
          <cell r="H66">
            <v>9950</v>
          </cell>
          <cell r="I66">
            <v>509057063</v>
          </cell>
          <cell r="J66">
            <v>89195</v>
          </cell>
          <cell r="K66">
            <v>10.85</v>
          </cell>
          <cell r="L66">
            <v>16.05</v>
          </cell>
          <cell r="M66">
            <v>2.8</v>
          </cell>
        </row>
        <row r="67">
          <cell r="A67">
            <v>43122</v>
          </cell>
          <cell r="B67">
            <v>591</v>
          </cell>
          <cell r="C67">
            <v>621.35</v>
          </cell>
          <cell r="D67">
            <v>583.15</v>
          </cell>
          <cell r="E67">
            <v>611.04999999999995</v>
          </cell>
          <cell r="F67">
            <v>608.76304435613804</v>
          </cell>
          <cell r="G67">
            <v>1473415</v>
          </cell>
          <cell r="H67">
            <v>17870</v>
          </cell>
          <cell r="I67">
            <v>896960601</v>
          </cell>
          <cell r="J67">
            <v>170142</v>
          </cell>
          <cell r="K67">
            <v>11.55</v>
          </cell>
          <cell r="L67">
            <v>38.200000000000003</v>
          </cell>
          <cell r="M67">
            <v>20.05</v>
          </cell>
        </row>
        <row r="68">
          <cell r="A68">
            <v>43119</v>
          </cell>
          <cell r="B68">
            <v>586.70000000000005</v>
          </cell>
          <cell r="C68">
            <v>594.9</v>
          </cell>
          <cell r="D68">
            <v>581.29999999999995</v>
          </cell>
          <cell r="E68">
            <v>590.25</v>
          </cell>
          <cell r="F68">
            <v>586.924552877927</v>
          </cell>
          <cell r="G68">
            <v>271011</v>
          </cell>
          <cell r="H68">
            <v>3754</v>
          </cell>
          <cell r="I68">
            <v>159063010</v>
          </cell>
          <cell r="J68">
            <v>71764</v>
          </cell>
          <cell r="K68">
            <v>26.48</v>
          </cell>
          <cell r="L68">
            <v>13.6</v>
          </cell>
          <cell r="M68">
            <v>3.55</v>
          </cell>
        </row>
        <row r="69">
          <cell r="A69">
            <v>43118</v>
          </cell>
          <cell r="B69">
            <v>599.70000000000005</v>
          </cell>
          <cell r="C69">
            <v>599.70000000000005</v>
          </cell>
          <cell r="D69">
            <v>578.20000000000005</v>
          </cell>
          <cell r="E69">
            <v>583.70000000000005</v>
          </cell>
          <cell r="F69">
            <v>589.63349750386101</v>
          </cell>
          <cell r="G69">
            <v>446690</v>
          </cell>
          <cell r="H69">
            <v>6136</v>
          </cell>
          <cell r="I69">
            <v>263383387</v>
          </cell>
          <cell r="J69">
            <v>85920</v>
          </cell>
          <cell r="K69">
            <v>19.23</v>
          </cell>
          <cell r="L69">
            <v>21.5</v>
          </cell>
          <cell r="M69">
            <v>-16</v>
          </cell>
        </row>
        <row r="70">
          <cell r="A70">
            <v>43117</v>
          </cell>
          <cell r="B70">
            <v>561</v>
          </cell>
          <cell r="C70">
            <v>588</v>
          </cell>
          <cell r="D70">
            <v>560</v>
          </cell>
          <cell r="E70">
            <v>584.75</v>
          </cell>
          <cell r="F70">
            <v>575.88168248344596</v>
          </cell>
          <cell r="G70">
            <v>432979</v>
          </cell>
          <cell r="H70">
            <v>6620</v>
          </cell>
          <cell r="I70">
            <v>249344675</v>
          </cell>
          <cell r="J70">
            <v>120796</v>
          </cell>
          <cell r="K70">
            <v>27.9</v>
          </cell>
          <cell r="L70">
            <v>28</v>
          </cell>
          <cell r="M70">
            <v>23.75</v>
          </cell>
        </row>
        <row r="71">
          <cell r="A71">
            <v>43116</v>
          </cell>
          <cell r="B71">
            <v>561.54999999999995</v>
          </cell>
          <cell r="C71">
            <v>566.95000000000005</v>
          </cell>
          <cell r="D71">
            <v>556.25</v>
          </cell>
          <cell r="E71">
            <v>558.75</v>
          </cell>
          <cell r="F71">
            <v>559.044453063432</v>
          </cell>
          <cell r="G71">
            <v>1051941</v>
          </cell>
          <cell r="H71">
            <v>2498</v>
          </cell>
          <cell r="I71">
            <v>588081781</v>
          </cell>
          <cell r="J71">
            <v>862386</v>
          </cell>
          <cell r="K71">
            <v>81.98</v>
          </cell>
          <cell r="L71">
            <v>10.7</v>
          </cell>
          <cell r="M71">
            <v>-2.8</v>
          </cell>
        </row>
        <row r="72">
          <cell r="A72">
            <v>43115</v>
          </cell>
          <cell r="B72">
            <v>555.75</v>
          </cell>
          <cell r="C72">
            <v>564.29999999999995</v>
          </cell>
          <cell r="D72">
            <v>555.75</v>
          </cell>
          <cell r="E72">
            <v>560.70000000000005</v>
          </cell>
          <cell r="F72">
            <v>560.45404262241698</v>
          </cell>
          <cell r="G72">
            <v>141381</v>
          </cell>
          <cell r="H72">
            <v>2172</v>
          </cell>
          <cell r="I72">
            <v>79237553</v>
          </cell>
          <cell r="J72">
            <v>32029</v>
          </cell>
          <cell r="K72">
            <v>22.65</v>
          </cell>
          <cell r="L72">
            <v>8.5500000000000007</v>
          </cell>
          <cell r="M72">
            <v>4.95</v>
          </cell>
        </row>
        <row r="73">
          <cell r="A73">
            <v>43112</v>
          </cell>
          <cell r="B73">
            <v>560</v>
          </cell>
          <cell r="C73">
            <v>563.65</v>
          </cell>
          <cell r="D73">
            <v>552.85</v>
          </cell>
          <cell r="E73">
            <v>555.75</v>
          </cell>
          <cell r="F73">
            <v>557.52102583443298</v>
          </cell>
          <cell r="G73">
            <v>116666</v>
          </cell>
          <cell r="H73">
            <v>1599</v>
          </cell>
          <cell r="I73">
            <v>65043748</v>
          </cell>
          <cell r="J73">
            <v>23023</v>
          </cell>
          <cell r="K73">
            <v>19.73</v>
          </cell>
          <cell r="L73">
            <v>10.8</v>
          </cell>
          <cell r="M73">
            <v>-4.25</v>
          </cell>
        </row>
        <row r="74">
          <cell r="A74">
            <v>43111</v>
          </cell>
          <cell r="B74">
            <v>561.95000000000005</v>
          </cell>
          <cell r="C74">
            <v>563.04999999999995</v>
          </cell>
          <cell r="D74">
            <v>554.20000000000005</v>
          </cell>
          <cell r="E74">
            <v>558.25</v>
          </cell>
          <cell r="F74">
            <v>558.34824727033902</v>
          </cell>
          <cell r="G74">
            <v>109629</v>
          </cell>
          <cell r="H74">
            <v>1663</v>
          </cell>
          <cell r="I74">
            <v>61211160</v>
          </cell>
          <cell r="J74">
            <v>21255</v>
          </cell>
          <cell r="K74">
            <v>19.39</v>
          </cell>
          <cell r="L74">
            <v>8.85</v>
          </cell>
          <cell r="M74">
            <v>-3.7</v>
          </cell>
        </row>
        <row r="75">
          <cell r="A75">
            <v>43110</v>
          </cell>
          <cell r="B75">
            <v>566.9</v>
          </cell>
          <cell r="C75">
            <v>568</v>
          </cell>
          <cell r="D75">
            <v>560.9</v>
          </cell>
          <cell r="E75">
            <v>562.54999999999995</v>
          </cell>
          <cell r="F75">
            <v>562.92719216591502</v>
          </cell>
          <cell r="G75">
            <v>134285</v>
          </cell>
          <cell r="H75">
            <v>2042</v>
          </cell>
          <cell r="I75">
            <v>75592678</v>
          </cell>
          <cell r="J75">
            <v>34159</v>
          </cell>
          <cell r="K75">
            <v>25.44</v>
          </cell>
          <cell r="L75">
            <v>7.1</v>
          </cell>
          <cell r="M75">
            <v>-4.3499999999999996</v>
          </cell>
        </row>
        <row r="76">
          <cell r="A76">
            <v>43109</v>
          </cell>
          <cell r="B76">
            <v>565</v>
          </cell>
          <cell r="C76">
            <v>572.45000000000005</v>
          </cell>
          <cell r="D76">
            <v>564</v>
          </cell>
          <cell r="E76">
            <v>565.15</v>
          </cell>
          <cell r="F76">
            <v>567.86894603968904</v>
          </cell>
          <cell r="G76">
            <v>133487</v>
          </cell>
          <cell r="H76">
            <v>1810</v>
          </cell>
          <cell r="I76">
            <v>75803122</v>
          </cell>
          <cell r="J76">
            <v>27816</v>
          </cell>
          <cell r="K76">
            <v>20.84</v>
          </cell>
          <cell r="L76">
            <v>8.4499999999999993</v>
          </cell>
          <cell r="M76">
            <v>0.15</v>
          </cell>
        </row>
        <row r="77">
          <cell r="A77">
            <v>43108</v>
          </cell>
          <cell r="B77">
            <v>563.15</v>
          </cell>
          <cell r="C77">
            <v>567.54999999999995</v>
          </cell>
          <cell r="D77">
            <v>563.1</v>
          </cell>
          <cell r="E77">
            <v>565.35</v>
          </cell>
          <cell r="F77">
            <v>565.55512081398001</v>
          </cell>
          <cell r="G77">
            <v>110666</v>
          </cell>
          <cell r="H77">
            <v>1499</v>
          </cell>
          <cell r="I77">
            <v>62587723</v>
          </cell>
          <cell r="J77">
            <v>35206</v>
          </cell>
          <cell r="K77">
            <v>31.81</v>
          </cell>
          <cell r="L77">
            <v>4.45</v>
          </cell>
          <cell r="M77">
            <v>2.2000000000000002</v>
          </cell>
        </row>
        <row r="78">
          <cell r="A78">
            <v>43105</v>
          </cell>
          <cell r="B78">
            <v>562</v>
          </cell>
          <cell r="C78">
            <v>567</v>
          </cell>
          <cell r="D78">
            <v>557.20000000000005</v>
          </cell>
          <cell r="E78">
            <v>563.1</v>
          </cell>
          <cell r="F78">
            <v>561.43944398203803</v>
          </cell>
          <cell r="G78">
            <v>188627</v>
          </cell>
          <cell r="H78">
            <v>1693</v>
          </cell>
          <cell r="I78">
            <v>105902638</v>
          </cell>
          <cell r="J78">
            <v>105526</v>
          </cell>
          <cell r="K78">
            <v>55.94</v>
          </cell>
          <cell r="L78">
            <v>9.8000000000000007</v>
          </cell>
          <cell r="M78">
            <v>1.1000000000000001</v>
          </cell>
        </row>
        <row r="79">
          <cell r="A79">
            <v>43104</v>
          </cell>
          <cell r="B79">
            <v>564.95000000000005</v>
          </cell>
          <cell r="C79">
            <v>564.95000000000005</v>
          </cell>
          <cell r="D79">
            <v>557.85</v>
          </cell>
          <cell r="E79">
            <v>559.29999999999995</v>
          </cell>
          <cell r="F79">
            <v>560.69079403289902</v>
          </cell>
          <cell r="G79">
            <v>109668</v>
          </cell>
          <cell r="H79">
            <v>1562</v>
          </cell>
          <cell r="I79">
            <v>61489838</v>
          </cell>
          <cell r="J79">
            <v>30732</v>
          </cell>
          <cell r="K79">
            <v>28.02</v>
          </cell>
          <cell r="L79">
            <v>7.1</v>
          </cell>
          <cell r="M79">
            <v>-5.65</v>
          </cell>
        </row>
        <row r="80">
          <cell r="A80">
            <v>43103</v>
          </cell>
          <cell r="B80">
            <v>560.04999999999995</v>
          </cell>
          <cell r="C80">
            <v>565.5</v>
          </cell>
          <cell r="D80">
            <v>555.5</v>
          </cell>
          <cell r="E80">
            <v>560.35</v>
          </cell>
          <cell r="F80">
            <v>560.29397293972897</v>
          </cell>
          <cell r="G80">
            <v>193494</v>
          </cell>
          <cell r="H80">
            <v>3078</v>
          </cell>
          <cell r="I80">
            <v>108413522</v>
          </cell>
          <cell r="J80">
            <v>43845</v>
          </cell>
          <cell r="K80">
            <v>22.66</v>
          </cell>
          <cell r="L80">
            <v>10</v>
          </cell>
          <cell r="M80">
            <v>0.3</v>
          </cell>
        </row>
        <row r="81">
          <cell r="A81">
            <v>43102</v>
          </cell>
          <cell r="B81">
            <v>563.35</v>
          </cell>
          <cell r="C81">
            <v>568.5</v>
          </cell>
          <cell r="D81">
            <v>556.25</v>
          </cell>
          <cell r="E81">
            <v>559.70000000000005</v>
          </cell>
          <cell r="F81">
            <v>562.41311923586397</v>
          </cell>
          <cell r="G81">
            <v>237026</v>
          </cell>
          <cell r="H81">
            <v>3585</v>
          </cell>
          <cell r="I81">
            <v>133306532</v>
          </cell>
          <cell r="J81">
            <v>65081</v>
          </cell>
          <cell r="K81">
            <v>27.46</v>
          </cell>
          <cell r="L81">
            <v>12.25</v>
          </cell>
          <cell r="M81">
            <v>-3.65</v>
          </cell>
        </row>
        <row r="82">
          <cell r="A82">
            <v>43101</v>
          </cell>
          <cell r="B82">
            <v>562.4</v>
          </cell>
          <cell r="C82">
            <v>569.6</v>
          </cell>
          <cell r="D82">
            <v>560.20000000000005</v>
          </cell>
          <cell r="E82">
            <v>564.85</v>
          </cell>
          <cell r="F82">
            <v>564.859076523054</v>
          </cell>
          <cell r="G82">
            <v>469205</v>
          </cell>
          <cell r="H82">
            <v>2246</v>
          </cell>
          <cell r="I82">
            <v>265034703</v>
          </cell>
          <cell r="J82">
            <v>331055</v>
          </cell>
          <cell r="K82">
            <v>70.56</v>
          </cell>
          <cell r="L82">
            <v>9.4</v>
          </cell>
          <cell r="M82">
            <v>2.4500000000000002</v>
          </cell>
        </row>
        <row r="83">
          <cell r="A83">
            <v>43098</v>
          </cell>
          <cell r="B83">
            <v>547.4</v>
          </cell>
          <cell r="C83">
            <v>566</v>
          </cell>
          <cell r="D83">
            <v>547.4</v>
          </cell>
          <cell r="E83">
            <v>562.4</v>
          </cell>
          <cell r="F83">
            <v>557.39790712457796</v>
          </cell>
          <cell r="G83">
            <v>245404</v>
          </cell>
          <cell r="H83">
            <v>3007</v>
          </cell>
          <cell r="I83">
            <v>136787676</v>
          </cell>
          <cell r="J83">
            <v>56039</v>
          </cell>
          <cell r="K83">
            <v>22.84</v>
          </cell>
          <cell r="L83">
            <v>18.600000000000001</v>
          </cell>
          <cell r="M83">
            <v>15</v>
          </cell>
        </row>
        <row r="84">
          <cell r="A84">
            <v>43097</v>
          </cell>
          <cell r="B84">
            <v>544.35</v>
          </cell>
          <cell r="C84">
            <v>553.1</v>
          </cell>
          <cell r="D84">
            <v>544.35</v>
          </cell>
          <cell r="E84">
            <v>547.4</v>
          </cell>
          <cell r="F84">
            <v>548.93684025478103</v>
          </cell>
          <cell r="G84">
            <v>244602</v>
          </cell>
          <cell r="H84">
            <v>2856</v>
          </cell>
          <cell r="I84">
            <v>134271049</v>
          </cell>
          <cell r="J84">
            <v>28176</v>
          </cell>
          <cell r="K84">
            <v>11.52</v>
          </cell>
          <cell r="L84">
            <v>8.75</v>
          </cell>
          <cell r="M84">
            <v>3.05</v>
          </cell>
        </row>
        <row r="85">
          <cell r="A85">
            <v>43096</v>
          </cell>
          <cell r="B85">
            <v>552.5</v>
          </cell>
          <cell r="C85">
            <v>560.25</v>
          </cell>
          <cell r="D85">
            <v>551.25</v>
          </cell>
          <cell r="E85">
            <v>554.54999999999995</v>
          </cell>
          <cell r="F85">
            <v>555.62746803289201</v>
          </cell>
          <cell r="G85">
            <v>116135</v>
          </cell>
          <cell r="H85">
            <v>1487</v>
          </cell>
          <cell r="I85">
            <v>64527796</v>
          </cell>
          <cell r="J85">
            <v>19761</v>
          </cell>
          <cell r="K85">
            <v>17.02</v>
          </cell>
          <cell r="L85">
            <v>9</v>
          </cell>
          <cell r="M85">
            <v>2.0499999999999998</v>
          </cell>
        </row>
        <row r="86">
          <cell r="A86">
            <v>43095</v>
          </cell>
          <cell r="B86">
            <v>555.75</v>
          </cell>
          <cell r="C86">
            <v>556.95000000000005</v>
          </cell>
          <cell r="D86">
            <v>550.15</v>
          </cell>
          <cell r="E86">
            <v>554.35</v>
          </cell>
          <cell r="F86">
            <v>553.941705342246</v>
          </cell>
          <cell r="G86">
            <v>1345595</v>
          </cell>
          <cell r="H86">
            <v>1603</v>
          </cell>
          <cell r="I86">
            <v>745381189</v>
          </cell>
          <cell r="J86">
            <v>58222</v>
          </cell>
          <cell r="K86">
            <v>4.33</v>
          </cell>
          <cell r="L86">
            <v>6.8</v>
          </cell>
          <cell r="M86">
            <v>-1.4</v>
          </cell>
        </row>
        <row r="87">
          <cell r="A87">
            <v>43091</v>
          </cell>
          <cell r="B87">
            <v>549.4</v>
          </cell>
          <cell r="C87">
            <v>554.79999999999995</v>
          </cell>
          <cell r="D87">
            <v>547.25</v>
          </cell>
          <cell r="E87">
            <v>553.5</v>
          </cell>
          <cell r="F87">
            <v>553.00543246428094</v>
          </cell>
          <cell r="G87">
            <v>1026790</v>
          </cell>
          <cell r="H87">
            <v>1327</v>
          </cell>
          <cell r="I87">
            <v>567820448</v>
          </cell>
          <cell r="J87">
            <v>941615</v>
          </cell>
          <cell r="K87">
            <v>91.7</v>
          </cell>
          <cell r="L87">
            <v>7.55</v>
          </cell>
          <cell r="M87">
            <v>4.0999999999999996</v>
          </cell>
        </row>
        <row r="88">
          <cell r="A88">
            <v>43090</v>
          </cell>
          <cell r="B88">
            <v>553.9</v>
          </cell>
          <cell r="C88">
            <v>556.5</v>
          </cell>
          <cell r="D88">
            <v>545.70000000000005</v>
          </cell>
          <cell r="E88">
            <v>549.4</v>
          </cell>
          <cell r="F88">
            <v>550.08693818440497</v>
          </cell>
          <cell r="G88">
            <v>196795</v>
          </cell>
          <cell r="H88">
            <v>3191</v>
          </cell>
          <cell r="I88">
            <v>108254359</v>
          </cell>
          <cell r="J88">
            <v>44120</v>
          </cell>
          <cell r="K88">
            <v>22.42</v>
          </cell>
          <cell r="L88">
            <v>10.8</v>
          </cell>
          <cell r="M88">
            <v>-4.5</v>
          </cell>
        </row>
        <row r="89">
          <cell r="A89">
            <v>43089</v>
          </cell>
          <cell r="B89">
            <v>550</v>
          </cell>
          <cell r="C89">
            <v>557</v>
          </cell>
          <cell r="D89">
            <v>548.5</v>
          </cell>
          <cell r="E89">
            <v>554.9</v>
          </cell>
          <cell r="F89">
            <v>552.95694656248497</v>
          </cell>
          <cell r="G89">
            <v>127214</v>
          </cell>
          <cell r="H89">
            <v>1421</v>
          </cell>
          <cell r="I89">
            <v>70343865</v>
          </cell>
          <cell r="J89">
            <v>24594</v>
          </cell>
          <cell r="K89">
            <v>19.329999999999998</v>
          </cell>
          <cell r="L89">
            <v>8.5</v>
          </cell>
          <cell r="M89">
            <v>4.9000000000000004</v>
          </cell>
        </row>
        <row r="90">
          <cell r="A90">
            <v>43088</v>
          </cell>
          <cell r="B90">
            <v>549.95000000000005</v>
          </cell>
          <cell r="C90">
            <v>555.5</v>
          </cell>
          <cell r="D90">
            <v>545.25</v>
          </cell>
          <cell r="E90">
            <v>552.85</v>
          </cell>
          <cell r="F90">
            <v>550.54395042167903</v>
          </cell>
          <cell r="G90">
            <v>121182</v>
          </cell>
          <cell r="H90">
            <v>1546</v>
          </cell>
          <cell r="I90">
            <v>66716017</v>
          </cell>
          <cell r="J90">
            <v>36752</v>
          </cell>
          <cell r="K90">
            <v>30.33</v>
          </cell>
          <cell r="L90">
            <v>10.25</v>
          </cell>
          <cell r="M90">
            <v>2.9</v>
          </cell>
        </row>
        <row r="91">
          <cell r="A91">
            <v>43087</v>
          </cell>
          <cell r="B91">
            <v>542</v>
          </cell>
          <cell r="C91">
            <v>553.70000000000005</v>
          </cell>
          <cell r="D91">
            <v>530.85</v>
          </cell>
          <cell r="E91">
            <v>548.25</v>
          </cell>
          <cell r="F91">
            <v>547.588207083106</v>
          </cell>
          <cell r="G91">
            <v>1136394</v>
          </cell>
          <cell r="H91">
            <v>4069</v>
          </cell>
          <cell r="I91">
            <v>622275953</v>
          </cell>
          <cell r="J91">
            <v>884641</v>
          </cell>
          <cell r="K91">
            <v>77.849999999999994</v>
          </cell>
          <cell r="L91">
            <v>22.85</v>
          </cell>
          <cell r="M91">
            <v>6.25</v>
          </cell>
        </row>
        <row r="92">
          <cell r="A92">
            <v>43084</v>
          </cell>
          <cell r="B92">
            <v>545</v>
          </cell>
          <cell r="C92">
            <v>551.45000000000005</v>
          </cell>
          <cell r="D92">
            <v>543.4</v>
          </cell>
          <cell r="E92">
            <v>548.1</v>
          </cell>
          <cell r="F92">
            <v>546.21260586492394</v>
          </cell>
          <cell r="G92">
            <v>639258</v>
          </cell>
          <cell r="H92">
            <v>2841</v>
          </cell>
          <cell r="I92">
            <v>349170778</v>
          </cell>
          <cell r="J92">
            <v>535600</v>
          </cell>
          <cell r="K92">
            <v>83.78</v>
          </cell>
          <cell r="L92">
            <v>8.0500000000000007</v>
          </cell>
          <cell r="M92">
            <v>3.1</v>
          </cell>
        </row>
        <row r="93">
          <cell r="A93">
            <v>43083</v>
          </cell>
          <cell r="B93">
            <v>536</v>
          </cell>
          <cell r="C93">
            <v>543.70000000000005</v>
          </cell>
          <cell r="D93">
            <v>534.9</v>
          </cell>
          <cell r="E93">
            <v>541.6</v>
          </cell>
          <cell r="F93">
            <v>539.11540323768997</v>
          </cell>
          <cell r="G93">
            <v>95006</v>
          </cell>
          <cell r="H93">
            <v>1183</v>
          </cell>
          <cell r="I93">
            <v>51219198</v>
          </cell>
          <cell r="J93">
            <v>24367</v>
          </cell>
          <cell r="K93">
            <v>25.65</v>
          </cell>
          <cell r="L93">
            <v>8.8000000000000007</v>
          </cell>
          <cell r="M93">
            <v>5.6</v>
          </cell>
        </row>
        <row r="94">
          <cell r="A94">
            <v>43082</v>
          </cell>
          <cell r="B94">
            <v>538</v>
          </cell>
          <cell r="C94">
            <v>542.20000000000005</v>
          </cell>
          <cell r="D94">
            <v>533.25</v>
          </cell>
          <cell r="E94">
            <v>534.95000000000005</v>
          </cell>
          <cell r="F94">
            <v>536.93932857479001</v>
          </cell>
          <cell r="G94">
            <v>152988</v>
          </cell>
          <cell r="H94">
            <v>1474</v>
          </cell>
          <cell r="I94">
            <v>82145274</v>
          </cell>
          <cell r="J94">
            <v>26640</v>
          </cell>
          <cell r="K94">
            <v>17.41</v>
          </cell>
          <cell r="L94">
            <v>8.9499999999999993</v>
          </cell>
          <cell r="M94">
            <v>-3.05</v>
          </cell>
        </row>
        <row r="95">
          <cell r="A95">
            <v>43081</v>
          </cell>
          <cell r="B95">
            <v>547</v>
          </cell>
          <cell r="C95">
            <v>547</v>
          </cell>
          <cell r="D95">
            <v>535.20000000000005</v>
          </cell>
          <cell r="E95">
            <v>538.29999999999995</v>
          </cell>
          <cell r="F95">
            <v>538.89045582141398</v>
          </cell>
          <cell r="G95">
            <v>104734</v>
          </cell>
          <cell r="H95">
            <v>1072</v>
          </cell>
          <cell r="I95">
            <v>56440153</v>
          </cell>
          <cell r="J95">
            <v>19624</v>
          </cell>
          <cell r="K95">
            <v>18.739999999999998</v>
          </cell>
          <cell r="L95">
            <v>11.8</v>
          </cell>
          <cell r="M95">
            <v>-8.6999999999999993</v>
          </cell>
        </row>
        <row r="96">
          <cell r="A96">
            <v>43080</v>
          </cell>
          <cell r="B96">
            <v>549.9</v>
          </cell>
          <cell r="C96">
            <v>552.35</v>
          </cell>
          <cell r="D96">
            <v>543</v>
          </cell>
          <cell r="E96">
            <v>543.5</v>
          </cell>
          <cell r="F96">
            <v>547.75658417956902</v>
          </cell>
          <cell r="G96">
            <v>826109</v>
          </cell>
          <cell r="H96">
            <v>3120</v>
          </cell>
          <cell r="I96">
            <v>452506644</v>
          </cell>
          <cell r="J96">
            <v>626846</v>
          </cell>
          <cell r="K96">
            <v>75.88</v>
          </cell>
          <cell r="L96">
            <v>9.35</v>
          </cell>
          <cell r="M96">
            <v>-6.4</v>
          </cell>
        </row>
        <row r="97">
          <cell r="A97">
            <v>43077</v>
          </cell>
          <cell r="B97">
            <v>536.04999999999995</v>
          </cell>
          <cell r="C97">
            <v>544.5</v>
          </cell>
          <cell r="D97">
            <v>536.04999999999995</v>
          </cell>
          <cell r="E97">
            <v>542.45000000000005</v>
          </cell>
          <cell r="F97">
            <v>541.33757894065297</v>
          </cell>
          <cell r="G97">
            <v>188116</v>
          </cell>
          <cell r="H97">
            <v>2061</v>
          </cell>
          <cell r="I97">
            <v>101834260</v>
          </cell>
          <cell r="J97">
            <v>40060</v>
          </cell>
          <cell r="K97">
            <v>21.3</v>
          </cell>
          <cell r="L97">
            <v>8.4499999999999993</v>
          </cell>
          <cell r="M97">
            <v>6.4</v>
          </cell>
        </row>
        <row r="98">
          <cell r="A98">
            <v>43076</v>
          </cell>
          <cell r="B98">
            <v>534.5</v>
          </cell>
          <cell r="C98">
            <v>537.5</v>
          </cell>
          <cell r="D98">
            <v>529.9</v>
          </cell>
          <cell r="E98">
            <v>534.15</v>
          </cell>
          <cell r="F98">
            <v>533.14760019242794</v>
          </cell>
          <cell r="G98">
            <v>135115</v>
          </cell>
          <cell r="H98">
            <v>1416</v>
          </cell>
          <cell r="I98">
            <v>72036238</v>
          </cell>
          <cell r="J98">
            <v>19727</v>
          </cell>
          <cell r="K98">
            <v>14.6</v>
          </cell>
          <cell r="L98">
            <v>7.6</v>
          </cell>
          <cell r="M98">
            <v>-0.35</v>
          </cell>
        </row>
        <row r="99">
          <cell r="A99">
            <v>43075</v>
          </cell>
          <cell r="B99">
            <v>533</v>
          </cell>
          <cell r="C99">
            <v>534.65</v>
          </cell>
          <cell r="D99">
            <v>528</v>
          </cell>
          <cell r="E99">
            <v>529.79999999999995</v>
          </cell>
          <cell r="F99">
            <v>532.04946254138201</v>
          </cell>
          <cell r="G99">
            <v>122335</v>
          </cell>
          <cell r="H99">
            <v>1465</v>
          </cell>
          <cell r="I99">
            <v>65088271</v>
          </cell>
          <cell r="J99">
            <v>21455</v>
          </cell>
          <cell r="K99">
            <v>17.54</v>
          </cell>
          <cell r="L99">
            <v>6.65</v>
          </cell>
          <cell r="M99">
            <v>-3.2</v>
          </cell>
        </row>
        <row r="100">
          <cell r="A100">
            <v>43074</v>
          </cell>
          <cell r="B100">
            <v>535</v>
          </cell>
          <cell r="C100">
            <v>537.45000000000005</v>
          </cell>
          <cell r="D100">
            <v>531</v>
          </cell>
          <cell r="E100">
            <v>533.75</v>
          </cell>
          <cell r="F100">
            <v>534.24612709749601</v>
          </cell>
          <cell r="G100">
            <v>159893</v>
          </cell>
          <cell r="H100">
            <v>1720</v>
          </cell>
          <cell r="I100">
            <v>85422216</v>
          </cell>
          <cell r="J100">
            <v>31204</v>
          </cell>
          <cell r="K100">
            <v>19.52</v>
          </cell>
          <cell r="L100">
            <v>6.45</v>
          </cell>
          <cell r="M100">
            <v>-1.25</v>
          </cell>
        </row>
        <row r="101">
          <cell r="A101">
            <v>43073</v>
          </cell>
          <cell r="B101">
            <v>534.25</v>
          </cell>
          <cell r="C101">
            <v>540.6</v>
          </cell>
          <cell r="D101">
            <v>529.70000000000005</v>
          </cell>
          <cell r="E101">
            <v>534.9</v>
          </cell>
          <cell r="F101">
            <v>535.82125497475204</v>
          </cell>
          <cell r="G101">
            <v>127142</v>
          </cell>
          <cell r="H101">
            <v>1580</v>
          </cell>
          <cell r="I101">
            <v>68125386</v>
          </cell>
          <cell r="J101">
            <v>20735</v>
          </cell>
          <cell r="K101">
            <v>16.309999999999999</v>
          </cell>
          <cell r="L101">
            <v>10.9</v>
          </cell>
          <cell r="M101">
            <v>0.65</v>
          </cell>
        </row>
        <row r="102">
          <cell r="A102">
            <v>43070</v>
          </cell>
          <cell r="B102">
            <v>537.5</v>
          </cell>
          <cell r="C102">
            <v>545.4</v>
          </cell>
          <cell r="D102">
            <v>531.35</v>
          </cell>
          <cell r="E102">
            <v>533.6</v>
          </cell>
          <cell r="F102">
            <v>536.187421156965</v>
          </cell>
          <cell r="G102">
            <v>393979</v>
          </cell>
          <cell r="H102">
            <v>3098</v>
          </cell>
          <cell r="I102">
            <v>211246584</v>
          </cell>
          <cell r="J102">
            <v>93731</v>
          </cell>
          <cell r="K102">
            <v>23.79</v>
          </cell>
          <cell r="L102">
            <v>14.05</v>
          </cell>
          <cell r="M102">
            <v>-3.9</v>
          </cell>
        </row>
        <row r="103">
          <cell r="A103">
            <v>43069</v>
          </cell>
          <cell r="B103">
            <v>547.9</v>
          </cell>
          <cell r="C103">
            <v>547.9</v>
          </cell>
          <cell r="D103">
            <v>534.25</v>
          </cell>
          <cell r="E103">
            <v>536</v>
          </cell>
          <cell r="F103">
            <v>539.99863340485899</v>
          </cell>
          <cell r="G103">
            <v>417095</v>
          </cell>
          <cell r="H103">
            <v>2914</v>
          </cell>
          <cell r="I103">
            <v>225230730</v>
          </cell>
          <cell r="J103">
            <v>230595</v>
          </cell>
          <cell r="K103">
            <v>55.29</v>
          </cell>
          <cell r="L103">
            <v>13.65</v>
          </cell>
          <cell r="M103">
            <v>-11.9</v>
          </cell>
        </row>
        <row r="104">
          <cell r="A104">
            <v>43068</v>
          </cell>
          <cell r="B104">
            <v>561.5</v>
          </cell>
          <cell r="C104">
            <v>561.5</v>
          </cell>
          <cell r="D104">
            <v>546.29999999999995</v>
          </cell>
          <cell r="E104">
            <v>549.15</v>
          </cell>
          <cell r="F104">
            <v>552.48348249488902</v>
          </cell>
          <cell r="G104">
            <v>261238</v>
          </cell>
          <cell r="H104">
            <v>4986</v>
          </cell>
          <cell r="I104">
            <v>144329680</v>
          </cell>
          <cell r="J104">
            <v>82603</v>
          </cell>
          <cell r="K104">
            <v>31.62</v>
          </cell>
          <cell r="L104">
            <v>15.2</v>
          </cell>
          <cell r="M104">
            <v>-12.35</v>
          </cell>
        </row>
        <row r="105">
          <cell r="A105">
            <v>43067</v>
          </cell>
          <cell r="B105">
            <v>559.65</v>
          </cell>
          <cell r="C105">
            <v>565.4</v>
          </cell>
          <cell r="D105">
            <v>558.5</v>
          </cell>
          <cell r="E105">
            <v>562.20000000000005</v>
          </cell>
          <cell r="F105">
            <v>562.61755278151895</v>
          </cell>
          <cell r="G105">
            <v>416481</v>
          </cell>
          <cell r="H105">
            <v>6642</v>
          </cell>
          <cell r="I105">
            <v>234319521</v>
          </cell>
          <cell r="J105">
            <v>70838</v>
          </cell>
          <cell r="K105">
            <v>17.010000000000002</v>
          </cell>
          <cell r="L105">
            <v>6.9</v>
          </cell>
          <cell r="M105">
            <v>2.5499999999999998</v>
          </cell>
        </row>
        <row r="106">
          <cell r="A106">
            <v>43066</v>
          </cell>
          <cell r="B106">
            <v>545</v>
          </cell>
          <cell r="C106">
            <v>561.5</v>
          </cell>
          <cell r="D106">
            <v>540.75</v>
          </cell>
          <cell r="E106">
            <v>559.65</v>
          </cell>
          <cell r="F106">
            <v>556.70366188471996</v>
          </cell>
          <cell r="G106">
            <v>2865082</v>
          </cell>
          <cell r="H106">
            <v>7568</v>
          </cell>
          <cell r="I106">
            <v>1595001641</v>
          </cell>
          <cell r="J106">
            <v>2308983</v>
          </cell>
          <cell r="K106">
            <v>80.59</v>
          </cell>
          <cell r="L106">
            <v>20.75</v>
          </cell>
          <cell r="M106">
            <v>14.65</v>
          </cell>
        </row>
        <row r="107">
          <cell r="A107">
            <v>43063</v>
          </cell>
          <cell r="B107">
            <v>545.9</v>
          </cell>
          <cell r="C107">
            <v>547.20000000000005</v>
          </cell>
          <cell r="D107">
            <v>541</v>
          </cell>
          <cell r="E107">
            <v>544.79999999999995</v>
          </cell>
          <cell r="F107">
            <v>544.59834983650103</v>
          </cell>
          <cell r="G107">
            <v>217433</v>
          </cell>
          <cell r="H107">
            <v>2230</v>
          </cell>
          <cell r="I107">
            <v>118413653</v>
          </cell>
          <cell r="J107">
            <v>46735</v>
          </cell>
          <cell r="K107">
            <v>21.49</v>
          </cell>
          <cell r="L107">
            <v>6.2</v>
          </cell>
          <cell r="M107">
            <v>-1.1000000000000001</v>
          </cell>
        </row>
        <row r="108">
          <cell r="A108">
            <v>43062</v>
          </cell>
          <cell r="B108">
            <v>542</v>
          </cell>
          <cell r="C108">
            <v>547.29999999999995</v>
          </cell>
          <cell r="D108">
            <v>535.54999999999995</v>
          </cell>
          <cell r="E108">
            <v>544.25</v>
          </cell>
          <cell r="F108">
            <v>540.95038357978694</v>
          </cell>
          <cell r="G108">
            <v>413734</v>
          </cell>
          <cell r="H108">
            <v>3994</v>
          </cell>
          <cell r="I108">
            <v>223809566</v>
          </cell>
          <cell r="J108">
            <v>84197</v>
          </cell>
          <cell r="K108">
            <v>20.350000000000001</v>
          </cell>
          <cell r="L108">
            <v>11.75</v>
          </cell>
          <cell r="M108">
            <v>2.25</v>
          </cell>
        </row>
        <row r="109">
          <cell r="A109">
            <v>43061</v>
          </cell>
          <cell r="B109">
            <v>546.95000000000005</v>
          </cell>
          <cell r="C109">
            <v>547.25</v>
          </cell>
          <cell r="D109">
            <v>538.5</v>
          </cell>
          <cell r="E109">
            <v>540.04999999999995</v>
          </cell>
          <cell r="F109">
            <v>542.28265442652105</v>
          </cell>
          <cell r="G109">
            <v>269060</v>
          </cell>
          <cell r="H109">
            <v>2414</v>
          </cell>
          <cell r="I109">
            <v>145906571</v>
          </cell>
          <cell r="J109">
            <v>68153</v>
          </cell>
          <cell r="K109">
            <v>25.33</v>
          </cell>
          <cell r="L109">
            <v>8.75</v>
          </cell>
          <cell r="M109">
            <v>-6.9</v>
          </cell>
        </row>
        <row r="110">
          <cell r="A110">
            <v>43060</v>
          </cell>
          <cell r="B110">
            <v>548</v>
          </cell>
          <cell r="C110">
            <v>548.85</v>
          </cell>
          <cell r="D110">
            <v>539.5</v>
          </cell>
          <cell r="E110">
            <v>546.75</v>
          </cell>
          <cell r="F110">
            <v>543.14115380610201</v>
          </cell>
          <cell r="G110">
            <v>288090</v>
          </cell>
          <cell r="H110">
            <v>2610</v>
          </cell>
          <cell r="I110">
            <v>156473535</v>
          </cell>
          <cell r="J110">
            <v>46834</v>
          </cell>
          <cell r="K110">
            <v>16.260000000000002</v>
          </cell>
          <cell r="L110">
            <v>9.35</v>
          </cell>
          <cell r="M110">
            <v>-1.25</v>
          </cell>
        </row>
        <row r="111">
          <cell r="A111">
            <v>43059</v>
          </cell>
          <cell r="B111">
            <v>542.5</v>
          </cell>
          <cell r="C111">
            <v>555</v>
          </cell>
          <cell r="D111">
            <v>537.29999999999995</v>
          </cell>
          <cell r="E111">
            <v>544.85</v>
          </cell>
          <cell r="F111">
            <v>541.701078849998</v>
          </cell>
          <cell r="G111">
            <v>224591</v>
          </cell>
          <cell r="H111">
            <v>2394</v>
          </cell>
          <cell r="I111">
            <v>121661187</v>
          </cell>
          <cell r="J111">
            <v>21339</v>
          </cell>
          <cell r="K111">
            <v>9.5</v>
          </cell>
          <cell r="L111">
            <v>17.7</v>
          </cell>
          <cell r="M111">
            <v>2.35</v>
          </cell>
        </row>
        <row r="112">
          <cell r="A112">
            <v>43056</v>
          </cell>
          <cell r="B112">
            <v>545.29999999999995</v>
          </cell>
          <cell r="C112">
            <v>556.9</v>
          </cell>
          <cell r="D112">
            <v>539.95000000000005</v>
          </cell>
          <cell r="E112">
            <v>541.9</v>
          </cell>
          <cell r="F112">
            <v>547.26442905489398</v>
          </cell>
          <cell r="G112">
            <v>369948</v>
          </cell>
          <cell r="H112">
            <v>5390</v>
          </cell>
          <cell r="I112">
            <v>202459381</v>
          </cell>
          <cell r="J112">
            <v>71171</v>
          </cell>
          <cell r="K112">
            <v>19.239999999999998</v>
          </cell>
          <cell r="L112">
            <v>16.95</v>
          </cell>
          <cell r="M112">
            <v>-3.4</v>
          </cell>
        </row>
        <row r="113">
          <cell r="A113">
            <v>43055</v>
          </cell>
          <cell r="B113">
            <v>542.5</v>
          </cell>
          <cell r="C113">
            <v>548</v>
          </cell>
          <cell r="D113">
            <v>541.6</v>
          </cell>
          <cell r="E113">
            <v>542.54999999999995</v>
          </cell>
          <cell r="F113">
            <v>544.59385310714504</v>
          </cell>
          <cell r="G113">
            <v>681027</v>
          </cell>
          <cell r="H113">
            <v>1934</v>
          </cell>
          <cell r="I113">
            <v>370883118</v>
          </cell>
          <cell r="J113">
            <v>39688</v>
          </cell>
          <cell r="K113">
            <v>5.83</v>
          </cell>
          <cell r="L113">
            <v>6.4</v>
          </cell>
          <cell r="M113">
            <v>0.05</v>
          </cell>
        </row>
        <row r="114">
          <cell r="A114">
            <v>43054</v>
          </cell>
          <cell r="B114">
            <v>544</v>
          </cell>
          <cell r="C114">
            <v>550.85</v>
          </cell>
          <cell r="D114">
            <v>525.25</v>
          </cell>
          <cell r="E114">
            <v>542.1</v>
          </cell>
          <cell r="F114">
            <v>543.96835896924597</v>
          </cell>
          <cell r="G114">
            <v>310957</v>
          </cell>
          <cell r="H114">
            <v>3417</v>
          </cell>
          <cell r="I114">
            <v>169150769</v>
          </cell>
          <cell r="J114">
            <v>31565</v>
          </cell>
          <cell r="K114">
            <v>10.15</v>
          </cell>
          <cell r="L114">
            <v>25.6</v>
          </cell>
          <cell r="M114">
            <v>-1.9</v>
          </cell>
        </row>
        <row r="115">
          <cell r="A115">
            <v>43053</v>
          </cell>
          <cell r="B115">
            <v>538.95000000000005</v>
          </cell>
          <cell r="C115">
            <v>550</v>
          </cell>
          <cell r="D115">
            <v>533</v>
          </cell>
          <cell r="E115">
            <v>546.25</v>
          </cell>
          <cell r="F115">
            <v>539.97976302283098</v>
          </cell>
          <cell r="G115">
            <v>604784</v>
          </cell>
          <cell r="H115">
            <v>5620</v>
          </cell>
          <cell r="I115">
            <v>326571121</v>
          </cell>
          <cell r="J115">
            <v>231841</v>
          </cell>
          <cell r="K115">
            <v>38.33</v>
          </cell>
          <cell r="L115">
            <v>17</v>
          </cell>
          <cell r="M115">
            <v>7.3</v>
          </cell>
        </row>
        <row r="116">
          <cell r="A116">
            <v>43052</v>
          </cell>
          <cell r="B116">
            <v>555.20000000000005</v>
          </cell>
          <cell r="C116">
            <v>564.6</v>
          </cell>
          <cell r="D116">
            <v>534.5</v>
          </cell>
          <cell r="E116">
            <v>537.79999999999995</v>
          </cell>
          <cell r="F116">
            <v>550.60318345652001</v>
          </cell>
          <cell r="G116">
            <v>1090073</v>
          </cell>
          <cell r="H116">
            <v>13656</v>
          </cell>
          <cell r="I116">
            <v>600197664</v>
          </cell>
          <cell r="J116">
            <v>251641</v>
          </cell>
          <cell r="K116">
            <v>23.08</v>
          </cell>
          <cell r="L116">
            <v>30.1</v>
          </cell>
          <cell r="M116">
            <v>-17.399999999999999</v>
          </cell>
        </row>
        <row r="117">
          <cell r="A117">
            <v>43049</v>
          </cell>
          <cell r="B117">
            <v>538.5</v>
          </cell>
          <cell r="C117">
            <v>549</v>
          </cell>
          <cell r="D117">
            <v>533.29999999999995</v>
          </cell>
          <cell r="E117">
            <v>544.5</v>
          </cell>
          <cell r="F117">
            <v>541.08486938244198</v>
          </cell>
          <cell r="G117">
            <v>538557</v>
          </cell>
          <cell r="H117">
            <v>4885</v>
          </cell>
          <cell r="I117">
            <v>291405044</v>
          </cell>
          <cell r="J117">
            <v>70410</v>
          </cell>
          <cell r="K117">
            <v>13.07</v>
          </cell>
          <cell r="L117">
            <v>15.7</v>
          </cell>
          <cell r="M117">
            <v>6</v>
          </cell>
        </row>
        <row r="118">
          <cell r="A118">
            <v>43048</v>
          </cell>
          <cell r="B118">
            <v>548</v>
          </cell>
          <cell r="C118">
            <v>555.54999999999995</v>
          </cell>
          <cell r="D118">
            <v>533.5</v>
          </cell>
          <cell r="E118">
            <v>540.6</v>
          </cell>
          <cell r="F118">
            <v>542.00915242558699</v>
          </cell>
          <cell r="G118">
            <v>461517</v>
          </cell>
          <cell r="H118">
            <v>5220</v>
          </cell>
          <cell r="I118">
            <v>250146438</v>
          </cell>
          <cell r="J118">
            <v>79174</v>
          </cell>
          <cell r="K118">
            <v>17.16</v>
          </cell>
          <cell r="L118">
            <v>22.05</v>
          </cell>
          <cell r="M118">
            <v>-7.4</v>
          </cell>
        </row>
        <row r="119">
          <cell r="A119">
            <v>43047</v>
          </cell>
          <cell r="B119">
            <v>537.70000000000005</v>
          </cell>
          <cell r="C119">
            <v>551.54999999999995</v>
          </cell>
          <cell r="D119">
            <v>533.65</v>
          </cell>
          <cell r="E119">
            <v>545.04999999999995</v>
          </cell>
          <cell r="F119">
            <v>543.94435671882104</v>
          </cell>
          <cell r="G119">
            <v>832140</v>
          </cell>
          <cell r="H119">
            <v>11161</v>
          </cell>
          <cell r="I119">
            <v>452637857</v>
          </cell>
          <cell r="J119">
            <v>194814</v>
          </cell>
          <cell r="K119">
            <v>23.41</v>
          </cell>
          <cell r="L119">
            <v>17.899999999999999</v>
          </cell>
          <cell r="M119">
            <v>7.35</v>
          </cell>
        </row>
        <row r="120">
          <cell r="A120">
            <v>43046</v>
          </cell>
          <cell r="B120">
            <v>535</v>
          </cell>
          <cell r="C120">
            <v>539.35</v>
          </cell>
          <cell r="D120">
            <v>523.04999999999995</v>
          </cell>
          <cell r="E120">
            <v>527.1</v>
          </cell>
          <cell r="F120">
            <v>528.15236557195601</v>
          </cell>
          <cell r="G120">
            <v>326327</v>
          </cell>
          <cell r="H120">
            <v>4420</v>
          </cell>
          <cell r="I120">
            <v>172350377</v>
          </cell>
          <cell r="J120">
            <v>89862</v>
          </cell>
          <cell r="K120">
            <v>27.54</v>
          </cell>
          <cell r="L120">
            <v>16.3</v>
          </cell>
          <cell r="M120">
            <v>-7.9</v>
          </cell>
        </row>
        <row r="121">
          <cell r="A121">
            <v>43045</v>
          </cell>
          <cell r="B121">
            <v>540</v>
          </cell>
          <cell r="C121">
            <v>541.5</v>
          </cell>
          <cell r="D121">
            <v>530.5</v>
          </cell>
          <cell r="E121">
            <v>533.54999999999995</v>
          </cell>
          <cell r="F121">
            <v>534.92423928931305</v>
          </cell>
          <cell r="G121">
            <v>449481</v>
          </cell>
          <cell r="H121">
            <v>4447</v>
          </cell>
          <cell r="I121">
            <v>240438282</v>
          </cell>
          <cell r="J121">
            <v>49834</v>
          </cell>
          <cell r="K121">
            <v>11.09</v>
          </cell>
          <cell r="L121">
            <v>11</v>
          </cell>
          <cell r="M121">
            <v>-6.45</v>
          </cell>
        </row>
        <row r="122">
          <cell r="A122">
            <v>43042</v>
          </cell>
          <cell r="B122">
            <v>535</v>
          </cell>
          <cell r="C122">
            <v>549</v>
          </cell>
          <cell r="D122">
            <v>534.70000000000005</v>
          </cell>
          <cell r="E122">
            <v>540</v>
          </cell>
          <cell r="F122">
            <v>540.21236384507097</v>
          </cell>
          <cell r="G122">
            <v>634204</v>
          </cell>
          <cell r="H122">
            <v>6187</v>
          </cell>
          <cell r="I122">
            <v>342604842</v>
          </cell>
          <cell r="J122">
            <v>144344</v>
          </cell>
          <cell r="K122">
            <v>22.76</v>
          </cell>
          <cell r="L122">
            <v>14.3</v>
          </cell>
          <cell r="M122">
            <v>5</v>
          </cell>
        </row>
        <row r="123">
          <cell r="A123">
            <v>43041</v>
          </cell>
          <cell r="B123">
            <v>535.6</v>
          </cell>
          <cell r="C123">
            <v>537</v>
          </cell>
          <cell r="D123">
            <v>526.15</v>
          </cell>
          <cell r="E123">
            <v>530.1</v>
          </cell>
          <cell r="F123">
            <v>529.57944968832305</v>
          </cell>
          <cell r="G123">
            <v>608964</v>
          </cell>
          <cell r="H123">
            <v>6304</v>
          </cell>
          <cell r="I123">
            <v>322494820</v>
          </cell>
          <cell r="J123">
            <v>135165</v>
          </cell>
          <cell r="K123">
            <v>22.2</v>
          </cell>
          <cell r="L123">
            <v>10.85</v>
          </cell>
          <cell r="M123">
            <v>-5.5</v>
          </cell>
        </row>
        <row r="124">
          <cell r="A124">
            <v>43040</v>
          </cell>
          <cell r="B124">
            <v>525</v>
          </cell>
          <cell r="C124">
            <v>542.9</v>
          </cell>
          <cell r="D124">
            <v>525</v>
          </cell>
          <cell r="E124">
            <v>533.75</v>
          </cell>
          <cell r="F124">
            <v>536.39648550185598</v>
          </cell>
          <cell r="G124">
            <v>1163011</v>
          </cell>
          <cell r="H124">
            <v>13678</v>
          </cell>
          <cell r="I124">
            <v>623835013</v>
          </cell>
          <cell r="J124">
            <v>255146</v>
          </cell>
          <cell r="K124">
            <v>21.94</v>
          </cell>
          <cell r="L124">
            <v>17.899999999999999</v>
          </cell>
          <cell r="M124">
            <v>8.75</v>
          </cell>
        </row>
        <row r="125">
          <cell r="A125">
            <v>43039</v>
          </cell>
          <cell r="B125">
            <v>492.6</v>
          </cell>
          <cell r="C125">
            <v>529</v>
          </cell>
          <cell r="D125">
            <v>492.6</v>
          </cell>
          <cell r="E125">
            <v>523.04999999999995</v>
          </cell>
          <cell r="F125">
            <v>514.27567896592905</v>
          </cell>
          <cell r="G125">
            <v>2436352</v>
          </cell>
          <cell r="H125">
            <v>29353</v>
          </cell>
          <cell r="I125">
            <v>1252956579</v>
          </cell>
          <cell r="J125">
            <v>777271</v>
          </cell>
          <cell r="K125">
            <v>31.9</v>
          </cell>
          <cell r="L125">
            <v>36.4</v>
          </cell>
          <cell r="M125">
            <v>30.45</v>
          </cell>
        </row>
        <row r="126">
          <cell r="A126">
            <v>43038</v>
          </cell>
          <cell r="B126">
            <v>486</v>
          </cell>
          <cell r="C126">
            <v>488.5</v>
          </cell>
          <cell r="D126">
            <v>481.7</v>
          </cell>
          <cell r="E126">
            <v>484.3</v>
          </cell>
          <cell r="F126">
            <v>484.70285255204698</v>
          </cell>
          <cell r="G126">
            <v>390843</v>
          </cell>
          <cell r="H126">
            <v>4747</v>
          </cell>
          <cell r="I126">
            <v>189442717</v>
          </cell>
          <cell r="J126">
            <v>115030</v>
          </cell>
          <cell r="K126">
            <v>29.43</v>
          </cell>
          <cell r="L126">
            <v>6.8</v>
          </cell>
          <cell r="M126">
            <v>-1.7</v>
          </cell>
        </row>
        <row r="127">
          <cell r="A127">
            <v>43035</v>
          </cell>
          <cell r="B127">
            <v>485.5</v>
          </cell>
          <cell r="C127">
            <v>489.75</v>
          </cell>
          <cell r="D127">
            <v>481.35</v>
          </cell>
          <cell r="E127">
            <v>484.5</v>
          </cell>
          <cell r="F127">
            <v>485.20760950318498</v>
          </cell>
          <cell r="G127">
            <v>569367</v>
          </cell>
          <cell r="H127">
            <v>7554</v>
          </cell>
          <cell r="I127">
            <v>276261201</v>
          </cell>
          <cell r="J127">
            <v>162038</v>
          </cell>
          <cell r="K127">
            <v>28.46</v>
          </cell>
          <cell r="L127">
            <v>8.4</v>
          </cell>
          <cell r="M127">
            <v>-1</v>
          </cell>
        </row>
        <row r="128">
          <cell r="A128">
            <v>43034</v>
          </cell>
          <cell r="B128">
            <v>473</v>
          </cell>
          <cell r="C128">
            <v>487.8</v>
          </cell>
          <cell r="D128">
            <v>472</v>
          </cell>
          <cell r="E128">
            <v>484.4</v>
          </cell>
          <cell r="F128">
            <v>481.86098540459801</v>
          </cell>
          <cell r="G128">
            <v>942009</v>
          </cell>
          <cell r="H128">
            <v>13701</v>
          </cell>
          <cell r="I128">
            <v>453917385</v>
          </cell>
          <cell r="J128">
            <v>404103</v>
          </cell>
          <cell r="K128">
            <v>42.9</v>
          </cell>
          <cell r="L128">
            <v>15.8</v>
          </cell>
          <cell r="M128">
            <v>11.4</v>
          </cell>
        </row>
        <row r="129">
          <cell r="A129">
            <v>43033</v>
          </cell>
          <cell r="B129">
            <v>465</v>
          </cell>
          <cell r="C129">
            <v>475.95</v>
          </cell>
          <cell r="D129">
            <v>456.95</v>
          </cell>
          <cell r="E129">
            <v>472.7</v>
          </cell>
          <cell r="F129">
            <v>467.94577744141498</v>
          </cell>
          <cell r="G129">
            <v>1931779</v>
          </cell>
          <cell r="H129">
            <v>24629</v>
          </cell>
          <cell r="I129">
            <v>903967826</v>
          </cell>
          <cell r="J129">
            <v>724573</v>
          </cell>
          <cell r="K129">
            <v>37.51</v>
          </cell>
          <cell r="L129">
            <v>19</v>
          </cell>
          <cell r="M129">
            <v>7.7</v>
          </cell>
        </row>
        <row r="130">
          <cell r="A130">
            <v>43032</v>
          </cell>
          <cell r="B130">
            <v>451</v>
          </cell>
          <cell r="C130">
            <v>457.6</v>
          </cell>
          <cell r="D130">
            <v>450</v>
          </cell>
          <cell r="E130">
            <v>451.85</v>
          </cell>
          <cell r="F130">
            <v>454.01979781332801</v>
          </cell>
          <cell r="G130">
            <v>565517</v>
          </cell>
          <cell r="H130">
            <v>9341</v>
          </cell>
          <cell r="I130">
            <v>256755914</v>
          </cell>
          <cell r="J130">
            <v>155079</v>
          </cell>
          <cell r="K130">
            <v>27.42</v>
          </cell>
          <cell r="L130">
            <v>7.6</v>
          </cell>
          <cell r="M130">
            <v>0.85</v>
          </cell>
        </row>
        <row r="131">
          <cell r="A131">
            <v>43031</v>
          </cell>
          <cell r="B131">
            <v>460.35</v>
          </cell>
          <cell r="C131">
            <v>460.5</v>
          </cell>
          <cell r="D131">
            <v>447.8</v>
          </cell>
          <cell r="E131">
            <v>449.9</v>
          </cell>
          <cell r="F131">
            <v>452.14279690115399</v>
          </cell>
          <cell r="G131">
            <v>931960</v>
          </cell>
          <cell r="H131">
            <v>11611</v>
          </cell>
          <cell r="I131">
            <v>421379001</v>
          </cell>
          <cell r="J131">
            <v>265196</v>
          </cell>
          <cell r="K131">
            <v>28.46</v>
          </cell>
          <cell r="L131">
            <v>12.7</v>
          </cell>
          <cell r="M131">
            <v>-10.45</v>
          </cell>
        </row>
        <row r="132">
          <cell r="A132">
            <v>43027</v>
          </cell>
          <cell r="B132">
            <v>464.75</v>
          </cell>
          <cell r="C132">
            <v>465.35</v>
          </cell>
          <cell r="D132">
            <v>458.25</v>
          </cell>
          <cell r="E132">
            <v>460.35</v>
          </cell>
          <cell r="F132">
            <v>462.112529791734</v>
          </cell>
          <cell r="G132">
            <v>298321</v>
          </cell>
          <cell r="H132">
            <v>4620</v>
          </cell>
          <cell r="I132">
            <v>137857872</v>
          </cell>
          <cell r="J132">
            <v>137537</v>
          </cell>
          <cell r="K132">
            <v>46.1</v>
          </cell>
          <cell r="L132">
            <v>7.1</v>
          </cell>
          <cell r="M132">
            <v>-4.4000000000000004</v>
          </cell>
        </row>
        <row r="133">
          <cell r="A133">
            <v>43026</v>
          </cell>
          <cell r="B133">
            <v>490</v>
          </cell>
          <cell r="C133">
            <v>490</v>
          </cell>
          <cell r="D133">
            <v>461.65</v>
          </cell>
          <cell r="E133">
            <v>464.35</v>
          </cell>
          <cell r="F133">
            <v>472.45044309317399</v>
          </cell>
          <cell r="G133">
            <v>3855961</v>
          </cell>
          <cell r="H133">
            <v>44155</v>
          </cell>
          <cell r="I133">
            <v>1821750483</v>
          </cell>
          <cell r="J133">
            <v>1977478</v>
          </cell>
          <cell r="K133">
            <v>51.28</v>
          </cell>
          <cell r="L133">
            <v>28.35</v>
          </cell>
          <cell r="M133">
            <v>-25.65</v>
          </cell>
        </row>
        <row r="134">
          <cell r="A134">
            <v>43025</v>
          </cell>
          <cell r="B134">
            <v>527</v>
          </cell>
          <cell r="C134">
            <v>527</v>
          </cell>
          <cell r="D134">
            <v>511</v>
          </cell>
          <cell r="E134">
            <v>513.20000000000005</v>
          </cell>
          <cell r="F134">
            <v>517.25003413302898</v>
          </cell>
          <cell r="G134">
            <v>593267</v>
          </cell>
          <cell r="H134">
            <v>5979</v>
          </cell>
          <cell r="I134">
            <v>306867376</v>
          </cell>
          <cell r="J134">
            <v>101133</v>
          </cell>
          <cell r="K134">
            <v>17.05</v>
          </cell>
          <cell r="L134">
            <v>16</v>
          </cell>
          <cell r="M134">
            <v>-13.8</v>
          </cell>
        </row>
        <row r="135">
          <cell r="A135">
            <v>43024</v>
          </cell>
          <cell r="B135">
            <v>529.45000000000005</v>
          </cell>
          <cell r="C135">
            <v>531.65</v>
          </cell>
          <cell r="D135">
            <v>514.29999999999995</v>
          </cell>
          <cell r="E135">
            <v>520.70000000000005</v>
          </cell>
          <cell r="F135">
            <v>521.33871624293397</v>
          </cell>
          <cell r="G135">
            <v>343928</v>
          </cell>
          <cell r="H135">
            <v>3341</v>
          </cell>
          <cell r="I135">
            <v>179302982</v>
          </cell>
          <cell r="J135">
            <v>42935</v>
          </cell>
          <cell r="K135">
            <v>12.48</v>
          </cell>
          <cell r="L135">
            <v>17.350000000000001</v>
          </cell>
          <cell r="M135">
            <v>-8.75</v>
          </cell>
        </row>
        <row r="136">
          <cell r="A136">
            <v>43021</v>
          </cell>
          <cell r="B136">
            <v>523</v>
          </cell>
          <cell r="C136">
            <v>534.4</v>
          </cell>
          <cell r="D136">
            <v>522.45000000000005</v>
          </cell>
          <cell r="E136">
            <v>529.45000000000005</v>
          </cell>
          <cell r="F136">
            <v>531.16163833776704</v>
          </cell>
          <cell r="G136">
            <v>1314088</v>
          </cell>
          <cell r="H136">
            <v>4424</v>
          </cell>
          <cell r="I136">
            <v>697993135</v>
          </cell>
          <cell r="J136">
            <v>1001931</v>
          </cell>
          <cell r="K136">
            <v>76.25</v>
          </cell>
          <cell r="L136">
            <v>11.95</v>
          </cell>
          <cell r="M136">
            <v>6.45</v>
          </cell>
        </row>
        <row r="137">
          <cell r="A137">
            <v>43020</v>
          </cell>
          <cell r="B137">
            <v>514.20000000000005</v>
          </cell>
          <cell r="C137">
            <v>525.79999999999995</v>
          </cell>
          <cell r="D137">
            <v>513.54999999999995</v>
          </cell>
          <cell r="E137">
            <v>524.65</v>
          </cell>
          <cell r="F137">
            <v>520.59751547793701</v>
          </cell>
          <cell r="G137">
            <v>223544</v>
          </cell>
          <cell r="H137">
            <v>2316</v>
          </cell>
          <cell r="I137">
            <v>116376451</v>
          </cell>
          <cell r="J137">
            <v>108013</v>
          </cell>
          <cell r="K137">
            <v>48.32</v>
          </cell>
          <cell r="L137">
            <v>12.25</v>
          </cell>
          <cell r="M137">
            <v>10.45</v>
          </cell>
        </row>
        <row r="138">
          <cell r="A138">
            <v>43019</v>
          </cell>
          <cell r="B138">
            <v>519</v>
          </cell>
          <cell r="C138">
            <v>522.85</v>
          </cell>
          <cell r="D138">
            <v>509.4</v>
          </cell>
          <cell r="E138">
            <v>515.54999999999995</v>
          </cell>
          <cell r="F138">
            <v>518.81489230905902</v>
          </cell>
          <cell r="G138">
            <v>270032</v>
          </cell>
          <cell r="H138">
            <v>4047</v>
          </cell>
          <cell r="I138">
            <v>140096623</v>
          </cell>
          <cell r="J138">
            <v>74304</v>
          </cell>
          <cell r="K138">
            <v>27.52</v>
          </cell>
          <cell r="L138">
            <v>13.45</v>
          </cell>
          <cell r="M138">
            <v>-3.45</v>
          </cell>
        </row>
        <row r="139">
          <cell r="A139">
            <v>43018</v>
          </cell>
          <cell r="B139">
            <v>506.5</v>
          </cell>
          <cell r="C139">
            <v>515</v>
          </cell>
          <cell r="D139">
            <v>504.9</v>
          </cell>
          <cell r="E139">
            <v>513.95000000000005</v>
          </cell>
          <cell r="F139">
            <v>510.45117124375201</v>
          </cell>
          <cell r="G139">
            <v>213491</v>
          </cell>
          <cell r="H139">
            <v>2216</v>
          </cell>
          <cell r="I139">
            <v>108976731</v>
          </cell>
          <cell r="J139">
            <v>58423</v>
          </cell>
          <cell r="K139">
            <v>27.37</v>
          </cell>
          <cell r="L139">
            <v>10.1</v>
          </cell>
          <cell r="M139">
            <v>7.45</v>
          </cell>
        </row>
        <row r="140">
          <cell r="A140">
            <v>43017</v>
          </cell>
          <cell r="B140">
            <v>505</v>
          </cell>
          <cell r="C140">
            <v>508.6</v>
          </cell>
          <cell r="D140">
            <v>501.4</v>
          </cell>
          <cell r="E140">
            <v>505.15</v>
          </cell>
          <cell r="F140">
            <v>505.46137813190398</v>
          </cell>
          <cell r="G140">
            <v>159767</v>
          </cell>
          <cell r="H140">
            <v>1930</v>
          </cell>
          <cell r="I140">
            <v>80756048</v>
          </cell>
          <cell r="J140">
            <v>41984</v>
          </cell>
          <cell r="K140">
            <v>26.28</v>
          </cell>
          <cell r="L140">
            <v>7.2</v>
          </cell>
          <cell r="M140">
            <v>0.15</v>
          </cell>
        </row>
        <row r="141">
          <cell r="A141">
            <v>43014</v>
          </cell>
          <cell r="B141">
            <v>502</v>
          </cell>
          <cell r="C141">
            <v>507.15</v>
          </cell>
          <cell r="D141">
            <v>501.4</v>
          </cell>
          <cell r="E141">
            <v>504.45</v>
          </cell>
          <cell r="F141">
            <v>504.52778038479499</v>
          </cell>
          <cell r="G141">
            <v>277030</v>
          </cell>
          <cell r="H141">
            <v>1640</v>
          </cell>
          <cell r="I141">
            <v>139769331</v>
          </cell>
          <cell r="J141">
            <v>171151</v>
          </cell>
          <cell r="K141">
            <v>61.78</v>
          </cell>
          <cell r="L141">
            <v>5.75</v>
          </cell>
          <cell r="M141">
            <v>2.4500000000000002</v>
          </cell>
        </row>
        <row r="142">
          <cell r="A142">
            <v>43013</v>
          </cell>
          <cell r="B142">
            <v>505.5</v>
          </cell>
          <cell r="C142">
            <v>512</v>
          </cell>
          <cell r="D142">
            <v>497.7</v>
          </cell>
          <cell r="E142">
            <v>501.15</v>
          </cell>
          <cell r="F142">
            <v>502.40402268516999</v>
          </cell>
          <cell r="G142">
            <v>193254</v>
          </cell>
          <cell r="H142">
            <v>2658</v>
          </cell>
          <cell r="I142">
            <v>97091587</v>
          </cell>
          <cell r="J142">
            <v>54424</v>
          </cell>
          <cell r="K142">
            <v>28.16</v>
          </cell>
          <cell r="L142">
            <v>14.3</v>
          </cell>
          <cell r="M142">
            <v>-4.3499999999999996</v>
          </cell>
        </row>
        <row r="143">
          <cell r="A143">
            <v>43012</v>
          </cell>
          <cell r="B143">
            <v>509.95</v>
          </cell>
          <cell r="C143">
            <v>510</v>
          </cell>
          <cell r="D143">
            <v>504</v>
          </cell>
          <cell r="E143">
            <v>505.3</v>
          </cell>
          <cell r="F143">
            <v>507.098794627389</v>
          </cell>
          <cell r="G143">
            <v>248222</v>
          </cell>
          <cell r="H143">
            <v>2454</v>
          </cell>
          <cell r="I143">
            <v>125873077</v>
          </cell>
          <cell r="J143">
            <v>65537</v>
          </cell>
          <cell r="K143">
            <v>26.4</v>
          </cell>
          <cell r="L143">
            <v>6</v>
          </cell>
          <cell r="M143">
            <v>-4.6500000000000004</v>
          </cell>
        </row>
        <row r="144">
          <cell r="A144">
            <v>43011</v>
          </cell>
          <cell r="B144">
            <v>509</v>
          </cell>
          <cell r="C144">
            <v>517</v>
          </cell>
          <cell r="D144">
            <v>505.25</v>
          </cell>
          <cell r="E144">
            <v>508.5</v>
          </cell>
          <cell r="F144">
            <v>512.50596932175097</v>
          </cell>
          <cell r="G144">
            <v>189385</v>
          </cell>
          <cell r="H144">
            <v>1955</v>
          </cell>
          <cell r="I144">
            <v>97060943</v>
          </cell>
          <cell r="J144">
            <v>30034</v>
          </cell>
          <cell r="K144">
            <v>15.86</v>
          </cell>
          <cell r="L144">
            <v>11.75</v>
          </cell>
          <cell r="M144">
            <v>-0.5</v>
          </cell>
        </row>
        <row r="145">
          <cell r="A145">
            <v>43007</v>
          </cell>
          <cell r="B145">
            <v>507</v>
          </cell>
          <cell r="C145">
            <v>516.9</v>
          </cell>
          <cell r="D145">
            <v>505.75</v>
          </cell>
          <cell r="E145">
            <v>508.8</v>
          </cell>
          <cell r="F145">
            <v>510.866634701615</v>
          </cell>
          <cell r="G145">
            <v>337869</v>
          </cell>
          <cell r="H145">
            <v>2283</v>
          </cell>
          <cell r="I145">
            <v>172605999</v>
          </cell>
          <cell r="J145">
            <v>48719</v>
          </cell>
          <cell r="K145">
            <v>14.42</v>
          </cell>
          <cell r="L145">
            <v>11.15</v>
          </cell>
          <cell r="M145">
            <v>1.8</v>
          </cell>
        </row>
        <row r="146">
          <cell r="A146">
            <v>43006</v>
          </cell>
          <cell r="B146">
            <v>508.75</v>
          </cell>
          <cell r="C146">
            <v>516.85</v>
          </cell>
          <cell r="D146">
            <v>505.65</v>
          </cell>
          <cell r="E146">
            <v>511.75</v>
          </cell>
          <cell r="F146">
            <v>510.52144440763402</v>
          </cell>
          <cell r="G146">
            <v>196205</v>
          </cell>
          <cell r="H146">
            <v>2175</v>
          </cell>
          <cell r="I146">
            <v>100166860</v>
          </cell>
          <cell r="J146">
            <v>66393</v>
          </cell>
          <cell r="K146">
            <v>33.840000000000003</v>
          </cell>
          <cell r="L146">
            <v>11.2</v>
          </cell>
          <cell r="M146">
            <v>3</v>
          </cell>
        </row>
        <row r="147">
          <cell r="A147">
            <v>43005</v>
          </cell>
          <cell r="B147">
            <v>511.05</v>
          </cell>
          <cell r="C147">
            <v>513.04999999999995</v>
          </cell>
          <cell r="D147">
            <v>500.55</v>
          </cell>
          <cell r="E147">
            <v>505.5</v>
          </cell>
          <cell r="F147">
            <v>505.68092094222999</v>
          </cell>
          <cell r="G147">
            <v>208569</v>
          </cell>
          <cell r="H147">
            <v>2262</v>
          </cell>
          <cell r="I147">
            <v>105469364</v>
          </cell>
          <cell r="J147">
            <v>54187</v>
          </cell>
          <cell r="K147">
            <v>25.98</v>
          </cell>
          <cell r="L147">
            <v>12.5</v>
          </cell>
          <cell r="M147">
            <v>-5.55</v>
          </cell>
        </row>
        <row r="148">
          <cell r="A148">
            <v>43004</v>
          </cell>
          <cell r="B148">
            <v>496.15</v>
          </cell>
          <cell r="C148">
            <v>516.79999999999995</v>
          </cell>
          <cell r="D148">
            <v>496.15</v>
          </cell>
          <cell r="E148">
            <v>510.4</v>
          </cell>
          <cell r="F148">
            <v>507.95682119690002</v>
          </cell>
          <cell r="G148">
            <v>546495</v>
          </cell>
          <cell r="H148">
            <v>10554</v>
          </cell>
          <cell r="I148">
            <v>277595863</v>
          </cell>
          <cell r="J148">
            <v>251537</v>
          </cell>
          <cell r="K148">
            <v>46.03</v>
          </cell>
          <cell r="L148">
            <v>20.65</v>
          </cell>
          <cell r="M148">
            <v>14.25</v>
          </cell>
        </row>
        <row r="149">
          <cell r="A149">
            <v>43003</v>
          </cell>
          <cell r="B149">
            <v>504</v>
          </cell>
          <cell r="C149">
            <v>504</v>
          </cell>
          <cell r="D149">
            <v>488.3</v>
          </cell>
          <cell r="E149">
            <v>501.3</v>
          </cell>
          <cell r="F149">
            <v>497.10484069225203</v>
          </cell>
          <cell r="G149">
            <v>256265</v>
          </cell>
          <cell r="H149">
            <v>3125</v>
          </cell>
          <cell r="I149">
            <v>127390572</v>
          </cell>
          <cell r="J149">
            <v>77781</v>
          </cell>
          <cell r="K149">
            <v>30.35</v>
          </cell>
          <cell r="L149">
            <v>15.7</v>
          </cell>
          <cell r="M149">
            <v>-2.7</v>
          </cell>
        </row>
        <row r="150">
          <cell r="A150">
            <v>43000</v>
          </cell>
          <cell r="B150">
            <v>511</v>
          </cell>
          <cell r="C150">
            <v>511</v>
          </cell>
          <cell r="D150">
            <v>503.55</v>
          </cell>
          <cell r="E150">
            <v>505.05</v>
          </cell>
          <cell r="F150">
            <v>505.38318355899997</v>
          </cell>
          <cell r="G150">
            <v>132644</v>
          </cell>
          <cell r="H150">
            <v>1451</v>
          </cell>
          <cell r="I150">
            <v>67036047</v>
          </cell>
          <cell r="J150">
            <v>50064</v>
          </cell>
          <cell r="K150">
            <v>37.74</v>
          </cell>
          <cell r="L150">
            <v>7.45</v>
          </cell>
          <cell r="M150">
            <v>-5.95</v>
          </cell>
        </row>
        <row r="151">
          <cell r="A151">
            <v>42999</v>
          </cell>
          <cell r="B151">
            <v>520.5</v>
          </cell>
          <cell r="C151">
            <v>522</v>
          </cell>
          <cell r="D151">
            <v>506.25</v>
          </cell>
          <cell r="E151">
            <v>512.25</v>
          </cell>
          <cell r="F151">
            <v>512.49447059840998</v>
          </cell>
          <cell r="G151">
            <v>161862</v>
          </cell>
          <cell r="H151">
            <v>1987</v>
          </cell>
          <cell r="I151">
            <v>82953380</v>
          </cell>
          <cell r="J151">
            <v>35582</v>
          </cell>
          <cell r="K151">
            <v>21.98</v>
          </cell>
          <cell r="L151">
            <v>15.75</v>
          </cell>
          <cell r="M151">
            <v>-8.25</v>
          </cell>
        </row>
        <row r="152">
          <cell r="A152">
            <v>42998</v>
          </cell>
          <cell r="B152">
            <v>519</v>
          </cell>
          <cell r="C152">
            <v>522.45000000000005</v>
          </cell>
          <cell r="D152">
            <v>518</v>
          </cell>
          <cell r="E152">
            <v>519.35</v>
          </cell>
          <cell r="F152">
            <v>519.52903332918197</v>
          </cell>
          <cell r="G152">
            <v>72279</v>
          </cell>
          <cell r="H152">
            <v>927</v>
          </cell>
          <cell r="I152">
            <v>37551039</v>
          </cell>
          <cell r="J152">
            <v>22273</v>
          </cell>
          <cell r="K152">
            <v>30.82</v>
          </cell>
          <cell r="L152">
            <v>4.45</v>
          </cell>
          <cell r="M152">
            <v>0.35</v>
          </cell>
        </row>
        <row r="153">
          <cell r="A153">
            <v>42997</v>
          </cell>
          <cell r="B153">
            <v>524.6</v>
          </cell>
          <cell r="C153">
            <v>525</v>
          </cell>
          <cell r="D153">
            <v>517.54999999999995</v>
          </cell>
          <cell r="E153">
            <v>520.85</v>
          </cell>
          <cell r="F153">
            <v>520.12729979950404</v>
          </cell>
          <cell r="G153">
            <v>135664</v>
          </cell>
          <cell r="H153">
            <v>1491</v>
          </cell>
          <cell r="I153">
            <v>70562550</v>
          </cell>
          <cell r="J153">
            <v>57050</v>
          </cell>
          <cell r="K153">
            <v>42.05</v>
          </cell>
          <cell r="L153">
            <v>7.45</v>
          </cell>
          <cell r="M153">
            <v>-3.75</v>
          </cell>
        </row>
        <row r="154">
          <cell r="A154">
            <v>42996</v>
          </cell>
          <cell r="B154">
            <v>516.1</v>
          </cell>
          <cell r="C154">
            <v>525.65</v>
          </cell>
          <cell r="D154">
            <v>516.1</v>
          </cell>
          <cell r="E154">
            <v>523.54999999999995</v>
          </cell>
          <cell r="F154">
            <v>522.28150547758798</v>
          </cell>
          <cell r="G154">
            <v>267636</v>
          </cell>
          <cell r="H154">
            <v>3219</v>
          </cell>
          <cell r="I154">
            <v>139781333</v>
          </cell>
          <cell r="J154">
            <v>90458</v>
          </cell>
          <cell r="K154">
            <v>33.799999999999997</v>
          </cell>
          <cell r="L154">
            <v>9.5500000000000007</v>
          </cell>
          <cell r="M154">
            <v>7.45</v>
          </cell>
        </row>
        <row r="155">
          <cell r="A155">
            <v>42993</v>
          </cell>
          <cell r="B155">
            <v>519</v>
          </cell>
          <cell r="C155">
            <v>520.65</v>
          </cell>
          <cell r="D155">
            <v>511.6</v>
          </cell>
          <cell r="E155">
            <v>517.54999999999995</v>
          </cell>
          <cell r="F155">
            <v>516.18677525292401</v>
          </cell>
          <cell r="G155">
            <v>309677</v>
          </cell>
          <cell r="H155">
            <v>3448</v>
          </cell>
          <cell r="I155">
            <v>159851172</v>
          </cell>
          <cell r="J155">
            <v>65905</v>
          </cell>
          <cell r="K155">
            <v>21.28</v>
          </cell>
          <cell r="L155">
            <v>9.0500000000000007</v>
          </cell>
          <cell r="M155">
            <v>-1.45</v>
          </cell>
        </row>
        <row r="156">
          <cell r="A156">
            <v>42992</v>
          </cell>
          <cell r="B156">
            <v>505</v>
          </cell>
          <cell r="C156">
            <v>521</v>
          </cell>
          <cell r="D156">
            <v>502.65</v>
          </cell>
          <cell r="E156">
            <v>519.75</v>
          </cell>
          <cell r="F156">
            <v>516.15923582125197</v>
          </cell>
          <cell r="G156">
            <v>668430</v>
          </cell>
          <cell r="H156">
            <v>11692</v>
          </cell>
          <cell r="I156">
            <v>345016318</v>
          </cell>
          <cell r="J156">
            <v>239579</v>
          </cell>
          <cell r="K156">
            <v>35.840000000000003</v>
          </cell>
          <cell r="L156">
            <v>18.350000000000001</v>
          </cell>
          <cell r="M156">
            <v>14.75</v>
          </cell>
        </row>
        <row r="157">
          <cell r="A157">
            <v>42991</v>
          </cell>
          <cell r="B157">
            <v>496.5</v>
          </cell>
          <cell r="C157">
            <v>504.8</v>
          </cell>
          <cell r="D157">
            <v>495</v>
          </cell>
          <cell r="E157">
            <v>498.8</v>
          </cell>
          <cell r="F157">
            <v>499.156755117015</v>
          </cell>
          <cell r="G157">
            <v>243941</v>
          </cell>
          <cell r="H157">
            <v>2606</v>
          </cell>
          <cell r="I157">
            <v>121764798</v>
          </cell>
          <cell r="J157">
            <v>51448</v>
          </cell>
          <cell r="K157">
            <v>21.09</v>
          </cell>
          <cell r="L157">
            <v>9.8000000000000007</v>
          </cell>
          <cell r="M157">
            <v>2.2999999999999998</v>
          </cell>
        </row>
        <row r="158">
          <cell r="A158">
            <v>42990</v>
          </cell>
          <cell r="B158">
            <v>496.35</v>
          </cell>
          <cell r="C158">
            <v>502</v>
          </cell>
          <cell r="D158">
            <v>493.2</v>
          </cell>
          <cell r="E158">
            <v>495.55</v>
          </cell>
          <cell r="F158">
            <v>497.12675872607599</v>
          </cell>
          <cell r="G158">
            <v>160983</v>
          </cell>
          <cell r="H158">
            <v>2252</v>
          </cell>
          <cell r="I158">
            <v>80028957</v>
          </cell>
          <cell r="J158">
            <v>48930</v>
          </cell>
          <cell r="K158">
            <v>30.39</v>
          </cell>
          <cell r="L158">
            <v>8.8000000000000007</v>
          </cell>
          <cell r="M158">
            <v>-0.8</v>
          </cell>
        </row>
        <row r="159">
          <cell r="A159">
            <v>42989</v>
          </cell>
          <cell r="B159">
            <v>495</v>
          </cell>
          <cell r="C159">
            <v>497.5</v>
          </cell>
          <cell r="D159">
            <v>492.2</v>
          </cell>
          <cell r="E159">
            <v>493.2</v>
          </cell>
          <cell r="F159">
            <v>494.81260200728099</v>
          </cell>
          <cell r="G159">
            <v>135407</v>
          </cell>
          <cell r="H159">
            <v>5487</v>
          </cell>
          <cell r="I159">
            <v>67001090</v>
          </cell>
          <cell r="J159">
            <v>40544</v>
          </cell>
          <cell r="K159">
            <v>29.94</v>
          </cell>
          <cell r="L159">
            <v>5.3</v>
          </cell>
          <cell r="M159">
            <v>-1.8</v>
          </cell>
        </row>
        <row r="160">
          <cell r="A160">
            <v>42986</v>
          </cell>
          <cell r="B160">
            <v>496.6</v>
          </cell>
          <cell r="C160">
            <v>497.95</v>
          </cell>
          <cell r="D160">
            <v>492.15</v>
          </cell>
          <cell r="E160">
            <v>493.25</v>
          </cell>
          <cell r="F160">
            <v>494.49084848143002</v>
          </cell>
          <cell r="G160">
            <v>159591</v>
          </cell>
          <cell r="H160">
            <v>2008</v>
          </cell>
          <cell r="I160">
            <v>78916289</v>
          </cell>
          <cell r="J160">
            <v>36834</v>
          </cell>
          <cell r="K160">
            <v>23.08</v>
          </cell>
          <cell r="L160">
            <v>5.8</v>
          </cell>
          <cell r="M160">
            <v>-3.35</v>
          </cell>
        </row>
        <row r="161">
          <cell r="A161">
            <v>42985</v>
          </cell>
          <cell r="B161">
            <v>495</v>
          </cell>
          <cell r="C161">
            <v>498.75</v>
          </cell>
          <cell r="D161">
            <v>495</v>
          </cell>
          <cell r="E161">
            <v>496.5</v>
          </cell>
          <cell r="F161">
            <v>496.68160484138701</v>
          </cell>
          <cell r="G161">
            <v>132524</v>
          </cell>
          <cell r="H161">
            <v>2304</v>
          </cell>
          <cell r="I161">
            <v>65822233</v>
          </cell>
          <cell r="J161">
            <v>40573</v>
          </cell>
          <cell r="K161">
            <v>30.62</v>
          </cell>
          <cell r="L161">
            <v>3.75</v>
          </cell>
          <cell r="M161">
            <v>1.5</v>
          </cell>
        </row>
        <row r="162">
          <cell r="A162">
            <v>42984</v>
          </cell>
          <cell r="B162">
            <v>504.9</v>
          </cell>
          <cell r="C162">
            <v>504.9</v>
          </cell>
          <cell r="D162">
            <v>492.4</v>
          </cell>
          <cell r="E162">
            <v>493.5</v>
          </cell>
          <cell r="F162">
            <v>495.56619768961502</v>
          </cell>
          <cell r="G162">
            <v>228014</v>
          </cell>
          <cell r="H162">
            <v>3884</v>
          </cell>
          <cell r="I162">
            <v>112996031</v>
          </cell>
          <cell r="J162">
            <v>68557</v>
          </cell>
          <cell r="K162">
            <v>30.07</v>
          </cell>
          <cell r="L162">
            <v>12.5</v>
          </cell>
          <cell r="M162">
            <v>-11.4</v>
          </cell>
        </row>
        <row r="163">
          <cell r="A163">
            <v>42983</v>
          </cell>
          <cell r="B163">
            <v>500.05</v>
          </cell>
          <cell r="C163">
            <v>506.65</v>
          </cell>
          <cell r="D163">
            <v>500.05</v>
          </cell>
          <cell r="E163">
            <v>502.5</v>
          </cell>
          <cell r="F163">
            <v>503.884894674865</v>
          </cell>
          <cell r="G163">
            <v>91716</v>
          </cell>
          <cell r="H163">
            <v>1173</v>
          </cell>
          <cell r="I163">
            <v>46214307</v>
          </cell>
          <cell r="J163">
            <v>24714</v>
          </cell>
          <cell r="K163">
            <v>26.95</v>
          </cell>
          <cell r="L163">
            <v>6.6</v>
          </cell>
          <cell r="M163">
            <v>2.4500000000000002</v>
          </cell>
        </row>
        <row r="164">
          <cell r="A164">
            <v>42982</v>
          </cell>
          <cell r="B164">
            <v>506</v>
          </cell>
          <cell r="C164">
            <v>508.9</v>
          </cell>
          <cell r="D164">
            <v>500.6</v>
          </cell>
          <cell r="E164">
            <v>502.35</v>
          </cell>
          <cell r="F164">
            <v>504.11948867022602</v>
          </cell>
          <cell r="G164">
            <v>164434</v>
          </cell>
          <cell r="H164">
            <v>1844</v>
          </cell>
          <cell r="I164">
            <v>82894384</v>
          </cell>
          <cell r="J164">
            <v>36475</v>
          </cell>
          <cell r="K164">
            <v>22.18</v>
          </cell>
          <cell r="L164">
            <v>8.3000000000000007</v>
          </cell>
          <cell r="M164">
            <v>-3.65</v>
          </cell>
        </row>
        <row r="165">
          <cell r="A165">
            <v>42979</v>
          </cell>
          <cell r="B165">
            <v>501</v>
          </cell>
          <cell r="C165">
            <v>509.65</v>
          </cell>
          <cell r="D165">
            <v>499</v>
          </cell>
          <cell r="E165">
            <v>507.65</v>
          </cell>
          <cell r="F165">
            <v>505.29118200428297</v>
          </cell>
          <cell r="G165">
            <v>169018</v>
          </cell>
          <cell r="H165">
            <v>2412</v>
          </cell>
          <cell r="I165">
            <v>85403305</v>
          </cell>
          <cell r="J165">
            <v>36478</v>
          </cell>
          <cell r="K165">
            <v>21.58</v>
          </cell>
          <cell r="L165">
            <v>10.65</v>
          </cell>
          <cell r="M165">
            <v>6.65</v>
          </cell>
        </row>
        <row r="166">
          <cell r="A166">
            <v>42978</v>
          </cell>
          <cell r="B166">
            <v>505</v>
          </cell>
          <cell r="C166">
            <v>506</v>
          </cell>
          <cell r="D166">
            <v>500</v>
          </cell>
          <cell r="E166">
            <v>500.65</v>
          </cell>
          <cell r="F166">
            <v>502.52445797530299</v>
          </cell>
          <cell r="G166">
            <v>175730</v>
          </cell>
          <cell r="H166">
            <v>2123</v>
          </cell>
          <cell r="I166">
            <v>88308623</v>
          </cell>
          <cell r="J166">
            <v>40554</v>
          </cell>
          <cell r="K166">
            <v>23.08</v>
          </cell>
          <cell r="L166">
            <v>6</v>
          </cell>
          <cell r="M166">
            <v>-4.3499999999999996</v>
          </cell>
        </row>
        <row r="167">
          <cell r="A167">
            <v>42977</v>
          </cell>
          <cell r="B167">
            <v>504.5</v>
          </cell>
          <cell r="C167">
            <v>509.65</v>
          </cell>
          <cell r="D167">
            <v>502.5</v>
          </cell>
          <cell r="E167">
            <v>504.7</v>
          </cell>
          <cell r="F167">
            <v>506.69384122463498</v>
          </cell>
          <cell r="G167">
            <v>137641</v>
          </cell>
          <cell r="H167">
            <v>1803</v>
          </cell>
          <cell r="I167">
            <v>69741847</v>
          </cell>
          <cell r="J167">
            <v>50063</v>
          </cell>
          <cell r="K167">
            <v>36.369999999999997</v>
          </cell>
          <cell r="L167">
            <v>7.15</v>
          </cell>
          <cell r="M167">
            <v>0.2</v>
          </cell>
        </row>
        <row r="168">
          <cell r="A168">
            <v>42976</v>
          </cell>
          <cell r="B168">
            <v>508.55</v>
          </cell>
          <cell r="C168">
            <v>509</v>
          </cell>
          <cell r="D168">
            <v>501</v>
          </cell>
          <cell r="E168">
            <v>503.65</v>
          </cell>
          <cell r="F168">
            <v>504.368079238456</v>
          </cell>
          <cell r="G168">
            <v>168605</v>
          </cell>
          <cell r="H168">
            <v>2004</v>
          </cell>
          <cell r="I168">
            <v>85038980</v>
          </cell>
          <cell r="J168">
            <v>62906</v>
          </cell>
          <cell r="K168">
            <v>37.31</v>
          </cell>
          <cell r="L168">
            <v>8</v>
          </cell>
          <cell r="M168">
            <v>-4.9000000000000004</v>
          </cell>
        </row>
        <row r="169">
          <cell r="A169">
            <v>42975</v>
          </cell>
          <cell r="B169">
            <v>506</v>
          </cell>
          <cell r="C169">
            <v>512.15</v>
          </cell>
          <cell r="D169">
            <v>506</v>
          </cell>
          <cell r="E169">
            <v>510.75</v>
          </cell>
          <cell r="F169">
            <v>510.215993913077</v>
          </cell>
          <cell r="G169">
            <v>228687</v>
          </cell>
          <cell r="H169">
            <v>1890</v>
          </cell>
          <cell r="I169">
            <v>116679765</v>
          </cell>
          <cell r="J169">
            <v>114084</v>
          </cell>
          <cell r="K169">
            <v>49.89</v>
          </cell>
          <cell r="L169">
            <v>6.15</v>
          </cell>
          <cell r="M169">
            <v>4.75</v>
          </cell>
        </row>
        <row r="170">
          <cell r="A170">
            <v>42971</v>
          </cell>
          <cell r="B170">
            <v>504.8</v>
          </cell>
          <cell r="C170">
            <v>508.9</v>
          </cell>
          <cell r="D170">
            <v>502.35</v>
          </cell>
          <cell r="E170">
            <v>505.6</v>
          </cell>
          <cell r="F170">
            <v>506.88892874277099</v>
          </cell>
          <cell r="G170">
            <v>660747</v>
          </cell>
          <cell r="H170">
            <v>3413</v>
          </cell>
          <cell r="I170">
            <v>334925339</v>
          </cell>
          <cell r="J170">
            <v>440763</v>
          </cell>
          <cell r="K170">
            <v>66.709999999999994</v>
          </cell>
          <cell r="L170">
            <v>6.55</v>
          </cell>
          <cell r="M170">
            <v>0.8</v>
          </cell>
        </row>
        <row r="171">
          <cell r="A171">
            <v>42970</v>
          </cell>
          <cell r="B171">
            <v>503</v>
          </cell>
          <cell r="C171">
            <v>505.2</v>
          </cell>
          <cell r="D171">
            <v>500.2</v>
          </cell>
          <cell r="E171">
            <v>503</v>
          </cell>
          <cell r="F171">
            <v>502.22113666704303</v>
          </cell>
          <cell r="G171">
            <v>150563</v>
          </cell>
          <cell r="H171">
            <v>2731</v>
          </cell>
          <cell r="I171">
            <v>75615921</v>
          </cell>
          <cell r="J171">
            <v>53519</v>
          </cell>
          <cell r="K171">
            <v>35.549999999999997</v>
          </cell>
          <cell r="L171">
            <v>5</v>
          </cell>
          <cell r="M171">
            <v>0</v>
          </cell>
        </row>
        <row r="172">
          <cell r="A172">
            <v>42969</v>
          </cell>
          <cell r="B172">
            <v>496</v>
          </cell>
          <cell r="C172">
            <v>506.5</v>
          </cell>
          <cell r="D172">
            <v>496</v>
          </cell>
          <cell r="E172">
            <v>499.15</v>
          </cell>
          <cell r="F172">
            <v>500.73798340947599</v>
          </cell>
          <cell r="G172">
            <v>233989</v>
          </cell>
          <cell r="H172">
            <v>3797</v>
          </cell>
          <cell r="I172">
            <v>117167180</v>
          </cell>
          <cell r="J172">
            <v>38494</v>
          </cell>
          <cell r="K172">
            <v>16.45</v>
          </cell>
          <cell r="L172">
            <v>10.5</v>
          </cell>
          <cell r="M172">
            <v>3.15</v>
          </cell>
        </row>
        <row r="173">
          <cell r="A173">
            <v>42968</v>
          </cell>
          <cell r="B173">
            <v>493.3</v>
          </cell>
          <cell r="C173">
            <v>502.65</v>
          </cell>
          <cell r="D173">
            <v>492</v>
          </cell>
          <cell r="E173">
            <v>494.15</v>
          </cell>
          <cell r="F173">
            <v>497.25043356843099</v>
          </cell>
          <cell r="G173">
            <v>11930066</v>
          </cell>
          <cell r="H173">
            <v>4357</v>
          </cell>
          <cell r="I173">
            <v>5932230491</v>
          </cell>
          <cell r="J173">
            <v>11537166</v>
          </cell>
          <cell r="K173">
            <v>96.71</v>
          </cell>
          <cell r="L173">
            <v>10.65</v>
          </cell>
          <cell r="M173">
            <v>0.85</v>
          </cell>
        </row>
        <row r="174">
          <cell r="A174">
            <v>42965</v>
          </cell>
          <cell r="B174">
            <v>496.5</v>
          </cell>
          <cell r="C174">
            <v>497.2</v>
          </cell>
          <cell r="D174">
            <v>490.25</v>
          </cell>
          <cell r="E174">
            <v>490.7</v>
          </cell>
          <cell r="F174">
            <v>492.69152525491398</v>
          </cell>
          <cell r="G174">
            <v>240963</v>
          </cell>
          <cell r="H174">
            <v>1981</v>
          </cell>
          <cell r="I174">
            <v>118720428</v>
          </cell>
          <cell r="J174">
            <v>63234</v>
          </cell>
          <cell r="K174">
            <v>26.24</v>
          </cell>
          <cell r="L174">
            <v>6.95</v>
          </cell>
          <cell r="M174">
            <v>-5.8</v>
          </cell>
        </row>
        <row r="175">
          <cell r="A175">
            <v>42964</v>
          </cell>
          <cell r="B175">
            <v>501.9</v>
          </cell>
          <cell r="C175">
            <v>503.2</v>
          </cell>
          <cell r="D175">
            <v>495.05</v>
          </cell>
          <cell r="E175">
            <v>496.8</v>
          </cell>
          <cell r="F175">
            <v>498.95736073194598</v>
          </cell>
          <cell r="G175">
            <v>283518</v>
          </cell>
          <cell r="H175">
            <v>2849</v>
          </cell>
          <cell r="I175">
            <v>141463393</v>
          </cell>
          <cell r="J175">
            <v>47605</v>
          </cell>
          <cell r="K175">
            <v>16.79</v>
          </cell>
          <cell r="L175">
            <v>8.15</v>
          </cell>
          <cell r="M175">
            <v>-5.0999999999999996</v>
          </cell>
        </row>
        <row r="176">
          <cell r="A176">
            <v>42963</v>
          </cell>
          <cell r="B176">
            <v>493</v>
          </cell>
          <cell r="C176">
            <v>501.25</v>
          </cell>
          <cell r="D176">
            <v>488.2</v>
          </cell>
          <cell r="E176">
            <v>499.1</v>
          </cell>
          <cell r="F176">
            <v>492.06069843257802</v>
          </cell>
          <cell r="G176">
            <v>325758</v>
          </cell>
          <cell r="H176">
            <v>3829</v>
          </cell>
          <cell r="I176">
            <v>160292709</v>
          </cell>
          <cell r="J176">
            <v>33353</v>
          </cell>
          <cell r="K176">
            <v>10.24</v>
          </cell>
          <cell r="L176">
            <v>13.05</v>
          </cell>
          <cell r="M176">
            <v>6.1</v>
          </cell>
        </row>
        <row r="177">
          <cell r="A177">
            <v>42961</v>
          </cell>
          <cell r="B177">
            <v>490.6</v>
          </cell>
          <cell r="C177">
            <v>497.05</v>
          </cell>
          <cell r="D177">
            <v>489.85</v>
          </cell>
          <cell r="E177">
            <v>491.25</v>
          </cell>
          <cell r="F177">
            <v>492.50907707108701</v>
          </cell>
          <cell r="G177">
            <v>303512</v>
          </cell>
          <cell r="H177">
            <v>3359</v>
          </cell>
          <cell r="I177">
            <v>149482415</v>
          </cell>
          <cell r="J177">
            <v>97153</v>
          </cell>
          <cell r="K177">
            <v>32.01</v>
          </cell>
          <cell r="L177">
            <v>7.2</v>
          </cell>
          <cell r="M177">
            <v>0.65</v>
          </cell>
        </row>
        <row r="178">
          <cell r="A178">
            <v>42958</v>
          </cell>
          <cell r="B178">
            <v>483.9</v>
          </cell>
          <cell r="C178">
            <v>492.85</v>
          </cell>
          <cell r="D178">
            <v>480.25</v>
          </cell>
          <cell r="E178">
            <v>489.95</v>
          </cell>
          <cell r="F178">
            <v>487.31057536140901</v>
          </cell>
          <cell r="G178">
            <v>248748</v>
          </cell>
          <cell r="H178">
            <v>3132</v>
          </cell>
          <cell r="I178">
            <v>121217531</v>
          </cell>
          <cell r="J178">
            <v>53636</v>
          </cell>
          <cell r="K178">
            <v>21.56</v>
          </cell>
          <cell r="L178">
            <v>12.6</v>
          </cell>
          <cell r="M178">
            <v>6.05</v>
          </cell>
        </row>
        <row r="179">
          <cell r="A179">
            <v>42957</v>
          </cell>
          <cell r="B179">
            <v>488.6</v>
          </cell>
          <cell r="C179">
            <v>494.6</v>
          </cell>
          <cell r="D179">
            <v>484.15</v>
          </cell>
          <cell r="E179">
            <v>486.9</v>
          </cell>
          <cell r="F179">
            <v>489.22968015927</v>
          </cell>
          <cell r="G179">
            <v>392289</v>
          </cell>
          <cell r="H179">
            <v>7712</v>
          </cell>
          <cell r="I179">
            <v>191919422</v>
          </cell>
          <cell r="J179">
            <v>77318</v>
          </cell>
          <cell r="K179">
            <v>19.71</v>
          </cell>
          <cell r="L179">
            <v>10.45</v>
          </cell>
          <cell r="M179">
            <v>-1.7</v>
          </cell>
        </row>
        <row r="180">
          <cell r="A180">
            <v>42956</v>
          </cell>
          <cell r="B180">
            <v>494.75</v>
          </cell>
          <cell r="C180">
            <v>498.6</v>
          </cell>
          <cell r="D180">
            <v>486.65</v>
          </cell>
          <cell r="E180">
            <v>488.65</v>
          </cell>
          <cell r="F180">
            <v>491.63940557818802</v>
          </cell>
          <cell r="G180">
            <v>437669</v>
          </cell>
          <cell r="H180">
            <v>7536</v>
          </cell>
          <cell r="I180">
            <v>215175327</v>
          </cell>
          <cell r="J180">
            <v>96253</v>
          </cell>
          <cell r="K180">
            <v>21.99</v>
          </cell>
          <cell r="L180">
            <v>11.95</v>
          </cell>
          <cell r="M180">
            <v>-6.1</v>
          </cell>
        </row>
        <row r="181">
          <cell r="A181">
            <v>42955</v>
          </cell>
          <cell r="B181">
            <v>506.5</v>
          </cell>
          <cell r="C181">
            <v>510.9</v>
          </cell>
          <cell r="D181">
            <v>496.25</v>
          </cell>
          <cell r="E181">
            <v>499.3</v>
          </cell>
          <cell r="F181">
            <v>502.38483844721998</v>
          </cell>
          <cell r="G181">
            <v>431407</v>
          </cell>
          <cell r="H181">
            <v>5583</v>
          </cell>
          <cell r="I181">
            <v>216732336</v>
          </cell>
          <cell r="J181">
            <v>124387</v>
          </cell>
          <cell r="K181">
            <v>28.83</v>
          </cell>
          <cell r="L181">
            <v>14.65</v>
          </cell>
          <cell r="M181">
            <v>-7.2</v>
          </cell>
        </row>
        <row r="182">
          <cell r="A182">
            <v>42954</v>
          </cell>
          <cell r="B182">
            <v>508.45</v>
          </cell>
          <cell r="C182">
            <v>511.6</v>
          </cell>
          <cell r="D182">
            <v>504.5</v>
          </cell>
          <cell r="E182">
            <v>506</v>
          </cell>
          <cell r="F182">
            <v>506.550505503068</v>
          </cell>
          <cell r="G182">
            <v>3336775</v>
          </cell>
          <cell r="H182">
            <v>3723</v>
          </cell>
          <cell r="I182">
            <v>1690245063</v>
          </cell>
          <cell r="J182">
            <v>3091193</v>
          </cell>
          <cell r="K182">
            <v>92.64</v>
          </cell>
          <cell r="L182">
            <v>7.1</v>
          </cell>
          <cell r="M182">
            <v>-2.4500000000000002</v>
          </cell>
        </row>
        <row r="183">
          <cell r="A183">
            <v>42951</v>
          </cell>
          <cell r="B183">
            <v>506</v>
          </cell>
          <cell r="C183">
            <v>511.45</v>
          </cell>
          <cell r="D183">
            <v>505.1</v>
          </cell>
          <cell r="E183">
            <v>508.45</v>
          </cell>
          <cell r="F183">
            <v>507.47945046037398</v>
          </cell>
          <cell r="G183">
            <v>240565</v>
          </cell>
          <cell r="H183">
            <v>2795</v>
          </cell>
          <cell r="I183">
            <v>122081794</v>
          </cell>
          <cell r="J183">
            <v>51460</v>
          </cell>
          <cell r="K183">
            <v>21.39</v>
          </cell>
          <cell r="L183">
            <v>6.35</v>
          </cell>
          <cell r="M183">
            <v>2.4500000000000002</v>
          </cell>
        </row>
        <row r="184">
          <cell r="A184">
            <v>42950</v>
          </cell>
          <cell r="B184">
            <v>515.5</v>
          </cell>
          <cell r="C184">
            <v>516</v>
          </cell>
          <cell r="D184">
            <v>505</v>
          </cell>
          <cell r="E184">
            <v>506</v>
          </cell>
          <cell r="F184">
            <v>508.45686076125997</v>
          </cell>
          <cell r="G184">
            <v>544597</v>
          </cell>
          <cell r="H184">
            <v>5161</v>
          </cell>
          <cell r="I184">
            <v>276904081</v>
          </cell>
          <cell r="J184">
            <v>251387</v>
          </cell>
          <cell r="K184">
            <v>46.16</v>
          </cell>
          <cell r="L184">
            <v>11</v>
          </cell>
          <cell r="M184">
            <v>-9.5</v>
          </cell>
        </row>
        <row r="185">
          <cell r="A185">
            <v>42949</v>
          </cell>
          <cell r="B185">
            <v>517</v>
          </cell>
          <cell r="C185">
            <v>523.4</v>
          </cell>
          <cell r="D185">
            <v>511.5</v>
          </cell>
          <cell r="E185">
            <v>516.4</v>
          </cell>
          <cell r="F185">
            <v>519.449289863319</v>
          </cell>
          <cell r="G185">
            <v>261851</v>
          </cell>
          <cell r="H185">
            <v>3073</v>
          </cell>
          <cell r="I185">
            <v>136018316</v>
          </cell>
          <cell r="J185">
            <v>43444</v>
          </cell>
          <cell r="K185">
            <v>16.59</v>
          </cell>
          <cell r="L185">
            <v>11.9</v>
          </cell>
          <cell r="M185">
            <v>-0.6</v>
          </cell>
        </row>
        <row r="186">
          <cell r="A186">
            <v>42948</v>
          </cell>
          <cell r="B186">
            <v>518</v>
          </cell>
          <cell r="C186">
            <v>521.20000000000005</v>
          </cell>
          <cell r="D186">
            <v>514.5</v>
          </cell>
          <cell r="E186">
            <v>516.15</v>
          </cell>
          <cell r="F186">
            <v>517.59273894902401</v>
          </cell>
          <cell r="G186">
            <v>217379</v>
          </cell>
          <cell r="H186">
            <v>2337</v>
          </cell>
          <cell r="I186">
            <v>112513792</v>
          </cell>
          <cell r="J186">
            <v>53917</v>
          </cell>
          <cell r="K186">
            <v>24.8</v>
          </cell>
          <cell r="L186">
            <v>6.7</v>
          </cell>
          <cell r="M186">
            <v>-1.85</v>
          </cell>
        </row>
        <row r="187">
          <cell r="A187">
            <v>42947</v>
          </cell>
          <cell r="B187">
            <v>516.5</v>
          </cell>
          <cell r="C187">
            <v>520.95000000000005</v>
          </cell>
          <cell r="D187">
            <v>509.5</v>
          </cell>
          <cell r="E187">
            <v>518.85</v>
          </cell>
          <cell r="F187">
            <v>516.62196449183705</v>
          </cell>
          <cell r="G187">
            <v>272895</v>
          </cell>
          <cell r="H187">
            <v>3655</v>
          </cell>
          <cell r="I187">
            <v>140983551</v>
          </cell>
          <cell r="J187">
            <v>44564</v>
          </cell>
          <cell r="K187">
            <v>16.329999999999998</v>
          </cell>
          <cell r="L187">
            <v>11.45</v>
          </cell>
          <cell r="M187">
            <v>2.35</v>
          </cell>
        </row>
        <row r="188">
          <cell r="A188">
            <v>42944</v>
          </cell>
          <cell r="B188">
            <v>525</v>
          </cell>
          <cell r="C188">
            <v>529.5</v>
          </cell>
          <cell r="D188">
            <v>512.5</v>
          </cell>
          <cell r="E188">
            <v>515</v>
          </cell>
          <cell r="F188">
            <v>519.37519363729598</v>
          </cell>
          <cell r="G188">
            <v>298238</v>
          </cell>
          <cell r="H188">
            <v>4359</v>
          </cell>
          <cell r="I188">
            <v>154897419</v>
          </cell>
          <cell r="J188">
            <v>73522</v>
          </cell>
          <cell r="K188">
            <v>24.65</v>
          </cell>
          <cell r="L188">
            <v>17</v>
          </cell>
          <cell r="M188">
            <v>-10</v>
          </cell>
        </row>
        <row r="189">
          <cell r="A189">
            <v>42943</v>
          </cell>
          <cell r="B189">
            <v>531.20000000000005</v>
          </cell>
          <cell r="C189">
            <v>535</v>
          </cell>
          <cell r="D189">
            <v>521.79999999999995</v>
          </cell>
          <cell r="E189">
            <v>524.70000000000005</v>
          </cell>
          <cell r="F189">
            <v>528.55067854218805</v>
          </cell>
          <cell r="G189">
            <v>403070</v>
          </cell>
          <cell r="H189">
            <v>6072</v>
          </cell>
          <cell r="I189">
            <v>213042922</v>
          </cell>
          <cell r="J189">
            <v>122359</v>
          </cell>
          <cell r="K189">
            <v>30.36</v>
          </cell>
          <cell r="L189">
            <v>13.2</v>
          </cell>
          <cell r="M189">
            <v>-6.5</v>
          </cell>
        </row>
        <row r="190">
          <cell r="A190">
            <v>42942</v>
          </cell>
          <cell r="B190">
            <v>542</v>
          </cell>
          <cell r="C190">
            <v>543.85</v>
          </cell>
          <cell r="D190">
            <v>525</v>
          </cell>
          <cell r="E190">
            <v>528.85</v>
          </cell>
          <cell r="F190">
            <v>531.70776101381796</v>
          </cell>
          <cell r="G190">
            <v>775208</v>
          </cell>
          <cell r="H190">
            <v>10346</v>
          </cell>
          <cell r="I190">
            <v>412184110</v>
          </cell>
          <cell r="J190">
            <v>232097</v>
          </cell>
          <cell r="K190">
            <v>29.94</v>
          </cell>
          <cell r="L190">
            <v>18.850000000000001</v>
          </cell>
          <cell r="M190">
            <v>-13.15</v>
          </cell>
        </row>
        <row r="191">
          <cell r="A191">
            <v>42941</v>
          </cell>
          <cell r="B191">
            <v>533.6</v>
          </cell>
          <cell r="C191">
            <v>547</v>
          </cell>
          <cell r="D191">
            <v>529.4</v>
          </cell>
          <cell r="E191">
            <v>544.65</v>
          </cell>
          <cell r="F191">
            <v>540.236287809788</v>
          </cell>
          <cell r="G191">
            <v>521525</v>
          </cell>
          <cell r="H191">
            <v>6518</v>
          </cell>
          <cell r="I191">
            <v>281746730</v>
          </cell>
          <cell r="J191">
            <v>107099</v>
          </cell>
          <cell r="K191">
            <v>20.54</v>
          </cell>
          <cell r="L191">
            <v>17.600000000000001</v>
          </cell>
          <cell r="M191">
            <v>11.05</v>
          </cell>
        </row>
        <row r="192">
          <cell r="A192">
            <v>42940</v>
          </cell>
          <cell r="B192">
            <v>539</v>
          </cell>
          <cell r="C192">
            <v>546</v>
          </cell>
          <cell r="D192">
            <v>531.65</v>
          </cell>
          <cell r="E192">
            <v>534.29999999999995</v>
          </cell>
          <cell r="F192">
            <v>540.19888525887802</v>
          </cell>
          <cell r="G192">
            <v>308233</v>
          </cell>
          <cell r="H192">
            <v>4804</v>
          </cell>
          <cell r="I192">
            <v>166507123</v>
          </cell>
          <cell r="J192">
            <v>78381</v>
          </cell>
          <cell r="K192">
            <v>25.43</v>
          </cell>
          <cell r="L192">
            <v>14.35</v>
          </cell>
          <cell r="M192">
            <v>-4.7</v>
          </cell>
        </row>
        <row r="193">
          <cell r="A193">
            <v>42937</v>
          </cell>
          <cell r="B193">
            <v>540.75</v>
          </cell>
          <cell r="C193">
            <v>542</v>
          </cell>
          <cell r="D193">
            <v>532.5</v>
          </cell>
          <cell r="E193">
            <v>540.20000000000005</v>
          </cell>
          <cell r="F193">
            <v>537.89405392813399</v>
          </cell>
          <cell r="G193">
            <v>343420</v>
          </cell>
          <cell r="H193">
            <v>5080</v>
          </cell>
          <cell r="I193">
            <v>184723576</v>
          </cell>
          <cell r="J193">
            <v>57618</v>
          </cell>
          <cell r="K193">
            <v>16.78</v>
          </cell>
          <cell r="L193">
            <v>9.5</v>
          </cell>
          <cell r="M193">
            <v>-0.55000000000000004</v>
          </cell>
        </row>
        <row r="194">
          <cell r="A194">
            <v>42936</v>
          </cell>
          <cell r="B194">
            <v>521</v>
          </cell>
          <cell r="C194">
            <v>543.79999999999995</v>
          </cell>
          <cell r="D194">
            <v>520.45000000000005</v>
          </cell>
          <cell r="E194">
            <v>540.29999999999995</v>
          </cell>
          <cell r="F194">
            <v>535.65820262289299</v>
          </cell>
          <cell r="G194">
            <v>1159178</v>
          </cell>
          <cell r="H194">
            <v>13998</v>
          </cell>
          <cell r="I194">
            <v>620923204</v>
          </cell>
          <cell r="J194">
            <v>314489</v>
          </cell>
          <cell r="K194">
            <v>27.13</v>
          </cell>
          <cell r="L194">
            <v>23.35</v>
          </cell>
          <cell r="M194">
            <v>19.3</v>
          </cell>
        </row>
        <row r="195">
          <cell r="A195">
            <v>42935</v>
          </cell>
          <cell r="B195">
            <v>520.4</v>
          </cell>
          <cell r="C195">
            <v>521.1</v>
          </cell>
          <cell r="D195">
            <v>516.4</v>
          </cell>
          <cell r="E195">
            <v>520.15</v>
          </cell>
          <cell r="F195">
            <v>519.29544072624003</v>
          </cell>
          <cell r="G195">
            <v>187486</v>
          </cell>
          <cell r="H195">
            <v>3207</v>
          </cell>
          <cell r="I195">
            <v>97360625</v>
          </cell>
          <cell r="J195">
            <v>39122</v>
          </cell>
          <cell r="K195">
            <v>20.87</v>
          </cell>
          <cell r="L195">
            <v>4.7</v>
          </cell>
          <cell r="M195">
            <v>-0.25</v>
          </cell>
        </row>
        <row r="196">
          <cell r="A196">
            <v>42934</v>
          </cell>
          <cell r="B196">
            <v>506.7</v>
          </cell>
          <cell r="C196">
            <v>522.70000000000005</v>
          </cell>
          <cell r="D196">
            <v>506.7</v>
          </cell>
          <cell r="E196">
            <v>517</v>
          </cell>
          <cell r="F196">
            <v>517.19758702852198</v>
          </cell>
          <cell r="G196">
            <v>370166</v>
          </cell>
          <cell r="H196">
            <v>5126</v>
          </cell>
          <cell r="I196">
            <v>191448962</v>
          </cell>
          <cell r="J196">
            <v>103653</v>
          </cell>
          <cell r="K196">
            <v>28</v>
          </cell>
          <cell r="L196">
            <v>16</v>
          </cell>
          <cell r="M196">
            <v>10.3</v>
          </cell>
        </row>
        <row r="197">
          <cell r="A197">
            <v>42933</v>
          </cell>
          <cell r="B197">
            <v>513</v>
          </cell>
          <cell r="C197">
            <v>514</v>
          </cell>
          <cell r="D197">
            <v>508.2</v>
          </cell>
          <cell r="E197">
            <v>510.95</v>
          </cell>
          <cell r="F197">
            <v>510.870279659544</v>
          </cell>
          <cell r="G197">
            <v>172710</v>
          </cell>
          <cell r="H197">
            <v>1771</v>
          </cell>
          <cell r="I197">
            <v>88232406</v>
          </cell>
          <cell r="J197">
            <v>33136</v>
          </cell>
          <cell r="K197">
            <v>19.190000000000001</v>
          </cell>
          <cell r="L197">
            <v>5.8</v>
          </cell>
          <cell r="M197">
            <v>-2.0499999999999998</v>
          </cell>
        </row>
        <row r="198">
          <cell r="A198">
            <v>42930</v>
          </cell>
          <cell r="B198">
            <v>514.29999999999995</v>
          </cell>
          <cell r="C198">
            <v>514.6</v>
          </cell>
          <cell r="D198">
            <v>507.85</v>
          </cell>
          <cell r="E198">
            <v>513.1</v>
          </cell>
          <cell r="F198">
            <v>512.20504646272798</v>
          </cell>
          <cell r="G198">
            <v>176916</v>
          </cell>
          <cell r="H198">
            <v>2219</v>
          </cell>
          <cell r="I198">
            <v>90617268</v>
          </cell>
          <cell r="J198">
            <v>45997</v>
          </cell>
          <cell r="K198">
            <v>26</v>
          </cell>
          <cell r="L198">
            <v>6.75</v>
          </cell>
          <cell r="M198">
            <v>-1.2</v>
          </cell>
        </row>
        <row r="199">
          <cell r="A199">
            <v>42929</v>
          </cell>
          <cell r="B199">
            <v>506.2</v>
          </cell>
          <cell r="C199">
            <v>516.79999999999995</v>
          </cell>
          <cell r="D199">
            <v>506.2</v>
          </cell>
          <cell r="E199">
            <v>512</v>
          </cell>
          <cell r="F199">
            <v>512.64292542126395</v>
          </cell>
          <cell r="G199">
            <v>1335917</v>
          </cell>
          <cell r="H199">
            <v>4570</v>
          </cell>
          <cell r="I199">
            <v>684848399</v>
          </cell>
          <cell r="J199">
            <v>1079369</v>
          </cell>
          <cell r="K199">
            <v>80.8</v>
          </cell>
          <cell r="L199">
            <v>10.6</v>
          </cell>
          <cell r="M199">
            <v>5.8</v>
          </cell>
        </row>
        <row r="200">
          <cell r="A200">
            <v>42928</v>
          </cell>
          <cell r="B200">
            <v>510</v>
          </cell>
          <cell r="C200">
            <v>510</v>
          </cell>
          <cell r="D200">
            <v>504.5</v>
          </cell>
          <cell r="E200">
            <v>507.3</v>
          </cell>
          <cell r="F200">
            <v>506.43425138726201</v>
          </cell>
          <cell r="G200">
            <v>137501</v>
          </cell>
          <cell r="H200">
            <v>1588</v>
          </cell>
          <cell r="I200">
            <v>69635216</v>
          </cell>
          <cell r="J200">
            <v>30440</v>
          </cell>
          <cell r="K200">
            <v>22.14</v>
          </cell>
          <cell r="L200">
            <v>5.5</v>
          </cell>
          <cell r="M200">
            <v>-2.7</v>
          </cell>
        </row>
        <row r="201">
          <cell r="A201">
            <v>42927</v>
          </cell>
          <cell r="B201">
            <v>513.45000000000005</v>
          </cell>
          <cell r="C201">
            <v>513.45000000000005</v>
          </cell>
          <cell r="D201">
            <v>506</v>
          </cell>
          <cell r="E201">
            <v>507.5</v>
          </cell>
          <cell r="F201">
            <v>508.76941352620503</v>
          </cell>
          <cell r="G201">
            <v>161627</v>
          </cell>
          <cell r="H201">
            <v>1780</v>
          </cell>
          <cell r="I201">
            <v>82230874</v>
          </cell>
          <cell r="J201">
            <v>40442</v>
          </cell>
          <cell r="K201">
            <v>25.02</v>
          </cell>
          <cell r="L201">
            <v>7.45</v>
          </cell>
          <cell r="M201">
            <v>-5.95</v>
          </cell>
        </row>
        <row r="202">
          <cell r="A202">
            <v>42926</v>
          </cell>
          <cell r="B202">
            <v>508.95</v>
          </cell>
          <cell r="C202">
            <v>512.95000000000005</v>
          </cell>
          <cell r="D202">
            <v>505.6</v>
          </cell>
          <cell r="E202">
            <v>509.75</v>
          </cell>
          <cell r="F202">
            <v>510.59096271641198</v>
          </cell>
          <cell r="G202">
            <v>1147690</v>
          </cell>
          <cell r="H202">
            <v>18537</v>
          </cell>
          <cell r="I202">
            <v>586000142</v>
          </cell>
          <cell r="J202">
            <v>651073</v>
          </cell>
          <cell r="K202">
            <v>56.73</v>
          </cell>
          <cell r="L202">
            <v>7.35</v>
          </cell>
          <cell r="M202">
            <v>0.8</v>
          </cell>
        </row>
        <row r="203">
          <cell r="A203">
            <v>42923</v>
          </cell>
          <cell r="B203">
            <v>508</v>
          </cell>
          <cell r="C203">
            <v>511.5</v>
          </cell>
          <cell r="D203">
            <v>501.45</v>
          </cell>
          <cell r="E203">
            <v>503.3</v>
          </cell>
          <cell r="F203">
            <v>505.08749421168102</v>
          </cell>
          <cell r="G203">
            <v>198676</v>
          </cell>
          <cell r="H203">
            <v>2210</v>
          </cell>
          <cell r="I203">
            <v>100348763</v>
          </cell>
          <cell r="J203">
            <v>54025</v>
          </cell>
          <cell r="K203">
            <v>27.19</v>
          </cell>
          <cell r="L203">
            <v>10.050000000000001</v>
          </cell>
          <cell r="M203">
            <v>-4.7</v>
          </cell>
        </row>
        <row r="204">
          <cell r="A204">
            <v>42922</v>
          </cell>
          <cell r="B204">
            <v>510.95</v>
          </cell>
          <cell r="C204">
            <v>512.5</v>
          </cell>
          <cell r="D204">
            <v>508.5</v>
          </cell>
          <cell r="E204">
            <v>509.65</v>
          </cell>
          <cell r="F204">
            <v>510.56094757481998</v>
          </cell>
          <cell r="G204">
            <v>162689</v>
          </cell>
          <cell r="H204">
            <v>1670</v>
          </cell>
          <cell r="I204">
            <v>83062650</v>
          </cell>
          <cell r="J204">
            <v>29495</v>
          </cell>
          <cell r="K204">
            <v>18.13</v>
          </cell>
          <cell r="L204">
            <v>4</v>
          </cell>
          <cell r="M204">
            <v>-1.3</v>
          </cell>
        </row>
        <row r="205">
          <cell r="A205">
            <v>42921</v>
          </cell>
          <cell r="B205">
            <v>508.9</v>
          </cell>
          <cell r="C205">
            <v>516.15</v>
          </cell>
          <cell r="D205">
            <v>508</v>
          </cell>
          <cell r="E205">
            <v>513.79999999999995</v>
          </cell>
          <cell r="F205">
            <v>512.51056621029795</v>
          </cell>
          <cell r="G205">
            <v>144328</v>
          </cell>
          <cell r="H205">
            <v>1928</v>
          </cell>
          <cell r="I205">
            <v>73969625</v>
          </cell>
          <cell r="J205">
            <v>23010</v>
          </cell>
          <cell r="K205">
            <v>15.94</v>
          </cell>
          <cell r="L205">
            <v>8.15</v>
          </cell>
          <cell r="M205">
            <v>4.9000000000000004</v>
          </cell>
        </row>
        <row r="206">
          <cell r="A206">
            <v>42920</v>
          </cell>
          <cell r="B206">
            <v>510.15</v>
          </cell>
          <cell r="C206">
            <v>517.54999999999995</v>
          </cell>
          <cell r="D206">
            <v>506.5</v>
          </cell>
          <cell r="E206">
            <v>509</v>
          </cell>
          <cell r="F206">
            <v>511.53241359641999</v>
          </cell>
          <cell r="G206">
            <v>168309</v>
          </cell>
          <cell r="H206">
            <v>1861</v>
          </cell>
          <cell r="I206">
            <v>86095509</v>
          </cell>
          <cell r="J206">
            <v>39972</v>
          </cell>
          <cell r="K206">
            <v>23.75</v>
          </cell>
          <cell r="L206">
            <v>11.05</v>
          </cell>
          <cell r="M206">
            <v>-1.1499999999999999</v>
          </cell>
        </row>
        <row r="207">
          <cell r="A207">
            <v>42919</v>
          </cell>
          <cell r="B207">
            <v>517</v>
          </cell>
          <cell r="C207">
            <v>521</v>
          </cell>
          <cell r="D207">
            <v>515.29999999999995</v>
          </cell>
          <cell r="E207">
            <v>517.75</v>
          </cell>
          <cell r="F207">
            <v>518.50736265707098</v>
          </cell>
          <cell r="G207">
            <v>273203</v>
          </cell>
          <cell r="H207">
            <v>2580</v>
          </cell>
          <cell r="I207">
            <v>141657767</v>
          </cell>
          <cell r="J207">
            <v>44783</v>
          </cell>
          <cell r="K207">
            <v>16.39</v>
          </cell>
          <cell r="L207">
            <v>5.7</v>
          </cell>
          <cell r="M207">
            <v>0.75</v>
          </cell>
        </row>
        <row r="208">
          <cell r="A208">
            <v>42916</v>
          </cell>
          <cell r="B208">
            <v>511.7</v>
          </cell>
          <cell r="C208">
            <v>517.79999999999995</v>
          </cell>
          <cell r="D208">
            <v>507.9</v>
          </cell>
          <cell r="E208">
            <v>516.1</v>
          </cell>
          <cell r="F208">
            <v>514.26146312134597</v>
          </cell>
          <cell r="G208">
            <v>435767</v>
          </cell>
          <cell r="H208">
            <v>3376</v>
          </cell>
          <cell r="I208">
            <v>224098175</v>
          </cell>
          <cell r="J208">
            <v>234127</v>
          </cell>
          <cell r="K208">
            <v>53.73</v>
          </cell>
          <cell r="L208">
            <v>9.9</v>
          </cell>
          <cell r="M208">
            <v>4.4000000000000004</v>
          </cell>
        </row>
        <row r="209">
          <cell r="A209">
            <v>42915</v>
          </cell>
          <cell r="B209">
            <v>497</v>
          </cell>
          <cell r="C209">
            <v>514.15</v>
          </cell>
          <cell r="D209">
            <v>497</v>
          </cell>
          <cell r="E209">
            <v>511.7</v>
          </cell>
          <cell r="F209">
            <v>509.83859361102998</v>
          </cell>
          <cell r="G209">
            <v>568918</v>
          </cell>
          <cell r="H209">
            <v>6785</v>
          </cell>
          <cell r="I209">
            <v>290056353</v>
          </cell>
          <cell r="J209">
            <v>132469</v>
          </cell>
          <cell r="K209">
            <v>23.28</v>
          </cell>
          <cell r="L209">
            <v>17.149999999999999</v>
          </cell>
          <cell r="M209">
            <v>14.7</v>
          </cell>
        </row>
        <row r="210">
          <cell r="A210">
            <v>42914</v>
          </cell>
          <cell r="B210">
            <v>490.5</v>
          </cell>
          <cell r="C210">
            <v>500.25</v>
          </cell>
          <cell r="D210">
            <v>490.1</v>
          </cell>
          <cell r="E210">
            <v>494.5</v>
          </cell>
          <cell r="F210">
            <v>495.14300701251801</v>
          </cell>
          <cell r="G210">
            <v>268805</v>
          </cell>
          <cell r="H210">
            <v>3483</v>
          </cell>
          <cell r="I210">
            <v>133096916</v>
          </cell>
          <cell r="J210">
            <v>100175</v>
          </cell>
          <cell r="K210">
            <v>37.270000000000003</v>
          </cell>
          <cell r="L210">
            <v>10.15</v>
          </cell>
          <cell r="M210">
            <v>4</v>
          </cell>
        </row>
        <row r="211">
          <cell r="A211">
            <v>42913</v>
          </cell>
          <cell r="B211">
            <v>509</v>
          </cell>
          <cell r="C211">
            <v>509</v>
          </cell>
          <cell r="D211">
            <v>484.75</v>
          </cell>
          <cell r="E211">
            <v>492.8</v>
          </cell>
          <cell r="F211">
            <v>491.36158726361901</v>
          </cell>
          <cell r="G211">
            <v>359537</v>
          </cell>
          <cell r="H211">
            <v>4967</v>
          </cell>
          <cell r="I211">
            <v>176662671</v>
          </cell>
          <cell r="J211">
            <v>93311</v>
          </cell>
          <cell r="K211">
            <v>25.95</v>
          </cell>
          <cell r="L211">
            <v>24.25</v>
          </cell>
          <cell r="M211">
            <v>-16.2</v>
          </cell>
        </row>
        <row r="212">
          <cell r="A212">
            <v>42909</v>
          </cell>
          <cell r="B212">
            <v>511.9</v>
          </cell>
          <cell r="C212">
            <v>511.9</v>
          </cell>
          <cell r="D212">
            <v>503.7</v>
          </cell>
          <cell r="E212">
            <v>504.6</v>
          </cell>
          <cell r="F212">
            <v>505.91979568624402</v>
          </cell>
          <cell r="G212">
            <v>143309</v>
          </cell>
          <cell r="H212">
            <v>2022</v>
          </cell>
          <cell r="I212">
            <v>72502860</v>
          </cell>
          <cell r="J212">
            <v>29545</v>
          </cell>
          <cell r="K212">
            <v>20.62</v>
          </cell>
          <cell r="L212">
            <v>8.1999999999999993</v>
          </cell>
          <cell r="M212">
            <v>-7.3</v>
          </cell>
        </row>
        <row r="213">
          <cell r="A213">
            <v>42908</v>
          </cell>
          <cell r="B213">
            <v>511.1</v>
          </cell>
          <cell r="C213">
            <v>514.35</v>
          </cell>
          <cell r="D213">
            <v>506.5</v>
          </cell>
          <cell r="E213">
            <v>507.9</v>
          </cell>
          <cell r="F213">
            <v>510.56475711613302</v>
          </cell>
          <cell r="G213">
            <v>167858</v>
          </cell>
          <cell r="H213">
            <v>1977</v>
          </cell>
          <cell r="I213">
            <v>85702379</v>
          </cell>
          <cell r="J213">
            <v>38817</v>
          </cell>
          <cell r="K213">
            <v>23.12</v>
          </cell>
          <cell r="L213">
            <v>7.85</v>
          </cell>
          <cell r="M213">
            <v>-3.2</v>
          </cell>
        </row>
        <row r="214">
          <cell r="A214">
            <v>42907</v>
          </cell>
          <cell r="B214">
            <v>511.8</v>
          </cell>
          <cell r="C214">
            <v>512.29999999999995</v>
          </cell>
          <cell r="D214">
            <v>506.4</v>
          </cell>
          <cell r="E214">
            <v>507.55</v>
          </cell>
          <cell r="F214">
            <v>509.20950049206601</v>
          </cell>
          <cell r="G214">
            <v>166644</v>
          </cell>
          <cell r="H214">
            <v>3132</v>
          </cell>
          <cell r="I214">
            <v>84856708</v>
          </cell>
          <cell r="J214">
            <v>50763</v>
          </cell>
          <cell r="K214">
            <v>30.46</v>
          </cell>
          <cell r="L214">
            <v>5.9</v>
          </cell>
          <cell r="M214">
            <v>-4.25</v>
          </cell>
        </row>
        <row r="215">
          <cell r="A215">
            <v>42906</v>
          </cell>
          <cell r="B215">
            <v>521</v>
          </cell>
          <cell r="C215">
            <v>521.25</v>
          </cell>
          <cell r="D215">
            <v>510.65</v>
          </cell>
          <cell r="E215">
            <v>511.8</v>
          </cell>
          <cell r="F215">
            <v>515.25559604862895</v>
          </cell>
          <cell r="G215">
            <v>212382</v>
          </cell>
          <cell r="H215">
            <v>3305</v>
          </cell>
          <cell r="I215">
            <v>109431014</v>
          </cell>
          <cell r="J215">
            <v>60243</v>
          </cell>
          <cell r="K215">
            <v>28.37</v>
          </cell>
          <cell r="L215">
            <v>10.6</v>
          </cell>
          <cell r="M215">
            <v>-9.1999999999999993</v>
          </cell>
        </row>
        <row r="216">
          <cell r="A216">
            <v>42905</v>
          </cell>
          <cell r="B216">
            <v>512</v>
          </cell>
          <cell r="C216">
            <v>525</v>
          </cell>
          <cell r="D216">
            <v>509.1</v>
          </cell>
          <cell r="E216">
            <v>519.9</v>
          </cell>
          <cell r="F216">
            <v>519.07637321571201</v>
          </cell>
          <cell r="G216">
            <v>543214</v>
          </cell>
          <cell r="H216">
            <v>4788</v>
          </cell>
          <cell r="I216">
            <v>281969553</v>
          </cell>
          <cell r="J216">
            <v>276145</v>
          </cell>
          <cell r="K216">
            <v>50.84</v>
          </cell>
          <cell r="L216">
            <v>15.9</v>
          </cell>
          <cell r="M216">
            <v>7.9</v>
          </cell>
        </row>
        <row r="217">
          <cell r="A217">
            <v>42902</v>
          </cell>
          <cell r="B217">
            <v>507.9</v>
          </cell>
          <cell r="C217">
            <v>513.9</v>
          </cell>
          <cell r="D217">
            <v>507.7</v>
          </cell>
          <cell r="E217">
            <v>510</v>
          </cell>
          <cell r="F217">
            <v>511.66609003714501</v>
          </cell>
          <cell r="G217">
            <v>337594</v>
          </cell>
          <cell r="H217">
            <v>2136</v>
          </cell>
          <cell r="I217">
            <v>172735402</v>
          </cell>
          <cell r="J217">
            <v>200882</v>
          </cell>
          <cell r="K217">
            <v>59.5</v>
          </cell>
          <cell r="L217">
            <v>6.2</v>
          </cell>
          <cell r="M217">
            <v>2.1</v>
          </cell>
        </row>
        <row r="218">
          <cell r="A218">
            <v>42901</v>
          </cell>
          <cell r="B218">
            <v>510.8</v>
          </cell>
          <cell r="C218">
            <v>510.8</v>
          </cell>
          <cell r="D218">
            <v>504</v>
          </cell>
          <cell r="E218">
            <v>508.05</v>
          </cell>
          <cell r="F218">
            <v>507.91519048941302</v>
          </cell>
          <cell r="G218">
            <v>1091163</v>
          </cell>
          <cell r="H218">
            <v>2358</v>
          </cell>
          <cell r="I218">
            <v>554218263</v>
          </cell>
          <cell r="J218">
            <v>955791</v>
          </cell>
          <cell r="K218">
            <v>87.59</v>
          </cell>
          <cell r="L218">
            <v>6.8</v>
          </cell>
          <cell r="M218">
            <v>-2.75</v>
          </cell>
        </row>
        <row r="219">
          <cell r="A219">
            <v>42900</v>
          </cell>
          <cell r="B219">
            <v>509</v>
          </cell>
          <cell r="C219">
            <v>510.4</v>
          </cell>
          <cell r="D219">
            <v>501.7</v>
          </cell>
          <cell r="E219">
            <v>508.2</v>
          </cell>
          <cell r="F219">
            <v>507.28767085027999</v>
          </cell>
          <cell r="G219">
            <v>286435</v>
          </cell>
          <cell r="H219">
            <v>2654</v>
          </cell>
          <cell r="I219">
            <v>145304944</v>
          </cell>
          <cell r="J219">
            <v>35070</v>
          </cell>
          <cell r="K219">
            <v>12.24</v>
          </cell>
          <cell r="L219">
            <v>8.6999999999999993</v>
          </cell>
          <cell r="M219">
            <v>-0.8</v>
          </cell>
        </row>
        <row r="220">
          <cell r="A220">
            <v>42899</v>
          </cell>
          <cell r="B220">
            <v>510.05</v>
          </cell>
          <cell r="C220">
            <v>512.25</v>
          </cell>
          <cell r="D220">
            <v>505.5</v>
          </cell>
          <cell r="E220">
            <v>506.3</v>
          </cell>
          <cell r="F220">
            <v>508.37421396572199</v>
          </cell>
          <cell r="G220">
            <v>121655</v>
          </cell>
          <cell r="H220">
            <v>1917</v>
          </cell>
          <cell r="I220">
            <v>61846265</v>
          </cell>
          <cell r="J220">
            <v>36352</v>
          </cell>
          <cell r="K220">
            <v>29.88</v>
          </cell>
          <cell r="L220">
            <v>6.75</v>
          </cell>
          <cell r="M220">
            <v>-3.75</v>
          </cell>
        </row>
        <row r="221">
          <cell r="A221">
            <v>42898</v>
          </cell>
          <cell r="B221">
            <v>514.70000000000005</v>
          </cell>
          <cell r="C221">
            <v>514.70000000000005</v>
          </cell>
          <cell r="D221">
            <v>506.05</v>
          </cell>
          <cell r="E221">
            <v>507.4</v>
          </cell>
          <cell r="F221">
            <v>509.72249536378098</v>
          </cell>
          <cell r="G221">
            <v>92748</v>
          </cell>
          <cell r="H221">
            <v>1434</v>
          </cell>
          <cell r="I221">
            <v>47275742</v>
          </cell>
          <cell r="J221">
            <v>18578</v>
          </cell>
          <cell r="K221">
            <v>20.03</v>
          </cell>
          <cell r="L221">
            <v>8.65</v>
          </cell>
          <cell r="M221">
            <v>-7.3</v>
          </cell>
        </row>
        <row r="222">
          <cell r="A222">
            <v>42895</v>
          </cell>
          <cell r="B222">
            <v>515</v>
          </cell>
          <cell r="C222">
            <v>515.85</v>
          </cell>
          <cell r="D222">
            <v>509.4</v>
          </cell>
          <cell r="E222">
            <v>513.45000000000005</v>
          </cell>
          <cell r="F222">
            <v>512.95711333225097</v>
          </cell>
          <cell r="G222">
            <v>141769</v>
          </cell>
          <cell r="H222">
            <v>1915</v>
          </cell>
          <cell r="I222">
            <v>72721417</v>
          </cell>
          <cell r="J222">
            <v>24892</v>
          </cell>
          <cell r="K222">
            <v>17.559999999999999</v>
          </cell>
          <cell r="L222">
            <v>6.45</v>
          </cell>
          <cell r="M222">
            <v>-1.55</v>
          </cell>
        </row>
        <row r="223">
          <cell r="A223">
            <v>42894</v>
          </cell>
          <cell r="B223">
            <v>512.5</v>
          </cell>
          <cell r="C223">
            <v>521.6</v>
          </cell>
          <cell r="D223">
            <v>511.1</v>
          </cell>
          <cell r="E223">
            <v>514.70000000000005</v>
          </cell>
          <cell r="F223">
            <v>516.76761163690401</v>
          </cell>
          <cell r="G223">
            <v>503261</v>
          </cell>
          <cell r="H223">
            <v>4557</v>
          </cell>
          <cell r="I223">
            <v>260068985</v>
          </cell>
          <cell r="J223">
            <v>212245</v>
          </cell>
          <cell r="K223">
            <v>42.17</v>
          </cell>
          <cell r="L223">
            <v>10.5</v>
          </cell>
          <cell r="M223">
            <v>2.2000000000000002</v>
          </cell>
        </row>
        <row r="224">
          <cell r="A224">
            <v>42893</v>
          </cell>
          <cell r="B224">
            <v>510.3</v>
          </cell>
          <cell r="C224">
            <v>514.79999999999995</v>
          </cell>
          <cell r="D224">
            <v>508.25</v>
          </cell>
          <cell r="E224">
            <v>513.29999999999995</v>
          </cell>
          <cell r="F224">
            <v>511.55145536405598</v>
          </cell>
          <cell r="G224">
            <v>174355</v>
          </cell>
          <cell r="H224">
            <v>2184</v>
          </cell>
          <cell r="I224">
            <v>89191554</v>
          </cell>
          <cell r="J224">
            <v>24951</v>
          </cell>
          <cell r="K224">
            <v>14.31</v>
          </cell>
          <cell r="L224">
            <v>6.55</v>
          </cell>
          <cell r="M224">
            <v>3</v>
          </cell>
        </row>
        <row r="225">
          <cell r="A225">
            <v>42892</v>
          </cell>
          <cell r="B225">
            <v>514</v>
          </cell>
          <cell r="C225">
            <v>515.95000000000005</v>
          </cell>
          <cell r="D225">
            <v>505.65</v>
          </cell>
          <cell r="E225">
            <v>510.35</v>
          </cell>
          <cell r="F225">
            <v>509.58669089182899</v>
          </cell>
          <cell r="G225">
            <v>122187</v>
          </cell>
          <cell r="H225">
            <v>1966</v>
          </cell>
          <cell r="I225">
            <v>62264869</v>
          </cell>
          <cell r="J225">
            <v>20589</v>
          </cell>
          <cell r="K225">
            <v>16.850000000000001</v>
          </cell>
          <cell r="L225">
            <v>10.3</v>
          </cell>
          <cell r="M225">
            <v>-3.65</v>
          </cell>
        </row>
        <row r="226">
          <cell r="A226">
            <v>42891</v>
          </cell>
          <cell r="B226">
            <v>509</v>
          </cell>
          <cell r="C226">
            <v>516.1</v>
          </cell>
          <cell r="D226">
            <v>507.45</v>
          </cell>
          <cell r="E226">
            <v>513.04999999999995</v>
          </cell>
          <cell r="F226">
            <v>511.64395441517098</v>
          </cell>
          <cell r="G226">
            <v>407504</v>
          </cell>
          <cell r="H226">
            <v>2974</v>
          </cell>
          <cell r="I226">
            <v>208496958</v>
          </cell>
          <cell r="J226">
            <v>44191</v>
          </cell>
          <cell r="K226">
            <v>10.84</v>
          </cell>
          <cell r="L226">
            <v>8.65</v>
          </cell>
          <cell r="M226">
            <v>4.05</v>
          </cell>
        </row>
        <row r="227">
          <cell r="A227">
            <v>42888</v>
          </cell>
          <cell r="B227">
            <v>512</v>
          </cell>
          <cell r="C227">
            <v>513</v>
          </cell>
          <cell r="D227">
            <v>506.65</v>
          </cell>
          <cell r="E227">
            <v>507.85</v>
          </cell>
          <cell r="F227">
            <v>509.29631501562199</v>
          </cell>
          <cell r="G227">
            <v>130584</v>
          </cell>
          <cell r="H227">
            <v>2138</v>
          </cell>
          <cell r="I227">
            <v>66505950</v>
          </cell>
          <cell r="J227">
            <v>34228</v>
          </cell>
          <cell r="K227">
            <v>26.21</v>
          </cell>
          <cell r="L227">
            <v>6.35</v>
          </cell>
          <cell r="M227">
            <v>-4.1500000000000004</v>
          </cell>
        </row>
        <row r="228">
          <cell r="A228">
            <v>42887</v>
          </cell>
          <cell r="B228">
            <v>514</v>
          </cell>
          <cell r="C228">
            <v>515.9</v>
          </cell>
          <cell r="D228">
            <v>506</v>
          </cell>
          <cell r="E228">
            <v>509.5</v>
          </cell>
          <cell r="F228">
            <v>509.98187334885301</v>
          </cell>
          <cell r="G228">
            <v>152924</v>
          </cell>
          <cell r="H228">
            <v>2518</v>
          </cell>
          <cell r="I228">
            <v>77988468</v>
          </cell>
          <cell r="J228">
            <v>28722</v>
          </cell>
          <cell r="K228">
            <v>18.78</v>
          </cell>
          <cell r="L228">
            <v>9.9</v>
          </cell>
          <cell r="M228">
            <v>-4.5</v>
          </cell>
        </row>
        <row r="229">
          <cell r="A229">
            <v>42886</v>
          </cell>
          <cell r="B229">
            <v>516.9</v>
          </cell>
          <cell r="C229">
            <v>516.9</v>
          </cell>
          <cell r="D229">
            <v>509.55</v>
          </cell>
          <cell r="E229">
            <v>514.20000000000005</v>
          </cell>
          <cell r="F229">
            <v>512.46457856318102</v>
          </cell>
          <cell r="G229">
            <v>204396</v>
          </cell>
          <cell r="H229">
            <v>2902</v>
          </cell>
          <cell r="I229">
            <v>104745710</v>
          </cell>
          <cell r="J229">
            <v>41898</v>
          </cell>
          <cell r="K229">
            <v>20.5</v>
          </cell>
          <cell r="L229">
            <v>7.35</v>
          </cell>
          <cell r="M229">
            <v>-2.7</v>
          </cell>
        </row>
        <row r="230">
          <cell r="A230">
            <v>42885</v>
          </cell>
          <cell r="B230">
            <v>505</v>
          </cell>
          <cell r="C230">
            <v>516.15</v>
          </cell>
          <cell r="D230">
            <v>503.45</v>
          </cell>
          <cell r="E230">
            <v>512.75</v>
          </cell>
          <cell r="F230">
            <v>512.18834446129995</v>
          </cell>
          <cell r="G230">
            <v>310479</v>
          </cell>
          <cell r="H230">
            <v>4348</v>
          </cell>
          <cell r="I230">
            <v>159023725</v>
          </cell>
          <cell r="J230">
            <v>70536</v>
          </cell>
          <cell r="K230">
            <v>22.72</v>
          </cell>
          <cell r="L230">
            <v>12.7</v>
          </cell>
          <cell r="M230">
            <v>7.75</v>
          </cell>
        </row>
        <row r="231">
          <cell r="A231">
            <v>42884</v>
          </cell>
          <cell r="B231">
            <v>509</v>
          </cell>
          <cell r="C231">
            <v>515.1</v>
          </cell>
          <cell r="D231">
            <v>502.9</v>
          </cell>
          <cell r="E231">
            <v>505.95</v>
          </cell>
          <cell r="F231">
            <v>507.70001445759902</v>
          </cell>
          <cell r="G231">
            <v>311255</v>
          </cell>
          <cell r="H231">
            <v>3383</v>
          </cell>
          <cell r="I231">
            <v>158024168</v>
          </cell>
          <cell r="J231">
            <v>53453</v>
          </cell>
          <cell r="K231">
            <v>17.170000000000002</v>
          </cell>
          <cell r="L231">
            <v>12.2</v>
          </cell>
          <cell r="M231">
            <v>-3.05</v>
          </cell>
        </row>
        <row r="232">
          <cell r="A232">
            <v>42881</v>
          </cell>
          <cell r="B232">
            <v>508</v>
          </cell>
          <cell r="C232">
            <v>512.79999999999995</v>
          </cell>
          <cell r="D232">
            <v>504.7</v>
          </cell>
          <cell r="E232">
            <v>511.4</v>
          </cell>
          <cell r="F232">
            <v>509.62360794454401</v>
          </cell>
          <cell r="G232">
            <v>303957</v>
          </cell>
          <cell r="H232">
            <v>3805</v>
          </cell>
          <cell r="I232">
            <v>154903663</v>
          </cell>
          <cell r="J232">
            <v>87614</v>
          </cell>
          <cell r="K232">
            <v>28.82</v>
          </cell>
          <cell r="L232">
            <v>8.1</v>
          </cell>
          <cell r="M232">
            <v>3.4</v>
          </cell>
        </row>
        <row r="233">
          <cell r="A233">
            <v>42880</v>
          </cell>
          <cell r="B233">
            <v>500</v>
          </cell>
          <cell r="C233">
            <v>509.5</v>
          </cell>
          <cell r="D233">
            <v>496</v>
          </cell>
          <cell r="E233">
            <v>506.35</v>
          </cell>
          <cell r="F233">
            <v>504.72885808564502</v>
          </cell>
          <cell r="G233">
            <v>486096</v>
          </cell>
          <cell r="H233">
            <v>4532</v>
          </cell>
          <cell r="I233">
            <v>245346679</v>
          </cell>
          <cell r="J233">
            <v>151414</v>
          </cell>
          <cell r="K233">
            <v>31.15</v>
          </cell>
          <cell r="L233">
            <v>13.5</v>
          </cell>
          <cell r="M233">
            <v>6.35</v>
          </cell>
        </row>
        <row r="234">
          <cell r="A234">
            <v>42879</v>
          </cell>
          <cell r="B234">
            <v>501</v>
          </cell>
          <cell r="C234">
            <v>504.35</v>
          </cell>
          <cell r="D234">
            <v>495.4</v>
          </cell>
          <cell r="E234">
            <v>499.2</v>
          </cell>
          <cell r="F234">
            <v>498.94285233732001</v>
          </cell>
          <cell r="G234">
            <v>261603</v>
          </cell>
          <cell r="H234">
            <v>4187</v>
          </cell>
          <cell r="I234">
            <v>130524947</v>
          </cell>
          <cell r="J234">
            <v>77398</v>
          </cell>
          <cell r="K234">
            <v>29.59</v>
          </cell>
          <cell r="L234">
            <v>8.9499999999999993</v>
          </cell>
          <cell r="M234">
            <v>-1.8</v>
          </cell>
        </row>
        <row r="235">
          <cell r="A235">
            <v>42878</v>
          </cell>
          <cell r="B235">
            <v>502.6</v>
          </cell>
          <cell r="C235">
            <v>506.2</v>
          </cell>
          <cell r="D235">
            <v>495.5</v>
          </cell>
          <cell r="E235">
            <v>500.7</v>
          </cell>
          <cell r="F235">
            <v>500.38700628616698</v>
          </cell>
          <cell r="G235">
            <v>492669</v>
          </cell>
          <cell r="H235">
            <v>5764</v>
          </cell>
          <cell r="I235">
            <v>246525166</v>
          </cell>
          <cell r="J235">
            <v>182488</v>
          </cell>
          <cell r="K235">
            <v>37.04</v>
          </cell>
          <cell r="L235">
            <v>10.7</v>
          </cell>
          <cell r="M235">
            <v>-1.9</v>
          </cell>
        </row>
        <row r="236">
          <cell r="A236">
            <v>42877</v>
          </cell>
          <cell r="B236">
            <v>503.4</v>
          </cell>
          <cell r="C236">
            <v>507.4</v>
          </cell>
          <cell r="D236">
            <v>499.4</v>
          </cell>
          <cell r="E236">
            <v>502.05</v>
          </cell>
          <cell r="F236">
            <v>502.81625633172303</v>
          </cell>
          <cell r="G236">
            <v>212225</v>
          </cell>
          <cell r="H236">
            <v>4351</v>
          </cell>
          <cell r="I236">
            <v>106710180</v>
          </cell>
          <cell r="J236">
            <v>56776</v>
          </cell>
          <cell r="K236">
            <v>26.75</v>
          </cell>
          <cell r="L236">
            <v>8</v>
          </cell>
          <cell r="M236">
            <v>-1.35</v>
          </cell>
        </row>
        <row r="237">
          <cell r="A237">
            <v>42874</v>
          </cell>
          <cell r="B237">
            <v>496</v>
          </cell>
          <cell r="C237">
            <v>503</v>
          </cell>
          <cell r="D237">
            <v>494.9</v>
          </cell>
          <cell r="E237">
            <v>500.85</v>
          </cell>
          <cell r="F237">
            <v>499.16333608845503</v>
          </cell>
          <cell r="G237">
            <v>320615</v>
          </cell>
          <cell r="H237">
            <v>3605</v>
          </cell>
          <cell r="I237">
            <v>160039253</v>
          </cell>
          <cell r="J237">
            <v>74193</v>
          </cell>
          <cell r="K237">
            <v>23.14</v>
          </cell>
          <cell r="L237">
            <v>8.1</v>
          </cell>
          <cell r="M237">
            <v>4.8499999999999996</v>
          </cell>
        </row>
        <row r="238">
          <cell r="A238">
            <v>42873</v>
          </cell>
          <cell r="B238">
            <v>498</v>
          </cell>
          <cell r="C238">
            <v>499.2</v>
          </cell>
          <cell r="D238">
            <v>490.1</v>
          </cell>
          <cell r="E238">
            <v>491.85</v>
          </cell>
          <cell r="F238">
            <v>494.68575026754002</v>
          </cell>
          <cell r="G238">
            <v>338266</v>
          </cell>
          <cell r="H238">
            <v>4374</v>
          </cell>
          <cell r="I238">
            <v>167335370</v>
          </cell>
          <cell r="J238">
            <v>121230</v>
          </cell>
          <cell r="K238">
            <v>35.840000000000003</v>
          </cell>
          <cell r="L238">
            <v>9.1</v>
          </cell>
          <cell r="M238">
            <v>-6.15</v>
          </cell>
        </row>
        <row r="239">
          <cell r="A239">
            <v>42872</v>
          </cell>
          <cell r="B239">
            <v>502.8</v>
          </cell>
          <cell r="C239">
            <v>506.75</v>
          </cell>
          <cell r="D239">
            <v>498.75</v>
          </cell>
          <cell r="E239">
            <v>502.65</v>
          </cell>
          <cell r="F239">
            <v>503.11400472069198</v>
          </cell>
          <cell r="G239">
            <v>305040</v>
          </cell>
          <cell r="H239">
            <v>3587</v>
          </cell>
          <cell r="I239">
            <v>153469896</v>
          </cell>
          <cell r="J239">
            <v>84513</v>
          </cell>
          <cell r="K239">
            <v>27.71</v>
          </cell>
          <cell r="L239">
            <v>8</v>
          </cell>
          <cell r="M239">
            <v>-0.15</v>
          </cell>
        </row>
        <row r="240">
          <cell r="A240">
            <v>42871</v>
          </cell>
          <cell r="B240">
            <v>504</v>
          </cell>
          <cell r="C240">
            <v>504.55</v>
          </cell>
          <cell r="D240">
            <v>493.3</v>
          </cell>
          <cell r="E240">
            <v>501.6</v>
          </cell>
          <cell r="F240">
            <v>499.66925270295297</v>
          </cell>
          <cell r="G240">
            <v>528866</v>
          </cell>
          <cell r="H240">
            <v>5655</v>
          </cell>
          <cell r="I240">
            <v>264258079</v>
          </cell>
          <cell r="J240">
            <v>129034</v>
          </cell>
          <cell r="K240">
            <v>24.4</v>
          </cell>
          <cell r="L240">
            <v>11.25</v>
          </cell>
          <cell r="M240">
            <v>-2.4</v>
          </cell>
        </row>
        <row r="241">
          <cell r="A241">
            <v>42870</v>
          </cell>
          <cell r="B241">
            <v>506.75</v>
          </cell>
          <cell r="C241">
            <v>508.5</v>
          </cell>
          <cell r="D241">
            <v>498.5</v>
          </cell>
          <cell r="E241">
            <v>500</v>
          </cell>
          <cell r="F241">
            <v>502.89867612489701</v>
          </cell>
          <cell r="G241">
            <v>529204</v>
          </cell>
          <cell r="H241">
            <v>5462</v>
          </cell>
          <cell r="I241">
            <v>266135991</v>
          </cell>
          <cell r="J241">
            <v>152576</v>
          </cell>
          <cell r="K241">
            <v>28.83</v>
          </cell>
          <cell r="L241">
            <v>10</v>
          </cell>
          <cell r="M241">
            <v>-6.75</v>
          </cell>
        </row>
        <row r="242">
          <cell r="A242">
            <v>42867</v>
          </cell>
          <cell r="B242">
            <v>516.79999999999995</v>
          </cell>
          <cell r="C242">
            <v>517</v>
          </cell>
          <cell r="D242">
            <v>499.5</v>
          </cell>
          <cell r="E242">
            <v>502.6</v>
          </cell>
          <cell r="F242">
            <v>508.27218432550501</v>
          </cell>
          <cell r="G242">
            <v>1593659</v>
          </cell>
          <cell r="H242">
            <v>8770</v>
          </cell>
          <cell r="I242">
            <v>810012541</v>
          </cell>
          <cell r="J242">
            <v>928856</v>
          </cell>
          <cell r="K242">
            <v>58.28</v>
          </cell>
          <cell r="L242">
            <v>17.5</v>
          </cell>
          <cell r="M242">
            <v>-14.2</v>
          </cell>
        </row>
        <row r="243">
          <cell r="A243">
            <v>42866</v>
          </cell>
          <cell r="B243">
            <v>525</v>
          </cell>
          <cell r="C243">
            <v>534.35</v>
          </cell>
          <cell r="D243">
            <v>513.79999999999995</v>
          </cell>
          <cell r="E243">
            <v>517.1</v>
          </cell>
          <cell r="F243">
            <v>526.46317184849499</v>
          </cell>
          <cell r="G243">
            <v>1521567</v>
          </cell>
          <cell r="H243">
            <v>7729</v>
          </cell>
          <cell r="I243">
            <v>801048989</v>
          </cell>
          <cell r="J243">
            <v>494250</v>
          </cell>
          <cell r="K243">
            <v>32.479999999999997</v>
          </cell>
          <cell r="L243">
            <v>20.55</v>
          </cell>
          <cell r="M243">
            <v>-7.9</v>
          </cell>
        </row>
        <row r="244">
          <cell r="A244">
            <v>42865</v>
          </cell>
          <cell r="B244">
            <v>518.04999999999995</v>
          </cell>
          <cell r="C244">
            <v>527.5</v>
          </cell>
          <cell r="D244">
            <v>515.85</v>
          </cell>
          <cell r="E244">
            <v>526</v>
          </cell>
          <cell r="F244">
            <v>523.63277459356095</v>
          </cell>
          <cell r="G244">
            <v>693525</v>
          </cell>
          <cell r="H244">
            <v>7664</v>
          </cell>
          <cell r="I244">
            <v>363152420</v>
          </cell>
          <cell r="J244">
            <v>163437</v>
          </cell>
          <cell r="K244">
            <v>23.57</v>
          </cell>
          <cell r="L244">
            <v>11.65</v>
          </cell>
          <cell r="M244">
            <v>7.95</v>
          </cell>
        </row>
        <row r="245">
          <cell r="A245">
            <v>42864</v>
          </cell>
          <cell r="B245">
            <v>513</v>
          </cell>
          <cell r="C245">
            <v>521</v>
          </cell>
          <cell r="D245">
            <v>511.1</v>
          </cell>
          <cell r="E245">
            <v>517.29999999999995</v>
          </cell>
          <cell r="F245">
            <v>516.52169008125998</v>
          </cell>
          <cell r="G245">
            <v>567310</v>
          </cell>
          <cell r="H245">
            <v>6492</v>
          </cell>
          <cell r="I245">
            <v>293027920</v>
          </cell>
          <cell r="J245">
            <v>145642</v>
          </cell>
          <cell r="K245">
            <v>25.67</v>
          </cell>
          <cell r="L245">
            <v>9.9</v>
          </cell>
          <cell r="M245">
            <v>4.3</v>
          </cell>
        </row>
        <row r="246">
          <cell r="A246">
            <v>42863</v>
          </cell>
          <cell r="B246">
            <v>509</v>
          </cell>
          <cell r="C246">
            <v>513.85</v>
          </cell>
          <cell r="D246">
            <v>503.55</v>
          </cell>
          <cell r="E246">
            <v>511.1</v>
          </cell>
          <cell r="F246">
            <v>509.867180242892</v>
          </cell>
          <cell r="G246">
            <v>348796</v>
          </cell>
          <cell r="H246">
            <v>3438</v>
          </cell>
          <cell r="I246">
            <v>177839633</v>
          </cell>
          <cell r="J246">
            <v>61474</v>
          </cell>
          <cell r="K246">
            <v>17.62</v>
          </cell>
          <cell r="L246">
            <v>10.3</v>
          </cell>
          <cell r="M246">
            <v>2.1</v>
          </cell>
        </row>
        <row r="247">
          <cell r="A247">
            <v>42860</v>
          </cell>
          <cell r="B247">
            <v>521</v>
          </cell>
          <cell r="C247">
            <v>522.95000000000005</v>
          </cell>
          <cell r="D247">
            <v>503.3</v>
          </cell>
          <cell r="E247">
            <v>504.9</v>
          </cell>
          <cell r="F247">
            <v>509.243290551293</v>
          </cell>
          <cell r="G247">
            <v>610147</v>
          </cell>
          <cell r="H247">
            <v>7459</v>
          </cell>
          <cell r="I247">
            <v>310713266</v>
          </cell>
          <cell r="J247">
            <v>125502</v>
          </cell>
          <cell r="K247">
            <v>20.57</v>
          </cell>
          <cell r="L247">
            <v>19.649999999999999</v>
          </cell>
          <cell r="M247">
            <v>-16.100000000000001</v>
          </cell>
        </row>
        <row r="248">
          <cell r="A248">
            <v>42859</v>
          </cell>
          <cell r="B248">
            <v>506</v>
          </cell>
          <cell r="C248">
            <v>521.25</v>
          </cell>
          <cell r="D248">
            <v>502</v>
          </cell>
          <cell r="E248">
            <v>518.9</v>
          </cell>
          <cell r="F248">
            <v>515.96645491335698</v>
          </cell>
          <cell r="G248">
            <v>1249095</v>
          </cell>
          <cell r="H248">
            <v>12579</v>
          </cell>
          <cell r="I248">
            <v>644491119</v>
          </cell>
          <cell r="J248">
            <v>270388</v>
          </cell>
          <cell r="K248">
            <v>21.65</v>
          </cell>
          <cell r="L248">
            <v>19.25</v>
          </cell>
          <cell r="M248">
            <v>12.9</v>
          </cell>
        </row>
        <row r="249">
          <cell r="A249">
            <v>42858</v>
          </cell>
          <cell r="B249">
            <v>506</v>
          </cell>
          <cell r="C249">
            <v>508</v>
          </cell>
          <cell r="D249">
            <v>500</v>
          </cell>
          <cell r="E249">
            <v>500.7</v>
          </cell>
          <cell r="F249">
            <v>503.00243569134801</v>
          </cell>
          <cell r="G249">
            <v>265633</v>
          </cell>
          <cell r="H249">
            <v>2845</v>
          </cell>
          <cell r="I249">
            <v>133614046</v>
          </cell>
          <cell r="J249">
            <v>70430</v>
          </cell>
          <cell r="K249">
            <v>26.51</v>
          </cell>
          <cell r="L249">
            <v>8</v>
          </cell>
          <cell r="M249">
            <v>-5.3</v>
          </cell>
        </row>
        <row r="250">
          <cell r="A250">
            <v>42857</v>
          </cell>
          <cell r="B250">
            <v>509.5</v>
          </cell>
          <cell r="C250">
            <v>513.04999999999995</v>
          </cell>
          <cell r="D250">
            <v>502</v>
          </cell>
          <cell r="E250">
            <v>505.15</v>
          </cell>
          <cell r="F250">
            <v>506.70851086252799</v>
          </cell>
          <cell r="G250">
            <v>332105</v>
          </cell>
          <cell r="H250">
            <v>4256</v>
          </cell>
          <cell r="I250">
            <v>168280430</v>
          </cell>
          <cell r="J250">
            <v>100256</v>
          </cell>
          <cell r="K250">
            <v>30.19</v>
          </cell>
          <cell r="L250">
            <v>11.05</v>
          </cell>
          <cell r="M250">
            <v>-4.3499999999999996</v>
          </cell>
        </row>
        <row r="251">
          <cell r="A251">
            <v>42853</v>
          </cell>
          <cell r="B251">
            <v>507.65</v>
          </cell>
          <cell r="C251">
            <v>514.9</v>
          </cell>
          <cell r="D251">
            <v>505</v>
          </cell>
          <cell r="E251">
            <v>509.6</v>
          </cell>
          <cell r="F251">
            <v>510.631637696079</v>
          </cell>
          <cell r="G251">
            <v>507066</v>
          </cell>
          <cell r="H251">
            <v>5885</v>
          </cell>
          <cell r="I251">
            <v>258923942</v>
          </cell>
          <cell r="J251">
            <v>134876</v>
          </cell>
          <cell r="K251">
            <v>26.6</v>
          </cell>
          <cell r="L251">
            <v>9.9</v>
          </cell>
          <cell r="M251">
            <v>1.95</v>
          </cell>
        </row>
        <row r="252">
          <cell r="A252">
            <v>42852</v>
          </cell>
          <cell r="B252">
            <v>523.1</v>
          </cell>
          <cell r="C252">
            <v>525</v>
          </cell>
          <cell r="D252">
            <v>503.6</v>
          </cell>
          <cell r="E252">
            <v>505.95</v>
          </cell>
          <cell r="F252">
            <v>508.796468905518</v>
          </cell>
          <cell r="G252">
            <v>2135202</v>
          </cell>
          <cell r="H252">
            <v>18399</v>
          </cell>
          <cell r="I252">
            <v>1086383238</v>
          </cell>
          <cell r="J252">
            <v>1137564</v>
          </cell>
          <cell r="K252">
            <v>53.28</v>
          </cell>
          <cell r="L252">
            <v>21.4</v>
          </cell>
          <cell r="M252">
            <v>-17.149999999999999</v>
          </cell>
        </row>
        <row r="253">
          <cell r="A253">
            <v>42851</v>
          </cell>
          <cell r="B253">
            <v>520</v>
          </cell>
          <cell r="C253">
            <v>524.4</v>
          </cell>
          <cell r="D253">
            <v>508.65</v>
          </cell>
          <cell r="E253">
            <v>517.29999999999995</v>
          </cell>
          <cell r="F253">
            <v>517.96132932461501</v>
          </cell>
          <cell r="G253">
            <v>837508</v>
          </cell>
          <cell r="H253">
            <v>11692</v>
          </cell>
          <cell r="I253">
            <v>433796757</v>
          </cell>
          <cell r="J253">
            <v>157235</v>
          </cell>
          <cell r="K253">
            <v>18.77</v>
          </cell>
          <cell r="L253">
            <v>15.75</v>
          </cell>
          <cell r="M253">
            <v>-2.7</v>
          </cell>
        </row>
        <row r="254">
          <cell r="A254">
            <v>42850</v>
          </cell>
          <cell r="B254">
            <v>501.4</v>
          </cell>
          <cell r="C254">
            <v>519.4</v>
          </cell>
          <cell r="D254">
            <v>495.6</v>
          </cell>
          <cell r="E254">
            <v>515.15</v>
          </cell>
          <cell r="F254">
            <v>508.58960656315901</v>
          </cell>
          <cell r="G254">
            <v>867509</v>
          </cell>
          <cell r="H254">
            <v>10228</v>
          </cell>
          <cell r="I254">
            <v>441206061</v>
          </cell>
          <cell r="J254">
            <v>256458</v>
          </cell>
          <cell r="K254">
            <v>29.56</v>
          </cell>
          <cell r="L254">
            <v>23.8</v>
          </cell>
          <cell r="M254">
            <v>13.75</v>
          </cell>
        </row>
        <row r="255">
          <cell r="A255">
            <v>42849</v>
          </cell>
          <cell r="B255">
            <v>486</v>
          </cell>
          <cell r="C255">
            <v>502.7</v>
          </cell>
          <cell r="D255">
            <v>481</v>
          </cell>
          <cell r="E255">
            <v>498.2</v>
          </cell>
          <cell r="F255">
            <v>494.09574414230502</v>
          </cell>
          <cell r="G255">
            <v>770397</v>
          </cell>
          <cell r="H255">
            <v>9212</v>
          </cell>
          <cell r="I255">
            <v>380649879</v>
          </cell>
          <cell r="J255">
            <v>184886</v>
          </cell>
          <cell r="K255">
            <v>24</v>
          </cell>
          <cell r="L255">
            <v>21.7</v>
          </cell>
          <cell r="M255">
            <v>12.2</v>
          </cell>
        </row>
        <row r="256">
          <cell r="A256">
            <v>42846</v>
          </cell>
          <cell r="B256">
            <v>490</v>
          </cell>
          <cell r="C256">
            <v>496.4</v>
          </cell>
          <cell r="D256">
            <v>483.2</v>
          </cell>
          <cell r="E256">
            <v>485.8</v>
          </cell>
          <cell r="F256">
            <v>490.07713815743</v>
          </cell>
          <cell r="G256">
            <v>354429</v>
          </cell>
          <cell r="H256">
            <v>5263</v>
          </cell>
          <cell r="I256">
            <v>173697550</v>
          </cell>
          <cell r="J256">
            <v>83560</v>
          </cell>
          <cell r="K256">
            <v>23.58</v>
          </cell>
          <cell r="L256">
            <v>13.2</v>
          </cell>
          <cell r="M256">
            <v>-4.2</v>
          </cell>
        </row>
        <row r="257">
          <cell r="A257">
            <v>42845</v>
          </cell>
          <cell r="B257">
            <v>496.5</v>
          </cell>
          <cell r="C257">
            <v>499.95</v>
          </cell>
          <cell r="D257">
            <v>487</v>
          </cell>
          <cell r="E257">
            <v>487.95</v>
          </cell>
          <cell r="F257">
            <v>490.23828654952899</v>
          </cell>
          <cell r="G257">
            <v>361913</v>
          </cell>
          <cell r="H257">
            <v>5355</v>
          </cell>
          <cell r="I257">
            <v>177423609</v>
          </cell>
          <cell r="J257">
            <v>116628</v>
          </cell>
          <cell r="K257">
            <v>32.229999999999997</v>
          </cell>
          <cell r="L257">
            <v>12.95</v>
          </cell>
          <cell r="M257">
            <v>-8.5500000000000007</v>
          </cell>
        </row>
        <row r="258">
          <cell r="A258">
            <v>42844</v>
          </cell>
          <cell r="B258">
            <v>499.9</v>
          </cell>
          <cell r="C258">
            <v>501.5</v>
          </cell>
          <cell r="D258">
            <v>488.1</v>
          </cell>
          <cell r="E258">
            <v>499.25</v>
          </cell>
          <cell r="F258">
            <v>495.73178827810898</v>
          </cell>
          <cell r="G258">
            <v>400072</v>
          </cell>
          <cell r="H258">
            <v>4715</v>
          </cell>
          <cell r="I258">
            <v>198328408</v>
          </cell>
          <cell r="J258">
            <v>140831</v>
          </cell>
          <cell r="K258">
            <v>35.200000000000003</v>
          </cell>
          <cell r="L258">
            <v>13.4</v>
          </cell>
          <cell r="M258">
            <v>-0.65</v>
          </cell>
        </row>
        <row r="259">
          <cell r="A259">
            <v>42843</v>
          </cell>
          <cell r="B259">
            <v>504.1</v>
          </cell>
          <cell r="C259">
            <v>508.75</v>
          </cell>
          <cell r="D259">
            <v>496.3</v>
          </cell>
          <cell r="E259">
            <v>498</v>
          </cell>
          <cell r="F259">
            <v>505.12664042542099</v>
          </cell>
          <cell r="G259">
            <v>599311</v>
          </cell>
          <cell r="H259">
            <v>3845</v>
          </cell>
          <cell r="I259">
            <v>302727952</v>
          </cell>
          <cell r="J259">
            <v>302572</v>
          </cell>
          <cell r="K259">
            <v>50.49</v>
          </cell>
          <cell r="L259">
            <v>12.45</v>
          </cell>
          <cell r="M259">
            <v>-6.1</v>
          </cell>
        </row>
        <row r="260">
          <cell r="A260">
            <v>42842</v>
          </cell>
          <cell r="B260">
            <v>506.8</v>
          </cell>
          <cell r="C260">
            <v>509</v>
          </cell>
          <cell r="D260">
            <v>501.05</v>
          </cell>
          <cell r="E260">
            <v>502.45</v>
          </cell>
          <cell r="F260">
            <v>504.22894795622</v>
          </cell>
          <cell r="G260">
            <v>210419</v>
          </cell>
          <cell r="H260">
            <v>4206</v>
          </cell>
          <cell r="I260">
            <v>106099351</v>
          </cell>
          <cell r="J260">
            <v>50445</v>
          </cell>
          <cell r="K260">
            <v>23.97</v>
          </cell>
          <cell r="L260">
            <v>7.95</v>
          </cell>
          <cell r="M260">
            <v>-4.3499999999999996</v>
          </cell>
        </row>
        <row r="261">
          <cell r="A261">
            <v>42838</v>
          </cell>
          <cell r="B261">
            <v>505.5</v>
          </cell>
          <cell r="C261">
            <v>511</v>
          </cell>
          <cell r="D261">
            <v>502.65</v>
          </cell>
          <cell r="E261">
            <v>506.7</v>
          </cell>
          <cell r="F261">
            <v>506.76934422815401</v>
          </cell>
          <cell r="G261">
            <v>408145</v>
          </cell>
          <cell r="H261">
            <v>3779</v>
          </cell>
          <cell r="I261">
            <v>206835374</v>
          </cell>
          <cell r="J261">
            <v>100002</v>
          </cell>
          <cell r="K261">
            <v>24.5</v>
          </cell>
          <cell r="L261">
            <v>8.35</v>
          </cell>
          <cell r="M261">
            <v>1.2</v>
          </cell>
        </row>
        <row r="262">
          <cell r="A262">
            <v>42837</v>
          </cell>
          <cell r="B262">
            <v>515</v>
          </cell>
          <cell r="C262">
            <v>519.85</v>
          </cell>
          <cell r="D262">
            <v>503.65</v>
          </cell>
          <cell r="E262">
            <v>505.7</v>
          </cell>
          <cell r="F262">
            <v>511.29558872741097</v>
          </cell>
          <cell r="G262">
            <v>334688</v>
          </cell>
          <cell r="H262">
            <v>4422</v>
          </cell>
          <cell r="I262">
            <v>171124498</v>
          </cell>
          <cell r="J262">
            <v>94333</v>
          </cell>
          <cell r="K262">
            <v>28.19</v>
          </cell>
          <cell r="L262">
            <v>16.2</v>
          </cell>
          <cell r="M262">
            <v>-9.3000000000000007</v>
          </cell>
        </row>
        <row r="263">
          <cell r="A263">
            <v>42836</v>
          </cell>
          <cell r="B263">
            <v>511.8</v>
          </cell>
          <cell r="C263">
            <v>516</v>
          </cell>
          <cell r="D263">
            <v>508</v>
          </cell>
          <cell r="E263">
            <v>513.65</v>
          </cell>
          <cell r="F263">
            <v>513.43501145652795</v>
          </cell>
          <cell r="G263">
            <v>784269</v>
          </cell>
          <cell r="H263">
            <v>3903</v>
          </cell>
          <cell r="I263">
            <v>402671163</v>
          </cell>
          <cell r="J263">
            <v>589336</v>
          </cell>
          <cell r="K263">
            <v>75.14</v>
          </cell>
          <cell r="L263">
            <v>8</v>
          </cell>
          <cell r="M263">
            <v>1.85</v>
          </cell>
        </row>
        <row r="264">
          <cell r="A264">
            <v>42835</v>
          </cell>
          <cell r="B264">
            <v>503</v>
          </cell>
          <cell r="C264">
            <v>512.85</v>
          </cell>
          <cell r="D264">
            <v>503</v>
          </cell>
          <cell r="E264">
            <v>510.75</v>
          </cell>
          <cell r="F264">
            <v>509.33747496637898</v>
          </cell>
          <cell r="G264">
            <v>413444</v>
          </cell>
          <cell r="H264">
            <v>4817</v>
          </cell>
          <cell r="I264">
            <v>210582523</v>
          </cell>
          <cell r="J264">
            <v>157411</v>
          </cell>
          <cell r="K264">
            <v>38.07</v>
          </cell>
          <cell r="L264">
            <v>9.85</v>
          </cell>
          <cell r="M264">
            <v>7.75</v>
          </cell>
        </row>
        <row r="265">
          <cell r="A265">
            <v>42832</v>
          </cell>
          <cell r="B265">
            <v>507.9</v>
          </cell>
          <cell r="C265">
            <v>514.6</v>
          </cell>
          <cell r="D265">
            <v>502.6</v>
          </cell>
          <cell r="E265">
            <v>503.8</v>
          </cell>
          <cell r="F265">
            <v>508.15974217002002</v>
          </cell>
          <cell r="G265">
            <v>273979</v>
          </cell>
          <cell r="H265">
            <v>3435</v>
          </cell>
          <cell r="I265">
            <v>139225098</v>
          </cell>
          <cell r="J265">
            <v>42033</v>
          </cell>
          <cell r="K265">
            <v>15.34</v>
          </cell>
          <cell r="L265">
            <v>12</v>
          </cell>
          <cell r="M265">
            <v>-4.0999999999999996</v>
          </cell>
        </row>
        <row r="266">
          <cell r="A266">
            <v>42831</v>
          </cell>
          <cell r="B266">
            <v>506</v>
          </cell>
          <cell r="C266">
            <v>516.85</v>
          </cell>
          <cell r="D266">
            <v>505</v>
          </cell>
          <cell r="E266">
            <v>508.7</v>
          </cell>
          <cell r="F266">
            <v>510.84680685207098</v>
          </cell>
          <cell r="G266">
            <v>618324</v>
          </cell>
          <cell r="H266">
            <v>7940</v>
          </cell>
          <cell r="I266">
            <v>315868841</v>
          </cell>
          <cell r="J266">
            <v>122312</v>
          </cell>
          <cell r="K266">
            <v>19.78</v>
          </cell>
          <cell r="L266">
            <v>11.85</v>
          </cell>
          <cell r="M266">
            <v>2.7</v>
          </cell>
        </row>
        <row r="267">
          <cell r="A267">
            <v>42830</v>
          </cell>
          <cell r="B267">
            <v>499.55</v>
          </cell>
          <cell r="C267">
            <v>509</v>
          </cell>
          <cell r="D267">
            <v>498.65</v>
          </cell>
          <cell r="E267">
            <v>506.5</v>
          </cell>
          <cell r="F267">
            <v>504.67604781031503</v>
          </cell>
          <cell r="G267">
            <v>369962</v>
          </cell>
          <cell r="H267">
            <v>5051</v>
          </cell>
          <cell r="I267">
            <v>186710960</v>
          </cell>
          <cell r="J267">
            <v>89225</v>
          </cell>
          <cell r="K267">
            <v>24.12</v>
          </cell>
          <cell r="L267">
            <v>10.35</v>
          </cell>
          <cell r="M267">
            <v>6.95</v>
          </cell>
        </row>
        <row r="268">
          <cell r="A268">
            <v>42828</v>
          </cell>
          <cell r="B268">
            <v>495</v>
          </cell>
          <cell r="C268">
            <v>503.2</v>
          </cell>
          <cell r="D268">
            <v>491.5</v>
          </cell>
          <cell r="E268">
            <v>498.8</v>
          </cell>
          <cell r="F268">
            <v>498.53202196599102</v>
          </cell>
          <cell r="G268">
            <v>339798</v>
          </cell>
          <cell r="H268">
            <v>5127</v>
          </cell>
          <cell r="I268">
            <v>169400184</v>
          </cell>
          <cell r="J268">
            <v>67518</v>
          </cell>
          <cell r="K268">
            <v>19.87</v>
          </cell>
          <cell r="L268">
            <v>11.7</v>
          </cell>
          <cell r="M268">
            <v>3.8</v>
          </cell>
        </row>
        <row r="269">
          <cell r="A269">
            <v>42825</v>
          </cell>
          <cell r="B269">
            <v>500</v>
          </cell>
          <cell r="C269">
            <v>503.65</v>
          </cell>
          <cell r="D269">
            <v>489</v>
          </cell>
          <cell r="E269">
            <v>490.8</v>
          </cell>
          <cell r="F269">
            <v>497.52958581332098</v>
          </cell>
          <cell r="G269">
            <v>407932</v>
          </cell>
          <cell r="H269">
            <v>6236</v>
          </cell>
          <cell r="I269">
            <v>202958239</v>
          </cell>
          <cell r="J269">
            <v>112386</v>
          </cell>
          <cell r="K269">
            <v>27.55</v>
          </cell>
          <cell r="L269">
            <v>14.65</v>
          </cell>
          <cell r="M269">
            <v>-9.1999999999999993</v>
          </cell>
        </row>
        <row r="270">
          <cell r="A270">
            <v>42824</v>
          </cell>
          <cell r="B270">
            <v>500.4</v>
          </cell>
          <cell r="C270">
            <v>504.4</v>
          </cell>
          <cell r="D270">
            <v>495.25</v>
          </cell>
          <cell r="E270">
            <v>499.05</v>
          </cell>
          <cell r="F270">
            <v>499.62427386052201</v>
          </cell>
          <cell r="G270">
            <v>647775</v>
          </cell>
          <cell r="H270">
            <v>6083</v>
          </cell>
          <cell r="I270">
            <v>323644114</v>
          </cell>
          <cell r="J270">
            <v>227906</v>
          </cell>
          <cell r="K270">
            <v>35.18</v>
          </cell>
          <cell r="L270">
            <v>9.15</v>
          </cell>
          <cell r="M270">
            <v>-1.35</v>
          </cell>
        </row>
        <row r="271">
          <cell r="A271">
            <v>42823</v>
          </cell>
          <cell r="B271">
            <v>508</v>
          </cell>
          <cell r="C271">
            <v>512.9</v>
          </cell>
          <cell r="D271">
            <v>500</v>
          </cell>
          <cell r="E271">
            <v>503.95</v>
          </cell>
          <cell r="F271">
            <v>501.467857263822</v>
          </cell>
          <cell r="G271">
            <v>8650617</v>
          </cell>
          <cell r="H271">
            <v>10382</v>
          </cell>
          <cell r="I271">
            <v>4338006371</v>
          </cell>
          <cell r="J271">
            <v>7884503</v>
          </cell>
          <cell r="K271">
            <v>91.14</v>
          </cell>
          <cell r="L271">
            <v>12.9</v>
          </cell>
          <cell r="M271">
            <v>-4.05</v>
          </cell>
        </row>
        <row r="272">
          <cell r="A272">
            <v>42822</v>
          </cell>
          <cell r="B272">
            <v>494</v>
          </cell>
          <cell r="C272">
            <v>504.95</v>
          </cell>
          <cell r="D272">
            <v>490</v>
          </cell>
          <cell r="E272">
            <v>502.95</v>
          </cell>
          <cell r="F272">
            <v>490.97970617332601</v>
          </cell>
          <cell r="G272">
            <v>8965830</v>
          </cell>
          <cell r="H272">
            <v>18310</v>
          </cell>
          <cell r="I272">
            <v>4402040579</v>
          </cell>
          <cell r="J272">
            <v>8499888</v>
          </cell>
          <cell r="K272">
            <v>94.8</v>
          </cell>
          <cell r="L272">
            <v>14.95</v>
          </cell>
          <cell r="M272">
            <v>8.9499999999999993</v>
          </cell>
        </row>
        <row r="273">
          <cell r="A273">
            <v>42821</v>
          </cell>
          <cell r="B273">
            <v>490</v>
          </cell>
          <cell r="C273">
            <v>492.95</v>
          </cell>
          <cell r="D273">
            <v>483.75</v>
          </cell>
          <cell r="E273">
            <v>487.2</v>
          </cell>
          <cell r="F273">
            <v>487.64688200732297</v>
          </cell>
          <cell r="G273">
            <v>352310</v>
          </cell>
          <cell r="H273">
            <v>7687</v>
          </cell>
          <cell r="I273">
            <v>171802873</v>
          </cell>
          <cell r="J273">
            <v>140998</v>
          </cell>
          <cell r="K273">
            <v>40.020000000000003</v>
          </cell>
          <cell r="L273">
            <v>9.1999999999999993</v>
          </cell>
          <cell r="M273">
            <v>-2.8</v>
          </cell>
        </row>
        <row r="274">
          <cell r="A274">
            <v>42818</v>
          </cell>
          <cell r="B274">
            <v>489</v>
          </cell>
          <cell r="C274">
            <v>495.3</v>
          </cell>
          <cell r="D274">
            <v>485</v>
          </cell>
          <cell r="E274">
            <v>489.2</v>
          </cell>
          <cell r="F274">
            <v>491.06306276777502</v>
          </cell>
          <cell r="G274">
            <v>427130</v>
          </cell>
          <cell r="H274">
            <v>6590</v>
          </cell>
          <cell r="I274">
            <v>209747766</v>
          </cell>
          <cell r="J274">
            <v>198457</v>
          </cell>
          <cell r="K274">
            <v>46.46</v>
          </cell>
          <cell r="L274">
            <v>10.3</v>
          </cell>
          <cell r="M274">
            <v>0.2</v>
          </cell>
        </row>
        <row r="275">
          <cell r="A275">
            <v>42817</v>
          </cell>
          <cell r="B275">
            <v>488</v>
          </cell>
          <cell r="C275">
            <v>491.75</v>
          </cell>
          <cell r="D275">
            <v>483.05</v>
          </cell>
          <cell r="E275">
            <v>488.1</v>
          </cell>
          <cell r="F275">
            <v>487.07064840499299</v>
          </cell>
          <cell r="G275">
            <v>380688</v>
          </cell>
          <cell r="H275">
            <v>6244</v>
          </cell>
          <cell r="I275">
            <v>185421951</v>
          </cell>
          <cell r="J275">
            <v>90794</v>
          </cell>
          <cell r="K275">
            <v>23.85</v>
          </cell>
          <cell r="L275">
            <v>8.6999999999999993</v>
          </cell>
          <cell r="M275">
            <v>0.1</v>
          </cell>
        </row>
        <row r="276">
          <cell r="A276">
            <v>42816</v>
          </cell>
          <cell r="B276">
            <v>485.8</v>
          </cell>
          <cell r="C276">
            <v>502.35</v>
          </cell>
          <cell r="D276">
            <v>484.1</v>
          </cell>
          <cell r="E276">
            <v>484.5</v>
          </cell>
          <cell r="F276">
            <v>491.00391409309901</v>
          </cell>
          <cell r="G276">
            <v>1860712</v>
          </cell>
          <cell r="H276">
            <v>13163</v>
          </cell>
          <cell r="I276">
            <v>913616875</v>
          </cell>
          <cell r="J276">
            <v>1305096</v>
          </cell>
          <cell r="K276">
            <v>70.14</v>
          </cell>
          <cell r="L276">
            <v>18.25</v>
          </cell>
          <cell r="M276">
            <v>-1.3</v>
          </cell>
        </row>
        <row r="277">
          <cell r="A277">
            <v>42815</v>
          </cell>
          <cell r="B277">
            <v>498.05</v>
          </cell>
          <cell r="C277">
            <v>501.9</v>
          </cell>
          <cell r="D277">
            <v>486</v>
          </cell>
          <cell r="E277">
            <v>488</v>
          </cell>
          <cell r="F277">
            <v>490.30531502618902</v>
          </cell>
          <cell r="G277">
            <v>528464</v>
          </cell>
          <cell r="H277">
            <v>14044</v>
          </cell>
          <cell r="I277">
            <v>259108708</v>
          </cell>
          <cell r="J277">
            <v>216240</v>
          </cell>
          <cell r="K277">
            <v>40.92</v>
          </cell>
          <cell r="L277">
            <v>15.9</v>
          </cell>
          <cell r="M277">
            <v>-10.050000000000001</v>
          </cell>
        </row>
        <row r="278">
          <cell r="A278">
            <v>42814</v>
          </cell>
          <cell r="B278">
            <v>518.9</v>
          </cell>
          <cell r="C278">
            <v>518.9</v>
          </cell>
          <cell r="D278">
            <v>502.1</v>
          </cell>
          <cell r="E278">
            <v>504.55</v>
          </cell>
          <cell r="F278">
            <v>509.800407837563</v>
          </cell>
          <cell r="G278">
            <v>5071627</v>
          </cell>
          <cell r="H278">
            <v>5368</v>
          </cell>
          <cell r="I278">
            <v>2585517513</v>
          </cell>
          <cell r="J278">
            <v>4875886</v>
          </cell>
          <cell r="K278">
            <v>96.14</v>
          </cell>
          <cell r="L278">
            <v>16.8</v>
          </cell>
          <cell r="M278">
            <v>-14.35</v>
          </cell>
        </row>
        <row r="279">
          <cell r="A279">
            <v>42811</v>
          </cell>
          <cell r="B279">
            <v>517.45000000000005</v>
          </cell>
          <cell r="C279">
            <v>518.75</v>
          </cell>
          <cell r="D279">
            <v>511.75</v>
          </cell>
          <cell r="E279">
            <v>517</v>
          </cell>
          <cell r="F279">
            <v>516.29243969408697</v>
          </cell>
          <cell r="G279">
            <v>665026</v>
          </cell>
          <cell r="H279">
            <v>5119</v>
          </cell>
          <cell r="I279">
            <v>343347896</v>
          </cell>
          <cell r="J279">
            <v>491349</v>
          </cell>
          <cell r="K279">
            <v>73.88</v>
          </cell>
          <cell r="L279">
            <v>7</v>
          </cell>
          <cell r="M279">
            <v>-0.45</v>
          </cell>
        </row>
        <row r="280">
          <cell r="A280">
            <v>42810</v>
          </cell>
          <cell r="B280">
            <v>514.45000000000005</v>
          </cell>
          <cell r="C280">
            <v>516.9</v>
          </cell>
          <cell r="D280">
            <v>511.5</v>
          </cell>
          <cell r="E280">
            <v>513.6</v>
          </cell>
          <cell r="F280">
            <v>515.69310297041795</v>
          </cell>
          <cell r="G280">
            <v>1861758</v>
          </cell>
          <cell r="H280">
            <v>3755</v>
          </cell>
          <cell r="I280">
            <v>960095760</v>
          </cell>
          <cell r="J280">
            <v>1706305</v>
          </cell>
          <cell r="K280">
            <v>91.65</v>
          </cell>
          <cell r="L280">
            <v>5.4</v>
          </cell>
          <cell r="M280">
            <v>-0.85</v>
          </cell>
        </row>
        <row r="281">
          <cell r="A281">
            <v>42809</v>
          </cell>
          <cell r="B281">
            <v>513.54999999999995</v>
          </cell>
          <cell r="C281">
            <v>515.9</v>
          </cell>
          <cell r="D281">
            <v>509.4</v>
          </cell>
          <cell r="E281">
            <v>511.75</v>
          </cell>
          <cell r="F281">
            <v>512.44496834107201</v>
          </cell>
          <cell r="G281">
            <v>236900</v>
          </cell>
          <cell r="H281">
            <v>3938</v>
          </cell>
          <cell r="I281">
            <v>121398213</v>
          </cell>
          <cell r="J281">
            <v>75219</v>
          </cell>
          <cell r="K281">
            <v>31.75</v>
          </cell>
          <cell r="L281">
            <v>6.5</v>
          </cell>
          <cell r="M281">
            <v>-1.8</v>
          </cell>
        </row>
        <row r="282">
          <cell r="A282">
            <v>42808</v>
          </cell>
          <cell r="B282">
            <v>523</v>
          </cell>
          <cell r="C282">
            <v>525.70000000000005</v>
          </cell>
          <cell r="D282">
            <v>509.7</v>
          </cell>
          <cell r="E282">
            <v>511</v>
          </cell>
          <cell r="F282">
            <v>517.03475764103496</v>
          </cell>
          <cell r="G282">
            <v>1776559</v>
          </cell>
          <cell r="H282">
            <v>8118</v>
          </cell>
          <cell r="I282">
            <v>918542752</v>
          </cell>
          <cell r="J282">
            <v>1476511</v>
          </cell>
          <cell r="K282">
            <v>83.11</v>
          </cell>
          <cell r="L282">
            <v>16</v>
          </cell>
          <cell r="M282">
            <v>-12</v>
          </cell>
        </row>
        <row r="283">
          <cell r="A283">
            <v>42804</v>
          </cell>
          <cell r="B283">
            <v>520</v>
          </cell>
          <cell r="C283">
            <v>520</v>
          </cell>
          <cell r="D283">
            <v>513</v>
          </cell>
          <cell r="E283">
            <v>515.54999999999995</v>
          </cell>
          <cell r="F283">
            <v>515.50711520497998</v>
          </cell>
          <cell r="G283">
            <v>392891</v>
          </cell>
          <cell r="H283">
            <v>8490</v>
          </cell>
          <cell r="I283">
            <v>202538106</v>
          </cell>
          <cell r="J283">
            <v>155821</v>
          </cell>
          <cell r="K283">
            <v>39.659999999999997</v>
          </cell>
          <cell r="L283">
            <v>7</v>
          </cell>
          <cell r="M283">
            <v>-4.45</v>
          </cell>
        </row>
        <row r="284">
          <cell r="A284">
            <v>42803</v>
          </cell>
          <cell r="B284">
            <v>510.2</v>
          </cell>
          <cell r="C284">
            <v>519</v>
          </cell>
          <cell r="D284">
            <v>506.5</v>
          </cell>
          <cell r="E284">
            <v>516.1</v>
          </cell>
          <cell r="F284">
            <v>515.10834005101003</v>
          </cell>
          <cell r="G284">
            <v>378355</v>
          </cell>
          <cell r="H284">
            <v>5329</v>
          </cell>
          <cell r="I284">
            <v>194893816</v>
          </cell>
          <cell r="J284">
            <v>74707</v>
          </cell>
          <cell r="K284">
            <v>19.75</v>
          </cell>
          <cell r="L284">
            <v>12.5</v>
          </cell>
          <cell r="M284">
            <v>5.9</v>
          </cell>
        </row>
        <row r="285">
          <cell r="A285">
            <v>42802</v>
          </cell>
          <cell r="B285">
            <v>505</v>
          </cell>
          <cell r="C285">
            <v>512.75</v>
          </cell>
          <cell r="D285">
            <v>500.3</v>
          </cell>
          <cell r="E285">
            <v>510.2</v>
          </cell>
          <cell r="F285">
            <v>506.76602416096301</v>
          </cell>
          <cell r="G285">
            <v>485080</v>
          </cell>
          <cell r="H285">
            <v>9139</v>
          </cell>
          <cell r="I285">
            <v>245822063</v>
          </cell>
          <cell r="J285">
            <v>158372</v>
          </cell>
          <cell r="K285">
            <v>32.65</v>
          </cell>
          <cell r="L285">
            <v>12.45</v>
          </cell>
          <cell r="M285">
            <v>5.2</v>
          </cell>
        </row>
        <row r="286">
          <cell r="A286">
            <v>42801</v>
          </cell>
          <cell r="B286">
            <v>520.75</v>
          </cell>
          <cell r="C286">
            <v>520.75</v>
          </cell>
          <cell r="D286">
            <v>509.5</v>
          </cell>
          <cell r="E286">
            <v>511.7</v>
          </cell>
          <cell r="F286">
            <v>511.68817425636399</v>
          </cell>
          <cell r="G286">
            <v>806444</v>
          </cell>
          <cell r="H286">
            <v>5754</v>
          </cell>
          <cell r="I286">
            <v>412647858</v>
          </cell>
          <cell r="J286">
            <v>566692</v>
          </cell>
          <cell r="K286">
            <v>70.27</v>
          </cell>
          <cell r="L286">
            <v>11.25</v>
          </cell>
          <cell r="M286">
            <v>-9.0500000000000007</v>
          </cell>
        </row>
        <row r="287">
          <cell r="A287">
            <v>42800</v>
          </cell>
          <cell r="B287">
            <v>514</v>
          </cell>
          <cell r="C287">
            <v>520.65</v>
          </cell>
          <cell r="D287">
            <v>512.4</v>
          </cell>
          <cell r="E287">
            <v>518.35</v>
          </cell>
          <cell r="F287">
            <v>517.48311449521395</v>
          </cell>
          <cell r="G287">
            <v>404637</v>
          </cell>
          <cell r="H287">
            <v>6890</v>
          </cell>
          <cell r="I287">
            <v>209392815</v>
          </cell>
          <cell r="J287">
            <v>73652</v>
          </cell>
          <cell r="K287">
            <v>18.2</v>
          </cell>
          <cell r="L287">
            <v>8.25</v>
          </cell>
          <cell r="M287">
            <v>4.3499999999999996</v>
          </cell>
        </row>
        <row r="288">
          <cell r="A288">
            <v>42797</v>
          </cell>
          <cell r="B288">
            <v>507.8</v>
          </cell>
          <cell r="C288">
            <v>515</v>
          </cell>
          <cell r="D288">
            <v>506.7</v>
          </cell>
          <cell r="E288">
            <v>512.79999999999995</v>
          </cell>
          <cell r="F288">
            <v>510.77392634556099</v>
          </cell>
          <cell r="G288">
            <v>237949</v>
          </cell>
          <cell r="H288">
            <v>3486</v>
          </cell>
          <cell r="I288">
            <v>121538145</v>
          </cell>
          <cell r="J288">
            <v>53124</v>
          </cell>
          <cell r="K288">
            <v>22.33</v>
          </cell>
          <cell r="L288">
            <v>8.3000000000000007</v>
          </cell>
          <cell r="M288">
            <v>5</v>
          </cell>
        </row>
        <row r="289">
          <cell r="A289">
            <v>42796</v>
          </cell>
          <cell r="B289">
            <v>516</v>
          </cell>
          <cell r="C289">
            <v>519.9</v>
          </cell>
          <cell r="D289">
            <v>503.75</v>
          </cell>
          <cell r="E289">
            <v>506.3</v>
          </cell>
          <cell r="F289">
            <v>511.74252394896399</v>
          </cell>
          <cell r="G289">
            <v>410143</v>
          </cell>
          <cell r="H289">
            <v>8524</v>
          </cell>
          <cell r="I289">
            <v>209887614</v>
          </cell>
          <cell r="J289">
            <v>133643</v>
          </cell>
          <cell r="K289">
            <v>32.58</v>
          </cell>
          <cell r="L289">
            <v>16.149999999999999</v>
          </cell>
          <cell r="M289">
            <v>-9.6999999999999993</v>
          </cell>
        </row>
        <row r="290">
          <cell r="A290">
            <v>42795</v>
          </cell>
          <cell r="B290">
            <v>511.5</v>
          </cell>
          <cell r="C290">
            <v>521.79999999999995</v>
          </cell>
          <cell r="D290">
            <v>509.8</v>
          </cell>
          <cell r="E290">
            <v>513.29999999999995</v>
          </cell>
          <cell r="F290">
            <v>516.68499455714095</v>
          </cell>
          <cell r="G290">
            <v>462992</v>
          </cell>
          <cell r="H290">
            <v>6801</v>
          </cell>
          <cell r="I290">
            <v>239221019</v>
          </cell>
          <cell r="J290">
            <v>119356</v>
          </cell>
          <cell r="K290">
            <v>25.78</v>
          </cell>
          <cell r="L290">
            <v>12</v>
          </cell>
          <cell r="M290">
            <v>1.8</v>
          </cell>
        </row>
        <row r="291">
          <cell r="A291">
            <v>42794</v>
          </cell>
          <cell r="B291">
            <v>510.9</v>
          </cell>
          <cell r="C291">
            <v>512.79999999999995</v>
          </cell>
          <cell r="D291">
            <v>504.55</v>
          </cell>
          <cell r="E291">
            <v>506.15</v>
          </cell>
          <cell r="F291">
            <v>507.73602165328799</v>
          </cell>
          <cell r="G291">
            <v>247168</v>
          </cell>
          <cell r="H291">
            <v>4884</v>
          </cell>
          <cell r="I291">
            <v>125496097</v>
          </cell>
          <cell r="J291">
            <v>76096</v>
          </cell>
          <cell r="K291">
            <v>30.79</v>
          </cell>
          <cell r="L291">
            <v>8.25</v>
          </cell>
          <cell r="M291">
            <v>-4.75</v>
          </cell>
        </row>
        <row r="292">
          <cell r="A292">
            <v>42793</v>
          </cell>
          <cell r="B292">
            <v>527.75</v>
          </cell>
          <cell r="C292">
            <v>527.75</v>
          </cell>
          <cell r="D292">
            <v>507</v>
          </cell>
          <cell r="E292">
            <v>508.85</v>
          </cell>
          <cell r="F292">
            <v>513.31808463082905</v>
          </cell>
          <cell r="G292">
            <v>659925</v>
          </cell>
          <cell r="H292">
            <v>8993</v>
          </cell>
          <cell r="I292">
            <v>338751437</v>
          </cell>
          <cell r="J292">
            <v>151047</v>
          </cell>
          <cell r="K292">
            <v>22.89</v>
          </cell>
          <cell r="L292">
            <v>20.75</v>
          </cell>
          <cell r="M292">
            <v>-18.899999999999999</v>
          </cell>
        </row>
        <row r="293">
          <cell r="A293">
            <v>42789</v>
          </cell>
          <cell r="B293">
            <v>525</v>
          </cell>
          <cell r="C293">
            <v>529.79999999999995</v>
          </cell>
          <cell r="D293">
            <v>518.1</v>
          </cell>
          <cell r="E293">
            <v>527.65</v>
          </cell>
          <cell r="F293">
            <v>524.61699116266198</v>
          </cell>
          <cell r="G293">
            <v>550392</v>
          </cell>
          <cell r="H293">
            <v>8359</v>
          </cell>
          <cell r="I293">
            <v>288744995</v>
          </cell>
          <cell r="J293">
            <v>131813</v>
          </cell>
          <cell r="K293">
            <v>23.95</v>
          </cell>
          <cell r="L293">
            <v>11.7</v>
          </cell>
          <cell r="M293">
            <v>2.65</v>
          </cell>
        </row>
        <row r="294">
          <cell r="A294">
            <v>42788</v>
          </cell>
          <cell r="B294">
            <v>505.05</v>
          </cell>
          <cell r="C294">
            <v>526.9</v>
          </cell>
          <cell r="D294">
            <v>505.05</v>
          </cell>
          <cell r="E294">
            <v>524.45000000000005</v>
          </cell>
          <cell r="F294">
            <v>518.80144045128998</v>
          </cell>
          <cell r="G294">
            <v>1289457</v>
          </cell>
          <cell r="H294">
            <v>20002</v>
          </cell>
          <cell r="I294">
            <v>668972149</v>
          </cell>
          <cell r="J294">
            <v>291960</v>
          </cell>
          <cell r="K294">
            <v>22.64</v>
          </cell>
          <cell r="L294">
            <v>21.85</v>
          </cell>
          <cell r="M294">
            <v>19.399999999999999</v>
          </cell>
        </row>
        <row r="295">
          <cell r="A295">
            <v>42787</v>
          </cell>
          <cell r="B295">
            <v>482</v>
          </cell>
          <cell r="C295">
            <v>508.9</v>
          </cell>
          <cell r="D295">
            <v>482</v>
          </cell>
          <cell r="E295">
            <v>504.6</v>
          </cell>
          <cell r="F295">
            <v>496.053598849585</v>
          </cell>
          <cell r="G295">
            <v>1025022</v>
          </cell>
          <cell r="H295">
            <v>13036</v>
          </cell>
          <cell r="I295">
            <v>508465852</v>
          </cell>
          <cell r="J295">
            <v>309378</v>
          </cell>
          <cell r="K295">
            <v>30.18</v>
          </cell>
          <cell r="L295">
            <v>26.9</v>
          </cell>
          <cell r="M295">
            <v>22.6</v>
          </cell>
        </row>
        <row r="296">
          <cell r="A296">
            <v>42786</v>
          </cell>
          <cell r="B296">
            <v>495.1</v>
          </cell>
          <cell r="C296">
            <v>495.1</v>
          </cell>
          <cell r="D296">
            <v>478.95</v>
          </cell>
          <cell r="E296">
            <v>480.6</v>
          </cell>
          <cell r="F296">
            <v>484.001876645496</v>
          </cell>
          <cell r="G296">
            <v>400715</v>
          </cell>
          <cell r="H296">
            <v>4317</v>
          </cell>
          <cell r="I296">
            <v>193946812</v>
          </cell>
          <cell r="J296">
            <v>197681</v>
          </cell>
          <cell r="K296">
            <v>49.33</v>
          </cell>
          <cell r="L296">
            <v>16.149999999999999</v>
          </cell>
          <cell r="M296">
            <v>-14.5</v>
          </cell>
        </row>
        <row r="297">
          <cell r="A297">
            <v>42783</v>
          </cell>
          <cell r="B297">
            <v>499.1</v>
          </cell>
          <cell r="C297">
            <v>503.9</v>
          </cell>
          <cell r="D297">
            <v>487.55</v>
          </cell>
          <cell r="E297">
            <v>489</v>
          </cell>
          <cell r="F297">
            <v>493.91160487924702</v>
          </cell>
          <cell r="G297">
            <v>594026</v>
          </cell>
          <cell r="H297">
            <v>8974</v>
          </cell>
          <cell r="I297">
            <v>293396335</v>
          </cell>
          <cell r="J297">
            <v>188014</v>
          </cell>
          <cell r="K297">
            <v>31.65</v>
          </cell>
          <cell r="L297">
            <v>16.350000000000001</v>
          </cell>
          <cell r="M297">
            <v>-10.1</v>
          </cell>
        </row>
        <row r="298">
          <cell r="A298">
            <v>42782</v>
          </cell>
          <cell r="B298">
            <v>488</v>
          </cell>
          <cell r="C298">
            <v>494.25</v>
          </cell>
          <cell r="D298">
            <v>486.5</v>
          </cell>
          <cell r="E298">
            <v>493</v>
          </cell>
          <cell r="F298">
            <v>491.675956618285</v>
          </cell>
          <cell r="G298">
            <v>341803</v>
          </cell>
          <cell r="H298">
            <v>4000</v>
          </cell>
          <cell r="I298">
            <v>168056317</v>
          </cell>
          <cell r="J298">
            <v>150457</v>
          </cell>
          <cell r="K298">
            <v>44.02</v>
          </cell>
          <cell r="L298">
            <v>7.75</v>
          </cell>
          <cell r="M298">
            <v>5</v>
          </cell>
        </row>
        <row r="299">
          <cell r="A299">
            <v>42781</v>
          </cell>
          <cell r="B299">
            <v>488</v>
          </cell>
          <cell r="C299">
            <v>493.5</v>
          </cell>
          <cell r="D299">
            <v>484.1</v>
          </cell>
          <cell r="E299">
            <v>487.95</v>
          </cell>
          <cell r="F299">
            <v>487.95408067155603</v>
          </cell>
          <cell r="G299">
            <v>339748</v>
          </cell>
          <cell r="H299">
            <v>5033</v>
          </cell>
          <cell r="I299">
            <v>165781423</v>
          </cell>
          <cell r="J299">
            <v>52011</v>
          </cell>
          <cell r="K299">
            <v>15.31</v>
          </cell>
          <cell r="L299">
            <v>9.4</v>
          </cell>
          <cell r="M299">
            <v>-0.05</v>
          </cell>
        </row>
        <row r="300">
          <cell r="A300">
            <v>42780</v>
          </cell>
          <cell r="B300">
            <v>491</v>
          </cell>
          <cell r="C300">
            <v>491</v>
          </cell>
          <cell r="D300">
            <v>482.4</v>
          </cell>
          <cell r="E300">
            <v>487.05</v>
          </cell>
          <cell r="F300">
            <v>486.46207321632397</v>
          </cell>
          <cell r="G300">
            <v>197934</v>
          </cell>
          <cell r="H300">
            <v>3056</v>
          </cell>
          <cell r="I300">
            <v>96287384</v>
          </cell>
          <cell r="J300">
            <v>42124</v>
          </cell>
          <cell r="K300">
            <v>21.28</v>
          </cell>
          <cell r="L300">
            <v>8.6</v>
          </cell>
          <cell r="M300">
            <v>-3.95</v>
          </cell>
        </row>
        <row r="301">
          <cell r="A301">
            <v>42779</v>
          </cell>
          <cell r="B301">
            <v>493</v>
          </cell>
          <cell r="C301">
            <v>493.95</v>
          </cell>
          <cell r="D301">
            <v>487</v>
          </cell>
          <cell r="E301">
            <v>490.35</v>
          </cell>
          <cell r="F301">
            <v>490.35646067806499</v>
          </cell>
          <cell r="G301">
            <v>287524</v>
          </cell>
          <cell r="H301">
            <v>4640</v>
          </cell>
          <cell r="I301">
            <v>140989251</v>
          </cell>
          <cell r="J301">
            <v>104367</v>
          </cell>
          <cell r="K301">
            <v>36.299999999999997</v>
          </cell>
          <cell r="L301">
            <v>6.95</v>
          </cell>
          <cell r="M301">
            <v>-2.65</v>
          </cell>
        </row>
        <row r="302">
          <cell r="A302">
            <v>42776</v>
          </cell>
          <cell r="B302">
            <v>488.85</v>
          </cell>
          <cell r="C302">
            <v>492</v>
          </cell>
          <cell r="D302">
            <v>486.15</v>
          </cell>
          <cell r="E302">
            <v>488.5</v>
          </cell>
          <cell r="F302">
            <v>488.79245934666801</v>
          </cell>
          <cell r="G302">
            <v>312705</v>
          </cell>
          <cell r="H302">
            <v>5770</v>
          </cell>
          <cell r="I302">
            <v>152847846</v>
          </cell>
          <cell r="J302">
            <v>115041</v>
          </cell>
          <cell r="K302">
            <v>36.79</v>
          </cell>
          <cell r="L302">
            <v>5.85</v>
          </cell>
          <cell r="M302">
            <v>-0.35</v>
          </cell>
        </row>
        <row r="303">
          <cell r="A303">
            <v>42775</v>
          </cell>
          <cell r="B303">
            <v>489.65</v>
          </cell>
          <cell r="C303">
            <v>494</v>
          </cell>
          <cell r="D303">
            <v>482.95</v>
          </cell>
          <cell r="E303">
            <v>484.95</v>
          </cell>
          <cell r="F303">
            <v>487.38385060788198</v>
          </cell>
          <cell r="G303">
            <v>429688</v>
          </cell>
          <cell r="H303">
            <v>5124</v>
          </cell>
          <cell r="I303">
            <v>209422992</v>
          </cell>
          <cell r="J303">
            <v>95690</v>
          </cell>
          <cell r="K303">
            <v>22.27</v>
          </cell>
          <cell r="L303">
            <v>11.05</v>
          </cell>
          <cell r="M303">
            <v>-4.7</v>
          </cell>
        </row>
        <row r="304">
          <cell r="A304">
            <v>42774</v>
          </cell>
          <cell r="B304">
            <v>493</v>
          </cell>
          <cell r="C304">
            <v>493</v>
          </cell>
          <cell r="D304">
            <v>481.8</v>
          </cell>
          <cell r="E304">
            <v>487.5</v>
          </cell>
          <cell r="F304">
            <v>485.51858613819502</v>
          </cell>
          <cell r="G304">
            <v>1032463</v>
          </cell>
          <cell r="H304">
            <v>7812</v>
          </cell>
          <cell r="I304">
            <v>501279976</v>
          </cell>
          <cell r="J304">
            <v>602389</v>
          </cell>
          <cell r="K304">
            <v>58.34</v>
          </cell>
          <cell r="L304">
            <v>11.2</v>
          </cell>
          <cell r="M304">
            <v>-5.5</v>
          </cell>
        </row>
        <row r="305">
          <cell r="A305">
            <v>42773</v>
          </cell>
          <cell r="B305">
            <v>496.95</v>
          </cell>
          <cell r="C305">
            <v>499.5</v>
          </cell>
          <cell r="D305">
            <v>490.5</v>
          </cell>
          <cell r="E305">
            <v>492.6</v>
          </cell>
          <cell r="F305">
            <v>495.22488737341899</v>
          </cell>
          <cell r="G305">
            <v>475687</v>
          </cell>
          <cell r="H305">
            <v>5987</v>
          </cell>
          <cell r="I305">
            <v>235572041</v>
          </cell>
          <cell r="J305">
            <v>43950</v>
          </cell>
          <cell r="K305">
            <v>9.24</v>
          </cell>
          <cell r="L305">
            <v>9</v>
          </cell>
          <cell r="M305">
            <v>-4.3499999999999996</v>
          </cell>
        </row>
        <row r="306">
          <cell r="A306">
            <v>42772</v>
          </cell>
          <cell r="B306">
            <v>493</v>
          </cell>
          <cell r="C306">
            <v>499.9</v>
          </cell>
          <cell r="D306">
            <v>493</v>
          </cell>
          <cell r="E306">
            <v>496.95</v>
          </cell>
          <cell r="F306">
            <v>496.60444364763202</v>
          </cell>
          <cell r="G306">
            <v>390445</v>
          </cell>
          <cell r="H306">
            <v>5859</v>
          </cell>
          <cell r="I306">
            <v>193896722</v>
          </cell>
          <cell r="J306">
            <v>75219</v>
          </cell>
          <cell r="K306">
            <v>19.260000000000002</v>
          </cell>
          <cell r="L306">
            <v>6.9</v>
          </cell>
          <cell r="M306">
            <v>3.95</v>
          </cell>
        </row>
        <row r="307">
          <cell r="A307">
            <v>42769</v>
          </cell>
          <cell r="B307">
            <v>485</v>
          </cell>
          <cell r="C307">
            <v>491.6</v>
          </cell>
          <cell r="D307">
            <v>480.75</v>
          </cell>
          <cell r="E307">
            <v>489.65</v>
          </cell>
          <cell r="F307">
            <v>487.54803105139803</v>
          </cell>
          <cell r="G307">
            <v>474568</v>
          </cell>
          <cell r="H307">
            <v>6616</v>
          </cell>
          <cell r="I307">
            <v>231374694</v>
          </cell>
          <cell r="J307">
            <v>90824</v>
          </cell>
          <cell r="K307">
            <v>19.14</v>
          </cell>
          <cell r="L307">
            <v>10.85</v>
          </cell>
          <cell r="M307">
            <v>4.6500000000000004</v>
          </cell>
        </row>
        <row r="308">
          <cell r="A308">
            <v>42768</v>
          </cell>
          <cell r="B308">
            <v>478</v>
          </cell>
          <cell r="C308">
            <v>485.8</v>
          </cell>
          <cell r="D308">
            <v>474.1</v>
          </cell>
          <cell r="E308">
            <v>482.45</v>
          </cell>
          <cell r="F308">
            <v>483.68080821479998</v>
          </cell>
          <cell r="G308">
            <v>1160929</v>
          </cell>
          <cell r="H308">
            <v>6231</v>
          </cell>
          <cell r="I308">
            <v>561519077</v>
          </cell>
          <cell r="J308">
            <v>731088</v>
          </cell>
          <cell r="K308">
            <v>62.97</v>
          </cell>
          <cell r="L308">
            <v>11.7</v>
          </cell>
          <cell r="M308">
            <v>4.45</v>
          </cell>
        </row>
        <row r="309">
          <cell r="A309">
            <v>42767</v>
          </cell>
          <cell r="B309">
            <v>465.9</v>
          </cell>
          <cell r="C309">
            <v>479.25</v>
          </cell>
          <cell r="D309">
            <v>460.5</v>
          </cell>
          <cell r="E309">
            <v>475.9</v>
          </cell>
          <cell r="F309">
            <v>471.54945250701201</v>
          </cell>
          <cell r="G309">
            <v>443476</v>
          </cell>
          <cell r="H309">
            <v>6463</v>
          </cell>
          <cell r="I309">
            <v>209120865</v>
          </cell>
          <cell r="J309">
            <v>82165</v>
          </cell>
          <cell r="K309">
            <v>18.53</v>
          </cell>
          <cell r="L309">
            <v>18.75</v>
          </cell>
          <cell r="M309">
            <v>10</v>
          </cell>
        </row>
        <row r="310">
          <cell r="A310">
            <v>42766</v>
          </cell>
          <cell r="B310">
            <v>472.4</v>
          </cell>
          <cell r="C310">
            <v>472.4</v>
          </cell>
          <cell r="D310">
            <v>464.3</v>
          </cell>
          <cell r="E310">
            <v>465.9</v>
          </cell>
          <cell r="F310">
            <v>467.72088159112297</v>
          </cell>
          <cell r="G310">
            <v>236663</v>
          </cell>
          <cell r="H310">
            <v>6503</v>
          </cell>
          <cell r="I310">
            <v>110692227</v>
          </cell>
          <cell r="J310">
            <v>95897</v>
          </cell>
          <cell r="K310">
            <v>40.520000000000003</v>
          </cell>
          <cell r="L310">
            <v>8.1</v>
          </cell>
          <cell r="M310">
            <v>-6.5</v>
          </cell>
        </row>
        <row r="311">
          <cell r="A311">
            <v>42765</v>
          </cell>
          <cell r="B311">
            <v>472</v>
          </cell>
          <cell r="C311">
            <v>476.5</v>
          </cell>
          <cell r="D311">
            <v>469.75</v>
          </cell>
          <cell r="E311">
            <v>472.4</v>
          </cell>
          <cell r="F311">
            <v>473.619617915003</v>
          </cell>
          <cell r="G311">
            <v>214926</v>
          </cell>
          <cell r="H311">
            <v>6117</v>
          </cell>
          <cell r="I311">
            <v>101793170</v>
          </cell>
          <cell r="J311">
            <v>72583</v>
          </cell>
          <cell r="K311">
            <v>33.770000000000003</v>
          </cell>
          <cell r="L311">
            <v>6.75</v>
          </cell>
          <cell r="M311">
            <v>0.4</v>
          </cell>
        </row>
        <row r="312">
          <cell r="A312">
            <v>42762</v>
          </cell>
          <cell r="B312">
            <v>464</v>
          </cell>
          <cell r="C312">
            <v>478.55</v>
          </cell>
          <cell r="D312">
            <v>464</v>
          </cell>
          <cell r="E312">
            <v>472.75</v>
          </cell>
          <cell r="F312">
            <v>474.45903951044198</v>
          </cell>
          <cell r="G312">
            <v>563775</v>
          </cell>
          <cell r="H312">
            <v>11544</v>
          </cell>
          <cell r="I312">
            <v>267488145</v>
          </cell>
          <cell r="J312">
            <v>195509</v>
          </cell>
          <cell r="K312">
            <v>34.68</v>
          </cell>
          <cell r="L312">
            <v>14.55</v>
          </cell>
          <cell r="M312">
            <v>8.75</v>
          </cell>
        </row>
        <row r="313">
          <cell r="A313">
            <v>42760</v>
          </cell>
          <cell r="B313">
            <v>451.5</v>
          </cell>
          <cell r="C313">
            <v>465</v>
          </cell>
          <cell r="D313">
            <v>451.5</v>
          </cell>
          <cell r="E313">
            <v>463.7</v>
          </cell>
          <cell r="F313">
            <v>460.58260506102101</v>
          </cell>
          <cell r="G313">
            <v>495236</v>
          </cell>
          <cell r="H313">
            <v>10183</v>
          </cell>
          <cell r="I313">
            <v>228097087</v>
          </cell>
          <cell r="J313">
            <v>161553</v>
          </cell>
          <cell r="K313">
            <v>32.619999999999997</v>
          </cell>
          <cell r="L313">
            <v>13.5</v>
          </cell>
          <cell r="M313">
            <v>12.2</v>
          </cell>
        </row>
        <row r="314">
          <cell r="A314">
            <v>42759</v>
          </cell>
          <cell r="B314">
            <v>447.5</v>
          </cell>
          <cell r="C314">
            <v>452</v>
          </cell>
          <cell r="D314">
            <v>445.6</v>
          </cell>
          <cell r="E314">
            <v>451.25</v>
          </cell>
          <cell r="F314">
            <v>448.89264832132699</v>
          </cell>
          <cell r="G314">
            <v>283051</v>
          </cell>
          <cell r="H314">
            <v>5850</v>
          </cell>
          <cell r="I314">
            <v>127059513</v>
          </cell>
          <cell r="J314">
            <v>80435</v>
          </cell>
          <cell r="K314">
            <v>28.42</v>
          </cell>
          <cell r="L314">
            <v>6.4</v>
          </cell>
          <cell r="M314">
            <v>3.75</v>
          </cell>
        </row>
        <row r="315">
          <cell r="A315">
            <v>42758</v>
          </cell>
          <cell r="B315">
            <v>447.75</v>
          </cell>
          <cell r="C315">
            <v>448.6</v>
          </cell>
          <cell r="D315">
            <v>441.5</v>
          </cell>
          <cell r="E315">
            <v>445.1</v>
          </cell>
          <cell r="F315">
            <v>444.78630645357202</v>
          </cell>
          <cell r="G315">
            <v>452695</v>
          </cell>
          <cell r="H315">
            <v>7493</v>
          </cell>
          <cell r="I315">
            <v>201352537</v>
          </cell>
          <cell r="J315">
            <v>100858</v>
          </cell>
          <cell r="K315">
            <v>22.28</v>
          </cell>
          <cell r="L315">
            <v>7.1</v>
          </cell>
          <cell r="M315">
            <v>-2.65</v>
          </cell>
        </row>
        <row r="316">
          <cell r="A316">
            <v>42755</v>
          </cell>
          <cell r="B316">
            <v>460</v>
          </cell>
          <cell r="C316">
            <v>461</v>
          </cell>
          <cell r="D316">
            <v>448.1</v>
          </cell>
          <cell r="E316">
            <v>450.5</v>
          </cell>
          <cell r="F316">
            <v>455.23387202719198</v>
          </cell>
          <cell r="G316">
            <v>1925831</v>
          </cell>
          <cell r="H316">
            <v>27544</v>
          </cell>
          <cell r="I316">
            <v>876703503</v>
          </cell>
          <cell r="J316">
            <v>694067</v>
          </cell>
          <cell r="K316">
            <v>36.04</v>
          </cell>
          <cell r="L316">
            <v>12.9</v>
          </cell>
          <cell r="M316">
            <v>-9.5</v>
          </cell>
        </row>
        <row r="317">
          <cell r="A317">
            <v>42754</v>
          </cell>
          <cell r="B317">
            <v>486</v>
          </cell>
          <cell r="C317">
            <v>487.7</v>
          </cell>
          <cell r="D317">
            <v>479.8</v>
          </cell>
          <cell r="E317">
            <v>483.7</v>
          </cell>
          <cell r="F317">
            <v>483.20308798706299</v>
          </cell>
          <cell r="G317">
            <v>422994</v>
          </cell>
          <cell r="H317">
            <v>7484</v>
          </cell>
          <cell r="I317">
            <v>204392007</v>
          </cell>
          <cell r="J317">
            <v>118764</v>
          </cell>
          <cell r="K317">
            <v>28.08</v>
          </cell>
          <cell r="L317">
            <v>7.9</v>
          </cell>
          <cell r="M317">
            <v>-2.2999999999999998</v>
          </cell>
        </row>
        <row r="318">
          <cell r="A318">
            <v>42753</v>
          </cell>
          <cell r="B318">
            <v>486.9</v>
          </cell>
          <cell r="C318">
            <v>491.65</v>
          </cell>
          <cell r="D318">
            <v>483.35</v>
          </cell>
          <cell r="E318">
            <v>488.35</v>
          </cell>
          <cell r="F318">
            <v>487.87702670377303</v>
          </cell>
          <cell r="G318">
            <v>342798</v>
          </cell>
          <cell r="H318">
            <v>6494</v>
          </cell>
          <cell r="I318">
            <v>167243269</v>
          </cell>
          <cell r="J318">
            <v>106199</v>
          </cell>
          <cell r="K318">
            <v>30.98</v>
          </cell>
          <cell r="L318">
            <v>8.3000000000000007</v>
          </cell>
          <cell r="M318">
            <v>1.45</v>
          </cell>
        </row>
        <row r="319">
          <cell r="A319">
            <v>42752</v>
          </cell>
          <cell r="B319">
            <v>478.75</v>
          </cell>
          <cell r="C319">
            <v>487.25</v>
          </cell>
          <cell r="D319">
            <v>476.85</v>
          </cell>
          <cell r="E319">
            <v>486.35</v>
          </cell>
          <cell r="F319">
            <v>483.11299098513098</v>
          </cell>
          <cell r="G319">
            <v>547318</v>
          </cell>
          <cell r="H319">
            <v>8156</v>
          </cell>
          <cell r="I319">
            <v>264416436</v>
          </cell>
          <cell r="J319">
            <v>181143</v>
          </cell>
          <cell r="K319">
            <v>33.1</v>
          </cell>
          <cell r="L319">
            <v>10.4</v>
          </cell>
          <cell r="M319">
            <v>7.6</v>
          </cell>
        </row>
        <row r="320">
          <cell r="A320">
            <v>42751</v>
          </cell>
          <cell r="B320">
            <v>471</v>
          </cell>
          <cell r="C320">
            <v>480.2</v>
          </cell>
          <cell r="D320">
            <v>468.4</v>
          </cell>
          <cell r="E320">
            <v>476.9</v>
          </cell>
          <cell r="F320">
            <v>476.39305512449602</v>
          </cell>
          <cell r="G320">
            <v>441419</v>
          </cell>
          <cell r="H320">
            <v>7919</v>
          </cell>
          <cell r="I320">
            <v>210288946</v>
          </cell>
          <cell r="J320">
            <v>96652</v>
          </cell>
          <cell r="K320">
            <v>21.9</v>
          </cell>
          <cell r="L320">
            <v>11.8</v>
          </cell>
          <cell r="M320">
            <v>5.9</v>
          </cell>
        </row>
        <row r="321">
          <cell r="A321">
            <v>42748</v>
          </cell>
          <cell r="B321">
            <v>459</v>
          </cell>
          <cell r="C321">
            <v>475</v>
          </cell>
          <cell r="D321">
            <v>455.2</v>
          </cell>
          <cell r="E321">
            <v>472.95</v>
          </cell>
          <cell r="F321">
            <v>469.11249808327199</v>
          </cell>
          <cell r="G321">
            <v>978230</v>
          </cell>
          <cell r="H321">
            <v>14919</v>
          </cell>
          <cell r="I321">
            <v>458899919</v>
          </cell>
          <cell r="J321">
            <v>295395</v>
          </cell>
          <cell r="K321">
            <v>30.2</v>
          </cell>
          <cell r="L321">
            <v>19.8</v>
          </cell>
          <cell r="M321">
            <v>13.95</v>
          </cell>
        </row>
        <row r="322">
          <cell r="A322">
            <v>42747</v>
          </cell>
          <cell r="B322">
            <v>455</v>
          </cell>
          <cell r="C322">
            <v>461.15</v>
          </cell>
          <cell r="D322">
            <v>452.5</v>
          </cell>
          <cell r="E322">
            <v>455.2</v>
          </cell>
          <cell r="F322">
            <v>458.046483749635</v>
          </cell>
          <cell r="G322">
            <v>387899</v>
          </cell>
          <cell r="H322">
            <v>4560</v>
          </cell>
          <cell r="I322">
            <v>177675773</v>
          </cell>
          <cell r="J322">
            <v>149166</v>
          </cell>
          <cell r="K322">
            <v>38.450000000000003</v>
          </cell>
          <cell r="L322">
            <v>8.65</v>
          </cell>
          <cell r="M322">
            <v>0.2</v>
          </cell>
        </row>
        <row r="323">
          <cell r="A323">
            <v>42746</v>
          </cell>
          <cell r="B323">
            <v>450.6</v>
          </cell>
          <cell r="C323">
            <v>457.75</v>
          </cell>
          <cell r="D323">
            <v>448.7</v>
          </cell>
          <cell r="E323">
            <v>453.55</v>
          </cell>
          <cell r="F323">
            <v>453.20666394274002</v>
          </cell>
          <cell r="G323">
            <v>633889</v>
          </cell>
          <cell r="H323">
            <v>6667</v>
          </cell>
          <cell r="I323">
            <v>287282719</v>
          </cell>
          <cell r="J323">
            <v>210777</v>
          </cell>
          <cell r="K323">
            <v>33.25</v>
          </cell>
          <cell r="L323">
            <v>9.0500000000000007</v>
          </cell>
          <cell r="M323">
            <v>2.95</v>
          </cell>
        </row>
        <row r="324">
          <cell r="A324">
            <v>42745</v>
          </cell>
          <cell r="B324">
            <v>457.2</v>
          </cell>
          <cell r="C324">
            <v>457.2</v>
          </cell>
          <cell r="D324">
            <v>424.6</v>
          </cell>
          <cell r="E324">
            <v>447.35</v>
          </cell>
          <cell r="F324">
            <v>444.47664008877803</v>
          </cell>
          <cell r="G324">
            <v>657815</v>
          </cell>
          <cell r="H324">
            <v>12440</v>
          </cell>
          <cell r="I324">
            <v>292383401</v>
          </cell>
          <cell r="J324">
            <v>90971</v>
          </cell>
          <cell r="K324">
            <v>13.83</v>
          </cell>
          <cell r="L324">
            <v>32.6</v>
          </cell>
          <cell r="M324">
            <v>-9.85</v>
          </cell>
        </row>
        <row r="325">
          <cell r="A325">
            <v>42744</v>
          </cell>
          <cell r="B325">
            <v>459.7</v>
          </cell>
          <cell r="C325">
            <v>459.7</v>
          </cell>
          <cell r="D325">
            <v>451.5</v>
          </cell>
          <cell r="E325">
            <v>452.65</v>
          </cell>
          <cell r="F325">
            <v>454.51111904578499</v>
          </cell>
          <cell r="G325">
            <v>428499</v>
          </cell>
          <cell r="H325">
            <v>4425</v>
          </cell>
          <cell r="I325">
            <v>194757560</v>
          </cell>
          <cell r="J325">
            <v>72062</v>
          </cell>
          <cell r="K325">
            <v>16.82</v>
          </cell>
          <cell r="L325">
            <v>8.1999999999999993</v>
          </cell>
          <cell r="M325">
            <v>-7.05</v>
          </cell>
        </row>
        <row r="326">
          <cell r="A326">
            <v>42741</v>
          </cell>
          <cell r="B326">
            <v>463</v>
          </cell>
          <cell r="C326">
            <v>463</v>
          </cell>
          <cell r="D326">
            <v>453.75</v>
          </cell>
          <cell r="E326">
            <v>454.9</v>
          </cell>
          <cell r="F326">
            <v>457.06328353399601</v>
          </cell>
          <cell r="G326">
            <v>297929</v>
          </cell>
          <cell r="H326">
            <v>4812</v>
          </cell>
          <cell r="I326">
            <v>136172407</v>
          </cell>
          <cell r="J326">
            <v>98166</v>
          </cell>
          <cell r="K326">
            <v>32.950000000000003</v>
          </cell>
          <cell r="L326">
            <v>9.25</v>
          </cell>
          <cell r="M326">
            <v>-8.1</v>
          </cell>
        </row>
        <row r="327">
          <cell r="A327">
            <v>42740</v>
          </cell>
          <cell r="B327">
            <v>454.9</v>
          </cell>
          <cell r="C327">
            <v>463.4</v>
          </cell>
          <cell r="D327">
            <v>453.1</v>
          </cell>
          <cell r="E327">
            <v>457.9</v>
          </cell>
          <cell r="F327">
            <v>457.67175847812302</v>
          </cell>
          <cell r="G327">
            <v>388205</v>
          </cell>
          <cell r="H327">
            <v>5210</v>
          </cell>
          <cell r="I327">
            <v>177670465</v>
          </cell>
          <cell r="J327">
            <v>171622</v>
          </cell>
          <cell r="K327">
            <v>44.21</v>
          </cell>
          <cell r="L327">
            <v>10.3</v>
          </cell>
          <cell r="M327">
            <v>3</v>
          </cell>
        </row>
        <row r="328">
          <cell r="A328">
            <v>42739</v>
          </cell>
          <cell r="B328">
            <v>455.7</v>
          </cell>
          <cell r="C328">
            <v>459.95</v>
          </cell>
          <cell r="D328">
            <v>452.15</v>
          </cell>
          <cell r="E328">
            <v>453.5</v>
          </cell>
          <cell r="F328">
            <v>455.70814464095997</v>
          </cell>
          <cell r="G328">
            <v>189241</v>
          </cell>
          <cell r="H328">
            <v>4150</v>
          </cell>
          <cell r="I328">
            <v>86238665</v>
          </cell>
          <cell r="J328">
            <v>43743</v>
          </cell>
          <cell r="K328">
            <v>23.11</v>
          </cell>
          <cell r="L328">
            <v>7.8</v>
          </cell>
          <cell r="M328">
            <v>-2.2000000000000002</v>
          </cell>
        </row>
        <row r="329">
          <cell r="A329">
            <v>42738</v>
          </cell>
          <cell r="B329">
            <v>448.55</v>
          </cell>
          <cell r="C329">
            <v>457.5</v>
          </cell>
          <cell r="D329">
            <v>443.7</v>
          </cell>
          <cell r="E329">
            <v>455.2</v>
          </cell>
          <cell r="F329">
            <v>452.55435090401897</v>
          </cell>
          <cell r="G329">
            <v>282516</v>
          </cell>
          <cell r="H329">
            <v>4786</v>
          </cell>
          <cell r="I329">
            <v>127853845</v>
          </cell>
          <cell r="J329">
            <v>46995</v>
          </cell>
          <cell r="K329">
            <v>16.63</v>
          </cell>
          <cell r="L329">
            <v>13.8</v>
          </cell>
          <cell r="M329">
            <v>6.65</v>
          </cell>
        </row>
        <row r="330">
          <cell r="A330">
            <v>42737</v>
          </cell>
          <cell r="B330">
            <v>451</v>
          </cell>
          <cell r="C330">
            <v>452.25</v>
          </cell>
          <cell r="D330">
            <v>441.25</v>
          </cell>
          <cell r="E330">
            <v>446.7</v>
          </cell>
          <cell r="F330">
            <v>446.168078281872</v>
          </cell>
          <cell r="G330">
            <v>282773</v>
          </cell>
          <cell r="H330">
            <v>4155</v>
          </cell>
          <cell r="I330">
            <v>126164286</v>
          </cell>
          <cell r="J330">
            <v>63791</v>
          </cell>
          <cell r="K330">
            <v>22.56</v>
          </cell>
          <cell r="L330">
            <v>11</v>
          </cell>
          <cell r="M330">
            <v>-4.3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SYS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1188</v>
          </cell>
          <cell r="C2">
            <v>1207.95</v>
          </cell>
          <cell r="D2">
            <v>1185</v>
          </cell>
          <cell r="E2">
            <v>1199.4000000000001</v>
          </cell>
          <cell r="F2">
            <v>1199.84395814249</v>
          </cell>
          <cell r="G2">
            <v>128818</v>
          </cell>
          <cell r="H2">
            <v>4823</v>
          </cell>
          <cell r="I2">
            <v>154561499</v>
          </cell>
          <cell r="J2">
            <v>67901</v>
          </cell>
          <cell r="K2">
            <v>52.71</v>
          </cell>
          <cell r="L2">
            <v>22.95</v>
          </cell>
          <cell r="M2">
            <v>11.4</v>
          </cell>
        </row>
        <row r="3">
          <cell r="A3">
            <v>43217</v>
          </cell>
          <cell r="B3">
            <v>1180</v>
          </cell>
          <cell r="C3">
            <v>1191.7</v>
          </cell>
          <cell r="D3">
            <v>1175</v>
          </cell>
          <cell r="E3">
            <v>1185.1500000000001</v>
          </cell>
          <cell r="F3">
            <v>1184.4084093486599</v>
          </cell>
          <cell r="G3">
            <v>143721</v>
          </cell>
          <cell r="H3">
            <v>3269</v>
          </cell>
          <cell r="I3">
            <v>170224361</v>
          </cell>
          <cell r="J3">
            <v>45949</v>
          </cell>
          <cell r="K3">
            <v>31.97</v>
          </cell>
          <cell r="L3">
            <v>16.7</v>
          </cell>
          <cell r="M3">
            <v>5.15</v>
          </cell>
        </row>
        <row r="4">
          <cell r="A4">
            <v>43216</v>
          </cell>
          <cell r="B4">
            <v>1165</v>
          </cell>
          <cell r="C4">
            <v>1182</v>
          </cell>
          <cell r="D4">
            <v>1160</v>
          </cell>
          <cell r="E4">
            <v>1175.6500000000001</v>
          </cell>
          <cell r="F4">
            <v>1171.7450486717901</v>
          </cell>
          <cell r="G4">
            <v>148546</v>
          </cell>
          <cell r="H4">
            <v>4492</v>
          </cell>
          <cell r="I4">
            <v>174058040</v>
          </cell>
          <cell r="J4">
            <v>70124</v>
          </cell>
          <cell r="K4">
            <v>47.21</v>
          </cell>
          <cell r="L4">
            <v>22</v>
          </cell>
          <cell r="M4">
            <v>10.65</v>
          </cell>
        </row>
        <row r="5">
          <cell r="A5">
            <v>43215</v>
          </cell>
          <cell r="B5">
            <v>1154</v>
          </cell>
          <cell r="C5">
            <v>1171.3</v>
          </cell>
          <cell r="D5">
            <v>1145.2</v>
          </cell>
          <cell r="E5">
            <v>1160.9000000000001</v>
          </cell>
          <cell r="F5">
            <v>1161.40119762941</v>
          </cell>
          <cell r="G5">
            <v>243147</v>
          </cell>
          <cell r="H5">
            <v>4957</v>
          </cell>
          <cell r="I5">
            <v>282391217</v>
          </cell>
          <cell r="J5">
            <v>100854</v>
          </cell>
          <cell r="K5">
            <v>41.48</v>
          </cell>
          <cell r="L5">
            <v>26.1</v>
          </cell>
          <cell r="M5">
            <v>6.9</v>
          </cell>
        </row>
        <row r="6">
          <cell r="A6">
            <v>43214</v>
          </cell>
          <cell r="B6">
            <v>1185</v>
          </cell>
          <cell r="C6">
            <v>1196</v>
          </cell>
          <cell r="D6">
            <v>1150</v>
          </cell>
          <cell r="E6">
            <v>1153.9000000000001</v>
          </cell>
          <cell r="F6">
            <v>1168.5280494712399</v>
          </cell>
          <cell r="G6">
            <v>171251</v>
          </cell>
          <cell r="H6">
            <v>4595</v>
          </cell>
          <cell r="I6">
            <v>200111597</v>
          </cell>
          <cell r="J6">
            <v>45767</v>
          </cell>
          <cell r="K6">
            <v>26.73</v>
          </cell>
          <cell r="L6">
            <v>46</v>
          </cell>
          <cell r="M6">
            <v>-31.1</v>
          </cell>
        </row>
        <row r="7">
          <cell r="A7">
            <v>43213</v>
          </cell>
          <cell r="B7">
            <v>1166</v>
          </cell>
          <cell r="C7">
            <v>1212.4000000000001</v>
          </cell>
          <cell r="D7">
            <v>1155</v>
          </cell>
          <cell r="E7">
            <v>1183.3499999999999</v>
          </cell>
          <cell r="F7">
            <v>1192.2194449907599</v>
          </cell>
          <cell r="G7">
            <v>518622</v>
          </cell>
          <cell r="H7">
            <v>9393</v>
          </cell>
          <cell r="I7">
            <v>618311233</v>
          </cell>
          <cell r="J7">
            <v>163936</v>
          </cell>
          <cell r="K7">
            <v>31.61</v>
          </cell>
          <cell r="L7">
            <v>57.4</v>
          </cell>
          <cell r="M7">
            <v>17.350000000000001</v>
          </cell>
        </row>
        <row r="8">
          <cell r="A8">
            <v>43210</v>
          </cell>
          <cell r="B8">
            <v>1138.5</v>
          </cell>
          <cell r="C8">
            <v>1191.8</v>
          </cell>
          <cell r="D8">
            <v>1134.9000000000001</v>
          </cell>
          <cell r="E8">
            <v>1178.25</v>
          </cell>
          <cell r="F8">
            <v>1172.4815918787599</v>
          </cell>
          <cell r="G8">
            <v>562279</v>
          </cell>
          <cell r="H8">
            <v>13115</v>
          </cell>
          <cell r="I8">
            <v>659261777</v>
          </cell>
          <cell r="J8">
            <v>232365</v>
          </cell>
          <cell r="K8">
            <v>41.33</v>
          </cell>
          <cell r="L8">
            <v>56.9</v>
          </cell>
          <cell r="M8">
            <v>39.75</v>
          </cell>
        </row>
        <row r="9">
          <cell r="A9">
            <v>43209</v>
          </cell>
          <cell r="B9">
            <v>1124</v>
          </cell>
          <cell r="C9">
            <v>1139</v>
          </cell>
          <cell r="D9">
            <v>1124</v>
          </cell>
          <cell r="E9">
            <v>1132.7</v>
          </cell>
          <cell r="F9">
            <v>1132.2271101752899</v>
          </cell>
          <cell r="G9">
            <v>119682</v>
          </cell>
          <cell r="H9">
            <v>2417</v>
          </cell>
          <cell r="I9">
            <v>135507205</v>
          </cell>
          <cell r="J9">
            <v>42168</v>
          </cell>
          <cell r="K9">
            <v>35.229999999999997</v>
          </cell>
          <cell r="L9">
            <v>15</v>
          </cell>
          <cell r="M9">
            <v>8.6999999999999993</v>
          </cell>
        </row>
        <row r="10">
          <cell r="A10">
            <v>43208</v>
          </cell>
          <cell r="B10">
            <v>1124</v>
          </cell>
          <cell r="C10">
            <v>1134</v>
          </cell>
          <cell r="D10">
            <v>1113.7</v>
          </cell>
          <cell r="E10">
            <v>1125.45</v>
          </cell>
          <cell r="F10">
            <v>1124.2690460239401</v>
          </cell>
          <cell r="G10">
            <v>158222</v>
          </cell>
          <cell r="H10">
            <v>4070</v>
          </cell>
          <cell r="I10">
            <v>177884097</v>
          </cell>
          <cell r="J10">
            <v>29403</v>
          </cell>
          <cell r="K10">
            <v>18.579999999999998</v>
          </cell>
          <cell r="L10">
            <v>20.3</v>
          </cell>
          <cell r="M10">
            <v>1.45</v>
          </cell>
        </row>
        <row r="11">
          <cell r="A11">
            <v>43207</v>
          </cell>
          <cell r="B11">
            <v>1131.95</v>
          </cell>
          <cell r="C11">
            <v>1131.95</v>
          </cell>
          <cell r="D11">
            <v>1115.3499999999999</v>
          </cell>
          <cell r="E11">
            <v>1125</v>
          </cell>
          <cell r="F11">
            <v>1121.65864511787</v>
          </cell>
          <cell r="G11">
            <v>157534</v>
          </cell>
          <cell r="H11">
            <v>4613</v>
          </cell>
          <cell r="I11">
            <v>176699373</v>
          </cell>
          <cell r="J11">
            <v>52294</v>
          </cell>
          <cell r="K11">
            <v>33.200000000000003</v>
          </cell>
          <cell r="L11">
            <v>16.600000000000001</v>
          </cell>
          <cell r="M11">
            <v>-6.95</v>
          </cell>
        </row>
        <row r="12">
          <cell r="A12">
            <v>43206</v>
          </cell>
          <cell r="B12">
            <v>1099.3</v>
          </cell>
          <cell r="C12">
            <v>1140</v>
          </cell>
          <cell r="D12">
            <v>1099</v>
          </cell>
          <cell r="E12">
            <v>1132.8</v>
          </cell>
          <cell r="F12">
            <v>1124.8873111458499</v>
          </cell>
          <cell r="G12">
            <v>531561</v>
          </cell>
          <cell r="H12">
            <v>12748</v>
          </cell>
          <cell r="I12">
            <v>597946224</v>
          </cell>
          <cell r="J12">
            <v>66320</v>
          </cell>
          <cell r="K12">
            <v>12.48</v>
          </cell>
          <cell r="L12">
            <v>41</v>
          </cell>
          <cell r="M12">
            <v>33.5</v>
          </cell>
        </row>
        <row r="13">
          <cell r="A13">
            <v>43203</v>
          </cell>
          <cell r="B13">
            <v>1174.5</v>
          </cell>
          <cell r="C13">
            <v>1184</v>
          </cell>
          <cell r="D13">
            <v>1150.2</v>
          </cell>
          <cell r="E13">
            <v>1169</v>
          </cell>
          <cell r="F13">
            <v>1170.7468767914099</v>
          </cell>
          <cell r="G13">
            <v>294809</v>
          </cell>
          <cell r="H13">
            <v>8181</v>
          </cell>
          <cell r="I13">
            <v>345146716</v>
          </cell>
          <cell r="J13">
            <v>48975</v>
          </cell>
          <cell r="K13">
            <v>16.61</v>
          </cell>
          <cell r="L13">
            <v>33.799999999999997</v>
          </cell>
          <cell r="M13">
            <v>-5.5</v>
          </cell>
        </row>
        <row r="14">
          <cell r="A14">
            <v>43202</v>
          </cell>
          <cell r="B14">
            <v>1132.9000000000001</v>
          </cell>
          <cell r="C14">
            <v>1172</v>
          </cell>
          <cell r="D14">
            <v>1128.3</v>
          </cell>
          <cell r="E14">
            <v>1162.25</v>
          </cell>
          <cell r="F14">
            <v>1156.2910209275999</v>
          </cell>
          <cell r="G14">
            <v>282880</v>
          </cell>
          <cell r="H14">
            <v>7302</v>
          </cell>
          <cell r="I14">
            <v>327091604</v>
          </cell>
          <cell r="J14">
            <v>85210</v>
          </cell>
          <cell r="K14">
            <v>30.12</v>
          </cell>
          <cell r="L14">
            <v>43.7</v>
          </cell>
          <cell r="M14">
            <v>29.35</v>
          </cell>
        </row>
        <row r="15">
          <cell r="A15">
            <v>43201</v>
          </cell>
          <cell r="B15">
            <v>1118</v>
          </cell>
          <cell r="C15">
            <v>1131.75</v>
          </cell>
          <cell r="D15">
            <v>1117.7</v>
          </cell>
          <cell r="E15">
            <v>1123.9000000000001</v>
          </cell>
          <cell r="F15">
            <v>1122.2976431233701</v>
          </cell>
          <cell r="G15">
            <v>340196</v>
          </cell>
          <cell r="H15">
            <v>3443</v>
          </cell>
          <cell r="I15">
            <v>381801169</v>
          </cell>
          <cell r="J15">
            <v>78970</v>
          </cell>
          <cell r="K15">
            <v>23.21</v>
          </cell>
          <cell r="L15">
            <v>14.05</v>
          </cell>
          <cell r="M15">
            <v>5.9</v>
          </cell>
        </row>
        <row r="16">
          <cell r="A16">
            <v>43200</v>
          </cell>
          <cell r="B16">
            <v>1127</v>
          </cell>
          <cell r="C16">
            <v>1127</v>
          </cell>
          <cell r="D16">
            <v>1105.55</v>
          </cell>
          <cell r="E16">
            <v>1114.1500000000001</v>
          </cell>
          <cell r="F16">
            <v>1115.41154633781</v>
          </cell>
          <cell r="G16">
            <v>221698</v>
          </cell>
          <cell r="H16">
            <v>4287</v>
          </cell>
          <cell r="I16">
            <v>247284509</v>
          </cell>
          <cell r="J16">
            <v>157266</v>
          </cell>
          <cell r="K16">
            <v>70.94</v>
          </cell>
          <cell r="L16">
            <v>21.45</v>
          </cell>
          <cell r="M16">
            <v>-12.85</v>
          </cell>
        </row>
        <row r="17">
          <cell r="A17">
            <v>43199</v>
          </cell>
          <cell r="B17">
            <v>1129.9000000000001</v>
          </cell>
          <cell r="C17">
            <v>1129.9000000000001</v>
          </cell>
          <cell r="D17">
            <v>1106.8</v>
          </cell>
          <cell r="E17">
            <v>1110.95</v>
          </cell>
          <cell r="F17">
            <v>1114.676297124</v>
          </cell>
          <cell r="G17">
            <v>167351</v>
          </cell>
          <cell r="H17">
            <v>7851</v>
          </cell>
          <cell r="I17">
            <v>186542193</v>
          </cell>
          <cell r="J17">
            <v>76021</v>
          </cell>
          <cell r="K17">
            <v>45.43</v>
          </cell>
          <cell r="L17">
            <v>23.1</v>
          </cell>
          <cell r="M17">
            <v>-18.95</v>
          </cell>
        </row>
        <row r="18">
          <cell r="A18">
            <v>43196</v>
          </cell>
          <cell r="B18">
            <v>1140</v>
          </cell>
          <cell r="C18">
            <v>1145.7</v>
          </cell>
          <cell r="D18">
            <v>1123.6500000000001</v>
          </cell>
          <cell r="E18">
            <v>1129.3</v>
          </cell>
          <cell r="F18">
            <v>1130.29923360005</v>
          </cell>
          <cell r="G18">
            <v>88857</v>
          </cell>
          <cell r="H18">
            <v>3167</v>
          </cell>
          <cell r="I18">
            <v>100434999</v>
          </cell>
          <cell r="J18">
            <v>31335</v>
          </cell>
          <cell r="K18">
            <v>35.26</v>
          </cell>
          <cell r="L18">
            <v>22.05</v>
          </cell>
          <cell r="M18">
            <v>-10.7</v>
          </cell>
        </row>
        <row r="19">
          <cell r="A19">
            <v>43195</v>
          </cell>
          <cell r="B19">
            <v>1134.05</v>
          </cell>
          <cell r="C19">
            <v>1150.4000000000001</v>
          </cell>
          <cell r="D19">
            <v>1129.95</v>
          </cell>
          <cell r="E19">
            <v>1145</v>
          </cell>
          <cell r="F19">
            <v>1141.4200139591601</v>
          </cell>
          <cell r="G19">
            <v>57310</v>
          </cell>
          <cell r="H19">
            <v>1822</v>
          </cell>
          <cell r="I19">
            <v>65414781</v>
          </cell>
          <cell r="J19">
            <v>17301</v>
          </cell>
          <cell r="K19">
            <v>30.19</v>
          </cell>
          <cell r="L19">
            <v>20.45</v>
          </cell>
          <cell r="M19">
            <v>10.95</v>
          </cell>
        </row>
        <row r="20">
          <cell r="A20">
            <v>43194</v>
          </cell>
          <cell r="B20">
            <v>1140.5</v>
          </cell>
          <cell r="C20">
            <v>1145</v>
          </cell>
          <cell r="D20">
            <v>1120</v>
          </cell>
          <cell r="E20">
            <v>1124.55</v>
          </cell>
          <cell r="F20">
            <v>1130.3281886510899</v>
          </cell>
          <cell r="G20">
            <v>174290</v>
          </cell>
          <cell r="H20">
            <v>3027</v>
          </cell>
          <cell r="I20">
            <v>197004900</v>
          </cell>
          <cell r="J20">
            <v>110266</v>
          </cell>
          <cell r="K20">
            <v>63.27</v>
          </cell>
          <cell r="L20">
            <v>25</v>
          </cell>
          <cell r="M20">
            <v>-15.95</v>
          </cell>
        </row>
        <row r="21">
          <cell r="A21">
            <v>43193</v>
          </cell>
          <cell r="B21">
            <v>1136.8</v>
          </cell>
          <cell r="C21">
            <v>1145</v>
          </cell>
          <cell r="D21">
            <v>1129.5999999999999</v>
          </cell>
          <cell r="E21">
            <v>1140.05</v>
          </cell>
          <cell r="F21">
            <v>1135.3267607657201</v>
          </cell>
          <cell r="G21">
            <v>55686</v>
          </cell>
          <cell r="H21">
            <v>3307</v>
          </cell>
          <cell r="I21">
            <v>63221806</v>
          </cell>
          <cell r="J21">
            <v>22976</v>
          </cell>
          <cell r="K21">
            <v>41.26</v>
          </cell>
          <cell r="L21">
            <v>15.4</v>
          </cell>
          <cell r="M21">
            <v>3.25</v>
          </cell>
        </row>
        <row r="22">
          <cell r="A22">
            <v>43192</v>
          </cell>
          <cell r="B22">
            <v>1135.5</v>
          </cell>
          <cell r="C22">
            <v>1148.95</v>
          </cell>
          <cell r="D22">
            <v>1122</v>
          </cell>
          <cell r="E22">
            <v>1137.5</v>
          </cell>
          <cell r="F22">
            <v>1134.94804427841</v>
          </cell>
          <cell r="G22">
            <v>72812</v>
          </cell>
          <cell r="H22">
            <v>2387</v>
          </cell>
          <cell r="I22">
            <v>82637837</v>
          </cell>
          <cell r="J22">
            <v>14965</v>
          </cell>
          <cell r="K22">
            <v>20.55</v>
          </cell>
          <cell r="L22">
            <v>26.95</v>
          </cell>
          <cell r="M22">
            <v>2</v>
          </cell>
        </row>
        <row r="23">
          <cell r="A23">
            <v>43187</v>
          </cell>
          <cell r="B23">
            <v>1153</v>
          </cell>
          <cell r="C23">
            <v>1153</v>
          </cell>
          <cell r="D23">
            <v>1129</v>
          </cell>
          <cell r="E23">
            <v>1134.4000000000001</v>
          </cell>
          <cell r="F23">
            <v>1140.26838185369</v>
          </cell>
          <cell r="G23">
            <v>95733</v>
          </cell>
          <cell r="H23">
            <v>2623</v>
          </cell>
          <cell r="I23">
            <v>109161313</v>
          </cell>
          <cell r="J23">
            <v>25845</v>
          </cell>
          <cell r="K23">
            <v>27</v>
          </cell>
          <cell r="L23">
            <v>24</v>
          </cell>
          <cell r="M23">
            <v>-18.600000000000001</v>
          </cell>
        </row>
        <row r="24">
          <cell r="A24">
            <v>43186</v>
          </cell>
          <cell r="B24">
            <v>1145</v>
          </cell>
          <cell r="C24">
            <v>1170</v>
          </cell>
          <cell r="D24">
            <v>1145</v>
          </cell>
          <cell r="E24">
            <v>1152.8</v>
          </cell>
          <cell r="F24">
            <v>1155.02090570155</v>
          </cell>
          <cell r="G24">
            <v>109970</v>
          </cell>
          <cell r="H24">
            <v>2388</v>
          </cell>
          <cell r="I24">
            <v>127017649</v>
          </cell>
          <cell r="J24">
            <v>33813</v>
          </cell>
          <cell r="K24">
            <v>30.75</v>
          </cell>
          <cell r="L24">
            <v>25</v>
          </cell>
          <cell r="M24">
            <v>7.8</v>
          </cell>
        </row>
        <row r="25">
          <cell r="A25">
            <v>43185</v>
          </cell>
          <cell r="B25">
            <v>1167</v>
          </cell>
          <cell r="C25">
            <v>1167</v>
          </cell>
          <cell r="D25">
            <v>1143.9000000000001</v>
          </cell>
          <cell r="E25">
            <v>1154.3</v>
          </cell>
          <cell r="F25">
            <v>1152.3982424859901</v>
          </cell>
          <cell r="G25">
            <v>196300</v>
          </cell>
          <cell r="H25">
            <v>5327</v>
          </cell>
          <cell r="I25">
            <v>226215775</v>
          </cell>
          <cell r="J25">
            <v>79831</v>
          </cell>
          <cell r="K25">
            <v>40.67</v>
          </cell>
          <cell r="L25">
            <v>23.1</v>
          </cell>
          <cell r="M25">
            <v>-12.7</v>
          </cell>
        </row>
        <row r="26">
          <cell r="A26">
            <v>43182</v>
          </cell>
          <cell r="B26">
            <v>1145</v>
          </cell>
          <cell r="C26">
            <v>1173.7</v>
          </cell>
          <cell r="D26">
            <v>1140</v>
          </cell>
          <cell r="E26">
            <v>1167.45</v>
          </cell>
          <cell r="F26">
            <v>1165.9359843049899</v>
          </cell>
          <cell r="G26">
            <v>341510</v>
          </cell>
          <cell r="H26">
            <v>9329</v>
          </cell>
          <cell r="I26">
            <v>398178798</v>
          </cell>
          <cell r="J26">
            <v>175792</v>
          </cell>
          <cell r="K26">
            <v>51.47</v>
          </cell>
          <cell r="L26">
            <v>33.700000000000003</v>
          </cell>
          <cell r="M26">
            <v>22.45</v>
          </cell>
        </row>
        <row r="27">
          <cell r="A27">
            <v>43181</v>
          </cell>
          <cell r="B27">
            <v>1166.9000000000001</v>
          </cell>
          <cell r="C27">
            <v>1176.05</v>
          </cell>
          <cell r="D27">
            <v>1153.5999999999999</v>
          </cell>
          <cell r="E27">
            <v>1158.8</v>
          </cell>
          <cell r="F27">
            <v>1167.6023438588099</v>
          </cell>
          <cell r="G27">
            <v>251295</v>
          </cell>
          <cell r="H27">
            <v>2933</v>
          </cell>
          <cell r="I27">
            <v>293412631</v>
          </cell>
          <cell r="J27">
            <v>175841</v>
          </cell>
          <cell r="K27">
            <v>69.97</v>
          </cell>
          <cell r="L27">
            <v>22.45</v>
          </cell>
          <cell r="M27">
            <v>-8.1</v>
          </cell>
        </row>
        <row r="28">
          <cell r="A28">
            <v>43180</v>
          </cell>
          <cell r="B28">
            <v>1163.0999999999999</v>
          </cell>
          <cell r="C28">
            <v>1176.5999999999999</v>
          </cell>
          <cell r="D28">
            <v>1163.0999999999999</v>
          </cell>
          <cell r="E28">
            <v>1168.5999999999999</v>
          </cell>
          <cell r="F28">
            <v>1172.2183813132699</v>
          </cell>
          <cell r="G28">
            <v>88405</v>
          </cell>
          <cell r="H28">
            <v>2275</v>
          </cell>
          <cell r="I28">
            <v>103629966</v>
          </cell>
          <cell r="J28">
            <v>32881</v>
          </cell>
          <cell r="K28">
            <v>37.19</v>
          </cell>
          <cell r="L28">
            <v>13.5</v>
          </cell>
          <cell r="M28">
            <v>5.5</v>
          </cell>
        </row>
        <row r="29">
          <cell r="A29">
            <v>43179</v>
          </cell>
          <cell r="B29">
            <v>1147.1500000000001</v>
          </cell>
          <cell r="C29">
            <v>1170</v>
          </cell>
          <cell r="D29">
            <v>1147.1500000000001</v>
          </cell>
          <cell r="E29">
            <v>1162.0999999999999</v>
          </cell>
          <cell r="F29">
            <v>1158.0635401038701</v>
          </cell>
          <cell r="G29">
            <v>692539</v>
          </cell>
          <cell r="H29">
            <v>7440</v>
          </cell>
          <cell r="I29">
            <v>802004166</v>
          </cell>
          <cell r="J29">
            <v>421000</v>
          </cell>
          <cell r="K29">
            <v>60.79</v>
          </cell>
          <cell r="L29">
            <v>22.85</v>
          </cell>
          <cell r="M29">
            <v>14.95</v>
          </cell>
        </row>
        <row r="30">
          <cell r="A30">
            <v>43178</v>
          </cell>
          <cell r="B30">
            <v>1164.7</v>
          </cell>
          <cell r="C30">
            <v>1180</v>
          </cell>
          <cell r="D30">
            <v>1143.8</v>
          </cell>
          <cell r="E30">
            <v>1147.1500000000001</v>
          </cell>
          <cell r="F30">
            <v>1162.40058211668</v>
          </cell>
          <cell r="G30">
            <v>277264</v>
          </cell>
          <cell r="H30">
            <v>3313</v>
          </cell>
          <cell r="I30">
            <v>322291835</v>
          </cell>
          <cell r="J30">
            <v>194987</v>
          </cell>
          <cell r="K30">
            <v>70.33</v>
          </cell>
          <cell r="L30">
            <v>36.200000000000003</v>
          </cell>
          <cell r="M30">
            <v>-17.55</v>
          </cell>
        </row>
        <row r="31">
          <cell r="A31">
            <v>43175</v>
          </cell>
          <cell r="B31">
            <v>1184.8</v>
          </cell>
          <cell r="C31">
            <v>1185</v>
          </cell>
          <cell r="D31">
            <v>1169</v>
          </cell>
          <cell r="E31">
            <v>1172.5</v>
          </cell>
          <cell r="F31">
            <v>1174.95449947617</v>
          </cell>
          <cell r="G31">
            <v>55362</v>
          </cell>
          <cell r="H31">
            <v>1670</v>
          </cell>
          <cell r="I31">
            <v>65047831</v>
          </cell>
          <cell r="J31">
            <v>12588</v>
          </cell>
          <cell r="K31">
            <v>22.74</v>
          </cell>
          <cell r="L31">
            <v>16</v>
          </cell>
          <cell r="M31">
            <v>-12.3</v>
          </cell>
        </row>
        <row r="32">
          <cell r="A32">
            <v>43174</v>
          </cell>
          <cell r="B32">
            <v>1180</v>
          </cell>
          <cell r="C32">
            <v>1187.9000000000001</v>
          </cell>
          <cell r="D32">
            <v>1172.25</v>
          </cell>
          <cell r="E32">
            <v>1182.1500000000001</v>
          </cell>
          <cell r="F32">
            <v>1176.7942757762</v>
          </cell>
          <cell r="G32">
            <v>459416</v>
          </cell>
          <cell r="H32">
            <v>2521</v>
          </cell>
          <cell r="I32">
            <v>540638119</v>
          </cell>
          <cell r="J32">
            <v>34397</v>
          </cell>
          <cell r="K32">
            <v>7.49</v>
          </cell>
          <cell r="L32">
            <v>15.65</v>
          </cell>
          <cell r="M32">
            <v>2.15</v>
          </cell>
        </row>
        <row r="33">
          <cell r="A33">
            <v>43173</v>
          </cell>
          <cell r="B33">
            <v>1179</v>
          </cell>
          <cell r="C33">
            <v>1189</v>
          </cell>
          <cell r="D33">
            <v>1169.45</v>
          </cell>
          <cell r="E33">
            <v>1180.2</v>
          </cell>
          <cell r="F33">
            <v>1179.59522598739</v>
          </cell>
          <cell r="G33">
            <v>64893</v>
          </cell>
          <cell r="H33">
            <v>1815</v>
          </cell>
          <cell r="I33">
            <v>76547473</v>
          </cell>
          <cell r="J33">
            <v>12289</v>
          </cell>
          <cell r="K33">
            <v>18.940000000000001</v>
          </cell>
          <cell r="L33">
            <v>19.55</v>
          </cell>
          <cell r="M33">
            <v>1.2</v>
          </cell>
        </row>
        <row r="34">
          <cell r="A34">
            <v>43172</v>
          </cell>
          <cell r="B34">
            <v>1176.2</v>
          </cell>
          <cell r="C34">
            <v>1195.5</v>
          </cell>
          <cell r="D34">
            <v>1175</v>
          </cell>
          <cell r="E34">
            <v>1180.55</v>
          </cell>
          <cell r="F34">
            <v>1185.7689634296701</v>
          </cell>
          <cell r="G34">
            <v>89198</v>
          </cell>
          <cell r="H34">
            <v>2740</v>
          </cell>
          <cell r="I34">
            <v>105768220</v>
          </cell>
          <cell r="J34">
            <v>23426</v>
          </cell>
          <cell r="K34">
            <v>26.26</v>
          </cell>
          <cell r="L34">
            <v>20.5</v>
          </cell>
          <cell r="M34">
            <v>4.3499999999999996</v>
          </cell>
        </row>
        <row r="35">
          <cell r="A35">
            <v>43171</v>
          </cell>
          <cell r="B35">
            <v>1170.3</v>
          </cell>
          <cell r="C35">
            <v>1191.8499999999999</v>
          </cell>
          <cell r="D35">
            <v>1170.3</v>
          </cell>
          <cell r="E35">
            <v>1185.8499999999999</v>
          </cell>
          <cell r="F35">
            <v>1187.0995022480399</v>
          </cell>
          <cell r="G35">
            <v>373881</v>
          </cell>
          <cell r="H35">
            <v>7354</v>
          </cell>
          <cell r="I35">
            <v>443833949</v>
          </cell>
          <cell r="J35">
            <v>231474</v>
          </cell>
          <cell r="K35">
            <v>61.91</v>
          </cell>
          <cell r="L35">
            <v>21.55</v>
          </cell>
          <cell r="M35">
            <v>15.55</v>
          </cell>
        </row>
        <row r="36">
          <cell r="A36">
            <v>43168</v>
          </cell>
          <cell r="B36">
            <v>1160.2</v>
          </cell>
          <cell r="C36">
            <v>1166</v>
          </cell>
          <cell r="D36">
            <v>1156.5</v>
          </cell>
          <cell r="E36">
            <v>1163.4000000000001</v>
          </cell>
          <cell r="F36">
            <v>1163.13812293052</v>
          </cell>
          <cell r="G36">
            <v>107817</v>
          </cell>
          <cell r="H36">
            <v>2967</v>
          </cell>
          <cell r="I36">
            <v>125406063</v>
          </cell>
          <cell r="J36">
            <v>47243</v>
          </cell>
          <cell r="K36">
            <v>43.82</v>
          </cell>
          <cell r="L36">
            <v>9.5</v>
          </cell>
          <cell r="M36">
            <v>3.2</v>
          </cell>
        </row>
        <row r="37">
          <cell r="A37">
            <v>43167</v>
          </cell>
          <cell r="B37">
            <v>1144</v>
          </cell>
          <cell r="C37">
            <v>1165</v>
          </cell>
          <cell r="D37">
            <v>1144</v>
          </cell>
          <cell r="E37">
            <v>1156.7</v>
          </cell>
          <cell r="F37">
            <v>1159.4531794802599</v>
          </cell>
          <cell r="G37">
            <v>207644</v>
          </cell>
          <cell r="H37">
            <v>5304</v>
          </cell>
          <cell r="I37">
            <v>240753496</v>
          </cell>
          <cell r="J37">
            <v>108829</v>
          </cell>
          <cell r="K37">
            <v>52.41</v>
          </cell>
          <cell r="L37">
            <v>21</v>
          </cell>
          <cell r="M37">
            <v>12.7</v>
          </cell>
        </row>
        <row r="38">
          <cell r="A38">
            <v>43166</v>
          </cell>
          <cell r="B38">
            <v>1151.3</v>
          </cell>
          <cell r="C38">
            <v>1160</v>
          </cell>
          <cell r="D38">
            <v>1138.2</v>
          </cell>
          <cell r="E38">
            <v>1142.8</v>
          </cell>
          <cell r="F38">
            <v>1145.69242330358</v>
          </cell>
          <cell r="G38">
            <v>151702</v>
          </cell>
          <cell r="H38">
            <v>2775</v>
          </cell>
          <cell r="I38">
            <v>173803832</v>
          </cell>
          <cell r="J38">
            <v>42790</v>
          </cell>
          <cell r="K38">
            <v>28.21</v>
          </cell>
          <cell r="L38">
            <v>21.8</v>
          </cell>
          <cell r="M38">
            <v>-8.5</v>
          </cell>
        </row>
        <row r="39">
          <cell r="A39">
            <v>43165</v>
          </cell>
          <cell r="B39">
            <v>1167.25</v>
          </cell>
          <cell r="C39">
            <v>1167.25</v>
          </cell>
          <cell r="D39">
            <v>1129.8499999999999</v>
          </cell>
          <cell r="E39">
            <v>1146.8499999999999</v>
          </cell>
          <cell r="F39">
            <v>1154.75601983606</v>
          </cell>
          <cell r="G39">
            <v>117362</v>
          </cell>
          <cell r="H39">
            <v>5481</v>
          </cell>
          <cell r="I39">
            <v>135524476</v>
          </cell>
          <cell r="J39">
            <v>69971</v>
          </cell>
          <cell r="K39">
            <v>59.62</v>
          </cell>
          <cell r="L39">
            <v>37.4</v>
          </cell>
          <cell r="M39">
            <v>-20.399999999999999</v>
          </cell>
        </row>
        <row r="40">
          <cell r="A40">
            <v>43164</v>
          </cell>
          <cell r="B40">
            <v>1160</v>
          </cell>
          <cell r="C40">
            <v>1170.0999999999999</v>
          </cell>
          <cell r="D40">
            <v>1144.05</v>
          </cell>
          <cell r="E40">
            <v>1153.0999999999999</v>
          </cell>
          <cell r="F40">
            <v>1160.11658587325</v>
          </cell>
          <cell r="G40">
            <v>764295</v>
          </cell>
          <cell r="H40">
            <v>3766</v>
          </cell>
          <cell r="I40">
            <v>886671306</v>
          </cell>
          <cell r="J40">
            <v>233778</v>
          </cell>
          <cell r="K40">
            <v>30.59</v>
          </cell>
          <cell r="L40">
            <v>26.05</v>
          </cell>
          <cell r="M40">
            <v>-6.9</v>
          </cell>
        </row>
        <row r="41">
          <cell r="A41">
            <v>43160</v>
          </cell>
          <cell r="B41">
            <v>1173.45</v>
          </cell>
          <cell r="C41">
            <v>1173.45</v>
          </cell>
          <cell r="D41">
            <v>1156.4000000000001</v>
          </cell>
          <cell r="E41">
            <v>1160.25</v>
          </cell>
          <cell r="F41">
            <v>1161.8947531891199</v>
          </cell>
          <cell r="G41">
            <v>90150</v>
          </cell>
          <cell r="H41">
            <v>2568</v>
          </cell>
          <cell r="I41">
            <v>104744812</v>
          </cell>
          <cell r="J41">
            <v>37613</v>
          </cell>
          <cell r="K41">
            <v>41.72</v>
          </cell>
          <cell r="L41">
            <v>17.05</v>
          </cell>
          <cell r="M41">
            <v>-13.2</v>
          </cell>
        </row>
        <row r="42">
          <cell r="A42">
            <v>43159</v>
          </cell>
          <cell r="B42">
            <v>1148.05</v>
          </cell>
          <cell r="C42">
            <v>1189.2</v>
          </cell>
          <cell r="D42">
            <v>1142.3499999999999</v>
          </cell>
          <cell r="E42">
            <v>1174.25</v>
          </cell>
          <cell r="F42">
            <v>1170.4012446683701</v>
          </cell>
          <cell r="G42">
            <v>400910</v>
          </cell>
          <cell r="H42">
            <v>10970</v>
          </cell>
          <cell r="I42">
            <v>469225563</v>
          </cell>
          <cell r="J42">
            <v>247082</v>
          </cell>
          <cell r="K42">
            <v>61.63</v>
          </cell>
          <cell r="L42">
            <v>46.85</v>
          </cell>
          <cell r="M42">
            <v>26.2</v>
          </cell>
        </row>
        <row r="43">
          <cell r="A43">
            <v>43158</v>
          </cell>
          <cell r="B43">
            <v>1142.0999999999999</v>
          </cell>
          <cell r="C43">
            <v>1152.8</v>
          </cell>
          <cell r="D43">
            <v>1125.8499999999999</v>
          </cell>
          <cell r="E43">
            <v>1148.3</v>
          </cell>
          <cell r="F43">
            <v>1134.2267678962501</v>
          </cell>
          <cell r="G43">
            <v>347461</v>
          </cell>
          <cell r="H43">
            <v>4038</v>
          </cell>
          <cell r="I43">
            <v>394099567</v>
          </cell>
          <cell r="J43">
            <v>61885</v>
          </cell>
          <cell r="K43">
            <v>17.809999999999999</v>
          </cell>
          <cell r="L43">
            <v>26.95</v>
          </cell>
          <cell r="M43">
            <v>6.2</v>
          </cell>
        </row>
        <row r="44">
          <cell r="A44">
            <v>43157</v>
          </cell>
          <cell r="B44">
            <v>1157</v>
          </cell>
          <cell r="C44">
            <v>1157</v>
          </cell>
          <cell r="D44">
            <v>1136.1500000000001</v>
          </cell>
          <cell r="E44">
            <v>1141.05</v>
          </cell>
          <cell r="F44">
            <v>1144.3413792153599</v>
          </cell>
          <cell r="G44">
            <v>108917</v>
          </cell>
          <cell r="H44">
            <v>3769</v>
          </cell>
          <cell r="I44">
            <v>124638230</v>
          </cell>
          <cell r="J44">
            <v>38670</v>
          </cell>
          <cell r="K44">
            <v>35.5</v>
          </cell>
          <cell r="L44">
            <v>20.85</v>
          </cell>
          <cell r="M44">
            <v>-15.95</v>
          </cell>
        </row>
        <row r="45">
          <cell r="A45">
            <v>43154</v>
          </cell>
          <cell r="B45">
            <v>1165</v>
          </cell>
          <cell r="C45">
            <v>1166</v>
          </cell>
          <cell r="D45">
            <v>1147.2</v>
          </cell>
          <cell r="E45">
            <v>1155.6500000000001</v>
          </cell>
          <cell r="F45">
            <v>1158.0934293606899</v>
          </cell>
          <cell r="G45">
            <v>121632</v>
          </cell>
          <cell r="H45">
            <v>5388</v>
          </cell>
          <cell r="I45">
            <v>140861220</v>
          </cell>
          <cell r="J45">
            <v>38825</v>
          </cell>
          <cell r="K45">
            <v>31.92</v>
          </cell>
          <cell r="L45">
            <v>18.8</v>
          </cell>
          <cell r="M45">
            <v>-9.35</v>
          </cell>
        </row>
        <row r="46">
          <cell r="A46">
            <v>43153</v>
          </cell>
          <cell r="B46">
            <v>1148.9000000000001</v>
          </cell>
          <cell r="C46">
            <v>1164</v>
          </cell>
          <cell r="D46">
            <v>1140.0999999999999</v>
          </cell>
          <cell r="E46">
            <v>1160.5</v>
          </cell>
          <cell r="F46">
            <v>1156.32666075926</v>
          </cell>
          <cell r="G46">
            <v>143323</v>
          </cell>
          <cell r="H46">
            <v>6091</v>
          </cell>
          <cell r="I46">
            <v>165728206</v>
          </cell>
          <cell r="J46">
            <v>65516</v>
          </cell>
          <cell r="K46">
            <v>45.71</v>
          </cell>
          <cell r="L46">
            <v>23.9</v>
          </cell>
          <cell r="M46">
            <v>11.6</v>
          </cell>
        </row>
        <row r="47">
          <cell r="A47">
            <v>43152</v>
          </cell>
          <cell r="B47">
            <v>1146</v>
          </cell>
          <cell r="C47">
            <v>1151.6500000000001</v>
          </cell>
          <cell r="D47">
            <v>1140.4000000000001</v>
          </cell>
          <cell r="E47">
            <v>1148.7</v>
          </cell>
          <cell r="F47">
            <v>1147.21659154502</v>
          </cell>
          <cell r="G47">
            <v>145098</v>
          </cell>
          <cell r="H47">
            <v>5921</v>
          </cell>
          <cell r="I47">
            <v>166458833</v>
          </cell>
          <cell r="J47">
            <v>59232</v>
          </cell>
          <cell r="K47">
            <v>40.82</v>
          </cell>
          <cell r="L47">
            <v>11.25</v>
          </cell>
          <cell r="M47">
            <v>2.7</v>
          </cell>
        </row>
        <row r="48">
          <cell r="A48">
            <v>43151</v>
          </cell>
          <cell r="B48">
            <v>1132</v>
          </cell>
          <cell r="C48">
            <v>1147.9000000000001</v>
          </cell>
          <cell r="D48">
            <v>1121</v>
          </cell>
          <cell r="E48">
            <v>1134.7</v>
          </cell>
          <cell r="F48">
            <v>1139.78525721812</v>
          </cell>
          <cell r="G48">
            <v>122989</v>
          </cell>
          <cell r="H48">
            <v>3296</v>
          </cell>
          <cell r="I48">
            <v>140181049</v>
          </cell>
          <cell r="J48">
            <v>19992</v>
          </cell>
          <cell r="K48">
            <v>16.260000000000002</v>
          </cell>
          <cell r="L48">
            <v>26.9</v>
          </cell>
          <cell r="M48">
            <v>2.7</v>
          </cell>
        </row>
        <row r="49">
          <cell r="A49">
            <v>43150</v>
          </cell>
          <cell r="B49">
            <v>1125.2</v>
          </cell>
          <cell r="C49">
            <v>1135</v>
          </cell>
          <cell r="D49">
            <v>1120</v>
          </cell>
          <cell r="E49">
            <v>1130</v>
          </cell>
          <cell r="F49">
            <v>1124.6302082178399</v>
          </cell>
          <cell r="G49">
            <v>270582</v>
          </cell>
          <cell r="H49">
            <v>3551</v>
          </cell>
          <cell r="I49">
            <v>304304691</v>
          </cell>
          <cell r="J49">
            <v>40212</v>
          </cell>
          <cell r="K49">
            <v>14.86</v>
          </cell>
          <cell r="L49">
            <v>15</v>
          </cell>
          <cell r="M49">
            <v>4.8</v>
          </cell>
        </row>
        <row r="50">
          <cell r="A50">
            <v>43147</v>
          </cell>
          <cell r="B50">
            <v>1121</v>
          </cell>
          <cell r="C50">
            <v>1140</v>
          </cell>
          <cell r="D50">
            <v>1116.05</v>
          </cell>
          <cell r="E50">
            <v>1124.8499999999999</v>
          </cell>
          <cell r="F50">
            <v>1124.13267126387</v>
          </cell>
          <cell r="G50">
            <v>563385</v>
          </cell>
          <cell r="H50">
            <v>6975</v>
          </cell>
          <cell r="I50">
            <v>633319485</v>
          </cell>
          <cell r="J50">
            <v>329630</v>
          </cell>
          <cell r="K50">
            <v>58.51</v>
          </cell>
          <cell r="L50">
            <v>23.95</v>
          </cell>
          <cell r="M50">
            <v>3.85</v>
          </cell>
        </row>
        <row r="51">
          <cell r="A51">
            <v>43146</v>
          </cell>
          <cell r="B51">
            <v>1100.0999999999999</v>
          </cell>
          <cell r="C51">
            <v>1129.7</v>
          </cell>
          <cell r="D51">
            <v>1100.0999999999999</v>
          </cell>
          <cell r="E51">
            <v>1114.1500000000001</v>
          </cell>
          <cell r="F51">
            <v>1119.7306916278801</v>
          </cell>
          <cell r="G51">
            <v>282999</v>
          </cell>
          <cell r="H51">
            <v>7929</v>
          </cell>
          <cell r="I51">
            <v>316882666</v>
          </cell>
          <cell r="J51">
            <v>166411</v>
          </cell>
          <cell r="K51">
            <v>58.8</v>
          </cell>
          <cell r="L51">
            <v>29.6</v>
          </cell>
          <cell r="M51">
            <v>14.05</v>
          </cell>
        </row>
        <row r="52">
          <cell r="A52">
            <v>43145</v>
          </cell>
          <cell r="B52">
            <v>1104</v>
          </cell>
          <cell r="C52">
            <v>1117.4000000000001</v>
          </cell>
          <cell r="D52">
            <v>1091.7</v>
          </cell>
          <cell r="E52">
            <v>1098.05</v>
          </cell>
          <cell r="F52">
            <v>1106.4641690252199</v>
          </cell>
          <cell r="G52">
            <v>192208</v>
          </cell>
          <cell r="H52">
            <v>3109</v>
          </cell>
          <cell r="I52">
            <v>212671265</v>
          </cell>
          <cell r="J52">
            <v>130534</v>
          </cell>
          <cell r="K52">
            <v>67.91</v>
          </cell>
          <cell r="L52">
            <v>25.7</v>
          </cell>
          <cell r="M52">
            <v>-5.95</v>
          </cell>
        </row>
        <row r="53">
          <cell r="A53">
            <v>43143</v>
          </cell>
          <cell r="B53">
            <v>1112</v>
          </cell>
          <cell r="C53">
            <v>1120</v>
          </cell>
          <cell r="D53">
            <v>1098.75</v>
          </cell>
          <cell r="E53">
            <v>1103.8</v>
          </cell>
          <cell r="F53">
            <v>1106.7205320468599</v>
          </cell>
          <cell r="G53">
            <v>362750</v>
          </cell>
          <cell r="H53">
            <v>4957</v>
          </cell>
          <cell r="I53">
            <v>401462873</v>
          </cell>
          <cell r="J53">
            <v>210100</v>
          </cell>
          <cell r="K53">
            <v>57.92</v>
          </cell>
          <cell r="L53">
            <v>21.25</v>
          </cell>
          <cell r="M53">
            <v>-8.1999999999999993</v>
          </cell>
        </row>
        <row r="54">
          <cell r="A54">
            <v>43140</v>
          </cell>
          <cell r="B54">
            <v>1124.9000000000001</v>
          </cell>
          <cell r="C54">
            <v>1124.9000000000001</v>
          </cell>
          <cell r="D54">
            <v>1107.2</v>
          </cell>
          <cell r="E54">
            <v>1111.8</v>
          </cell>
          <cell r="F54">
            <v>1113.8842339160601</v>
          </cell>
          <cell r="G54">
            <v>135912</v>
          </cell>
          <cell r="H54">
            <v>3335</v>
          </cell>
          <cell r="I54">
            <v>151390234</v>
          </cell>
          <cell r="J54">
            <v>30772</v>
          </cell>
          <cell r="K54">
            <v>22.64</v>
          </cell>
          <cell r="L54">
            <v>17.7</v>
          </cell>
          <cell r="M54">
            <v>-13.1</v>
          </cell>
        </row>
        <row r="55">
          <cell r="A55">
            <v>43139</v>
          </cell>
          <cell r="B55">
            <v>1120.3</v>
          </cell>
          <cell r="C55">
            <v>1145</v>
          </cell>
          <cell r="D55">
            <v>1117.05</v>
          </cell>
          <cell r="E55">
            <v>1134.55</v>
          </cell>
          <cell r="F55">
            <v>1139.40481935507</v>
          </cell>
          <cell r="G55">
            <v>216336</v>
          </cell>
          <cell r="H55">
            <v>7463</v>
          </cell>
          <cell r="I55">
            <v>246494281</v>
          </cell>
          <cell r="J55">
            <v>118233</v>
          </cell>
          <cell r="K55">
            <v>54.65</v>
          </cell>
          <cell r="L55">
            <v>27.95</v>
          </cell>
          <cell r="M55">
            <v>14.25</v>
          </cell>
        </row>
        <row r="56">
          <cell r="A56">
            <v>43138</v>
          </cell>
          <cell r="B56">
            <v>1112.0999999999999</v>
          </cell>
          <cell r="C56">
            <v>1125</v>
          </cell>
          <cell r="D56">
            <v>1103.9000000000001</v>
          </cell>
          <cell r="E56">
            <v>1108.75</v>
          </cell>
          <cell r="F56">
            <v>1114.24570579191</v>
          </cell>
          <cell r="G56">
            <v>234793</v>
          </cell>
          <cell r="H56">
            <v>9824</v>
          </cell>
          <cell r="I56">
            <v>261617092</v>
          </cell>
          <cell r="J56">
            <v>92813</v>
          </cell>
          <cell r="K56">
            <v>39.53</v>
          </cell>
          <cell r="L56">
            <v>21.1</v>
          </cell>
          <cell r="M56">
            <v>-3.35</v>
          </cell>
        </row>
        <row r="57">
          <cell r="A57">
            <v>43137</v>
          </cell>
          <cell r="B57">
            <v>1109</v>
          </cell>
          <cell r="C57">
            <v>1127.9000000000001</v>
          </cell>
          <cell r="D57">
            <v>1098.7</v>
          </cell>
          <cell r="E57">
            <v>1108.45</v>
          </cell>
          <cell r="F57">
            <v>1114.7226779268599</v>
          </cell>
          <cell r="G57">
            <v>218587</v>
          </cell>
          <cell r="H57">
            <v>6157</v>
          </cell>
          <cell r="I57">
            <v>243663886</v>
          </cell>
          <cell r="J57">
            <v>74543</v>
          </cell>
          <cell r="K57">
            <v>34.1</v>
          </cell>
          <cell r="L57">
            <v>29.2</v>
          </cell>
          <cell r="M57">
            <v>-0.55000000000000004</v>
          </cell>
        </row>
        <row r="58">
          <cell r="A58">
            <v>43136</v>
          </cell>
          <cell r="B58">
            <v>1138</v>
          </cell>
          <cell r="C58">
            <v>1155</v>
          </cell>
          <cell r="D58">
            <v>1135</v>
          </cell>
          <cell r="E58">
            <v>1138.3</v>
          </cell>
          <cell r="F58">
            <v>1142.93545198062</v>
          </cell>
          <cell r="G58">
            <v>262998</v>
          </cell>
          <cell r="H58">
            <v>5888</v>
          </cell>
          <cell r="I58">
            <v>300589738</v>
          </cell>
          <cell r="J58">
            <v>143078</v>
          </cell>
          <cell r="K58">
            <v>54.4</v>
          </cell>
          <cell r="L58">
            <v>20</v>
          </cell>
          <cell r="M58">
            <v>0.3</v>
          </cell>
        </row>
        <row r="59">
          <cell r="A59">
            <v>43133</v>
          </cell>
          <cell r="B59">
            <v>1140</v>
          </cell>
          <cell r="C59">
            <v>1162.45</v>
          </cell>
          <cell r="D59">
            <v>1130.05</v>
          </cell>
          <cell r="E59">
            <v>1141.7</v>
          </cell>
          <cell r="F59">
            <v>1146.0091063709899</v>
          </cell>
          <cell r="G59">
            <v>461545</v>
          </cell>
          <cell r="H59">
            <v>11585</v>
          </cell>
          <cell r="I59">
            <v>528934773</v>
          </cell>
          <cell r="J59">
            <v>213390</v>
          </cell>
          <cell r="K59">
            <v>46.23</v>
          </cell>
          <cell r="L59">
            <v>32.4</v>
          </cell>
          <cell r="M59">
            <v>1.7</v>
          </cell>
        </row>
        <row r="60">
          <cell r="A60">
            <v>43132</v>
          </cell>
          <cell r="B60">
            <v>1150</v>
          </cell>
          <cell r="C60">
            <v>1158</v>
          </cell>
          <cell r="D60">
            <v>1120</v>
          </cell>
          <cell r="E60">
            <v>1144.5</v>
          </cell>
          <cell r="F60">
            <v>1141.1795331522001</v>
          </cell>
          <cell r="G60">
            <v>672082</v>
          </cell>
          <cell r="H60">
            <v>10221</v>
          </cell>
          <cell r="I60">
            <v>766966223</v>
          </cell>
          <cell r="J60">
            <v>383189</v>
          </cell>
          <cell r="K60">
            <v>57.02</v>
          </cell>
          <cell r="L60">
            <v>38</v>
          </cell>
          <cell r="M60">
            <v>-5.5</v>
          </cell>
        </row>
        <row r="61">
          <cell r="A61">
            <v>43131</v>
          </cell>
          <cell r="B61">
            <v>1160</v>
          </cell>
          <cell r="C61">
            <v>1166</v>
          </cell>
          <cell r="D61">
            <v>1143.05</v>
          </cell>
          <cell r="E61">
            <v>1150.6500000000001</v>
          </cell>
          <cell r="F61">
            <v>1156.25053446328</v>
          </cell>
          <cell r="G61">
            <v>182426</v>
          </cell>
          <cell r="H61">
            <v>8807</v>
          </cell>
          <cell r="I61">
            <v>210930160</v>
          </cell>
          <cell r="J61">
            <v>74957</v>
          </cell>
          <cell r="K61">
            <v>41.09</v>
          </cell>
          <cell r="L61">
            <v>22.95</v>
          </cell>
          <cell r="M61">
            <v>-9.35</v>
          </cell>
        </row>
        <row r="62">
          <cell r="A62">
            <v>43130</v>
          </cell>
          <cell r="B62">
            <v>1180.5</v>
          </cell>
          <cell r="C62">
            <v>1183.05</v>
          </cell>
          <cell r="D62">
            <v>1161.8</v>
          </cell>
          <cell r="E62">
            <v>1169.7</v>
          </cell>
          <cell r="F62">
            <v>1169.16927997311</v>
          </cell>
          <cell r="G62">
            <v>690377</v>
          </cell>
          <cell r="H62">
            <v>7891</v>
          </cell>
          <cell r="I62">
            <v>807167580</v>
          </cell>
          <cell r="J62">
            <v>531416</v>
          </cell>
          <cell r="K62">
            <v>76.97</v>
          </cell>
          <cell r="L62">
            <v>21.25</v>
          </cell>
          <cell r="M62">
            <v>-10.8</v>
          </cell>
        </row>
        <row r="63">
          <cell r="A63">
            <v>43129</v>
          </cell>
          <cell r="B63">
            <v>1165</v>
          </cell>
          <cell r="C63">
            <v>1196.2</v>
          </cell>
          <cell r="D63">
            <v>1165</v>
          </cell>
          <cell r="E63">
            <v>1181.5</v>
          </cell>
          <cell r="F63">
            <v>1184.0058457932601</v>
          </cell>
          <cell r="G63">
            <v>219303</v>
          </cell>
          <cell r="H63">
            <v>9229</v>
          </cell>
          <cell r="I63">
            <v>259656034</v>
          </cell>
          <cell r="J63">
            <v>89236</v>
          </cell>
          <cell r="K63">
            <v>40.69</v>
          </cell>
          <cell r="L63">
            <v>31.2</v>
          </cell>
          <cell r="M63">
            <v>16.5</v>
          </cell>
        </row>
        <row r="64">
          <cell r="A64">
            <v>43125</v>
          </cell>
          <cell r="B64">
            <v>1184.4000000000001</v>
          </cell>
          <cell r="C64">
            <v>1191.5</v>
          </cell>
          <cell r="D64">
            <v>1160.8</v>
          </cell>
          <cell r="E64">
            <v>1170.8</v>
          </cell>
          <cell r="F64">
            <v>1168.9585657919099</v>
          </cell>
          <cell r="G64">
            <v>522853</v>
          </cell>
          <cell r="H64">
            <v>8983</v>
          </cell>
          <cell r="I64">
            <v>611193493</v>
          </cell>
          <cell r="J64">
            <v>244859</v>
          </cell>
          <cell r="K64">
            <v>46.83</v>
          </cell>
          <cell r="L64">
            <v>30.7</v>
          </cell>
          <cell r="M64">
            <v>-13.6</v>
          </cell>
        </row>
        <row r="65">
          <cell r="A65">
            <v>43124</v>
          </cell>
          <cell r="B65">
            <v>1177.8</v>
          </cell>
          <cell r="C65">
            <v>1220</v>
          </cell>
          <cell r="D65">
            <v>1167</v>
          </cell>
          <cell r="E65">
            <v>1185.1500000000001</v>
          </cell>
          <cell r="F65">
            <v>1194.3491372978799</v>
          </cell>
          <cell r="G65">
            <v>531006</v>
          </cell>
          <cell r="H65">
            <v>14630</v>
          </cell>
          <cell r="I65">
            <v>634206558</v>
          </cell>
          <cell r="J65">
            <v>160078</v>
          </cell>
          <cell r="K65">
            <v>30.15</v>
          </cell>
          <cell r="L65">
            <v>53</v>
          </cell>
          <cell r="M65">
            <v>7.35</v>
          </cell>
        </row>
        <row r="66">
          <cell r="A66">
            <v>43123</v>
          </cell>
          <cell r="B66">
            <v>1151.2</v>
          </cell>
          <cell r="C66">
            <v>1187</v>
          </cell>
          <cell r="D66">
            <v>1151.2</v>
          </cell>
          <cell r="E66">
            <v>1175.2</v>
          </cell>
          <cell r="F66">
            <v>1175.1373125426001</v>
          </cell>
          <cell r="G66">
            <v>1032768</v>
          </cell>
          <cell r="H66">
            <v>11609</v>
          </cell>
          <cell r="I66">
            <v>1213644212</v>
          </cell>
          <cell r="J66">
            <v>702602</v>
          </cell>
          <cell r="K66">
            <v>68.03</v>
          </cell>
          <cell r="L66">
            <v>35.799999999999997</v>
          </cell>
          <cell r="M66">
            <v>24</v>
          </cell>
        </row>
        <row r="67">
          <cell r="A67">
            <v>43122</v>
          </cell>
          <cell r="B67">
            <v>1141.7</v>
          </cell>
          <cell r="C67">
            <v>1155</v>
          </cell>
          <cell r="D67">
            <v>1130.0999999999999</v>
          </cell>
          <cell r="E67">
            <v>1150.3</v>
          </cell>
          <cell r="F67">
            <v>1144.40585518893</v>
          </cell>
          <cell r="G67">
            <v>295157</v>
          </cell>
          <cell r="H67">
            <v>5671</v>
          </cell>
          <cell r="I67">
            <v>337779399</v>
          </cell>
          <cell r="J67">
            <v>129944</v>
          </cell>
          <cell r="K67">
            <v>44.03</v>
          </cell>
          <cell r="L67">
            <v>24.9</v>
          </cell>
          <cell r="M67">
            <v>8.6</v>
          </cell>
        </row>
        <row r="68">
          <cell r="A68">
            <v>43119</v>
          </cell>
          <cell r="B68">
            <v>1148.9000000000001</v>
          </cell>
          <cell r="C68">
            <v>1148.9000000000001</v>
          </cell>
          <cell r="D68">
            <v>1136</v>
          </cell>
          <cell r="E68">
            <v>1143.25</v>
          </cell>
          <cell r="F68">
            <v>1142.4284997043301</v>
          </cell>
          <cell r="G68">
            <v>179258</v>
          </cell>
          <cell r="H68">
            <v>5194</v>
          </cell>
          <cell r="I68">
            <v>204789448</v>
          </cell>
          <cell r="J68">
            <v>74200</v>
          </cell>
          <cell r="K68">
            <v>41.39</v>
          </cell>
          <cell r="L68">
            <v>12.9</v>
          </cell>
          <cell r="M68">
            <v>-5.65</v>
          </cell>
        </row>
        <row r="69">
          <cell r="A69">
            <v>43118</v>
          </cell>
          <cell r="B69">
            <v>1149</v>
          </cell>
          <cell r="C69">
            <v>1164.45</v>
          </cell>
          <cell r="D69">
            <v>1132.3499999999999</v>
          </cell>
          <cell r="E69">
            <v>1152.75</v>
          </cell>
          <cell r="F69">
            <v>1149.6729097960499</v>
          </cell>
          <cell r="G69">
            <v>330817</v>
          </cell>
          <cell r="H69">
            <v>11175</v>
          </cell>
          <cell r="I69">
            <v>380331343</v>
          </cell>
          <cell r="J69">
            <v>131742</v>
          </cell>
          <cell r="K69">
            <v>39.82</v>
          </cell>
          <cell r="L69">
            <v>32.1</v>
          </cell>
          <cell r="M69">
            <v>3.75</v>
          </cell>
        </row>
        <row r="70">
          <cell r="A70">
            <v>43117</v>
          </cell>
          <cell r="B70">
            <v>1118</v>
          </cell>
          <cell r="C70">
            <v>1160</v>
          </cell>
          <cell r="D70">
            <v>1118</v>
          </cell>
          <cell r="E70">
            <v>1152.25</v>
          </cell>
          <cell r="F70">
            <v>1151.80701117064</v>
          </cell>
          <cell r="G70">
            <v>814814</v>
          </cell>
          <cell r="H70">
            <v>19041</v>
          </cell>
          <cell r="I70">
            <v>938508478</v>
          </cell>
          <cell r="J70">
            <v>477297</v>
          </cell>
          <cell r="K70">
            <v>58.58</v>
          </cell>
          <cell r="L70">
            <v>42</v>
          </cell>
          <cell r="M70">
            <v>34.25</v>
          </cell>
        </row>
        <row r="71">
          <cell r="A71">
            <v>43116</v>
          </cell>
          <cell r="B71">
            <v>1080</v>
          </cell>
          <cell r="C71">
            <v>1134.4000000000001</v>
          </cell>
          <cell r="D71">
            <v>1080</v>
          </cell>
          <cell r="E71">
            <v>1122.9000000000001</v>
          </cell>
          <cell r="F71">
            <v>1115.8363818365101</v>
          </cell>
          <cell r="G71">
            <v>685309</v>
          </cell>
          <cell r="H71">
            <v>19627</v>
          </cell>
          <cell r="I71">
            <v>764692715</v>
          </cell>
          <cell r="J71">
            <v>273743</v>
          </cell>
          <cell r="K71">
            <v>39.94</v>
          </cell>
          <cell r="L71">
            <v>54.4</v>
          </cell>
          <cell r="M71">
            <v>42.9</v>
          </cell>
        </row>
        <row r="72">
          <cell r="A72">
            <v>43115</v>
          </cell>
          <cell r="B72">
            <v>1078.5</v>
          </cell>
          <cell r="C72">
            <v>1092.05</v>
          </cell>
          <cell r="D72">
            <v>1065.5</v>
          </cell>
          <cell r="E72">
            <v>1080.4000000000001</v>
          </cell>
          <cell r="F72">
            <v>1080.47196832294</v>
          </cell>
          <cell r="G72">
            <v>222748</v>
          </cell>
          <cell r="H72">
            <v>6806</v>
          </cell>
          <cell r="I72">
            <v>240672970</v>
          </cell>
          <cell r="J72">
            <v>79419</v>
          </cell>
          <cell r="K72">
            <v>35.65</v>
          </cell>
          <cell r="L72">
            <v>26.55</v>
          </cell>
          <cell r="M72">
            <v>1.9</v>
          </cell>
        </row>
        <row r="73">
          <cell r="A73">
            <v>43112</v>
          </cell>
          <cell r="B73">
            <v>1089</v>
          </cell>
          <cell r="C73">
            <v>1089</v>
          </cell>
          <cell r="D73">
            <v>1069.55</v>
          </cell>
          <cell r="E73">
            <v>1078.4000000000001</v>
          </cell>
          <cell r="F73">
            <v>1076.46661236355</v>
          </cell>
          <cell r="G73">
            <v>284821</v>
          </cell>
          <cell r="H73">
            <v>7105</v>
          </cell>
          <cell r="I73">
            <v>306600297</v>
          </cell>
          <cell r="J73">
            <v>130811</v>
          </cell>
          <cell r="K73">
            <v>45.93</v>
          </cell>
          <cell r="L73">
            <v>19.45</v>
          </cell>
          <cell r="M73">
            <v>-10.6</v>
          </cell>
        </row>
        <row r="74">
          <cell r="A74">
            <v>43111</v>
          </cell>
          <cell r="B74">
            <v>1053</v>
          </cell>
          <cell r="C74">
            <v>1083.3</v>
          </cell>
          <cell r="D74">
            <v>1053</v>
          </cell>
          <cell r="E74">
            <v>1075.5999999999999</v>
          </cell>
          <cell r="F74">
            <v>1077.5949022669599</v>
          </cell>
          <cell r="G74">
            <v>1315369</v>
          </cell>
          <cell r="H74">
            <v>8487</v>
          </cell>
          <cell r="I74">
            <v>1417434929</v>
          </cell>
          <cell r="J74">
            <v>1127996</v>
          </cell>
          <cell r="K74">
            <v>85.76</v>
          </cell>
          <cell r="L74">
            <v>30.3</v>
          </cell>
          <cell r="M74">
            <v>22.6</v>
          </cell>
        </row>
        <row r="75">
          <cell r="A75">
            <v>43110</v>
          </cell>
          <cell r="B75">
            <v>1049.9000000000001</v>
          </cell>
          <cell r="C75">
            <v>1055.55</v>
          </cell>
          <cell r="D75">
            <v>1034.5999999999999</v>
          </cell>
          <cell r="E75">
            <v>1051.5999999999999</v>
          </cell>
          <cell r="F75">
            <v>1048.7875360462699</v>
          </cell>
          <cell r="G75">
            <v>704303</v>
          </cell>
          <cell r="H75">
            <v>7624</v>
          </cell>
          <cell r="I75">
            <v>738664208</v>
          </cell>
          <cell r="J75">
            <v>484894</v>
          </cell>
          <cell r="K75">
            <v>68.849999999999994</v>
          </cell>
          <cell r="L75">
            <v>20.95</v>
          </cell>
          <cell r="M75">
            <v>1.7</v>
          </cell>
        </row>
        <row r="76">
          <cell r="A76">
            <v>43109</v>
          </cell>
          <cell r="B76">
            <v>1040</v>
          </cell>
          <cell r="C76">
            <v>1044.5</v>
          </cell>
          <cell r="D76">
            <v>1029.25</v>
          </cell>
          <cell r="E76">
            <v>1041.3</v>
          </cell>
          <cell r="F76">
            <v>1037.4511009954899</v>
          </cell>
          <cell r="G76">
            <v>262081</v>
          </cell>
          <cell r="H76">
            <v>7184</v>
          </cell>
          <cell r="I76">
            <v>271896222</v>
          </cell>
          <cell r="J76">
            <v>88401</v>
          </cell>
          <cell r="K76">
            <v>33.729999999999997</v>
          </cell>
          <cell r="L76">
            <v>15.25</v>
          </cell>
          <cell r="M76">
            <v>1.3</v>
          </cell>
        </row>
        <row r="77">
          <cell r="A77">
            <v>43108</v>
          </cell>
          <cell r="B77">
            <v>1015</v>
          </cell>
          <cell r="C77">
            <v>1038.8</v>
          </cell>
          <cell r="D77">
            <v>1015</v>
          </cell>
          <cell r="E77">
            <v>1035.6500000000001</v>
          </cell>
          <cell r="F77">
            <v>1029.1405576053601</v>
          </cell>
          <cell r="G77">
            <v>153944</v>
          </cell>
          <cell r="H77">
            <v>4743</v>
          </cell>
          <cell r="I77">
            <v>158430014</v>
          </cell>
          <cell r="J77">
            <v>61435</v>
          </cell>
          <cell r="K77">
            <v>39.909999999999997</v>
          </cell>
          <cell r="L77">
            <v>23.8</v>
          </cell>
          <cell r="M77">
            <v>20.65</v>
          </cell>
        </row>
        <row r="78">
          <cell r="A78">
            <v>43105</v>
          </cell>
          <cell r="B78">
            <v>1015.3</v>
          </cell>
          <cell r="C78">
            <v>1026</v>
          </cell>
          <cell r="D78">
            <v>1006.25</v>
          </cell>
          <cell r="E78">
            <v>1012.1</v>
          </cell>
          <cell r="F78">
            <v>1013.3708059002799</v>
          </cell>
          <cell r="G78">
            <v>281139</v>
          </cell>
          <cell r="H78">
            <v>7799</v>
          </cell>
          <cell r="I78">
            <v>284898055</v>
          </cell>
          <cell r="J78">
            <v>106639</v>
          </cell>
          <cell r="K78">
            <v>37.93</v>
          </cell>
          <cell r="L78">
            <v>19.75</v>
          </cell>
          <cell r="M78">
            <v>-3.2</v>
          </cell>
        </row>
        <row r="79">
          <cell r="A79">
            <v>43104</v>
          </cell>
          <cell r="B79">
            <v>1022</v>
          </cell>
          <cell r="C79">
            <v>1022</v>
          </cell>
          <cell r="D79">
            <v>1009.6</v>
          </cell>
          <cell r="E79">
            <v>1015.3</v>
          </cell>
          <cell r="F79">
            <v>1013.55851449728</v>
          </cell>
          <cell r="G79">
            <v>319784</v>
          </cell>
          <cell r="H79">
            <v>4220</v>
          </cell>
          <cell r="I79">
            <v>324119796</v>
          </cell>
          <cell r="J79">
            <v>211434</v>
          </cell>
          <cell r="K79">
            <v>66.12</v>
          </cell>
          <cell r="L79">
            <v>12.4</v>
          </cell>
          <cell r="M79">
            <v>-6.7</v>
          </cell>
        </row>
        <row r="80">
          <cell r="A80">
            <v>43103</v>
          </cell>
          <cell r="B80">
            <v>1035</v>
          </cell>
          <cell r="C80">
            <v>1035</v>
          </cell>
          <cell r="D80">
            <v>1018</v>
          </cell>
          <cell r="E80">
            <v>1019.1</v>
          </cell>
          <cell r="F80">
            <v>1022.5510840978</v>
          </cell>
          <cell r="G80">
            <v>158934</v>
          </cell>
          <cell r="H80">
            <v>3961</v>
          </cell>
          <cell r="I80">
            <v>162518134</v>
          </cell>
          <cell r="J80">
            <v>48806</v>
          </cell>
          <cell r="K80">
            <v>30.71</v>
          </cell>
          <cell r="L80">
            <v>17</v>
          </cell>
          <cell r="M80">
            <v>-15.9</v>
          </cell>
        </row>
        <row r="81">
          <cell r="A81">
            <v>43102</v>
          </cell>
          <cell r="B81">
            <v>1037.2</v>
          </cell>
          <cell r="C81">
            <v>1043.4000000000001</v>
          </cell>
          <cell r="D81">
            <v>1022.95</v>
          </cell>
          <cell r="E81">
            <v>1029.5</v>
          </cell>
          <cell r="F81">
            <v>1030.4575185472199</v>
          </cell>
          <cell r="G81">
            <v>180620</v>
          </cell>
          <cell r="H81">
            <v>6413</v>
          </cell>
          <cell r="I81">
            <v>186121237</v>
          </cell>
          <cell r="J81">
            <v>70480</v>
          </cell>
          <cell r="K81">
            <v>39.020000000000003</v>
          </cell>
          <cell r="L81">
            <v>20.45</v>
          </cell>
          <cell r="M81">
            <v>-7.7</v>
          </cell>
        </row>
        <row r="82">
          <cell r="A82">
            <v>43101</v>
          </cell>
          <cell r="B82">
            <v>1040</v>
          </cell>
          <cell r="C82">
            <v>1043.6500000000001</v>
          </cell>
          <cell r="D82">
            <v>1031.8</v>
          </cell>
          <cell r="E82">
            <v>1034.55</v>
          </cell>
          <cell r="F82">
            <v>1038.1028727169601</v>
          </cell>
          <cell r="G82">
            <v>109339</v>
          </cell>
          <cell r="H82">
            <v>2943</v>
          </cell>
          <cell r="I82">
            <v>113505130</v>
          </cell>
          <cell r="J82">
            <v>30310</v>
          </cell>
          <cell r="K82">
            <v>27.72</v>
          </cell>
          <cell r="L82">
            <v>11.85</v>
          </cell>
          <cell r="M82">
            <v>-5.45</v>
          </cell>
        </row>
        <row r="83">
          <cell r="A83">
            <v>43098</v>
          </cell>
          <cell r="B83">
            <v>1030</v>
          </cell>
          <cell r="C83">
            <v>1046.0999999999999</v>
          </cell>
          <cell r="D83">
            <v>1030</v>
          </cell>
          <cell r="E83">
            <v>1039.3</v>
          </cell>
          <cell r="F83">
            <v>1039.5808312894601</v>
          </cell>
          <cell r="G83">
            <v>183883</v>
          </cell>
          <cell r="H83">
            <v>5096</v>
          </cell>
          <cell r="I83">
            <v>191161242</v>
          </cell>
          <cell r="J83">
            <v>83918</v>
          </cell>
          <cell r="K83">
            <v>45.64</v>
          </cell>
          <cell r="L83">
            <v>16.100000000000001</v>
          </cell>
          <cell r="M83">
            <v>9.3000000000000007</v>
          </cell>
        </row>
        <row r="84">
          <cell r="A84">
            <v>43097</v>
          </cell>
          <cell r="B84">
            <v>1031.9000000000001</v>
          </cell>
          <cell r="C84">
            <v>1039.9000000000001</v>
          </cell>
          <cell r="D84">
            <v>1026.0999999999999</v>
          </cell>
          <cell r="E84">
            <v>1034</v>
          </cell>
          <cell r="F84">
            <v>1035.0893209171199</v>
          </cell>
          <cell r="G84">
            <v>168919</v>
          </cell>
          <cell r="H84">
            <v>5878</v>
          </cell>
          <cell r="I84">
            <v>174846253</v>
          </cell>
          <cell r="J84">
            <v>85849</v>
          </cell>
          <cell r="K84">
            <v>50.82</v>
          </cell>
          <cell r="L84">
            <v>13.8</v>
          </cell>
          <cell r="M84">
            <v>2.1</v>
          </cell>
        </row>
        <row r="85">
          <cell r="A85">
            <v>43096</v>
          </cell>
          <cell r="B85">
            <v>1029</v>
          </cell>
          <cell r="C85">
            <v>1038.8499999999999</v>
          </cell>
          <cell r="D85">
            <v>1025.0999999999999</v>
          </cell>
          <cell r="E85">
            <v>1034.05</v>
          </cell>
          <cell r="F85">
            <v>1034.0204580577499</v>
          </cell>
          <cell r="G85">
            <v>201241</v>
          </cell>
          <cell r="H85">
            <v>6164</v>
          </cell>
          <cell r="I85">
            <v>208087311</v>
          </cell>
          <cell r="J85">
            <v>98535</v>
          </cell>
          <cell r="K85">
            <v>48.96</v>
          </cell>
          <cell r="L85">
            <v>13.75</v>
          </cell>
          <cell r="M85">
            <v>5.05</v>
          </cell>
        </row>
        <row r="86">
          <cell r="A86">
            <v>43095</v>
          </cell>
          <cell r="B86">
            <v>1029.8</v>
          </cell>
          <cell r="C86">
            <v>1040</v>
          </cell>
          <cell r="D86">
            <v>1023.1</v>
          </cell>
          <cell r="E86">
            <v>1034.3499999999999</v>
          </cell>
          <cell r="F86">
            <v>1030.16219019351</v>
          </cell>
          <cell r="G86">
            <v>1024914</v>
          </cell>
          <cell r="H86">
            <v>9487</v>
          </cell>
          <cell r="I86">
            <v>1055827651</v>
          </cell>
          <cell r="J86">
            <v>813232</v>
          </cell>
          <cell r="K86">
            <v>79.349999999999994</v>
          </cell>
          <cell r="L86">
            <v>16.899999999999999</v>
          </cell>
          <cell r="M86">
            <v>4.55</v>
          </cell>
        </row>
        <row r="87">
          <cell r="A87">
            <v>43091</v>
          </cell>
          <cell r="B87">
            <v>1019.4</v>
          </cell>
          <cell r="C87">
            <v>1044.2</v>
          </cell>
          <cell r="D87">
            <v>1016.2</v>
          </cell>
          <cell r="E87">
            <v>1038.4000000000001</v>
          </cell>
          <cell r="F87">
            <v>1033.6219615462001</v>
          </cell>
          <cell r="G87">
            <v>312947</v>
          </cell>
          <cell r="H87">
            <v>8592</v>
          </cell>
          <cell r="I87">
            <v>323468892</v>
          </cell>
          <cell r="J87">
            <v>145388</v>
          </cell>
          <cell r="K87">
            <v>46.46</v>
          </cell>
          <cell r="L87">
            <v>28</v>
          </cell>
          <cell r="M87">
            <v>19</v>
          </cell>
        </row>
        <row r="88">
          <cell r="A88">
            <v>43090</v>
          </cell>
          <cell r="B88">
            <v>1013.3</v>
          </cell>
          <cell r="C88">
            <v>1028</v>
          </cell>
          <cell r="D88">
            <v>998.05</v>
          </cell>
          <cell r="E88">
            <v>1021.55</v>
          </cell>
          <cell r="F88">
            <v>1013.03572255329</v>
          </cell>
          <cell r="G88">
            <v>302386</v>
          </cell>
          <cell r="H88">
            <v>7467</v>
          </cell>
          <cell r="I88">
            <v>306327820</v>
          </cell>
          <cell r="J88">
            <v>98739</v>
          </cell>
          <cell r="K88">
            <v>32.65</v>
          </cell>
          <cell r="L88">
            <v>29.95</v>
          </cell>
          <cell r="M88">
            <v>8.25</v>
          </cell>
        </row>
        <row r="89">
          <cell r="A89">
            <v>43089</v>
          </cell>
          <cell r="B89">
            <v>1004.8</v>
          </cell>
          <cell r="C89">
            <v>1015</v>
          </cell>
          <cell r="D89">
            <v>1001.95</v>
          </cell>
          <cell r="E89">
            <v>1013.3</v>
          </cell>
          <cell r="F89">
            <v>1009.72553262316</v>
          </cell>
          <cell r="G89">
            <v>108144</v>
          </cell>
          <cell r="H89">
            <v>2333</v>
          </cell>
          <cell r="I89">
            <v>109195758</v>
          </cell>
          <cell r="J89">
            <v>20094</v>
          </cell>
          <cell r="K89">
            <v>18.579999999999998</v>
          </cell>
          <cell r="L89">
            <v>13.05</v>
          </cell>
          <cell r="M89">
            <v>8.5</v>
          </cell>
        </row>
        <row r="90">
          <cell r="A90">
            <v>43088</v>
          </cell>
          <cell r="B90">
            <v>1015.35</v>
          </cell>
          <cell r="C90">
            <v>1017.5</v>
          </cell>
          <cell r="D90">
            <v>1000</v>
          </cell>
          <cell r="E90">
            <v>1004.8</v>
          </cell>
          <cell r="F90">
            <v>1012.20038548271</v>
          </cell>
          <cell r="G90">
            <v>1739637</v>
          </cell>
          <cell r="H90">
            <v>3273</v>
          </cell>
          <cell r="I90">
            <v>1760861242</v>
          </cell>
          <cell r="J90">
            <v>1609332</v>
          </cell>
          <cell r="K90">
            <v>92.51</v>
          </cell>
          <cell r="L90">
            <v>17.5</v>
          </cell>
          <cell r="M90">
            <v>-10.55</v>
          </cell>
        </row>
        <row r="91">
          <cell r="A91">
            <v>43087</v>
          </cell>
          <cell r="B91">
            <v>1015</v>
          </cell>
          <cell r="C91">
            <v>1029.8499999999999</v>
          </cell>
          <cell r="D91">
            <v>1005.6</v>
          </cell>
          <cell r="E91">
            <v>1015.35</v>
          </cell>
          <cell r="F91">
            <v>1021.00207243303</v>
          </cell>
          <cell r="G91">
            <v>166471</v>
          </cell>
          <cell r="H91">
            <v>3819</v>
          </cell>
          <cell r="I91">
            <v>169967236</v>
          </cell>
          <cell r="J91">
            <v>23831</v>
          </cell>
          <cell r="K91">
            <v>14.32</v>
          </cell>
          <cell r="L91">
            <v>24.25</v>
          </cell>
          <cell r="M91">
            <v>0.35</v>
          </cell>
        </row>
        <row r="92">
          <cell r="A92">
            <v>43084</v>
          </cell>
          <cell r="B92">
            <v>1015</v>
          </cell>
          <cell r="C92">
            <v>1026</v>
          </cell>
          <cell r="D92">
            <v>1011</v>
          </cell>
          <cell r="E92">
            <v>1023.45</v>
          </cell>
          <cell r="F92">
            <v>1018.24762926228</v>
          </cell>
          <cell r="G92">
            <v>188338</v>
          </cell>
          <cell r="H92">
            <v>5155</v>
          </cell>
          <cell r="I92">
            <v>191774722</v>
          </cell>
          <cell r="J92">
            <v>103645</v>
          </cell>
          <cell r="K92">
            <v>55.03</v>
          </cell>
          <cell r="L92">
            <v>15</v>
          </cell>
          <cell r="M92">
            <v>8.4499999999999993</v>
          </cell>
        </row>
        <row r="93">
          <cell r="A93">
            <v>43083</v>
          </cell>
          <cell r="B93">
            <v>1005.25</v>
          </cell>
          <cell r="C93">
            <v>1016</v>
          </cell>
          <cell r="D93">
            <v>1000.05</v>
          </cell>
          <cell r="E93">
            <v>1012.45</v>
          </cell>
          <cell r="F93">
            <v>1009.76735777639</v>
          </cell>
          <cell r="G93">
            <v>123907</v>
          </cell>
          <cell r="H93">
            <v>4065</v>
          </cell>
          <cell r="I93">
            <v>125117244</v>
          </cell>
          <cell r="J93">
            <v>40679</v>
          </cell>
          <cell r="K93">
            <v>32.83</v>
          </cell>
          <cell r="L93">
            <v>15.95</v>
          </cell>
          <cell r="M93">
            <v>7.2</v>
          </cell>
        </row>
        <row r="94">
          <cell r="A94">
            <v>43082</v>
          </cell>
          <cell r="B94">
            <v>1012</v>
          </cell>
          <cell r="C94">
            <v>1018</v>
          </cell>
          <cell r="D94">
            <v>999</v>
          </cell>
          <cell r="E94">
            <v>1003.45</v>
          </cell>
          <cell r="F94">
            <v>1011.3463340742099</v>
          </cell>
          <cell r="G94">
            <v>141274</v>
          </cell>
          <cell r="H94">
            <v>3291</v>
          </cell>
          <cell r="I94">
            <v>142876942</v>
          </cell>
          <cell r="J94">
            <v>33404</v>
          </cell>
          <cell r="K94">
            <v>23.64</v>
          </cell>
          <cell r="L94">
            <v>19</v>
          </cell>
          <cell r="M94">
            <v>-8.5500000000000007</v>
          </cell>
        </row>
        <row r="95">
          <cell r="A95">
            <v>43081</v>
          </cell>
          <cell r="B95">
            <v>1003</v>
          </cell>
          <cell r="C95">
            <v>1014</v>
          </cell>
          <cell r="D95">
            <v>1000</v>
          </cell>
          <cell r="E95">
            <v>1011.1</v>
          </cell>
          <cell r="F95">
            <v>1008.77145215033</v>
          </cell>
          <cell r="G95">
            <v>161161</v>
          </cell>
          <cell r="H95">
            <v>3541</v>
          </cell>
          <cell r="I95">
            <v>162574616</v>
          </cell>
          <cell r="J95">
            <v>47548</v>
          </cell>
          <cell r="K95">
            <v>29.5</v>
          </cell>
          <cell r="L95">
            <v>14</v>
          </cell>
          <cell r="M95">
            <v>8.1</v>
          </cell>
        </row>
        <row r="96">
          <cell r="A96">
            <v>43080</v>
          </cell>
          <cell r="B96">
            <v>997</v>
          </cell>
          <cell r="C96">
            <v>1005</v>
          </cell>
          <cell r="D96">
            <v>995</v>
          </cell>
          <cell r="E96">
            <v>1003.5</v>
          </cell>
          <cell r="F96">
            <v>1000.75809349649</v>
          </cell>
          <cell r="G96">
            <v>94057</v>
          </cell>
          <cell r="H96">
            <v>2445</v>
          </cell>
          <cell r="I96">
            <v>94128304</v>
          </cell>
          <cell r="J96">
            <v>33845</v>
          </cell>
          <cell r="K96">
            <v>35.979999999999997</v>
          </cell>
          <cell r="L96">
            <v>10</v>
          </cell>
          <cell r="M96">
            <v>6.5</v>
          </cell>
        </row>
        <row r="97">
          <cell r="A97">
            <v>43077</v>
          </cell>
          <cell r="B97">
            <v>1000.1</v>
          </cell>
          <cell r="C97">
            <v>1006.85</v>
          </cell>
          <cell r="D97">
            <v>996.05</v>
          </cell>
          <cell r="E97">
            <v>1001.55</v>
          </cell>
          <cell r="F97">
            <v>1002.11302562316</v>
          </cell>
          <cell r="G97">
            <v>195292</v>
          </cell>
          <cell r="H97">
            <v>4765</v>
          </cell>
          <cell r="I97">
            <v>195704657</v>
          </cell>
          <cell r="J97">
            <v>70802</v>
          </cell>
          <cell r="K97">
            <v>36.25</v>
          </cell>
          <cell r="L97">
            <v>10.8</v>
          </cell>
          <cell r="M97">
            <v>1.45</v>
          </cell>
        </row>
        <row r="98">
          <cell r="A98">
            <v>43076</v>
          </cell>
          <cell r="B98">
            <v>987.5</v>
          </cell>
          <cell r="C98">
            <v>1002.15</v>
          </cell>
          <cell r="D98">
            <v>982.4</v>
          </cell>
          <cell r="E98">
            <v>1000.1</v>
          </cell>
          <cell r="F98">
            <v>995.56062617167697</v>
          </cell>
          <cell r="G98">
            <v>219237</v>
          </cell>
          <cell r="H98">
            <v>4614</v>
          </cell>
          <cell r="I98">
            <v>218263725</v>
          </cell>
          <cell r="J98">
            <v>76333</v>
          </cell>
          <cell r="K98">
            <v>34.82</v>
          </cell>
          <cell r="L98">
            <v>19.75</v>
          </cell>
          <cell r="M98">
            <v>12.6</v>
          </cell>
        </row>
        <row r="99">
          <cell r="A99">
            <v>43075</v>
          </cell>
          <cell r="B99">
            <v>984.4</v>
          </cell>
          <cell r="C99">
            <v>994</v>
          </cell>
          <cell r="D99">
            <v>970</v>
          </cell>
          <cell r="E99">
            <v>990.4</v>
          </cell>
          <cell r="F99">
            <v>989.34621090152302</v>
          </cell>
          <cell r="G99">
            <v>142237</v>
          </cell>
          <cell r="H99">
            <v>3301</v>
          </cell>
          <cell r="I99">
            <v>140721637</v>
          </cell>
          <cell r="J99">
            <v>41665</v>
          </cell>
          <cell r="K99">
            <v>29.29</v>
          </cell>
          <cell r="L99">
            <v>24</v>
          </cell>
          <cell r="M99">
            <v>6</v>
          </cell>
        </row>
        <row r="100">
          <cell r="A100">
            <v>43074</v>
          </cell>
          <cell r="B100">
            <v>986</v>
          </cell>
          <cell r="C100">
            <v>1002.6</v>
          </cell>
          <cell r="D100">
            <v>979.3</v>
          </cell>
          <cell r="E100">
            <v>984.4</v>
          </cell>
          <cell r="F100">
            <v>991.36395102463302</v>
          </cell>
          <cell r="G100">
            <v>309135</v>
          </cell>
          <cell r="H100">
            <v>6561</v>
          </cell>
          <cell r="I100">
            <v>306465295</v>
          </cell>
          <cell r="J100">
            <v>82306</v>
          </cell>
          <cell r="K100">
            <v>26.62</v>
          </cell>
          <cell r="L100">
            <v>23.3</v>
          </cell>
          <cell r="M100">
            <v>-1.6</v>
          </cell>
        </row>
        <row r="101">
          <cell r="A101">
            <v>43073</v>
          </cell>
          <cell r="B101">
            <v>983</v>
          </cell>
          <cell r="C101">
            <v>996.95</v>
          </cell>
          <cell r="D101">
            <v>969.65</v>
          </cell>
          <cell r="E101">
            <v>985.3</v>
          </cell>
          <cell r="F101">
            <v>985.94884457075398</v>
          </cell>
          <cell r="G101">
            <v>405001</v>
          </cell>
          <cell r="H101">
            <v>10122</v>
          </cell>
          <cell r="I101">
            <v>399310268</v>
          </cell>
          <cell r="J101">
            <v>118255</v>
          </cell>
          <cell r="K101">
            <v>29.2</v>
          </cell>
          <cell r="L101">
            <v>27.3</v>
          </cell>
          <cell r="M101">
            <v>2.2999999999999998</v>
          </cell>
        </row>
        <row r="102">
          <cell r="A102">
            <v>43070</v>
          </cell>
          <cell r="B102">
            <v>977.5</v>
          </cell>
          <cell r="C102">
            <v>983</v>
          </cell>
          <cell r="D102">
            <v>956.45</v>
          </cell>
          <cell r="E102">
            <v>958.5</v>
          </cell>
          <cell r="F102">
            <v>965.82471432552904</v>
          </cell>
          <cell r="G102">
            <v>143520</v>
          </cell>
          <cell r="H102">
            <v>4871</v>
          </cell>
          <cell r="I102">
            <v>138615163</v>
          </cell>
          <cell r="J102">
            <v>53084</v>
          </cell>
          <cell r="K102">
            <v>36.99</v>
          </cell>
          <cell r="L102">
            <v>26.55</v>
          </cell>
          <cell r="M102">
            <v>-19</v>
          </cell>
        </row>
        <row r="103">
          <cell r="A103">
            <v>43069</v>
          </cell>
          <cell r="B103">
            <v>989</v>
          </cell>
          <cell r="C103">
            <v>989.8</v>
          </cell>
          <cell r="D103">
            <v>967.35</v>
          </cell>
          <cell r="E103">
            <v>974.95</v>
          </cell>
          <cell r="F103">
            <v>982.14731771096797</v>
          </cell>
          <cell r="G103">
            <v>128491</v>
          </cell>
          <cell r="H103">
            <v>3991</v>
          </cell>
          <cell r="I103">
            <v>126197091</v>
          </cell>
          <cell r="J103">
            <v>53445</v>
          </cell>
          <cell r="K103">
            <v>41.59</v>
          </cell>
          <cell r="L103">
            <v>22.45</v>
          </cell>
          <cell r="M103">
            <v>-14.05</v>
          </cell>
        </row>
        <row r="104">
          <cell r="A104">
            <v>43068</v>
          </cell>
          <cell r="B104">
            <v>989</v>
          </cell>
          <cell r="C104">
            <v>992</v>
          </cell>
          <cell r="D104">
            <v>981.5</v>
          </cell>
          <cell r="E104">
            <v>983.3</v>
          </cell>
          <cell r="F104">
            <v>985.530133366884</v>
          </cell>
          <cell r="G104">
            <v>63584</v>
          </cell>
          <cell r="H104">
            <v>1982</v>
          </cell>
          <cell r="I104">
            <v>62663948</v>
          </cell>
          <cell r="J104">
            <v>23469</v>
          </cell>
          <cell r="K104">
            <v>36.909999999999997</v>
          </cell>
          <cell r="L104">
            <v>10.5</v>
          </cell>
          <cell r="M104">
            <v>-5.7</v>
          </cell>
        </row>
        <row r="105">
          <cell r="A105">
            <v>43067</v>
          </cell>
          <cell r="B105">
            <v>996.9</v>
          </cell>
          <cell r="C105">
            <v>1000.15</v>
          </cell>
          <cell r="D105">
            <v>981.5</v>
          </cell>
          <cell r="E105">
            <v>984.5</v>
          </cell>
          <cell r="F105">
            <v>989.13746472248295</v>
          </cell>
          <cell r="G105">
            <v>153072</v>
          </cell>
          <cell r="H105">
            <v>4264</v>
          </cell>
          <cell r="I105">
            <v>151409250</v>
          </cell>
          <cell r="J105">
            <v>58039</v>
          </cell>
          <cell r="K105">
            <v>37.92</v>
          </cell>
          <cell r="L105">
            <v>18.649999999999999</v>
          </cell>
          <cell r="M105">
            <v>-12.4</v>
          </cell>
        </row>
        <row r="106">
          <cell r="A106">
            <v>43066</v>
          </cell>
          <cell r="B106">
            <v>1000</v>
          </cell>
          <cell r="C106">
            <v>1005</v>
          </cell>
          <cell r="D106">
            <v>994</v>
          </cell>
          <cell r="E106">
            <v>997.5</v>
          </cell>
          <cell r="F106">
            <v>997.56879435914004</v>
          </cell>
          <cell r="G106">
            <v>172456</v>
          </cell>
          <cell r="H106">
            <v>4418</v>
          </cell>
          <cell r="I106">
            <v>172036724</v>
          </cell>
          <cell r="J106">
            <v>58625</v>
          </cell>
          <cell r="K106">
            <v>33.99</v>
          </cell>
          <cell r="L106">
            <v>11</v>
          </cell>
          <cell r="M106">
            <v>-2.5</v>
          </cell>
        </row>
        <row r="107">
          <cell r="A107">
            <v>43063</v>
          </cell>
          <cell r="B107">
            <v>989.1</v>
          </cell>
          <cell r="C107">
            <v>1019.2</v>
          </cell>
          <cell r="D107">
            <v>989.1</v>
          </cell>
          <cell r="E107">
            <v>1009.95</v>
          </cell>
          <cell r="F107">
            <v>1009.09011559858</v>
          </cell>
          <cell r="G107">
            <v>491269</v>
          </cell>
          <cell r="H107">
            <v>15386</v>
          </cell>
          <cell r="I107">
            <v>495734692</v>
          </cell>
          <cell r="J107">
            <v>265270</v>
          </cell>
          <cell r="K107">
            <v>54</v>
          </cell>
          <cell r="L107">
            <v>30.1</v>
          </cell>
          <cell r="M107">
            <v>20.85</v>
          </cell>
        </row>
        <row r="108">
          <cell r="A108">
            <v>43062</v>
          </cell>
          <cell r="B108">
            <v>970</v>
          </cell>
          <cell r="C108">
            <v>994.35</v>
          </cell>
          <cell r="D108">
            <v>969.85</v>
          </cell>
          <cell r="E108">
            <v>991.4</v>
          </cell>
          <cell r="F108">
            <v>985.96280281807503</v>
          </cell>
          <cell r="G108">
            <v>311986</v>
          </cell>
          <cell r="H108">
            <v>10468</v>
          </cell>
          <cell r="I108">
            <v>307606591</v>
          </cell>
          <cell r="J108">
            <v>109387</v>
          </cell>
          <cell r="K108">
            <v>35.06</v>
          </cell>
          <cell r="L108">
            <v>24.5</v>
          </cell>
          <cell r="M108">
            <v>21.4</v>
          </cell>
        </row>
        <row r="109">
          <cell r="A109">
            <v>43061</v>
          </cell>
          <cell r="B109">
            <v>965</v>
          </cell>
          <cell r="C109">
            <v>970.85</v>
          </cell>
          <cell r="D109">
            <v>962.5</v>
          </cell>
          <cell r="E109">
            <v>966.3</v>
          </cell>
          <cell r="F109">
            <v>966.45524612190002</v>
          </cell>
          <cell r="G109">
            <v>81870</v>
          </cell>
          <cell r="H109">
            <v>2421</v>
          </cell>
          <cell r="I109">
            <v>79123691</v>
          </cell>
          <cell r="J109">
            <v>35557</v>
          </cell>
          <cell r="K109">
            <v>43.43</v>
          </cell>
          <cell r="L109">
            <v>8.35</v>
          </cell>
          <cell r="M109">
            <v>1.3</v>
          </cell>
        </row>
        <row r="110">
          <cell r="A110">
            <v>43060</v>
          </cell>
          <cell r="B110">
            <v>961.35</v>
          </cell>
          <cell r="C110">
            <v>971.55</v>
          </cell>
          <cell r="D110">
            <v>959.65</v>
          </cell>
          <cell r="E110">
            <v>966.4</v>
          </cell>
          <cell r="F110">
            <v>966.93497656724901</v>
          </cell>
          <cell r="G110">
            <v>101994</v>
          </cell>
          <cell r="H110">
            <v>2772</v>
          </cell>
          <cell r="I110">
            <v>98621566</v>
          </cell>
          <cell r="J110">
            <v>38166</v>
          </cell>
          <cell r="K110">
            <v>37.42</v>
          </cell>
          <cell r="L110">
            <v>11.9</v>
          </cell>
          <cell r="M110">
            <v>5.05</v>
          </cell>
        </row>
        <row r="111">
          <cell r="A111">
            <v>43059</v>
          </cell>
          <cell r="B111">
            <v>969.7</v>
          </cell>
          <cell r="C111">
            <v>970</v>
          </cell>
          <cell r="D111">
            <v>957.35</v>
          </cell>
          <cell r="E111">
            <v>961.35</v>
          </cell>
          <cell r="F111">
            <v>962.44273241236203</v>
          </cell>
          <cell r="G111">
            <v>145571</v>
          </cell>
          <cell r="H111">
            <v>3764</v>
          </cell>
          <cell r="I111">
            <v>140103751</v>
          </cell>
          <cell r="J111">
            <v>55725</v>
          </cell>
          <cell r="K111">
            <v>38.28</v>
          </cell>
          <cell r="L111">
            <v>12.65</v>
          </cell>
          <cell r="M111">
            <v>-8.35</v>
          </cell>
        </row>
        <row r="112">
          <cell r="A112">
            <v>43056</v>
          </cell>
          <cell r="B112">
            <v>989.8</v>
          </cell>
          <cell r="C112">
            <v>989.8</v>
          </cell>
          <cell r="D112">
            <v>963</v>
          </cell>
          <cell r="E112">
            <v>970.95</v>
          </cell>
          <cell r="F112">
            <v>972.59673261995999</v>
          </cell>
          <cell r="G112">
            <v>297180</v>
          </cell>
          <cell r="H112">
            <v>4320</v>
          </cell>
          <cell r="I112">
            <v>289036297</v>
          </cell>
          <cell r="J112">
            <v>137476</v>
          </cell>
          <cell r="K112">
            <v>46.26</v>
          </cell>
          <cell r="L112">
            <v>26.8</v>
          </cell>
          <cell r="M112">
            <v>-18.850000000000001</v>
          </cell>
        </row>
        <row r="113">
          <cell r="A113">
            <v>43055</v>
          </cell>
          <cell r="B113">
            <v>951.15</v>
          </cell>
          <cell r="C113">
            <v>995.45</v>
          </cell>
          <cell r="D113">
            <v>948.85</v>
          </cell>
          <cell r="E113">
            <v>988.6</v>
          </cell>
          <cell r="F113">
            <v>971.61250931028701</v>
          </cell>
          <cell r="G113">
            <v>645791</v>
          </cell>
          <cell r="H113">
            <v>14864</v>
          </cell>
          <cell r="I113">
            <v>627458614</v>
          </cell>
          <cell r="J113">
            <v>249904</v>
          </cell>
          <cell r="K113">
            <v>38.700000000000003</v>
          </cell>
          <cell r="L113">
            <v>46.6</v>
          </cell>
          <cell r="M113">
            <v>37.450000000000003</v>
          </cell>
        </row>
        <row r="114">
          <cell r="A114">
            <v>43054</v>
          </cell>
          <cell r="B114">
            <v>947</v>
          </cell>
          <cell r="C114">
            <v>953.45</v>
          </cell>
          <cell r="D114">
            <v>945</v>
          </cell>
          <cell r="E114">
            <v>951.95</v>
          </cell>
          <cell r="F114">
            <v>950.18742817879104</v>
          </cell>
          <cell r="G114">
            <v>84411</v>
          </cell>
          <cell r="H114">
            <v>2324</v>
          </cell>
          <cell r="I114">
            <v>80206271</v>
          </cell>
          <cell r="J114">
            <v>37767</v>
          </cell>
          <cell r="K114">
            <v>44.74</v>
          </cell>
          <cell r="L114">
            <v>8.4499999999999993</v>
          </cell>
          <cell r="M114">
            <v>4.95</v>
          </cell>
        </row>
        <row r="115">
          <cell r="A115">
            <v>43053</v>
          </cell>
          <cell r="B115">
            <v>950</v>
          </cell>
          <cell r="C115">
            <v>954.4</v>
          </cell>
          <cell r="D115">
            <v>944</v>
          </cell>
          <cell r="E115">
            <v>949.45</v>
          </cell>
          <cell r="F115">
            <v>949.16578213787898</v>
          </cell>
          <cell r="G115">
            <v>74616</v>
          </cell>
          <cell r="H115">
            <v>2138</v>
          </cell>
          <cell r="I115">
            <v>70822954</v>
          </cell>
          <cell r="J115">
            <v>24126</v>
          </cell>
          <cell r="K115">
            <v>32.33</v>
          </cell>
          <cell r="L115">
            <v>10.4</v>
          </cell>
          <cell r="M115">
            <v>-0.55000000000000004</v>
          </cell>
        </row>
        <row r="116">
          <cell r="A116">
            <v>43052</v>
          </cell>
          <cell r="B116">
            <v>960.6</v>
          </cell>
          <cell r="C116">
            <v>968.9</v>
          </cell>
          <cell r="D116">
            <v>949.1</v>
          </cell>
          <cell r="E116">
            <v>951.8</v>
          </cell>
          <cell r="F116">
            <v>956.52712322196101</v>
          </cell>
          <cell r="G116">
            <v>1275844</v>
          </cell>
          <cell r="H116">
            <v>4195</v>
          </cell>
          <cell r="I116">
            <v>1220379391</v>
          </cell>
          <cell r="J116">
            <v>87315</v>
          </cell>
          <cell r="K116">
            <v>6.84</v>
          </cell>
          <cell r="L116">
            <v>19.8</v>
          </cell>
          <cell r="M116">
            <v>-8.8000000000000007</v>
          </cell>
        </row>
        <row r="117">
          <cell r="A117">
            <v>43049</v>
          </cell>
          <cell r="B117">
            <v>954.6</v>
          </cell>
          <cell r="C117">
            <v>962.75</v>
          </cell>
          <cell r="D117">
            <v>950.2</v>
          </cell>
          <cell r="E117">
            <v>960.6</v>
          </cell>
          <cell r="F117">
            <v>958.38951041773498</v>
          </cell>
          <cell r="G117">
            <v>97430</v>
          </cell>
          <cell r="H117">
            <v>2615</v>
          </cell>
          <cell r="I117">
            <v>93375890</v>
          </cell>
          <cell r="J117">
            <v>42713</v>
          </cell>
          <cell r="K117">
            <v>43.84</v>
          </cell>
          <cell r="L117">
            <v>12.55</v>
          </cell>
          <cell r="M117">
            <v>6</v>
          </cell>
        </row>
        <row r="118">
          <cell r="A118">
            <v>43048</v>
          </cell>
          <cell r="B118">
            <v>958.5</v>
          </cell>
          <cell r="C118">
            <v>962</v>
          </cell>
          <cell r="D118">
            <v>949.15</v>
          </cell>
          <cell r="E118">
            <v>954.6</v>
          </cell>
          <cell r="F118">
            <v>955.16391355196697</v>
          </cell>
          <cell r="G118">
            <v>144503</v>
          </cell>
          <cell r="H118">
            <v>3229</v>
          </cell>
          <cell r="I118">
            <v>138024051</v>
          </cell>
          <cell r="J118">
            <v>64947</v>
          </cell>
          <cell r="K118">
            <v>44.95</v>
          </cell>
          <cell r="L118">
            <v>12.85</v>
          </cell>
          <cell r="M118">
            <v>-3.9</v>
          </cell>
        </row>
        <row r="119">
          <cell r="A119">
            <v>43047</v>
          </cell>
          <cell r="B119">
            <v>958.25</v>
          </cell>
          <cell r="C119">
            <v>961.5</v>
          </cell>
          <cell r="D119">
            <v>947.3</v>
          </cell>
          <cell r="E119">
            <v>951.95</v>
          </cell>
          <cell r="F119">
            <v>954.70367941068798</v>
          </cell>
          <cell r="G119">
            <v>158558</v>
          </cell>
          <cell r="H119">
            <v>2898</v>
          </cell>
          <cell r="I119">
            <v>151375906</v>
          </cell>
          <cell r="J119">
            <v>43951</v>
          </cell>
          <cell r="K119">
            <v>27.72</v>
          </cell>
          <cell r="L119">
            <v>14.2</v>
          </cell>
          <cell r="M119">
            <v>-6.3</v>
          </cell>
        </row>
        <row r="120">
          <cell r="A120">
            <v>43046</v>
          </cell>
          <cell r="B120">
            <v>928.5</v>
          </cell>
          <cell r="C120">
            <v>959.8</v>
          </cell>
          <cell r="D120">
            <v>927</v>
          </cell>
          <cell r="E120">
            <v>955.7</v>
          </cell>
          <cell r="F120">
            <v>950.21936405687302</v>
          </cell>
          <cell r="G120">
            <v>415729</v>
          </cell>
          <cell r="H120">
            <v>9302</v>
          </cell>
          <cell r="I120">
            <v>395033746</v>
          </cell>
          <cell r="J120">
            <v>191019</v>
          </cell>
          <cell r="K120">
            <v>45.95</v>
          </cell>
          <cell r="L120">
            <v>32.799999999999997</v>
          </cell>
          <cell r="M120">
            <v>27.2</v>
          </cell>
        </row>
        <row r="121">
          <cell r="A121">
            <v>43045</v>
          </cell>
          <cell r="B121">
            <v>925</v>
          </cell>
          <cell r="C121">
            <v>934.85</v>
          </cell>
          <cell r="D121">
            <v>922.35</v>
          </cell>
          <cell r="E121">
            <v>928.6</v>
          </cell>
          <cell r="F121">
            <v>928.40865844779398</v>
          </cell>
          <cell r="G121">
            <v>122239</v>
          </cell>
          <cell r="H121">
            <v>2092</v>
          </cell>
          <cell r="I121">
            <v>113487746</v>
          </cell>
          <cell r="J121">
            <v>80922</v>
          </cell>
          <cell r="K121">
            <v>66.2</v>
          </cell>
          <cell r="L121">
            <v>12.5</v>
          </cell>
          <cell r="M121">
            <v>3.6</v>
          </cell>
        </row>
        <row r="122">
          <cell r="A122">
            <v>43042</v>
          </cell>
          <cell r="B122">
            <v>922.7</v>
          </cell>
          <cell r="C122">
            <v>929.4</v>
          </cell>
          <cell r="D122">
            <v>918</v>
          </cell>
          <cell r="E122">
            <v>926.65</v>
          </cell>
          <cell r="F122">
            <v>926.03992517370295</v>
          </cell>
          <cell r="G122">
            <v>74840</v>
          </cell>
          <cell r="H122">
            <v>1631</v>
          </cell>
          <cell r="I122">
            <v>69304828</v>
          </cell>
          <cell r="J122">
            <v>31313</v>
          </cell>
          <cell r="K122">
            <v>41.84</v>
          </cell>
          <cell r="L122">
            <v>11.4</v>
          </cell>
          <cell r="M122">
            <v>3.95</v>
          </cell>
        </row>
        <row r="123">
          <cell r="A123">
            <v>43041</v>
          </cell>
          <cell r="B123">
            <v>924</v>
          </cell>
          <cell r="C123">
            <v>926.55</v>
          </cell>
          <cell r="D123">
            <v>919.8</v>
          </cell>
          <cell r="E123">
            <v>922.9</v>
          </cell>
          <cell r="F123">
            <v>923.18095537630404</v>
          </cell>
          <cell r="G123">
            <v>108104</v>
          </cell>
          <cell r="H123">
            <v>2615</v>
          </cell>
          <cell r="I123">
            <v>99799554</v>
          </cell>
          <cell r="J123">
            <v>60086</v>
          </cell>
          <cell r="K123">
            <v>55.58</v>
          </cell>
          <cell r="L123">
            <v>6.75</v>
          </cell>
          <cell r="M123">
            <v>-1.1000000000000001</v>
          </cell>
        </row>
        <row r="124">
          <cell r="A124">
            <v>43040</v>
          </cell>
          <cell r="B124">
            <v>924</v>
          </cell>
          <cell r="C124">
            <v>928.95</v>
          </cell>
          <cell r="D124">
            <v>922</v>
          </cell>
          <cell r="E124">
            <v>926.25</v>
          </cell>
          <cell r="F124">
            <v>925.70216201516098</v>
          </cell>
          <cell r="G124">
            <v>117668</v>
          </cell>
          <cell r="H124">
            <v>2321</v>
          </cell>
          <cell r="I124">
            <v>108925522</v>
          </cell>
          <cell r="J124">
            <v>62583</v>
          </cell>
          <cell r="K124">
            <v>53.19</v>
          </cell>
          <cell r="L124">
            <v>6.95</v>
          </cell>
          <cell r="M124">
            <v>2.25</v>
          </cell>
        </row>
        <row r="125">
          <cell r="A125">
            <v>43039</v>
          </cell>
          <cell r="B125">
            <v>923.4</v>
          </cell>
          <cell r="C125">
            <v>930.35</v>
          </cell>
          <cell r="D125">
            <v>920</v>
          </cell>
          <cell r="E125">
            <v>921.65</v>
          </cell>
          <cell r="F125">
            <v>925.04578539010504</v>
          </cell>
          <cell r="G125">
            <v>212404</v>
          </cell>
          <cell r="H125">
            <v>4872</v>
          </cell>
          <cell r="I125">
            <v>196483425</v>
          </cell>
          <cell r="J125">
            <v>107453</v>
          </cell>
          <cell r="K125">
            <v>50.59</v>
          </cell>
          <cell r="L125">
            <v>10.35</v>
          </cell>
          <cell r="M125">
            <v>-1.75</v>
          </cell>
        </row>
        <row r="126">
          <cell r="A126">
            <v>43038</v>
          </cell>
          <cell r="B126">
            <v>954</v>
          </cell>
          <cell r="C126">
            <v>955</v>
          </cell>
          <cell r="D126">
            <v>941</v>
          </cell>
          <cell r="E126">
            <v>944.65</v>
          </cell>
          <cell r="F126">
            <v>946.65259305924906</v>
          </cell>
          <cell r="G126">
            <v>514296</v>
          </cell>
          <cell r="H126">
            <v>10347</v>
          </cell>
          <cell r="I126">
            <v>486859642</v>
          </cell>
          <cell r="J126">
            <v>354831</v>
          </cell>
          <cell r="K126">
            <v>68.989999999999995</v>
          </cell>
          <cell r="L126">
            <v>14</v>
          </cell>
          <cell r="M126">
            <v>-9.35</v>
          </cell>
        </row>
        <row r="127">
          <cell r="A127">
            <v>43035</v>
          </cell>
          <cell r="B127">
            <v>955</v>
          </cell>
          <cell r="C127">
            <v>957.05</v>
          </cell>
          <cell r="D127">
            <v>945</v>
          </cell>
          <cell r="E127">
            <v>947.45</v>
          </cell>
          <cell r="F127">
            <v>949.22901659743695</v>
          </cell>
          <cell r="G127">
            <v>399399</v>
          </cell>
          <cell r="H127">
            <v>10844</v>
          </cell>
          <cell r="I127">
            <v>379121120</v>
          </cell>
          <cell r="J127">
            <v>261381</v>
          </cell>
          <cell r="K127">
            <v>65.44</v>
          </cell>
          <cell r="L127">
            <v>12.05</v>
          </cell>
          <cell r="M127">
            <v>-7.55</v>
          </cell>
        </row>
        <row r="128">
          <cell r="A128">
            <v>43034</v>
          </cell>
          <cell r="B128">
            <v>940.15</v>
          </cell>
          <cell r="C128">
            <v>950.35</v>
          </cell>
          <cell r="D128">
            <v>940.15</v>
          </cell>
          <cell r="E128">
            <v>947.5</v>
          </cell>
          <cell r="F128">
            <v>945.93751280125605</v>
          </cell>
          <cell r="G128">
            <v>527292</v>
          </cell>
          <cell r="H128">
            <v>11869</v>
          </cell>
          <cell r="I128">
            <v>498785283</v>
          </cell>
          <cell r="J128">
            <v>336760</v>
          </cell>
          <cell r="K128">
            <v>63.87</v>
          </cell>
          <cell r="L128">
            <v>10.199999999999999</v>
          </cell>
          <cell r="M128">
            <v>7.35</v>
          </cell>
        </row>
        <row r="129">
          <cell r="A129">
            <v>43033</v>
          </cell>
          <cell r="B129">
            <v>920</v>
          </cell>
          <cell r="C129">
            <v>944.15</v>
          </cell>
          <cell r="D129">
            <v>915.25</v>
          </cell>
          <cell r="E129">
            <v>935.4</v>
          </cell>
          <cell r="F129">
            <v>935.34049993991096</v>
          </cell>
          <cell r="G129">
            <v>416050</v>
          </cell>
          <cell r="H129">
            <v>11664</v>
          </cell>
          <cell r="I129">
            <v>389148415</v>
          </cell>
          <cell r="J129">
            <v>175324</v>
          </cell>
          <cell r="K129">
            <v>42.14</v>
          </cell>
          <cell r="L129">
            <v>28.9</v>
          </cell>
          <cell r="M129">
            <v>15.4</v>
          </cell>
        </row>
        <row r="130">
          <cell r="A130">
            <v>43032</v>
          </cell>
          <cell r="B130">
            <v>945</v>
          </cell>
          <cell r="C130">
            <v>947.5</v>
          </cell>
          <cell r="D130">
            <v>924</v>
          </cell>
          <cell r="E130">
            <v>926.75</v>
          </cell>
          <cell r="F130">
            <v>934.17412530147499</v>
          </cell>
          <cell r="G130">
            <v>445725</v>
          </cell>
          <cell r="H130">
            <v>9323</v>
          </cell>
          <cell r="I130">
            <v>416384762</v>
          </cell>
          <cell r="J130">
            <v>235951</v>
          </cell>
          <cell r="K130">
            <v>52.94</v>
          </cell>
          <cell r="L130">
            <v>23.5</v>
          </cell>
          <cell r="M130">
            <v>-18.25</v>
          </cell>
        </row>
        <row r="131">
          <cell r="A131">
            <v>43031</v>
          </cell>
          <cell r="B131">
            <v>928.2</v>
          </cell>
          <cell r="C131">
            <v>942.8</v>
          </cell>
          <cell r="D131">
            <v>928.2</v>
          </cell>
          <cell r="E131">
            <v>939.65</v>
          </cell>
          <cell r="F131">
            <v>936.19660818802197</v>
          </cell>
          <cell r="G131">
            <v>263458</v>
          </cell>
          <cell r="H131">
            <v>8936</v>
          </cell>
          <cell r="I131">
            <v>246648486</v>
          </cell>
          <cell r="J131">
            <v>171008</v>
          </cell>
          <cell r="K131">
            <v>64.91</v>
          </cell>
          <cell r="L131">
            <v>14.6</v>
          </cell>
          <cell r="M131">
            <v>11.45</v>
          </cell>
        </row>
        <row r="132">
          <cell r="A132">
            <v>43027</v>
          </cell>
          <cell r="B132">
            <v>930</v>
          </cell>
          <cell r="C132">
            <v>933.35</v>
          </cell>
          <cell r="D132">
            <v>925.85</v>
          </cell>
          <cell r="E132">
            <v>927.1</v>
          </cell>
          <cell r="F132">
            <v>927.62280310022095</v>
          </cell>
          <cell r="G132">
            <v>100767</v>
          </cell>
          <cell r="H132">
            <v>2788</v>
          </cell>
          <cell r="I132">
            <v>93473767</v>
          </cell>
          <cell r="J132">
            <v>70573</v>
          </cell>
          <cell r="K132">
            <v>70.040000000000006</v>
          </cell>
          <cell r="L132">
            <v>7.5</v>
          </cell>
          <cell r="M132">
            <v>-2.9</v>
          </cell>
        </row>
        <row r="133">
          <cell r="A133">
            <v>43026</v>
          </cell>
          <cell r="B133">
            <v>929</v>
          </cell>
          <cell r="C133">
            <v>930</v>
          </cell>
          <cell r="D133">
            <v>923.25</v>
          </cell>
          <cell r="E133">
            <v>924.45</v>
          </cell>
          <cell r="F133">
            <v>926.73343165169399</v>
          </cell>
          <cell r="G133">
            <v>185791</v>
          </cell>
          <cell r="H133">
            <v>4993</v>
          </cell>
          <cell r="I133">
            <v>172178731</v>
          </cell>
          <cell r="J133">
            <v>104018</v>
          </cell>
          <cell r="K133">
            <v>55.99</v>
          </cell>
          <cell r="L133">
            <v>6.75</v>
          </cell>
          <cell r="M133">
            <v>-4.55</v>
          </cell>
        </row>
        <row r="134">
          <cell r="A134">
            <v>43025</v>
          </cell>
          <cell r="B134">
            <v>935</v>
          </cell>
          <cell r="C134">
            <v>937.4</v>
          </cell>
          <cell r="D134">
            <v>930.25</v>
          </cell>
          <cell r="E134">
            <v>931.45</v>
          </cell>
          <cell r="F134">
            <v>932.51246084069703</v>
          </cell>
          <cell r="G134">
            <v>192483</v>
          </cell>
          <cell r="H134">
            <v>4130</v>
          </cell>
          <cell r="I134">
            <v>179492796</v>
          </cell>
          <cell r="J134">
            <v>106734</v>
          </cell>
          <cell r="K134">
            <v>55.45</v>
          </cell>
          <cell r="L134">
            <v>7.15</v>
          </cell>
          <cell r="M134">
            <v>-3.55</v>
          </cell>
        </row>
        <row r="135">
          <cell r="A135">
            <v>43024</v>
          </cell>
          <cell r="B135">
            <v>935</v>
          </cell>
          <cell r="C135">
            <v>942</v>
          </cell>
          <cell r="D135">
            <v>933.5</v>
          </cell>
          <cell r="E135">
            <v>939.3</v>
          </cell>
          <cell r="F135">
            <v>937.52274358718</v>
          </cell>
          <cell r="G135">
            <v>220106</v>
          </cell>
          <cell r="H135">
            <v>5217</v>
          </cell>
          <cell r="I135">
            <v>206354381</v>
          </cell>
          <cell r="J135">
            <v>123226</v>
          </cell>
          <cell r="K135">
            <v>55.98</v>
          </cell>
          <cell r="L135">
            <v>8.5</v>
          </cell>
          <cell r="M135">
            <v>4.3</v>
          </cell>
        </row>
        <row r="136">
          <cell r="A136">
            <v>43021</v>
          </cell>
          <cell r="B136">
            <v>930.05</v>
          </cell>
          <cell r="C136">
            <v>934</v>
          </cell>
          <cell r="D136">
            <v>927.6</v>
          </cell>
          <cell r="E136">
            <v>931.9</v>
          </cell>
          <cell r="F136">
            <v>930.52912312644298</v>
          </cell>
          <cell r="G136">
            <v>1228079</v>
          </cell>
          <cell r="H136">
            <v>5835</v>
          </cell>
          <cell r="I136">
            <v>1142763275</v>
          </cell>
          <cell r="J136">
            <v>1087403</v>
          </cell>
          <cell r="K136">
            <v>88.55</v>
          </cell>
          <cell r="L136">
            <v>6.4</v>
          </cell>
          <cell r="M136">
            <v>1.85</v>
          </cell>
        </row>
        <row r="137">
          <cell r="A137">
            <v>43020</v>
          </cell>
          <cell r="B137">
            <v>930</v>
          </cell>
          <cell r="C137">
            <v>934.65</v>
          </cell>
          <cell r="D137">
            <v>920</v>
          </cell>
          <cell r="E137">
            <v>927.15</v>
          </cell>
          <cell r="F137">
            <v>925.65556329724495</v>
          </cell>
          <cell r="G137">
            <v>335844</v>
          </cell>
          <cell r="H137">
            <v>7652</v>
          </cell>
          <cell r="I137">
            <v>310875867</v>
          </cell>
          <cell r="J137">
            <v>152760</v>
          </cell>
          <cell r="K137">
            <v>45.49</v>
          </cell>
          <cell r="L137">
            <v>14.65</v>
          </cell>
          <cell r="M137">
            <v>-2.85</v>
          </cell>
        </row>
        <row r="138">
          <cell r="A138">
            <v>43019</v>
          </cell>
          <cell r="B138">
            <v>936</v>
          </cell>
          <cell r="C138">
            <v>937.7</v>
          </cell>
          <cell r="D138">
            <v>928.15</v>
          </cell>
          <cell r="E138">
            <v>930.6</v>
          </cell>
          <cell r="F138">
            <v>932.15565071681203</v>
          </cell>
          <cell r="G138">
            <v>171872</v>
          </cell>
          <cell r="H138">
            <v>4698</v>
          </cell>
          <cell r="I138">
            <v>160211456</v>
          </cell>
          <cell r="J138">
            <v>89640</v>
          </cell>
          <cell r="K138">
            <v>52.16</v>
          </cell>
          <cell r="L138">
            <v>9.5500000000000007</v>
          </cell>
          <cell r="M138">
            <v>-5.4</v>
          </cell>
        </row>
        <row r="139">
          <cell r="A139">
            <v>43018</v>
          </cell>
          <cell r="B139">
            <v>940</v>
          </cell>
          <cell r="C139">
            <v>945.85</v>
          </cell>
          <cell r="D139">
            <v>929.1</v>
          </cell>
          <cell r="E139">
            <v>935.6</v>
          </cell>
          <cell r="F139">
            <v>935.53724857976295</v>
          </cell>
          <cell r="G139">
            <v>260520</v>
          </cell>
          <cell r="H139">
            <v>6441</v>
          </cell>
          <cell r="I139">
            <v>243726164</v>
          </cell>
          <cell r="J139">
            <v>130437</v>
          </cell>
          <cell r="K139">
            <v>50.07</v>
          </cell>
          <cell r="L139">
            <v>16.75</v>
          </cell>
          <cell r="M139">
            <v>-4.4000000000000004</v>
          </cell>
        </row>
        <row r="140">
          <cell r="A140">
            <v>43017</v>
          </cell>
          <cell r="B140">
            <v>922</v>
          </cell>
          <cell r="C140">
            <v>928.6</v>
          </cell>
          <cell r="D140">
            <v>914.3</v>
          </cell>
          <cell r="E140">
            <v>923.65</v>
          </cell>
          <cell r="F140">
            <v>923.51409760390504</v>
          </cell>
          <cell r="G140">
            <v>120446</v>
          </cell>
          <cell r="H140">
            <v>2974</v>
          </cell>
          <cell r="I140">
            <v>111233579</v>
          </cell>
          <cell r="J140">
            <v>49462</v>
          </cell>
          <cell r="K140">
            <v>41.07</v>
          </cell>
          <cell r="L140">
            <v>14.3</v>
          </cell>
          <cell r="M140">
            <v>1.65</v>
          </cell>
        </row>
        <row r="141">
          <cell r="A141">
            <v>43014</v>
          </cell>
          <cell r="B141">
            <v>906.6</v>
          </cell>
          <cell r="C141">
            <v>920.6</v>
          </cell>
          <cell r="D141">
            <v>903.05</v>
          </cell>
          <cell r="E141">
            <v>919.45</v>
          </cell>
          <cell r="F141">
            <v>916.58065929953102</v>
          </cell>
          <cell r="G141">
            <v>203064</v>
          </cell>
          <cell r="H141">
            <v>5227</v>
          </cell>
          <cell r="I141">
            <v>186124535</v>
          </cell>
          <cell r="J141">
            <v>85971</v>
          </cell>
          <cell r="K141">
            <v>42.34</v>
          </cell>
          <cell r="L141">
            <v>17.55</v>
          </cell>
          <cell r="M141">
            <v>12.85</v>
          </cell>
        </row>
        <row r="142">
          <cell r="A142">
            <v>43013</v>
          </cell>
          <cell r="B142">
            <v>899</v>
          </cell>
          <cell r="C142">
            <v>905.2</v>
          </cell>
          <cell r="D142">
            <v>898.7</v>
          </cell>
          <cell r="E142">
            <v>903.1</v>
          </cell>
          <cell r="F142">
            <v>903.05871762796596</v>
          </cell>
          <cell r="G142">
            <v>118312</v>
          </cell>
          <cell r="H142">
            <v>4384</v>
          </cell>
          <cell r="I142">
            <v>106842683</v>
          </cell>
          <cell r="J142">
            <v>54647</v>
          </cell>
          <cell r="K142">
            <v>46.19</v>
          </cell>
          <cell r="L142">
            <v>6.5</v>
          </cell>
          <cell r="M142">
            <v>4.0999999999999996</v>
          </cell>
        </row>
        <row r="143">
          <cell r="A143">
            <v>43012</v>
          </cell>
          <cell r="B143">
            <v>903.95</v>
          </cell>
          <cell r="C143">
            <v>904.95</v>
          </cell>
          <cell r="D143">
            <v>897.45</v>
          </cell>
          <cell r="E143">
            <v>899.8</v>
          </cell>
          <cell r="F143">
            <v>901.75413787562195</v>
          </cell>
          <cell r="G143">
            <v>99568</v>
          </cell>
          <cell r="H143">
            <v>2164</v>
          </cell>
          <cell r="I143">
            <v>89785856</v>
          </cell>
          <cell r="J143">
            <v>38025</v>
          </cell>
          <cell r="K143">
            <v>38.19</v>
          </cell>
          <cell r="L143">
            <v>7.5</v>
          </cell>
          <cell r="M143">
            <v>-4.1500000000000004</v>
          </cell>
        </row>
        <row r="144">
          <cell r="A144">
            <v>43011</v>
          </cell>
          <cell r="B144">
            <v>908</v>
          </cell>
          <cell r="C144">
            <v>911.65</v>
          </cell>
          <cell r="D144">
            <v>902</v>
          </cell>
          <cell r="E144">
            <v>903.95</v>
          </cell>
          <cell r="F144">
            <v>905.65986599696498</v>
          </cell>
          <cell r="G144">
            <v>106117</v>
          </cell>
          <cell r="H144">
            <v>2799</v>
          </cell>
          <cell r="I144">
            <v>96105908</v>
          </cell>
          <cell r="J144">
            <v>49765</v>
          </cell>
          <cell r="K144">
            <v>46.9</v>
          </cell>
          <cell r="L144">
            <v>9.65</v>
          </cell>
          <cell r="M144">
            <v>-4.05</v>
          </cell>
        </row>
        <row r="145">
          <cell r="A145">
            <v>43007</v>
          </cell>
          <cell r="B145">
            <v>900</v>
          </cell>
          <cell r="C145">
            <v>902.25</v>
          </cell>
          <cell r="D145">
            <v>895.1</v>
          </cell>
          <cell r="E145">
            <v>898.75</v>
          </cell>
          <cell r="F145">
            <v>898.68608336673606</v>
          </cell>
          <cell r="G145">
            <v>241991</v>
          </cell>
          <cell r="H145">
            <v>2596</v>
          </cell>
          <cell r="I145">
            <v>217473944</v>
          </cell>
          <cell r="J145">
            <v>31495</v>
          </cell>
          <cell r="K145">
            <v>13.01</v>
          </cell>
          <cell r="L145">
            <v>7.15</v>
          </cell>
          <cell r="M145">
            <v>-1.25</v>
          </cell>
        </row>
        <row r="146">
          <cell r="A146">
            <v>43006</v>
          </cell>
          <cell r="B146">
            <v>898</v>
          </cell>
          <cell r="C146">
            <v>903.95</v>
          </cell>
          <cell r="D146">
            <v>893.05</v>
          </cell>
          <cell r="E146">
            <v>895.7</v>
          </cell>
          <cell r="F146">
            <v>899.70509506112899</v>
          </cell>
          <cell r="G146">
            <v>111402</v>
          </cell>
          <cell r="H146">
            <v>2651</v>
          </cell>
          <cell r="I146">
            <v>100228947</v>
          </cell>
          <cell r="J146">
            <v>49832</v>
          </cell>
          <cell r="K146">
            <v>44.73</v>
          </cell>
          <cell r="L146">
            <v>10.9</v>
          </cell>
          <cell r="M146">
            <v>-2.2999999999999998</v>
          </cell>
        </row>
        <row r="147">
          <cell r="A147">
            <v>43005</v>
          </cell>
          <cell r="B147">
            <v>905</v>
          </cell>
          <cell r="C147">
            <v>907.95</v>
          </cell>
          <cell r="D147">
            <v>895.1</v>
          </cell>
          <cell r="E147">
            <v>898.65</v>
          </cell>
          <cell r="F147">
            <v>900.38547094336195</v>
          </cell>
          <cell r="G147">
            <v>135494</v>
          </cell>
          <cell r="H147">
            <v>4502</v>
          </cell>
          <cell r="I147">
            <v>121996829</v>
          </cell>
          <cell r="J147">
            <v>58903</v>
          </cell>
          <cell r="K147">
            <v>43.47</v>
          </cell>
          <cell r="L147">
            <v>12.85</v>
          </cell>
          <cell r="M147">
            <v>-6.35</v>
          </cell>
        </row>
        <row r="148">
          <cell r="A148">
            <v>43004</v>
          </cell>
          <cell r="B148">
            <v>896</v>
          </cell>
          <cell r="C148">
            <v>908.05</v>
          </cell>
          <cell r="D148">
            <v>894.5</v>
          </cell>
          <cell r="E148">
            <v>906.45</v>
          </cell>
          <cell r="F148">
            <v>899.30583304132699</v>
          </cell>
          <cell r="G148">
            <v>522249</v>
          </cell>
          <cell r="H148">
            <v>5846</v>
          </cell>
          <cell r="I148">
            <v>469661572</v>
          </cell>
          <cell r="J148">
            <v>427888</v>
          </cell>
          <cell r="K148">
            <v>81.93</v>
          </cell>
          <cell r="L148">
            <v>13.55</v>
          </cell>
          <cell r="M148">
            <v>10.45</v>
          </cell>
        </row>
        <row r="149">
          <cell r="A149">
            <v>43003</v>
          </cell>
          <cell r="B149">
            <v>901</v>
          </cell>
          <cell r="C149">
            <v>902.15</v>
          </cell>
          <cell r="D149">
            <v>890</v>
          </cell>
          <cell r="E149">
            <v>896.65</v>
          </cell>
          <cell r="F149">
            <v>894.62655372315101</v>
          </cell>
          <cell r="G149">
            <v>155594</v>
          </cell>
          <cell r="H149">
            <v>4076</v>
          </cell>
          <cell r="I149">
            <v>139198524</v>
          </cell>
          <cell r="J149">
            <v>58276</v>
          </cell>
          <cell r="K149">
            <v>37.450000000000003</v>
          </cell>
          <cell r="L149">
            <v>12.15</v>
          </cell>
          <cell r="M149">
            <v>-4.3499999999999996</v>
          </cell>
        </row>
        <row r="150">
          <cell r="A150">
            <v>43000</v>
          </cell>
          <cell r="B150">
            <v>908.2</v>
          </cell>
          <cell r="C150">
            <v>909.9</v>
          </cell>
          <cell r="D150">
            <v>888.4</v>
          </cell>
          <cell r="E150">
            <v>898.05</v>
          </cell>
          <cell r="F150">
            <v>896.76795001639005</v>
          </cell>
          <cell r="G150">
            <v>204387</v>
          </cell>
          <cell r="H150">
            <v>5931</v>
          </cell>
          <cell r="I150">
            <v>183287711</v>
          </cell>
          <cell r="J150">
            <v>92052</v>
          </cell>
          <cell r="K150">
            <v>45.04</v>
          </cell>
          <cell r="L150">
            <v>21.5</v>
          </cell>
          <cell r="M150">
            <v>-10.15</v>
          </cell>
        </row>
        <row r="151">
          <cell r="A151">
            <v>42999</v>
          </cell>
          <cell r="B151">
            <v>912.5</v>
          </cell>
          <cell r="C151">
            <v>915.25</v>
          </cell>
          <cell r="D151">
            <v>908.45</v>
          </cell>
          <cell r="E151">
            <v>909.55</v>
          </cell>
          <cell r="F151">
            <v>910.91649175090004</v>
          </cell>
          <cell r="G151">
            <v>139591</v>
          </cell>
          <cell r="H151">
            <v>3278</v>
          </cell>
          <cell r="I151">
            <v>127155744</v>
          </cell>
          <cell r="J151">
            <v>54847</v>
          </cell>
          <cell r="K151">
            <v>39.29</v>
          </cell>
          <cell r="L151">
            <v>6.8</v>
          </cell>
          <cell r="M151">
            <v>-2.95</v>
          </cell>
        </row>
        <row r="152">
          <cell r="A152">
            <v>42998</v>
          </cell>
          <cell r="B152">
            <v>915.3</v>
          </cell>
          <cell r="C152">
            <v>916</v>
          </cell>
          <cell r="D152">
            <v>907.55</v>
          </cell>
          <cell r="E152">
            <v>912</v>
          </cell>
          <cell r="F152">
            <v>911.08031215234598</v>
          </cell>
          <cell r="G152">
            <v>122248</v>
          </cell>
          <cell r="H152">
            <v>2941</v>
          </cell>
          <cell r="I152">
            <v>111377746</v>
          </cell>
          <cell r="J152">
            <v>53642</v>
          </cell>
          <cell r="K152">
            <v>43.88</v>
          </cell>
          <cell r="L152">
            <v>8.4499999999999993</v>
          </cell>
          <cell r="M152">
            <v>-3.3</v>
          </cell>
        </row>
        <row r="153">
          <cell r="A153">
            <v>42997</v>
          </cell>
          <cell r="B153">
            <v>910.1</v>
          </cell>
          <cell r="C153">
            <v>915.4</v>
          </cell>
          <cell r="D153">
            <v>903.65</v>
          </cell>
          <cell r="E153">
            <v>911.3</v>
          </cell>
          <cell r="F153">
            <v>909.86667010108602</v>
          </cell>
          <cell r="G153">
            <v>174702</v>
          </cell>
          <cell r="H153">
            <v>4002</v>
          </cell>
          <cell r="I153">
            <v>158955527</v>
          </cell>
          <cell r="J153">
            <v>61194</v>
          </cell>
          <cell r="K153">
            <v>35.03</v>
          </cell>
          <cell r="L153">
            <v>11.75</v>
          </cell>
          <cell r="M153">
            <v>1.2</v>
          </cell>
        </row>
        <row r="154">
          <cell r="A154">
            <v>42996</v>
          </cell>
          <cell r="B154">
            <v>910</v>
          </cell>
          <cell r="C154">
            <v>917.95</v>
          </cell>
          <cell r="D154">
            <v>906.5</v>
          </cell>
          <cell r="E154">
            <v>908.45</v>
          </cell>
          <cell r="F154">
            <v>912.34997909819504</v>
          </cell>
          <cell r="G154">
            <v>277488</v>
          </cell>
          <cell r="H154">
            <v>6134</v>
          </cell>
          <cell r="I154">
            <v>253166171</v>
          </cell>
          <cell r="J154">
            <v>139715</v>
          </cell>
          <cell r="K154">
            <v>50.35</v>
          </cell>
          <cell r="L154">
            <v>11.45</v>
          </cell>
          <cell r="M154">
            <v>-1.55</v>
          </cell>
        </row>
        <row r="155">
          <cell r="A155">
            <v>42993</v>
          </cell>
          <cell r="B155">
            <v>895</v>
          </cell>
          <cell r="C155">
            <v>912.25</v>
          </cell>
          <cell r="D155">
            <v>893</v>
          </cell>
          <cell r="E155">
            <v>908.6</v>
          </cell>
          <cell r="F155">
            <v>903.17741130711499</v>
          </cell>
          <cell r="G155">
            <v>509060</v>
          </cell>
          <cell r="H155">
            <v>7467</v>
          </cell>
          <cell r="I155">
            <v>459771493</v>
          </cell>
          <cell r="J155">
            <v>330797</v>
          </cell>
          <cell r="K155">
            <v>64.98</v>
          </cell>
          <cell r="L155">
            <v>19.25</v>
          </cell>
          <cell r="M155">
            <v>13.6</v>
          </cell>
        </row>
        <row r="156">
          <cell r="A156">
            <v>42992</v>
          </cell>
          <cell r="B156">
            <v>886.4</v>
          </cell>
          <cell r="C156">
            <v>896.3</v>
          </cell>
          <cell r="D156">
            <v>881.6</v>
          </cell>
          <cell r="E156">
            <v>892.3</v>
          </cell>
          <cell r="F156">
            <v>891.50533658568804</v>
          </cell>
          <cell r="G156">
            <v>271803</v>
          </cell>
          <cell r="H156">
            <v>7137</v>
          </cell>
          <cell r="I156">
            <v>242313825</v>
          </cell>
          <cell r="J156">
            <v>133742</v>
          </cell>
          <cell r="K156">
            <v>49.21</v>
          </cell>
          <cell r="L156">
            <v>14.7</v>
          </cell>
          <cell r="M156">
            <v>5.9</v>
          </cell>
        </row>
        <row r="157">
          <cell r="A157">
            <v>42991</v>
          </cell>
          <cell r="B157">
            <v>885</v>
          </cell>
          <cell r="C157">
            <v>887.75</v>
          </cell>
          <cell r="D157">
            <v>881</v>
          </cell>
          <cell r="E157">
            <v>883.55</v>
          </cell>
          <cell r="F157">
            <v>883.60017409887905</v>
          </cell>
          <cell r="G157">
            <v>408963</v>
          </cell>
          <cell r="H157">
            <v>7136</v>
          </cell>
          <cell r="I157">
            <v>361359778</v>
          </cell>
          <cell r="J157">
            <v>279213</v>
          </cell>
          <cell r="K157">
            <v>68.27</v>
          </cell>
          <cell r="L157">
            <v>6.75</v>
          </cell>
          <cell r="M157">
            <v>-1.45</v>
          </cell>
        </row>
        <row r="158">
          <cell r="A158">
            <v>42990</v>
          </cell>
          <cell r="B158">
            <v>881</v>
          </cell>
          <cell r="C158">
            <v>887.55</v>
          </cell>
          <cell r="D158">
            <v>879.05</v>
          </cell>
          <cell r="E158">
            <v>883.85</v>
          </cell>
          <cell r="F158">
            <v>882.45337588062705</v>
          </cell>
          <cell r="G158">
            <v>266997</v>
          </cell>
          <cell r="H158">
            <v>6853</v>
          </cell>
          <cell r="I158">
            <v>235612404</v>
          </cell>
          <cell r="J158">
            <v>132489</v>
          </cell>
          <cell r="K158">
            <v>49.62</v>
          </cell>
          <cell r="L158">
            <v>8.5</v>
          </cell>
          <cell r="M158">
            <v>2.85</v>
          </cell>
        </row>
        <row r="159">
          <cell r="A159">
            <v>42989</v>
          </cell>
          <cell r="B159">
            <v>890</v>
          </cell>
          <cell r="C159">
            <v>892.2</v>
          </cell>
          <cell r="D159">
            <v>874</v>
          </cell>
          <cell r="E159">
            <v>878.55</v>
          </cell>
          <cell r="F159">
            <v>881.14071559563695</v>
          </cell>
          <cell r="G159">
            <v>344077</v>
          </cell>
          <cell r="H159">
            <v>9303</v>
          </cell>
          <cell r="I159">
            <v>303180254</v>
          </cell>
          <cell r="J159">
            <v>182044</v>
          </cell>
          <cell r="K159">
            <v>52.91</v>
          </cell>
          <cell r="L159">
            <v>18.2</v>
          </cell>
          <cell r="M159">
            <v>-11.45</v>
          </cell>
        </row>
        <row r="160">
          <cell r="A160">
            <v>42986</v>
          </cell>
          <cell r="B160">
            <v>896.1</v>
          </cell>
          <cell r="C160">
            <v>898</v>
          </cell>
          <cell r="D160">
            <v>882.25</v>
          </cell>
          <cell r="E160">
            <v>884.4</v>
          </cell>
          <cell r="F160">
            <v>889.33191802696501</v>
          </cell>
          <cell r="G160">
            <v>459029</v>
          </cell>
          <cell r="H160">
            <v>9871</v>
          </cell>
          <cell r="I160">
            <v>408229141</v>
          </cell>
          <cell r="J160">
            <v>304493</v>
          </cell>
          <cell r="K160">
            <v>66.33</v>
          </cell>
          <cell r="L160">
            <v>15.75</v>
          </cell>
          <cell r="M160">
            <v>-11.7</v>
          </cell>
        </row>
        <row r="161">
          <cell r="A161">
            <v>42985</v>
          </cell>
          <cell r="B161">
            <v>898</v>
          </cell>
          <cell r="C161">
            <v>900.85</v>
          </cell>
          <cell r="D161">
            <v>892.55</v>
          </cell>
          <cell r="E161">
            <v>895.55</v>
          </cell>
          <cell r="F161">
            <v>896.30911205285099</v>
          </cell>
          <cell r="G161">
            <v>280332</v>
          </cell>
          <cell r="H161">
            <v>5391</v>
          </cell>
          <cell r="I161">
            <v>251264126</v>
          </cell>
          <cell r="J161">
            <v>173389</v>
          </cell>
          <cell r="K161">
            <v>61.85</v>
          </cell>
          <cell r="L161">
            <v>8.3000000000000007</v>
          </cell>
          <cell r="M161">
            <v>-2.4500000000000002</v>
          </cell>
        </row>
        <row r="162">
          <cell r="A162">
            <v>42984</v>
          </cell>
          <cell r="B162">
            <v>899</v>
          </cell>
          <cell r="C162">
            <v>900</v>
          </cell>
          <cell r="D162">
            <v>890.25</v>
          </cell>
          <cell r="E162">
            <v>895.7</v>
          </cell>
          <cell r="F162">
            <v>894.01572607628805</v>
          </cell>
          <cell r="G162">
            <v>439334</v>
          </cell>
          <cell r="H162">
            <v>7775</v>
          </cell>
          <cell r="I162">
            <v>392771505</v>
          </cell>
          <cell r="J162">
            <v>192036</v>
          </cell>
          <cell r="K162">
            <v>43.71</v>
          </cell>
          <cell r="L162">
            <v>9.75</v>
          </cell>
          <cell r="M162">
            <v>-3.3</v>
          </cell>
        </row>
        <row r="163">
          <cell r="A163">
            <v>42983</v>
          </cell>
          <cell r="B163">
            <v>903.35</v>
          </cell>
          <cell r="C163">
            <v>904.5</v>
          </cell>
          <cell r="D163">
            <v>897.25</v>
          </cell>
          <cell r="E163">
            <v>901.1</v>
          </cell>
          <cell r="F163">
            <v>900.69818891473005</v>
          </cell>
          <cell r="G163">
            <v>347416</v>
          </cell>
          <cell r="H163">
            <v>6718</v>
          </cell>
          <cell r="I163">
            <v>312916962</v>
          </cell>
          <cell r="J163">
            <v>130582</v>
          </cell>
          <cell r="K163">
            <v>37.590000000000003</v>
          </cell>
          <cell r="L163">
            <v>7.25</v>
          </cell>
          <cell r="M163">
            <v>-2.25</v>
          </cell>
        </row>
        <row r="164">
          <cell r="A164">
            <v>42982</v>
          </cell>
          <cell r="B164">
            <v>921.25</v>
          </cell>
          <cell r="C164">
            <v>921.75</v>
          </cell>
          <cell r="D164">
            <v>893.6</v>
          </cell>
          <cell r="E164">
            <v>901.3</v>
          </cell>
          <cell r="F164">
            <v>904.69058260828001</v>
          </cell>
          <cell r="G164">
            <v>587084</v>
          </cell>
          <cell r="H164">
            <v>13607</v>
          </cell>
          <cell r="I164">
            <v>531129366</v>
          </cell>
          <cell r="J164">
            <v>243959</v>
          </cell>
          <cell r="K164">
            <v>41.55</v>
          </cell>
          <cell r="L164">
            <v>28.15</v>
          </cell>
          <cell r="M164">
            <v>-19.95</v>
          </cell>
        </row>
        <row r="165">
          <cell r="A165">
            <v>42979</v>
          </cell>
          <cell r="B165">
            <v>915.2</v>
          </cell>
          <cell r="C165">
            <v>926.2</v>
          </cell>
          <cell r="D165">
            <v>910.25</v>
          </cell>
          <cell r="E165">
            <v>920.1</v>
          </cell>
          <cell r="F165">
            <v>919.92508082212396</v>
          </cell>
          <cell r="G165">
            <v>298495</v>
          </cell>
          <cell r="H165">
            <v>7622</v>
          </cell>
          <cell r="I165">
            <v>274593037</v>
          </cell>
          <cell r="J165">
            <v>105528</v>
          </cell>
          <cell r="K165">
            <v>35.35</v>
          </cell>
          <cell r="L165">
            <v>15.95</v>
          </cell>
          <cell r="M165">
            <v>4.9000000000000004</v>
          </cell>
        </row>
        <row r="166">
          <cell r="A166">
            <v>42978</v>
          </cell>
          <cell r="B166">
            <v>928</v>
          </cell>
          <cell r="C166">
            <v>932.7</v>
          </cell>
          <cell r="D166">
            <v>912.7</v>
          </cell>
          <cell r="E166">
            <v>915.3</v>
          </cell>
          <cell r="F166">
            <v>917.31034260904005</v>
          </cell>
          <cell r="G166">
            <v>994749</v>
          </cell>
          <cell r="H166">
            <v>12306</v>
          </cell>
          <cell r="I166">
            <v>912493546</v>
          </cell>
          <cell r="J166">
            <v>224279</v>
          </cell>
          <cell r="K166">
            <v>22.55</v>
          </cell>
          <cell r="L166">
            <v>20</v>
          </cell>
          <cell r="M166">
            <v>-12.7</v>
          </cell>
        </row>
        <row r="167">
          <cell r="A167">
            <v>42977</v>
          </cell>
          <cell r="B167">
            <v>935.1</v>
          </cell>
          <cell r="C167">
            <v>939.55</v>
          </cell>
          <cell r="D167">
            <v>924</v>
          </cell>
          <cell r="E167">
            <v>926.65</v>
          </cell>
          <cell r="F167">
            <v>930.62204886111101</v>
          </cell>
          <cell r="G167">
            <v>404166</v>
          </cell>
          <cell r="H167">
            <v>10093</v>
          </cell>
          <cell r="I167">
            <v>376125791</v>
          </cell>
          <cell r="J167">
            <v>120498</v>
          </cell>
          <cell r="K167">
            <v>29.81</v>
          </cell>
          <cell r="L167">
            <v>15.55</v>
          </cell>
          <cell r="M167">
            <v>-8.4499999999999993</v>
          </cell>
        </row>
        <row r="168">
          <cell r="A168">
            <v>42976</v>
          </cell>
          <cell r="B168">
            <v>943.4</v>
          </cell>
          <cell r="C168">
            <v>943.4</v>
          </cell>
          <cell r="D168">
            <v>926</v>
          </cell>
          <cell r="E168">
            <v>927.55</v>
          </cell>
          <cell r="F168">
            <v>933.27477302913701</v>
          </cell>
          <cell r="G168">
            <v>603822</v>
          </cell>
          <cell r="H168">
            <v>14362</v>
          </cell>
          <cell r="I168">
            <v>563531840</v>
          </cell>
          <cell r="J168">
            <v>249737</v>
          </cell>
          <cell r="K168">
            <v>41.36</v>
          </cell>
          <cell r="L168">
            <v>17.399999999999999</v>
          </cell>
          <cell r="M168">
            <v>-15.85</v>
          </cell>
        </row>
        <row r="169">
          <cell r="A169">
            <v>42975</v>
          </cell>
          <cell r="B169">
            <v>947</v>
          </cell>
          <cell r="C169">
            <v>953.5</v>
          </cell>
          <cell r="D169">
            <v>937.9</v>
          </cell>
          <cell r="E169">
            <v>941.15</v>
          </cell>
          <cell r="F169">
            <v>944.85739838461996</v>
          </cell>
          <cell r="G169">
            <v>1421709</v>
          </cell>
          <cell r="H169">
            <v>28732</v>
          </cell>
          <cell r="I169">
            <v>1343312267</v>
          </cell>
          <cell r="J169">
            <v>554197</v>
          </cell>
          <cell r="K169">
            <v>38.979999999999997</v>
          </cell>
          <cell r="L169">
            <v>15.6</v>
          </cell>
          <cell r="M169">
            <v>-5.85</v>
          </cell>
        </row>
        <row r="170">
          <cell r="A170">
            <v>42971</v>
          </cell>
          <cell r="B170">
            <v>907</v>
          </cell>
          <cell r="C170">
            <v>918.8</v>
          </cell>
          <cell r="D170">
            <v>902.35</v>
          </cell>
          <cell r="E170">
            <v>912.5</v>
          </cell>
          <cell r="F170">
            <v>911.45641197475402</v>
          </cell>
          <cell r="G170">
            <v>1304177</v>
          </cell>
          <cell r="H170">
            <v>28155</v>
          </cell>
          <cell r="I170">
            <v>1188700489</v>
          </cell>
          <cell r="J170">
            <v>526553</v>
          </cell>
          <cell r="K170">
            <v>40.369999999999997</v>
          </cell>
          <cell r="L170">
            <v>16.45</v>
          </cell>
          <cell r="M170">
            <v>5.5</v>
          </cell>
        </row>
        <row r="171">
          <cell r="A171">
            <v>42970</v>
          </cell>
          <cell r="B171">
            <v>881.1</v>
          </cell>
          <cell r="C171">
            <v>904</v>
          </cell>
          <cell r="D171">
            <v>874.55</v>
          </cell>
          <cell r="E171">
            <v>894.5</v>
          </cell>
          <cell r="F171">
            <v>890.96027656320996</v>
          </cell>
          <cell r="G171">
            <v>2121468</v>
          </cell>
          <cell r="H171">
            <v>47758</v>
          </cell>
          <cell r="I171">
            <v>1890143716</v>
          </cell>
          <cell r="J171">
            <v>536352</v>
          </cell>
          <cell r="K171">
            <v>25.28</v>
          </cell>
          <cell r="L171">
            <v>29.45</v>
          </cell>
          <cell r="M171">
            <v>13.4</v>
          </cell>
        </row>
        <row r="172">
          <cell r="A172">
            <v>42969</v>
          </cell>
          <cell r="B172">
            <v>892.5</v>
          </cell>
          <cell r="C172">
            <v>897</v>
          </cell>
          <cell r="D172">
            <v>861.5</v>
          </cell>
          <cell r="E172">
            <v>877.15</v>
          </cell>
          <cell r="F172">
            <v>877.14432232719798</v>
          </cell>
          <cell r="G172">
            <v>1967963</v>
          </cell>
          <cell r="H172">
            <v>43912</v>
          </cell>
          <cell r="I172">
            <v>1726187572</v>
          </cell>
          <cell r="J172">
            <v>570140</v>
          </cell>
          <cell r="K172">
            <v>28.97</v>
          </cell>
          <cell r="L172">
            <v>35.5</v>
          </cell>
          <cell r="M172">
            <v>-15.35</v>
          </cell>
        </row>
        <row r="173">
          <cell r="A173">
            <v>42968</v>
          </cell>
          <cell r="B173">
            <v>929</v>
          </cell>
          <cell r="C173">
            <v>929</v>
          </cell>
          <cell r="D173">
            <v>870</v>
          </cell>
          <cell r="E173">
            <v>873.5</v>
          </cell>
          <cell r="F173">
            <v>890.28068829286894</v>
          </cell>
          <cell r="G173">
            <v>4476699</v>
          </cell>
          <cell r="H173">
            <v>113153</v>
          </cell>
          <cell r="I173">
            <v>3985518667</v>
          </cell>
          <cell r="J173">
            <v>1723285</v>
          </cell>
          <cell r="K173">
            <v>38.49</v>
          </cell>
          <cell r="L173">
            <v>59</v>
          </cell>
          <cell r="M173">
            <v>-55.5</v>
          </cell>
        </row>
        <row r="174">
          <cell r="A174">
            <v>42965</v>
          </cell>
          <cell r="B174">
            <v>1021.5</v>
          </cell>
          <cell r="C174">
            <v>1021.5</v>
          </cell>
          <cell r="D174">
            <v>884.4</v>
          </cell>
          <cell r="E174">
            <v>923.1</v>
          </cell>
          <cell r="F174">
            <v>923.74446179468805</v>
          </cell>
          <cell r="G174">
            <v>8157426</v>
          </cell>
          <cell r="H174">
            <v>156020</v>
          </cell>
          <cell r="I174">
            <v>7535377090</v>
          </cell>
          <cell r="J174">
            <v>3601624</v>
          </cell>
          <cell r="K174">
            <v>44.15</v>
          </cell>
          <cell r="L174">
            <v>137.1</v>
          </cell>
          <cell r="M174">
            <v>-98.4</v>
          </cell>
        </row>
        <row r="175">
          <cell r="A175">
            <v>42964</v>
          </cell>
          <cell r="B175">
            <v>1010</v>
          </cell>
          <cell r="C175">
            <v>1028.9000000000001</v>
          </cell>
          <cell r="D175">
            <v>998</v>
          </cell>
          <cell r="E175">
            <v>1021.15</v>
          </cell>
          <cell r="F175">
            <v>1014.11010625804</v>
          </cell>
          <cell r="G175">
            <v>532195</v>
          </cell>
          <cell r="H175">
            <v>13212</v>
          </cell>
          <cell r="I175">
            <v>539704328</v>
          </cell>
          <cell r="J175">
            <v>165771</v>
          </cell>
          <cell r="K175">
            <v>31.15</v>
          </cell>
          <cell r="L175">
            <v>30.9</v>
          </cell>
          <cell r="M175">
            <v>11.15</v>
          </cell>
        </row>
        <row r="176">
          <cell r="A176">
            <v>42963</v>
          </cell>
          <cell r="B176">
            <v>984</v>
          </cell>
          <cell r="C176">
            <v>986.1</v>
          </cell>
          <cell r="D176">
            <v>970</v>
          </cell>
          <cell r="E176">
            <v>976.8</v>
          </cell>
          <cell r="F176">
            <v>976.02819211418603</v>
          </cell>
          <cell r="G176">
            <v>90238</v>
          </cell>
          <cell r="H176">
            <v>2569</v>
          </cell>
          <cell r="I176">
            <v>88074832</v>
          </cell>
          <cell r="J176">
            <v>20830</v>
          </cell>
          <cell r="K176">
            <v>23.08</v>
          </cell>
          <cell r="L176">
            <v>16.100000000000001</v>
          </cell>
          <cell r="M176">
            <v>-7.2</v>
          </cell>
        </row>
        <row r="177">
          <cell r="A177">
            <v>42961</v>
          </cell>
          <cell r="B177">
            <v>985.15</v>
          </cell>
          <cell r="C177">
            <v>987.75</v>
          </cell>
          <cell r="D177">
            <v>976.3</v>
          </cell>
          <cell r="E177">
            <v>979.45</v>
          </cell>
          <cell r="F177">
            <v>981.69879827774503</v>
          </cell>
          <cell r="G177">
            <v>77805</v>
          </cell>
          <cell r="H177">
            <v>2426</v>
          </cell>
          <cell r="I177">
            <v>76381075</v>
          </cell>
          <cell r="J177">
            <v>27306</v>
          </cell>
          <cell r="K177">
            <v>35.1</v>
          </cell>
          <cell r="L177">
            <v>11.45</v>
          </cell>
          <cell r="M177">
            <v>-5.7</v>
          </cell>
        </row>
        <row r="178">
          <cell r="A178">
            <v>42958</v>
          </cell>
          <cell r="B178">
            <v>977</v>
          </cell>
          <cell r="C178">
            <v>995.6</v>
          </cell>
          <cell r="D178">
            <v>969.55</v>
          </cell>
          <cell r="E178">
            <v>987.75</v>
          </cell>
          <cell r="F178">
            <v>987.03278316417504</v>
          </cell>
          <cell r="G178">
            <v>154195</v>
          </cell>
          <cell r="H178">
            <v>4662</v>
          </cell>
          <cell r="I178">
            <v>152195520</v>
          </cell>
          <cell r="J178">
            <v>46891</v>
          </cell>
          <cell r="K178">
            <v>30.41</v>
          </cell>
          <cell r="L178">
            <v>26.05</v>
          </cell>
          <cell r="M178">
            <v>10.75</v>
          </cell>
        </row>
        <row r="179">
          <cell r="A179">
            <v>42957</v>
          </cell>
          <cell r="B179">
            <v>971.9</v>
          </cell>
          <cell r="C179">
            <v>988</v>
          </cell>
          <cell r="D179">
            <v>970</v>
          </cell>
          <cell r="E179">
            <v>982.5</v>
          </cell>
          <cell r="F179">
            <v>982.39377511198199</v>
          </cell>
          <cell r="G179">
            <v>260085</v>
          </cell>
          <cell r="H179">
            <v>6304</v>
          </cell>
          <cell r="I179">
            <v>255505885</v>
          </cell>
          <cell r="J179">
            <v>119614</v>
          </cell>
          <cell r="K179">
            <v>45.99</v>
          </cell>
          <cell r="L179">
            <v>18</v>
          </cell>
          <cell r="M179">
            <v>10.6</v>
          </cell>
        </row>
        <row r="180">
          <cell r="A180">
            <v>42956</v>
          </cell>
          <cell r="B180">
            <v>966.25</v>
          </cell>
          <cell r="C180">
            <v>973.6</v>
          </cell>
          <cell r="D180">
            <v>964.55</v>
          </cell>
          <cell r="E180">
            <v>969.45</v>
          </cell>
          <cell r="F180">
            <v>969.46841041043399</v>
          </cell>
          <cell r="G180">
            <v>84569</v>
          </cell>
          <cell r="H180">
            <v>2472</v>
          </cell>
          <cell r="I180">
            <v>81986974</v>
          </cell>
          <cell r="J180">
            <v>28636</v>
          </cell>
          <cell r="K180">
            <v>33.86</v>
          </cell>
          <cell r="L180">
            <v>9.0500000000000007</v>
          </cell>
          <cell r="M180">
            <v>3.2</v>
          </cell>
        </row>
        <row r="181">
          <cell r="A181">
            <v>42955</v>
          </cell>
          <cell r="B181">
            <v>970</v>
          </cell>
          <cell r="C181">
            <v>971.05</v>
          </cell>
          <cell r="D181">
            <v>955.55</v>
          </cell>
          <cell r="E181">
            <v>964.6</v>
          </cell>
          <cell r="F181">
            <v>963.89151349386896</v>
          </cell>
          <cell r="G181">
            <v>104566</v>
          </cell>
          <cell r="H181">
            <v>3710</v>
          </cell>
          <cell r="I181">
            <v>100790280</v>
          </cell>
          <cell r="J181">
            <v>36195</v>
          </cell>
          <cell r="K181">
            <v>34.61</v>
          </cell>
          <cell r="L181">
            <v>15.5</v>
          </cell>
          <cell r="M181">
            <v>-5.4</v>
          </cell>
        </row>
        <row r="182">
          <cell r="A182">
            <v>42954</v>
          </cell>
          <cell r="B182">
            <v>982</v>
          </cell>
          <cell r="C182">
            <v>983.65</v>
          </cell>
          <cell r="D182">
            <v>966</v>
          </cell>
          <cell r="E182">
            <v>968.15</v>
          </cell>
          <cell r="F182">
            <v>972.20056392230799</v>
          </cell>
          <cell r="G182">
            <v>104979</v>
          </cell>
          <cell r="H182">
            <v>2941</v>
          </cell>
          <cell r="I182">
            <v>102060643</v>
          </cell>
          <cell r="J182">
            <v>41800</v>
          </cell>
          <cell r="K182">
            <v>39.82</v>
          </cell>
          <cell r="L182">
            <v>17.649999999999999</v>
          </cell>
          <cell r="M182">
            <v>-13.85</v>
          </cell>
        </row>
        <row r="183">
          <cell r="A183">
            <v>42951</v>
          </cell>
          <cell r="B183">
            <v>985.2</v>
          </cell>
          <cell r="C183">
            <v>988.6</v>
          </cell>
          <cell r="D183">
            <v>977.3</v>
          </cell>
          <cell r="E183">
            <v>985.35</v>
          </cell>
          <cell r="F183">
            <v>982.66930395593295</v>
          </cell>
          <cell r="G183">
            <v>69895</v>
          </cell>
          <cell r="H183">
            <v>2169</v>
          </cell>
          <cell r="I183">
            <v>68683671</v>
          </cell>
          <cell r="J183">
            <v>18889</v>
          </cell>
          <cell r="K183">
            <v>27.02</v>
          </cell>
          <cell r="L183">
            <v>11.3</v>
          </cell>
          <cell r="M183">
            <v>0.15</v>
          </cell>
        </row>
        <row r="184">
          <cell r="A184">
            <v>42950</v>
          </cell>
          <cell r="B184">
            <v>992.45</v>
          </cell>
          <cell r="C184">
            <v>998.8</v>
          </cell>
          <cell r="D184">
            <v>981</v>
          </cell>
          <cell r="E184">
            <v>983.6</v>
          </cell>
          <cell r="F184">
            <v>987.94137625901101</v>
          </cell>
          <cell r="G184">
            <v>76846</v>
          </cell>
          <cell r="H184">
            <v>2941</v>
          </cell>
          <cell r="I184">
            <v>75919343</v>
          </cell>
          <cell r="J184">
            <v>25576</v>
          </cell>
          <cell r="K184">
            <v>33.28</v>
          </cell>
          <cell r="L184">
            <v>17.8</v>
          </cell>
          <cell r="M184">
            <v>-8.85</v>
          </cell>
        </row>
        <row r="185">
          <cell r="A185">
            <v>42949</v>
          </cell>
          <cell r="B185">
            <v>1005</v>
          </cell>
          <cell r="C185">
            <v>1012</v>
          </cell>
          <cell r="D185">
            <v>988.2</v>
          </cell>
          <cell r="E185">
            <v>992.45</v>
          </cell>
          <cell r="F185">
            <v>999.00778067151498</v>
          </cell>
          <cell r="G185">
            <v>92537</v>
          </cell>
          <cell r="H185">
            <v>2565</v>
          </cell>
          <cell r="I185">
            <v>92445183</v>
          </cell>
          <cell r="J185">
            <v>18952</v>
          </cell>
          <cell r="K185">
            <v>20.48</v>
          </cell>
          <cell r="L185">
            <v>23.8</v>
          </cell>
          <cell r="M185">
            <v>-12.55</v>
          </cell>
        </row>
        <row r="186">
          <cell r="A186">
            <v>42948</v>
          </cell>
          <cell r="B186">
            <v>1007</v>
          </cell>
          <cell r="C186">
            <v>1016.95</v>
          </cell>
          <cell r="D186">
            <v>998.45</v>
          </cell>
          <cell r="E186">
            <v>1005</v>
          </cell>
          <cell r="F186">
            <v>1005.98513906392</v>
          </cell>
          <cell r="G186">
            <v>80143</v>
          </cell>
          <cell r="H186">
            <v>2636</v>
          </cell>
          <cell r="I186">
            <v>80622667</v>
          </cell>
          <cell r="J186">
            <v>24100</v>
          </cell>
          <cell r="K186">
            <v>30.07</v>
          </cell>
          <cell r="L186">
            <v>18.5</v>
          </cell>
          <cell r="M186">
            <v>-2</v>
          </cell>
        </row>
        <row r="187">
          <cell r="A187">
            <v>42947</v>
          </cell>
          <cell r="B187">
            <v>997.85</v>
          </cell>
          <cell r="C187">
            <v>1021</v>
          </cell>
          <cell r="D187">
            <v>987.35</v>
          </cell>
          <cell r="E187">
            <v>1011.3</v>
          </cell>
          <cell r="F187">
            <v>1010.40879404714</v>
          </cell>
          <cell r="G187">
            <v>312052</v>
          </cell>
          <cell r="H187">
            <v>10528</v>
          </cell>
          <cell r="I187">
            <v>315300085</v>
          </cell>
          <cell r="J187">
            <v>113063</v>
          </cell>
          <cell r="K187">
            <v>36.229999999999997</v>
          </cell>
          <cell r="L187">
            <v>33.65</v>
          </cell>
          <cell r="M187">
            <v>13.45</v>
          </cell>
        </row>
        <row r="188">
          <cell r="A188">
            <v>42944</v>
          </cell>
          <cell r="B188">
            <v>980</v>
          </cell>
          <cell r="C188">
            <v>1002</v>
          </cell>
          <cell r="D188">
            <v>963</v>
          </cell>
          <cell r="E188">
            <v>997.85</v>
          </cell>
          <cell r="F188">
            <v>992.22348124422001</v>
          </cell>
          <cell r="G188">
            <v>447702</v>
          </cell>
          <cell r="H188">
            <v>7121</v>
          </cell>
          <cell r="I188">
            <v>444220437</v>
          </cell>
          <cell r="J188">
            <v>266115</v>
          </cell>
          <cell r="K188">
            <v>59.44</v>
          </cell>
          <cell r="L188">
            <v>39</v>
          </cell>
          <cell r="M188">
            <v>17.850000000000001</v>
          </cell>
        </row>
        <row r="189">
          <cell r="A189">
            <v>42943</v>
          </cell>
          <cell r="B189">
            <v>994</v>
          </cell>
          <cell r="C189">
            <v>1003.75</v>
          </cell>
          <cell r="D189">
            <v>968</v>
          </cell>
          <cell r="E189">
            <v>972.3</v>
          </cell>
          <cell r="F189">
            <v>990.85688396114995</v>
          </cell>
          <cell r="G189">
            <v>205819</v>
          </cell>
          <cell r="H189">
            <v>5119</v>
          </cell>
          <cell r="I189">
            <v>203937173</v>
          </cell>
          <cell r="J189">
            <v>77699</v>
          </cell>
          <cell r="K189">
            <v>37.75</v>
          </cell>
          <cell r="L189">
            <v>35.75</v>
          </cell>
          <cell r="M189">
            <v>-21.7</v>
          </cell>
        </row>
        <row r="190">
          <cell r="A190">
            <v>42942</v>
          </cell>
          <cell r="B190">
            <v>996</v>
          </cell>
          <cell r="C190">
            <v>999</v>
          </cell>
          <cell r="D190">
            <v>991.1</v>
          </cell>
          <cell r="E190">
            <v>993.75</v>
          </cell>
          <cell r="F190">
            <v>993.79405914688505</v>
          </cell>
          <cell r="G190">
            <v>1200097</v>
          </cell>
          <cell r="H190">
            <v>2143</v>
          </cell>
          <cell r="I190">
            <v>1192649269</v>
          </cell>
          <cell r="J190">
            <v>1165211</v>
          </cell>
          <cell r="K190">
            <v>97.09</v>
          </cell>
          <cell r="L190">
            <v>7.9</v>
          </cell>
          <cell r="M190">
            <v>-2.25</v>
          </cell>
        </row>
        <row r="191">
          <cell r="A191">
            <v>42941</v>
          </cell>
          <cell r="B191">
            <v>991</v>
          </cell>
          <cell r="C191">
            <v>999</v>
          </cell>
          <cell r="D191">
            <v>986.25</v>
          </cell>
          <cell r="E191">
            <v>994.15</v>
          </cell>
          <cell r="F191">
            <v>993.30516845866896</v>
          </cell>
          <cell r="G191">
            <v>128162</v>
          </cell>
          <cell r="H191">
            <v>4523</v>
          </cell>
          <cell r="I191">
            <v>127303977</v>
          </cell>
          <cell r="J191">
            <v>47185</v>
          </cell>
          <cell r="K191">
            <v>36.82</v>
          </cell>
          <cell r="L191">
            <v>12.75</v>
          </cell>
          <cell r="M191">
            <v>3.15</v>
          </cell>
        </row>
        <row r="192">
          <cell r="A192">
            <v>42940</v>
          </cell>
          <cell r="B192">
            <v>981.1</v>
          </cell>
          <cell r="C192">
            <v>993.75</v>
          </cell>
          <cell r="D192">
            <v>981.1</v>
          </cell>
          <cell r="E192">
            <v>991.2</v>
          </cell>
          <cell r="F192">
            <v>990.81562537228206</v>
          </cell>
          <cell r="G192">
            <v>486862</v>
          </cell>
          <cell r="H192">
            <v>3628</v>
          </cell>
          <cell r="I192">
            <v>482390477</v>
          </cell>
          <cell r="J192">
            <v>428952</v>
          </cell>
          <cell r="K192">
            <v>88.11</v>
          </cell>
          <cell r="L192">
            <v>12.65</v>
          </cell>
          <cell r="M192">
            <v>10.1</v>
          </cell>
        </row>
        <row r="193">
          <cell r="A193">
            <v>42937</v>
          </cell>
          <cell r="B193">
            <v>971</v>
          </cell>
          <cell r="C193">
            <v>982.5</v>
          </cell>
          <cell r="D193">
            <v>971</v>
          </cell>
          <cell r="E193">
            <v>979.9</v>
          </cell>
          <cell r="F193">
            <v>977.65006248437805</v>
          </cell>
          <cell r="G193">
            <v>120030</v>
          </cell>
          <cell r="H193">
            <v>4058</v>
          </cell>
          <cell r="I193">
            <v>117347337</v>
          </cell>
          <cell r="J193">
            <v>41682</v>
          </cell>
          <cell r="K193">
            <v>34.729999999999997</v>
          </cell>
          <cell r="L193">
            <v>11.5</v>
          </cell>
          <cell r="M193">
            <v>8.9</v>
          </cell>
        </row>
        <row r="194">
          <cell r="A194">
            <v>42936</v>
          </cell>
          <cell r="B194">
            <v>980</v>
          </cell>
          <cell r="C194">
            <v>980</v>
          </cell>
          <cell r="D194">
            <v>967.05</v>
          </cell>
          <cell r="E194">
            <v>969</v>
          </cell>
          <cell r="F194">
            <v>970.55981379153695</v>
          </cell>
          <cell r="G194">
            <v>132110</v>
          </cell>
          <cell r="H194">
            <v>5472</v>
          </cell>
          <cell r="I194">
            <v>128220657</v>
          </cell>
          <cell r="J194">
            <v>53093</v>
          </cell>
          <cell r="K194">
            <v>40.19</v>
          </cell>
          <cell r="L194">
            <v>12.95</v>
          </cell>
          <cell r="M194">
            <v>-11</v>
          </cell>
        </row>
        <row r="195">
          <cell r="A195">
            <v>42935</v>
          </cell>
          <cell r="B195">
            <v>989</v>
          </cell>
          <cell r="C195">
            <v>989.4</v>
          </cell>
          <cell r="D195">
            <v>970</v>
          </cell>
          <cell r="E195">
            <v>979.9</v>
          </cell>
          <cell r="F195">
            <v>975.91055279464899</v>
          </cell>
          <cell r="G195">
            <v>162990</v>
          </cell>
          <cell r="H195">
            <v>7937</v>
          </cell>
          <cell r="I195">
            <v>159063661</v>
          </cell>
          <cell r="J195">
            <v>50913</v>
          </cell>
          <cell r="K195">
            <v>31.24</v>
          </cell>
          <cell r="L195">
            <v>19.399999999999999</v>
          </cell>
          <cell r="M195">
            <v>-9.1</v>
          </cell>
        </row>
        <row r="196">
          <cell r="A196">
            <v>42934</v>
          </cell>
          <cell r="B196">
            <v>984.9</v>
          </cell>
          <cell r="C196">
            <v>1004.3</v>
          </cell>
          <cell r="D196">
            <v>981.5</v>
          </cell>
          <cell r="E196">
            <v>985.4</v>
          </cell>
          <cell r="F196">
            <v>995.48106960499194</v>
          </cell>
          <cell r="G196">
            <v>225616</v>
          </cell>
          <cell r="H196">
            <v>6984</v>
          </cell>
          <cell r="I196">
            <v>224596457</v>
          </cell>
          <cell r="J196">
            <v>80024</v>
          </cell>
          <cell r="K196">
            <v>35.47</v>
          </cell>
          <cell r="L196">
            <v>22.8</v>
          </cell>
          <cell r="M196">
            <v>0.5</v>
          </cell>
        </row>
        <row r="197">
          <cell r="A197">
            <v>42933</v>
          </cell>
          <cell r="B197">
            <v>973.25</v>
          </cell>
          <cell r="C197">
            <v>991.2</v>
          </cell>
          <cell r="D197">
            <v>973.25</v>
          </cell>
          <cell r="E197">
            <v>985.35</v>
          </cell>
          <cell r="F197">
            <v>984.87600317022304</v>
          </cell>
          <cell r="G197">
            <v>170335</v>
          </cell>
          <cell r="H197">
            <v>6620</v>
          </cell>
          <cell r="I197">
            <v>167758854</v>
          </cell>
          <cell r="J197">
            <v>49845</v>
          </cell>
          <cell r="K197">
            <v>29.26</v>
          </cell>
          <cell r="L197">
            <v>17.95</v>
          </cell>
          <cell r="M197">
            <v>12.1</v>
          </cell>
        </row>
        <row r="198">
          <cell r="A198">
            <v>42930</v>
          </cell>
          <cell r="B198">
            <v>1000</v>
          </cell>
          <cell r="C198">
            <v>1006.65</v>
          </cell>
          <cell r="D198">
            <v>968</v>
          </cell>
          <cell r="E198">
            <v>972.05</v>
          </cell>
          <cell r="F198">
            <v>985.32808120950494</v>
          </cell>
          <cell r="G198">
            <v>685437</v>
          </cell>
          <cell r="H198">
            <v>16258</v>
          </cell>
          <cell r="I198">
            <v>675380324</v>
          </cell>
          <cell r="J198">
            <v>131563</v>
          </cell>
          <cell r="K198">
            <v>19.190000000000001</v>
          </cell>
          <cell r="L198">
            <v>38.65</v>
          </cell>
          <cell r="M198">
            <v>-27.95</v>
          </cell>
        </row>
        <row r="199">
          <cell r="A199">
            <v>42929</v>
          </cell>
          <cell r="B199">
            <v>973.95</v>
          </cell>
          <cell r="C199">
            <v>983.35</v>
          </cell>
          <cell r="D199">
            <v>965</v>
          </cell>
          <cell r="E199">
            <v>976.3</v>
          </cell>
          <cell r="F199">
            <v>976.92984630563103</v>
          </cell>
          <cell r="G199">
            <v>324345</v>
          </cell>
          <cell r="H199">
            <v>8576</v>
          </cell>
          <cell r="I199">
            <v>316862311</v>
          </cell>
          <cell r="J199">
            <v>118425</v>
          </cell>
          <cell r="K199">
            <v>36.51</v>
          </cell>
          <cell r="L199">
            <v>18.350000000000001</v>
          </cell>
          <cell r="M199">
            <v>2.35</v>
          </cell>
        </row>
        <row r="200">
          <cell r="A200">
            <v>42928</v>
          </cell>
          <cell r="B200">
            <v>976</v>
          </cell>
          <cell r="C200">
            <v>980.55</v>
          </cell>
          <cell r="D200">
            <v>969.55</v>
          </cell>
          <cell r="E200">
            <v>973.8</v>
          </cell>
          <cell r="F200">
            <v>974.74908234144698</v>
          </cell>
          <cell r="G200">
            <v>139213</v>
          </cell>
          <cell r="H200">
            <v>6103</v>
          </cell>
          <cell r="I200">
            <v>135697744</v>
          </cell>
          <cell r="J200">
            <v>31811</v>
          </cell>
          <cell r="K200">
            <v>22.85</v>
          </cell>
          <cell r="L200">
            <v>11</v>
          </cell>
          <cell r="M200">
            <v>-2.2000000000000002</v>
          </cell>
        </row>
        <row r="201">
          <cell r="A201">
            <v>42927</v>
          </cell>
          <cell r="B201">
            <v>955</v>
          </cell>
          <cell r="C201">
            <v>988.9</v>
          </cell>
          <cell r="D201">
            <v>955</v>
          </cell>
          <cell r="E201">
            <v>975.8</v>
          </cell>
          <cell r="F201">
            <v>979.08527741307796</v>
          </cell>
          <cell r="G201">
            <v>273437</v>
          </cell>
          <cell r="H201">
            <v>9035</v>
          </cell>
          <cell r="I201">
            <v>267718141</v>
          </cell>
          <cell r="J201">
            <v>84550</v>
          </cell>
          <cell r="K201">
            <v>30.92</v>
          </cell>
          <cell r="L201">
            <v>33.9</v>
          </cell>
          <cell r="M201">
            <v>20.8</v>
          </cell>
        </row>
        <row r="202">
          <cell r="A202">
            <v>42926</v>
          </cell>
          <cell r="B202">
            <v>945</v>
          </cell>
          <cell r="C202">
            <v>960.45</v>
          </cell>
          <cell r="D202">
            <v>940</v>
          </cell>
          <cell r="E202">
            <v>959.05</v>
          </cell>
          <cell r="F202">
            <v>952.56838222549595</v>
          </cell>
          <cell r="G202">
            <v>1107744</v>
          </cell>
          <cell r="H202">
            <v>37886</v>
          </cell>
          <cell r="I202">
            <v>1055201910</v>
          </cell>
          <cell r="J202">
            <v>662407</v>
          </cell>
          <cell r="K202">
            <v>59.8</v>
          </cell>
          <cell r="L202">
            <v>20.45</v>
          </cell>
          <cell r="M202">
            <v>14.05</v>
          </cell>
        </row>
        <row r="203">
          <cell r="A203">
            <v>42923</v>
          </cell>
          <cell r="B203">
            <v>945</v>
          </cell>
          <cell r="C203">
            <v>947</v>
          </cell>
          <cell r="D203">
            <v>934.4</v>
          </cell>
          <cell r="E203">
            <v>936</v>
          </cell>
          <cell r="F203">
            <v>940.39014371299697</v>
          </cell>
          <cell r="G203">
            <v>169922</v>
          </cell>
          <cell r="H203">
            <v>3134</v>
          </cell>
          <cell r="I203">
            <v>159792974</v>
          </cell>
          <cell r="J203">
            <v>109775</v>
          </cell>
          <cell r="K203">
            <v>64.599999999999994</v>
          </cell>
          <cell r="L203">
            <v>12.6</v>
          </cell>
          <cell r="M203">
            <v>-9</v>
          </cell>
        </row>
        <row r="204">
          <cell r="A204">
            <v>42922</v>
          </cell>
          <cell r="B204">
            <v>946</v>
          </cell>
          <cell r="C204">
            <v>957</v>
          </cell>
          <cell r="D204">
            <v>944.3</v>
          </cell>
          <cell r="E204">
            <v>947.5</v>
          </cell>
          <cell r="F204">
            <v>950.07608135807004</v>
          </cell>
          <cell r="G204">
            <v>95135</v>
          </cell>
          <cell r="H204">
            <v>2389</v>
          </cell>
          <cell r="I204">
            <v>90385488</v>
          </cell>
          <cell r="J204">
            <v>27360</v>
          </cell>
          <cell r="K204">
            <v>28.76</v>
          </cell>
          <cell r="L204">
            <v>12.7</v>
          </cell>
          <cell r="M204">
            <v>1.5</v>
          </cell>
        </row>
        <row r="205">
          <cell r="A205">
            <v>42921</v>
          </cell>
          <cell r="B205">
            <v>955.6</v>
          </cell>
          <cell r="C205">
            <v>958.4</v>
          </cell>
          <cell r="D205">
            <v>946.65</v>
          </cell>
          <cell r="E205">
            <v>951.05</v>
          </cell>
          <cell r="F205">
            <v>951.14346807325705</v>
          </cell>
          <cell r="G205">
            <v>95171</v>
          </cell>
          <cell r="H205">
            <v>3113</v>
          </cell>
          <cell r="I205">
            <v>90521275</v>
          </cell>
          <cell r="J205">
            <v>28686</v>
          </cell>
          <cell r="K205">
            <v>30.14</v>
          </cell>
          <cell r="L205">
            <v>11.75</v>
          </cell>
          <cell r="M205">
            <v>-4.55</v>
          </cell>
        </row>
        <row r="206">
          <cell r="A206">
            <v>42920</v>
          </cell>
          <cell r="B206">
            <v>955</v>
          </cell>
          <cell r="C206">
            <v>967.8</v>
          </cell>
          <cell r="D206">
            <v>949.7</v>
          </cell>
          <cell r="E206">
            <v>960.5</v>
          </cell>
          <cell r="F206">
            <v>960.55042881495103</v>
          </cell>
          <cell r="G206">
            <v>113219</v>
          </cell>
          <cell r="H206">
            <v>3986</v>
          </cell>
          <cell r="I206">
            <v>108752559</v>
          </cell>
          <cell r="J206">
            <v>37356</v>
          </cell>
          <cell r="K206">
            <v>32.99</v>
          </cell>
          <cell r="L206">
            <v>18.100000000000001</v>
          </cell>
          <cell r="M206">
            <v>5.5</v>
          </cell>
        </row>
        <row r="207">
          <cell r="A207">
            <v>42919</v>
          </cell>
          <cell r="B207">
            <v>935</v>
          </cell>
          <cell r="C207">
            <v>954</v>
          </cell>
          <cell r="D207">
            <v>935</v>
          </cell>
          <cell r="E207">
            <v>951.4</v>
          </cell>
          <cell r="F207">
            <v>945.10209278136006</v>
          </cell>
          <cell r="G207">
            <v>120175</v>
          </cell>
          <cell r="H207">
            <v>3952</v>
          </cell>
          <cell r="I207">
            <v>113577644</v>
          </cell>
          <cell r="J207">
            <v>38713</v>
          </cell>
          <cell r="K207">
            <v>32.21</v>
          </cell>
          <cell r="L207">
            <v>19</v>
          </cell>
          <cell r="M207">
            <v>16.399999999999999</v>
          </cell>
        </row>
        <row r="208">
          <cell r="A208">
            <v>42916</v>
          </cell>
          <cell r="B208">
            <v>927.35</v>
          </cell>
          <cell r="C208">
            <v>937.9</v>
          </cell>
          <cell r="D208">
            <v>927</v>
          </cell>
          <cell r="E208">
            <v>935.65</v>
          </cell>
          <cell r="F208">
            <v>934.28019384321703</v>
          </cell>
          <cell r="G208">
            <v>79652</v>
          </cell>
          <cell r="H208">
            <v>2343</v>
          </cell>
          <cell r="I208">
            <v>74417286</v>
          </cell>
          <cell r="J208">
            <v>31578</v>
          </cell>
          <cell r="K208">
            <v>39.64</v>
          </cell>
          <cell r="L208">
            <v>10.9</v>
          </cell>
          <cell r="M208">
            <v>8.3000000000000007</v>
          </cell>
        </row>
        <row r="209">
          <cell r="A209">
            <v>42915</v>
          </cell>
          <cell r="B209">
            <v>927</v>
          </cell>
          <cell r="C209">
            <v>947.3</v>
          </cell>
          <cell r="D209">
            <v>925.3</v>
          </cell>
          <cell r="E209">
            <v>929.5</v>
          </cell>
          <cell r="F209">
            <v>938.97497918536305</v>
          </cell>
          <cell r="G209">
            <v>184966</v>
          </cell>
          <cell r="H209">
            <v>5519</v>
          </cell>
          <cell r="I209">
            <v>173678446</v>
          </cell>
          <cell r="J209">
            <v>59762</v>
          </cell>
          <cell r="K209">
            <v>32.31</v>
          </cell>
          <cell r="L209">
            <v>22</v>
          </cell>
          <cell r="M209">
            <v>2.5</v>
          </cell>
        </row>
        <row r="210">
          <cell r="A210">
            <v>42914</v>
          </cell>
          <cell r="B210">
            <v>930.3</v>
          </cell>
          <cell r="C210">
            <v>932.55</v>
          </cell>
          <cell r="D210">
            <v>921.2</v>
          </cell>
          <cell r="E210">
            <v>924.4</v>
          </cell>
          <cell r="F210">
            <v>924.65600113566995</v>
          </cell>
          <cell r="G210">
            <v>429702</v>
          </cell>
          <cell r="H210">
            <v>4116</v>
          </cell>
          <cell r="I210">
            <v>397326533</v>
          </cell>
          <cell r="J210">
            <v>236590</v>
          </cell>
          <cell r="K210">
            <v>55.06</v>
          </cell>
          <cell r="L210">
            <v>11.35</v>
          </cell>
          <cell r="M210">
            <v>-5.9</v>
          </cell>
        </row>
        <row r="211">
          <cell r="A211">
            <v>42913</v>
          </cell>
          <cell r="B211">
            <v>944.05</v>
          </cell>
          <cell r="C211">
            <v>946.95</v>
          </cell>
          <cell r="D211">
            <v>924</v>
          </cell>
          <cell r="E211">
            <v>926.35</v>
          </cell>
          <cell r="F211">
            <v>929.23141534430704</v>
          </cell>
          <cell r="G211">
            <v>168701</v>
          </cell>
          <cell r="H211">
            <v>8555</v>
          </cell>
          <cell r="I211">
            <v>156762269</v>
          </cell>
          <cell r="J211">
            <v>64262</v>
          </cell>
          <cell r="K211">
            <v>38.090000000000003</v>
          </cell>
          <cell r="L211">
            <v>22.95</v>
          </cell>
          <cell r="M211">
            <v>-17.7</v>
          </cell>
        </row>
        <row r="212">
          <cell r="A212">
            <v>42909</v>
          </cell>
          <cell r="B212">
            <v>940</v>
          </cell>
          <cell r="C212">
            <v>948.8</v>
          </cell>
          <cell r="D212">
            <v>938.55</v>
          </cell>
          <cell r="E212">
            <v>943.35</v>
          </cell>
          <cell r="F212">
            <v>943.90835812494902</v>
          </cell>
          <cell r="G212">
            <v>99496</v>
          </cell>
          <cell r="H212">
            <v>3538</v>
          </cell>
          <cell r="I212">
            <v>93915106</v>
          </cell>
          <cell r="J212">
            <v>26609</v>
          </cell>
          <cell r="K212">
            <v>26.74</v>
          </cell>
          <cell r="L212">
            <v>10.25</v>
          </cell>
          <cell r="M212">
            <v>3.35</v>
          </cell>
        </row>
        <row r="213">
          <cell r="A213">
            <v>42908</v>
          </cell>
          <cell r="B213">
            <v>945</v>
          </cell>
          <cell r="C213">
            <v>968.3</v>
          </cell>
          <cell r="D213">
            <v>935.85</v>
          </cell>
          <cell r="E213">
            <v>940.3</v>
          </cell>
          <cell r="F213">
            <v>953.60439354111895</v>
          </cell>
          <cell r="G213">
            <v>276952</v>
          </cell>
          <cell r="H213">
            <v>6164</v>
          </cell>
          <cell r="I213">
            <v>264102644</v>
          </cell>
          <cell r="J213">
            <v>142097</v>
          </cell>
          <cell r="K213">
            <v>51.31</v>
          </cell>
          <cell r="L213">
            <v>32.450000000000003</v>
          </cell>
          <cell r="M213">
            <v>-4.7</v>
          </cell>
        </row>
        <row r="214">
          <cell r="A214">
            <v>42907</v>
          </cell>
          <cell r="B214">
            <v>943.5</v>
          </cell>
          <cell r="C214">
            <v>949</v>
          </cell>
          <cell r="D214">
            <v>936.5</v>
          </cell>
          <cell r="E214">
            <v>943.95</v>
          </cell>
          <cell r="F214">
            <v>941.08460291734104</v>
          </cell>
          <cell r="G214">
            <v>92550</v>
          </cell>
          <cell r="H214">
            <v>4549</v>
          </cell>
          <cell r="I214">
            <v>87097380</v>
          </cell>
          <cell r="J214">
            <v>31289</v>
          </cell>
          <cell r="K214">
            <v>33.81</v>
          </cell>
          <cell r="L214">
            <v>12.5</v>
          </cell>
          <cell r="M214">
            <v>0.45</v>
          </cell>
        </row>
        <row r="215">
          <cell r="A215">
            <v>42906</v>
          </cell>
          <cell r="B215">
            <v>935</v>
          </cell>
          <cell r="C215">
            <v>947</v>
          </cell>
          <cell r="D215">
            <v>934.15</v>
          </cell>
          <cell r="E215">
            <v>943.8</v>
          </cell>
          <cell r="F215">
            <v>942.84346107937802</v>
          </cell>
          <cell r="G215">
            <v>148289</v>
          </cell>
          <cell r="H215">
            <v>6502</v>
          </cell>
          <cell r="I215">
            <v>139813314</v>
          </cell>
          <cell r="J215">
            <v>56370</v>
          </cell>
          <cell r="K215">
            <v>38.01</v>
          </cell>
          <cell r="L215">
            <v>12.85</v>
          </cell>
          <cell r="M215">
            <v>8.8000000000000007</v>
          </cell>
        </row>
        <row r="216">
          <cell r="A216">
            <v>42905</v>
          </cell>
          <cell r="B216">
            <v>938.6</v>
          </cell>
          <cell r="C216">
            <v>940.45</v>
          </cell>
          <cell r="D216">
            <v>928</v>
          </cell>
          <cell r="E216">
            <v>929.45</v>
          </cell>
          <cell r="F216">
            <v>932.17896336183105</v>
          </cell>
          <cell r="G216">
            <v>127026</v>
          </cell>
          <cell r="H216">
            <v>5802</v>
          </cell>
          <cell r="I216">
            <v>118410965</v>
          </cell>
          <cell r="J216">
            <v>57216</v>
          </cell>
          <cell r="K216">
            <v>45.04</v>
          </cell>
          <cell r="L216">
            <v>12.45</v>
          </cell>
          <cell r="M216">
            <v>-9.15</v>
          </cell>
        </row>
        <row r="217">
          <cell r="A217">
            <v>42902</v>
          </cell>
          <cell r="B217">
            <v>951.9</v>
          </cell>
          <cell r="C217">
            <v>952.9</v>
          </cell>
          <cell r="D217">
            <v>936</v>
          </cell>
          <cell r="E217">
            <v>940.5</v>
          </cell>
          <cell r="F217">
            <v>943.51883075567696</v>
          </cell>
          <cell r="G217">
            <v>163456</v>
          </cell>
          <cell r="H217">
            <v>4447</v>
          </cell>
          <cell r="I217">
            <v>154223814</v>
          </cell>
          <cell r="J217">
            <v>52589</v>
          </cell>
          <cell r="K217">
            <v>32.17</v>
          </cell>
          <cell r="L217">
            <v>16.899999999999999</v>
          </cell>
          <cell r="M217">
            <v>-11.4</v>
          </cell>
        </row>
        <row r="218">
          <cell r="A218">
            <v>42901</v>
          </cell>
          <cell r="B218">
            <v>955</v>
          </cell>
          <cell r="C218">
            <v>967</v>
          </cell>
          <cell r="D218">
            <v>950</v>
          </cell>
          <cell r="E218">
            <v>952.3</v>
          </cell>
          <cell r="F218">
            <v>955.19717362045697</v>
          </cell>
          <cell r="G218">
            <v>200610</v>
          </cell>
          <cell r="H218">
            <v>3882</v>
          </cell>
          <cell r="I218">
            <v>191622105</v>
          </cell>
          <cell r="J218">
            <v>77849</v>
          </cell>
          <cell r="K218">
            <v>38.81</v>
          </cell>
          <cell r="L218">
            <v>17</v>
          </cell>
          <cell r="M218">
            <v>-2.7</v>
          </cell>
        </row>
        <row r="219">
          <cell r="A219">
            <v>42900</v>
          </cell>
          <cell r="B219">
            <v>957</v>
          </cell>
          <cell r="C219">
            <v>961.95</v>
          </cell>
          <cell r="D219">
            <v>951.5</v>
          </cell>
          <cell r="E219">
            <v>958.65</v>
          </cell>
          <cell r="F219">
            <v>958.06242173804105</v>
          </cell>
          <cell r="G219">
            <v>175692</v>
          </cell>
          <cell r="H219">
            <v>2057</v>
          </cell>
          <cell r="I219">
            <v>168323903</v>
          </cell>
          <cell r="J219">
            <v>16573</v>
          </cell>
          <cell r="K219">
            <v>9.43</v>
          </cell>
          <cell r="L219">
            <v>10.45</v>
          </cell>
          <cell r="M219">
            <v>1.65</v>
          </cell>
        </row>
        <row r="220">
          <cell r="A220">
            <v>42899</v>
          </cell>
          <cell r="B220">
            <v>959.7</v>
          </cell>
          <cell r="C220">
            <v>963</v>
          </cell>
          <cell r="D220">
            <v>952.35</v>
          </cell>
          <cell r="E220">
            <v>958.2</v>
          </cell>
          <cell r="F220">
            <v>958.88277561277198</v>
          </cell>
          <cell r="G220">
            <v>101873</v>
          </cell>
          <cell r="H220">
            <v>2493</v>
          </cell>
          <cell r="I220">
            <v>97684265</v>
          </cell>
          <cell r="J220">
            <v>34013</v>
          </cell>
          <cell r="K220">
            <v>33.39</v>
          </cell>
          <cell r="L220">
            <v>10.65</v>
          </cell>
          <cell r="M220">
            <v>-1.5</v>
          </cell>
        </row>
        <row r="221">
          <cell r="A221">
            <v>42898</v>
          </cell>
          <cell r="B221">
            <v>943</v>
          </cell>
          <cell r="C221">
            <v>966.7</v>
          </cell>
          <cell r="D221">
            <v>940</v>
          </cell>
          <cell r="E221">
            <v>963.8</v>
          </cell>
          <cell r="F221">
            <v>953.27017419615902</v>
          </cell>
          <cell r="G221">
            <v>217456</v>
          </cell>
          <cell r="H221">
            <v>6004</v>
          </cell>
          <cell r="I221">
            <v>207294319</v>
          </cell>
          <cell r="J221">
            <v>74018</v>
          </cell>
          <cell r="K221">
            <v>34.04</v>
          </cell>
          <cell r="L221">
            <v>26.7</v>
          </cell>
          <cell r="M221">
            <v>20.8</v>
          </cell>
        </row>
        <row r="222">
          <cell r="A222">
            <v>42895</v>
          </cell>
          <cell r="B222">
            <v>940</v>
          </cell>
          <cell r="C222">
            <v>952</v>
          </cell>
          <cell r="D222">
            <v>923.05</v>
          </cell>
          <cell r="E222">
            <v>948.65</v>
          </cell>
          <cell r="F222">
            <v>932.54039673841203</v>
          </cell>
          <cell r="G222">
            <v>1029192</v>
          </cell>
          <cell r="H222">
            <v>15501</v>
          </cell>
          <cell r="I222">
            <v>959763116</v>
          </cell>
          <cell r="J222">
            <v>400351</v>
          </cell>
          <cell r="K222">
            <v>38.9</v>
          </cell>
          <cell r="L222">
            <v>28.95</v>
          </cell>
          <cell r="M222">
            <v>8.65</v>
          </cell>
        </row>
        <row r="223">
          <cell r="A223">
            <v>42894</v>
          </cell>
          <cell r="B223">
            <v>961.1</v>
          </cell>
          <cell r="C223">
            <v>964.7</v>
          </cell>
          <cell r="D223">
            <v>949</v>
          </cell>
          <cell r="E223">
            <v>956.3</v>
          </cell>
          <cell r="F223">
            <v>952.53148682401002</v>
          </cell>
          <cell r="G223">
            <v>609366</v>
          </cell>
          <cell r="H223">
            <v>5501</v>
          </cell>
          <cell r="I223">
            <v>580440302</v>
          </cell>
          <cell r="J223">
            <v>494425</v>
          </cell>
          <cell r="K223">
            <v>81.14</v>
          </cell>
          <cell r="L223">
            <v>15.7</v>
          </cell>
          <cell r="M223">
            <v>-4.8</v>
          </cell>
        </row>
        <row r="224">
          <cell r="A224">
            <v>42893</v>
          </cell>
          <cell r="B224">
            <v>982.05</v>
          </cell>
          <cell r="C224">
            <v>988.7</v>
          </cell>
          <cell r="D224">
            <v>945.5</v>
          </cell>
          <cell r="E224">
            <v>961.5</v>
          </cell>
          <cell r="F224">
            <v>959.62403265676505</v>
          </cell>
          <cell r="G224">
            <v>458343</v>
          </cell>
          <cell r="H224">
            <v>10778</v>
          </cell>
          <cell r="I224">
            <v>439836958</v>
          </cell>
          <cell r="J224">
            <v>105114</v>
          </cell>
          <cell r="K224">
            <v>22.93</v>
          </cell>
          <cell r="L224">
            <v>43.2</v>
          </cell>
          <cell r="M224">
            <v>-20.55</v>
          </cell>
        </row>
        <row r="225">
          <cell r="A225">
            <v>42892</v>
          </cell>
          <cell r="B225">
            <v>965</v>
          </cell>
          <cell r="C225">
            <v>986.85</v>
          </cell>
          <cell r="D225">
            <v>965</v>
          </cell>
          <cell r="E225">
            <v>979.45</v>
          </cell>
          <cell r="F225">
            <v>980.55598975294095</v>
          </cell>
          <cell r="G225">
            <v>667899</v>
          </cell>
          <cell r="H225">
            <v>5951</v>
          </cell>
          <cell r="I225">
            <v>654912365</v>
          </cell>
          <cell r="J225">
            <v>561707</v>
          </cell>
          <cell r="K225">
            <v>84.1</v>
          </cell>
          <cell r="L225">
            <v>21.85</v>
          </cell>
          <cell r="M225">
            <v>14.45</v>
          </cell>
        </row>
        <row r="226">
          <cell r="A226">
            <v>42891</v>
          </cell>
          <cell r="B226">
            <v>969</v>
          </cell>
          <cell r="C226">
            <v>969.75</v>
          </cell>
          <cell r="D226">
            <v>958.25</v>
          </cell>
          <cell r="E226">
            <v>960.2</v>
          </cell>
          <cell r="F226">
            <v>961.86237949127599</v>
          </cell>
          <cell r="G226">
            <v>220316</v>
          </cell>
          <cell r="H226">
            <v>3295</v>
          </cell>
          <cell r="I226">
            <v>211913672</v>
          </cell>
          <cell r="J226">
            <v>143314</v>
          </cell>
          <cell r="K226">
            <v>65.05</v>
          </cell>
          <cell r="L226">
            <v>11.5</v>
          </cell>
          <cell r="M226">
            <v>-8.8000000000000007</v>
          </cell>
        </row>
        <row r="227">
          <cell r="A227">
            <v>42888</v>
          </cell>
          <cell r="B227">
            <v>970.95</v>
          </cell>
          <cell r="C227">
            <v>975.1</v>
          </cell>
          <cell r="D227">
            <v>965</v>
          </cell>
          <cell r="E227">
            <v>969.45</v>
          </cell>
          <cell r="F227">
            <v>967.31075789439296</v>
          </cell>
          <cell r="G227">
            <v>306705</v>
          </cell>
          <cell r="H227">
            <v>1788</v>
          </cell>
          <cell r="I227">
            <v>296679046</v>
          </cell>
          <cell r="J227">
            <v>268175</v>
          </cell>
          <cell r="K227">
            <v>87.44</v>
          </cell>
          <cell r="L227">
            <v>10.1</v>
          </cell>
          <cell r="M227">
            <v>-1.5</v>
          </cell>
        </row>
        <row r="228">
          <cell r="A228">
            <v>42887</v>
          </cell>
          <cell r="B228">
            <v>969</v>
          </cell>
          <cell r="C228">
            <v>979.55</v>
          </cell>
          <cell r="D228">
            <v>959.35</v>
          </cell>
          <cell r="E228">
            <v>970.95</v>
          </cell>
          <cell r="F228">
            <v>969.70142175498404</v>
          </cell>
          <cell r="G228">
            <v>103112</v>
          </cell>
          <cell r="H228">
            <v>3317</v>
          </cell>
          <cell r="I228">
            <v>99987853</v>
          </cell>
          <cell r="J228">
            <v>35327</v>
          </cell>
          <cell r="K228">
            <v>34.26</v>
          </cell>
          <cell r="L228">
            <v>20.2</v>
          </cell>
          <cell r="M228">
            <v>1.95</v>
          </cell>
        </row>
        <row r="229">
          <cell r="A229">
            <v>42886</v>
          </cell>
          <cell r="B229">
            <v>991.15</v>
          </cell>
          <cell r="C229">
            <v>992.15</v>
          </cell>
          <cell r="D229">
            <v>975.1</v>
          </cell>
          <cell r="E229">
            <v>976.95</v>
          </cell>
          <cell r="F229">
            <v>984.331639431702</v>
          </cell>
          <cell r="G229">
            <v>103115</v>
          </cell>
          <cell r="H229">
            <v>4466</v>
          </cell>
          <cell r="I229">
            <v>101499357</v>
          </cell>
          <cell r="J229">
            <v>49176</v>
          </cell>
          <cell r="K229">
            <v>47.69</v>
          </cell>
          <cell r="L229">
            <v>17.05</v>
          </cell>
          <cell r="M229">
            <v>-14.2</v>
          </cell>
        </row>
        <row r="230">
          <cell r="A230">
            <v>42885</v>
          </cell>
          <cell r="B230">
            <v>985.3</v>
          </cell>
          <cell r="C230">
            <v>1000</v>
          </cell>
          <cell r="D230">
            <v>979.85</v>
          </cell>
          <cell r="E230">
            <v>996.45</v>
          </cell>
          <cell r="F230">
            <v>995.43687941712903</v>
          </cell>
          <cell r="G230">
            <v>91547</v>
          </cell>
          <cell r="H230">
            <v>3923</v>
          </cell>
          <cell r="I230">
            <v>91129260</v>
          </cell>
          <cell r="J230">
            <v>38487</v>
          </cell>
          <cell r="K230">
            <v>42.04</v>
          </cell>
          <cell r="L230">
            <v>20.149999999999999</v>
          </cell>
          <cell r="M230">
            <v>11.15</v>
          </cell>
        </row>
        <row r="231">
          <cell r="A231">
            <v>42884</v>
          </cell>
          <cell r="B231">
            <v>992.7</v>
          </cell>
          <cell r="C231">
            <v>996.85</v>
          </cell>
          <cell r="D231">
            <v>976</v>
          </cell>
          <cell r="E231">
            <v>985.3</v>
          </cell>
          <cell r="F231">
            <v>980.37214084730704</v>
          </cell>
          <cell r="G231">
            <v>352552</v>
          </cell>
          <cell r="H231">
            <v>4372</v>
          </cell>
          <cell r="I231">
            <v>345632159</v>
          </cell>
          <cell r="J231">
            <v>274359</v>
          </cell>
          <cell r="K231">
            <v>77.819999999999993</v>
          </cell>
          <cell r="L231">
            <v>20.85</v>
          </cell>
          <cell r="M231">
            <v>-7.4</v>
          </cell>
        </row>
        <row r="232">
          <cell r="A232">
            <v>42881</v>
          </cell>
          <cell r="B232">
            <v>980</v>
          </cell>
          <cell r="C232">
            <v>1000</v>
          </cell>
          <cell r="D232">
            <v>980</v>
          </cell>
          <cell r="E232">
            <v>996.2</v>
          </cell>
          <cell r="F232">
            <v>993.29612787204098</v>
          </cell>
          <cell r="G232">
            <v>184059</v>
          </cell>
          <cell r="H232">
            <v>6215</v>
          </cell>
          <cell r="I232">
            <v>182825092</v>
          </cell>
          <cell r="J232">
            <v>84842</v>
          </cell>
          <cell r="K232">
            <v>46.1</v>
          </cell>
          <cell r="L232">
            <v>20</v>
          </cell>
          <cell r="M232">
            <v>16.2</v>
          </cell>
        </row>
        <row r="233">
          <cell r="A233">
            <v>42880</v>
          </cell>
          <cell r="B233">
            <v>959.9</v>
          </cell>
          <cell r="C233">
            <v>984.9</v>
          </cell>
          <cell r="D233">
            <v>959.9</v>
          </cell>
          <cell r="E233">
            <v>981.9</v>
          </cell>
          <cell r="F233">
            <v>973.38347347559204</v>
          </cell>
          <cell r="G233">
            <v>207884</v>
          </cell>
          <cell r="H233">
            <v>6233</v>
          </cell>
          <cell r="I233">
            <v>202350850</v>
          </cell>
          <cell r="J233">
            <v>104599</v>
          </cell>
          <cell r="K233">
            <v>50.32</v>
          </cell>
          <cell r="L233">
            <v>25</v>
          </cell>
          <cell r="M233">
            <v>22</v>
          </cell>
        </row>
        <row r="234">
          <cell r="A234">
            <v>42879</v>
          </cell>
          <cell r="B234">
            <v>957.15</v>
          </cell>
          <cell r="C234">
            <v>965.3</v>
          </cell>
          <cell r="D234">
            <v>950.4</v>
          </cell>
          <cell r="E234">
            <v>953.55</v>
          </cell>
          <cell r="F234">
            <v>959.08577341066496</v>
          </cell>
          <cell r="G234">
            <v>142072</v>
          </cell>
          <cell r="H234">
            <v>3501</v>
          </cell>
          <cell r="I234">
            <v>136259234</v>
          </cell>
          <cell r="J234">
            <v>60039</v>
          </cell>
          <cell r="K234">
            <v>42.26</v>
          </cell>
          <cell r="L234">
            <v>14.9</v>
          </cell>
          <cell r="M234">
            <v>-3.6</v>
          </cell>
        </row>
        <row r="235">
          <cell r="A235">
            <v>42878</v>
          </cell>
          <cell r="B235">
            <v>963</v>
          </cell>
          <cell r="C235">
            <v>966.75</v>
          </cell>
          <cell r="D235">
            <v>953.85</v>
          </cell>
          <cell r="E235">
            <v>957.4</v>
          </cell>
          <cell r="F235">
            <v>959.58251321675402</v>
          </cell>
          <cell r="G235">
            <v>713110</v>
          </cell>
          <cell r="H235">
            <v>5388</v>
          </cell>
          <cell r="I235">
            <v>684287886</v>
          </cell>
          <cell r="J235">
            <v>642495</v>
          </cell>
          <cell r="K235">
            <v>90.1</v>
          </cell>
          <cell r="L235">
            <v>12.9</v>
          </cell>
          <cell r="M235">
            <v>-5.6</v>
          </cell>
        </row>
        <row r="236">
          <cell r="A236">
            <v>42877</v>
          </cell>
          <cell r="B236">
            <v>957.8</v>
          </cell>
          <cell r="C236">
            <v>966.5</v>
          </cell>
          <cell r="D236">
            <v>956.55</v>
          </cell>
          <cell r="E236">
            <v>959.75</v>
          </cell>
          <cell r="F236">
            <v>960.65273998340001</v>
          </cell>
          <cell r="G236">
            <v>242173</v>
          </cell>
          <cell r="H236">
            <v>4672</v>
          </cell>
          <cell r="I236">
            <v>232644156</v>
          </cell>
          <cell r="J236">
            <v>175440</v>
          </cell>
          <cell r="K236">
            <v>72.44</v>
          </cell>
          <cell r="L236">
            <v>9.9499999999999993</v>
          </cell>
          <cell r="M236">
            <v>1.95</v>
          </cell>
        </row>
        <row r="237">
          <cell r="A237">
            <v>42874</v>
          </cell>
          <cell r="B237">
            <v>956</v>
          </cell>
          <cell r="C237">
            <v>962.75</v>
          </cell>
          <cell r="D237">
            <v>947.8</v>
          </cell>
          <cell r="E237">
            <v>957.9</v>
          </cell>
          <cell r="F237">
            <v>953.12109812970198</v>
          </cell>
          <cell r="G237">
            <v>123082</v>
          </cell>
          <cell r="H237">
            <v>4356</v>
          </cell>
          <cell r="I237">
            <v>117312051</v>
          </cell>
          <cell r="J237">
            <v>36756</v>
          </cell>
          <cell r="K237">
            <v>29.86</v>
          </cell>
          <cell r="L237">
            <v>14.95</v>
          </cell>
          <cell r="M237">
            <v>1.9</v>
          </cell>
        </row>
        <row r="238">
          <cell r="A238">
            <v>42873</v>
          </cell>
          <cell r="B238">
            <v>949</v>
          </cell>
          <cell r="C238">
            <v>973.85</v>
          </cell>
          <cell r="D238">
            <v>944</v>
          </cell>
          <cell r="E238">
            <v>961.7</v>
          </cell>
          <cell r="F238">
            <v>966.55108862807299</v>
          </cell>
          <cell r="G238">
            <v>662623</v>
          </cell>
          <cell r="H238">
            <v>8156</v>
          </cell>
          <cell r="I238">
            <v>640458982</v>
          </cell>
          <cell r="J238">
            <v>514537</v>
          </cell>
          <cell r="K238">
            <v>77.650000000000006</v>
          </cell>
          <cell r="L238">
            <v>29.85</v>
          </cell>
          <cell r="M238">
            <v>12.7</v>
          </cell>
        </row>
        <row r="239">
          <cell r="A239">
            <v>42872</v>
          </cell>
          <cell r="B239">
            <v>955</v>
          </cell>
          <cell r="C239">
            <v>958.3</v>
          </cell>
          <cell r="D239">
            <v>944.2</v>
          </cell>
          <cell r="E239">
            <v>952.2</v>
          </cell>
          <cell r="F239">
            <v>945.86879895373897</v>
          </cell>
          <cell r="G239">
            <v>1393152</v>
          </cell>
          <cell r="H239">
            <v>4375</v>
          </cell>
          <cell r="I239">
            <v>1317739009</v>
          </cell>
          <cell r="J239">
            <v>71781</v>
          </cell>
          <cell r="K239">
            <v>5.15</v>
          </cell>
          <cell r="L239">
            <v>14.1</v>
          </cell>
          <cell r="M239">
            <v>-2.8</v>
          </cell>
        </row>
        <row r="240">
          <cell r="A240">
            <v>42871</v>
          </cell>
          <cell r="B240">
            <v>952</v>
          </cell>
          <cell r="C240">
            <v>960.15</v>
          </cell>
          <cell r="D240">
            <v>948</v>
          </cell>
          <cell r="E240">
            <v>956.5</v>
          </cell>
          <cell r="F240">
            <v>953.85442952967105</v>
          </cell>
          <cell r="G240">
            <v>126571</v>
          </cell>
          <cell r="H240">
            <v>3012</v>
          </cell>
          <cell r="I240">
            <v>120730309</v>
          </cell>
          <cell r="J240">
            <v>30433</v>
          </cell>
          <cell r="K240">
            <v>24.04</v>
          </cell>
          <cell r="L240">
            <v>12.15</v>
          </cell>
          <cell r="M240">
            <v>4.5</v>
          </cell>
        </row>
        <row r="241">
          <cell r="A241">
            <v>42870</v>
          </cell>
          <cell r="B241">
            <v>965</v>
          </cell>
          <cell r="C241">
            <v>965.7</v>
          </cell>
          <cell r="D241">
            <v>949.25</v>
          </cell>
          <cell r="E241">
            <v>951.95</v>
          </cell>
          <cell r="F241">
            <v>952.79700073152799</v>
          </cell>
          <cell r="G241">
            <v>150370</v>
          </cell>
          <cell r="H241">
            <v>3339</v>
          </cell>
          <cell r="I241">
            <v>143272085</v>
          </cell>
          <cell r="J241">
            <v>43316</v>
          </cell>
          <cell r="K241">
            <v>28.81</v>
          </cell>
          <cell r="L241">
            <v>16.45</v>
          </cell>
          <cell r="M241">
            <v>-13.05</v>
          </cell>
        </row>
        <row r="242">
          <cell r="A242">
            <v>42867</v>
          </cell>
          <cell r="B242">
            <v>950</v>
          </cell>
          <cell r="C242">
            <v>965.7</v>
          </cell>
          <cell r="D242">
            <v>950</v>
          </cell>
          <cell r="E242">
            <v>963.9</v>
          </cell>
          <cell r="F242">
            <v>959.159764526186</v>
          </cell>
          <cell r="G242">
            <v>839329</v>
          </cell>
          <cell r="H242">
            <v>6777</v>
          </cell>
          <cell r="I242">
            <v>805050606</v>
          </cell>
          <cell r="J242">
            <v>209651</v>
          </cell>
          <cell r="K242">
            <v>24.98</v>
          </cell>
          <cell r="L242">
            <v>15.7</v>
          </cell>
          <cell r="M242">
            <v>13.9</v>
          </cell>
        </row>
        <row r="243">
          <cell r="A243">
            <v>42866</v>
          </cell>
          <cell r="B243">
            <v>945</v>
          </cell>
          <cell r="C243">
            <v>948.7</v>
          </cell>
          <cell r="D243">
            <v>937.75</v>
          </cell>
          <cell r="E243">
            <v>943.85</v>
          </cell>
          <cell r="F243">
            <v>944.78242903618695</v>
          </cell>
          <cell r="G243">
            <v>64857</v>
          </cell>
          <cell r="H243">
            <v>1992</v>
          </cell>
          <cell r="I243">
            <v>61275754</v>
          </cell>
          <cell r="J243">
            <v>23438</v>
          </cell>
          <cell r="K243">
            <v>36.14</v>
          </cell>
          <cell r="L243">
            <v>10.95</v>
          </cell>
          <cell r="M243">
            <v>-1.1499999999999999</v>
          </cell>
        </row>
        <row r="244">
          <cell r="A244">
            <v>42865</v>
          </cell>
          <cell r="B244">
            <v>947</v>
          </cell>
          <cell r="C244">
            <v>949.7</v>
          </cell>
          <cell r="D244">
            <v>937.2</v>
          </cell>
          <cell r="E244">
            <v>943.2</v>
          </cell>
          <cell r="F244">
            <v>944.061720518882</v>
          </cell>
          <cell r="G244">
            <v>79941</v>
          </cell>
          <cell r="H244">
            <v>2182</v>
          </cell>
          <cell r="I244">
            <v>75469238</v>
          </cell>
          <cell r="J244">
            <v>33125</v>
          </cell>
          <cell r="K244">
            <v>41.44</v>
          </cell>
          <cell r="L244">
            <v>12.5</v>
          </cell>
          <cell r="M244">
            <v>-3.8</v>
          </cell>
        </row>
        <row r="245">
          <cell r="A245">
            <v>42864</v>
          </cell>
          <cell r="B245">
            <v>949.9</v>
          </cell>
          <cell r="C245">
            <v>951</v>
          </cell>
          <cell r="D245">
            <v>942.25</v>
          </cell>
          <cell r="E245">
            <v>946.7</v>
          </cell>
          <cell r="F245">
            <v>947.35800966653903</v>
          </cell>
          <cell r="G245">
            <v>201313</v>
          </cell>
          <cell r="H245">
            <v>2353</v>
          </cell>
          <cell r="I245">
            <v>190715483</v>
          </cell>
          <cell r="J245">
            <v>146941</v>
          </cell>
          <cell r="K245">
            <v>72.989999999999995</v>
          </cell>
          <cell r="L245">
            <v>8.75</v>
          </cell>
          <cell r="M245">
            <v>-3.2</v>
          </cell>
        </row>
        <row r="246">
          <cell r="A246">
            <v>42863</v>
          </cell>
          <cell r="B246">
            <v>936</v>
          </cell>
          <cell r="C246">
            <v>948.45</v>
          </cell>
          <cell r="D246">
            <v>932.75</v>
          </cell>
          <cell r="E246">
            <v>945.45</v>
          </cell>
          <cell r="F246">
            <v>940.89198522430104</v>
          </cell>
          <cell r="G246">
            <v>153766</v>
          </cell>
          <cell r="H246">
            <v>5485</v>
          </cell>
          <cell r="I246">
            <v>144677197</v>
          </cell>
          <cell r="J246">
            <v>82616</v>
          </cell>
          <cell r="K246">
            <v>53.73</v>
          </cell>
          <cell r="L246">
            <v>15.7</v>
          </cell>
          <cell r="M246">
            <v>9.4499999999999993</v>
          </cell>
        </row>
        <row r="247">
          <cell r="A247">
            <v>42860</v>
          </cell>
          <cell r="B247">
            <v>936</v>
          </cell>
          <cell r="C247">
            <v>936.4</v>
          </cell>
          <cell r="D247">
            <v>921.25</v>
          </cell>
          <cell r="E247">
            <v>931.5</v>
          </cell>
          <cell r="F247">
            <v>928.87689790149898</v>
          </cell>
          <cell r="G247">
            <v>107553</v>
          </cell>
          <cell r="H247">
            <v>3298</v>
          </cell>
          <cell r="I247">
            <v>99903497</v>
          </cell>
          <cell r="J247">
            <v>31594</v>
          </cell>
          <cell r="K247">
            <v>29.38</v>
          </cell>
          <cell r="L247">
            <v>15.15</v>
          </cell>
          <cell r="M247">
            <v>-4.5</v>
          </cell>
        </row>
        <row r="248">
          <cell r="A248">
            <v>42859</v>
          </cell>
          <cell r="B248">
            <v>935</v>
          </cell>
          <cell r="C248">
            <v>939.2</v>
          </cell>
          <cell r="D248">
            <v>929.15</v>
          </cell>
          <cell r="E248">
            <v>936.3</v>
          </cell>
          <cell r="F248">
            <v>935.21257756068098</v>
          </cell>
          <cell r="G248">
            <v>106046</v>
          </cell>
          <cell r="H248">
            <v>3090</v>
          </cell>
          <cell r="I248">
            <v>99175553</v>
          </cell>
          <cell r="J248">
            <v>28090</v>
          </cell>
          <cell r="K248">
            <v>26.49</v>
          </cell>
          <cell r="L248">
            <v>10.050000000000001</v>
          </cell>
          <cell r="M248">
            <v>1.3</v>
          </cell>
        </row>
        <row r="249">
          <cell r="A249">
            <v>42858</v>
          </cell>
          <cell r="B249">
            <v>924.3</v>
          </cell>
          <cell r="C249">
            <v>938.8</v>
          </cell>
          <cell r="D249">
            <v>918.2</v>
          </cell>
          <cell r="E249">
            <v>935.65</v>
          </cell>
          <cell r="F249">
            <v>932.31480258755198</v>
          </cell>
          <cell r="G249">
            <v>224150</v>
          </cell>
          <cell r="H249">
            <v>5225</v>
          </cell>
          <cell r="I249">
            <v>208978363</v>
          </cell>
          <cell r="J249">
            <v>59400</v>
          </cell>
          <cell r="K249">
            <v>26.5</v>
          </cell>
          <cell r="L249">
            <v>20.6</v>
          </cell>
          <cell r="M249">
            <v>11.35</v>
          </cell>
        </row>
        <row r="250">
          <cell r="A250">
            <v>42857</v>
          </cell>
          <cell r="B250">
            <v>924.8</v>
          </cell>
          <cell r="C250">
            <v>925.75</v>
          </cell>
          <cell r="D250">
            <v>915.65</v>
          </cell>
          <cell r="E250">
            <v>921</v>
          </cell>
          <cell r="F250">
            <v>921.21409736960504</v>
          </cell>
          <cell r="G250">
            <v>77745</v>
          </cell>
          <cell r="H250">
            <v>2757</v>
          </cell>
          <cell r="I250">
            <v>71619790</v>
          </cell>
          <cell r="J250">
            <v>30270</v>
          </cell>
          <cell r="K250">
            <v>38.93</v>
          </cell>
          <cell r="L250">
            <v>10.1</v>
          </cell>
          <cell r="M250">
            <v>-3.8</v>
          </cell>
        </row>
        <row r="251">
          <cell r="A251">
            <v>42853</v>
          </cell>
          <cell r="B251">
            <v>925.05</v>
          </cell>
          <cell r="C251">
            <v>926.5</v>
          </cell>
          <cell r="D251">
            <v>916.9</v>
          </cell>
          <cell r="E251">
            <v>919.4</v>
          </cell>
          <cell r="F251">
            <v>920.44481518269504</v>
          </cell>
          <cell r="G251">
            <v>103697</v>
          </cell>
          <cell r="H251">
            <v>3029</v>
          </cell>
          <cell r="I251">
            <v>95447366</v>
          </cell>
          <cell r="J251">
            <v>46632</v>
          </cell>
          <cell r="K251">
            <v>44.97</v>
          </cell>
          <cell r="L251">
            <v>9.6</v>
          </cell>
          <cell r="M251">
            <v>-5.65</v>
          </cell>
        </row>
        <row r="252">
          <cell r="A252">
            <v>42852</v>
          </cell>
          <cell r="B252">
            <v>920</v>
          </cell>
          <cell r="C252">
            <v>926.45</v>
          </cell>
          <cell r="D252">
            <v>916</v>
          </cell>
          <cell r="E252">
            <v>923.95</v>
          </cell>
          <cell r="F252">
            <v>922.57209199469196</v>
          </cell>
          <cell r="G252">
            <v>126616</v>
          </cell>
          <cell r="H252">
            <v>3355</v>
          </cell>
          <cell r="I252">
            <v>116812388</v>
          </cell>
          <cell r="J252">
            <v>41033</v>
          </cell>
          <cell r="K252">
            <v>32.409999999999997</v>
          </cell>
          <cell r="L252">
            <v>10.45</v>
          </cell>
          <cell r="M252">
            <v>3.95</v>
          </cell>
        </row>
        <row r="253">
          <cell r="A253">
            <v>42851</v>
          </cell>
          <cell r="B253">
            <v>933</v>
          </cell>
          <cell r="C253">
            <v>934.7</v>
          </cell>
          <cell r="D253">
            <v>910.4</v>
          </cell>
          <cell r="E253">
            <v>914.05</v>
          </cell>
          <cell r="F253">
            <v>917.30168158904496</v>
          </cell>
          <cell r="G253">
            <v>265820</v>
          </cell>
          <cell r="H253">
            <v>9858</v>
          </cell>
          <cell r="I253">
            <v>243837133</v>
          </cell>
          <cell r="J253">
            <v>110632</v>
          </cell>
          <cell r="K253">
            <v>41.62</v>
          </cell>
          <cell r="L253">
            <v>24.3</v>
          </cell>
          <cell r="M253">
            <v>-18.95</v>
          </cell>
        </row>
        <row r="254">
          <cell r="A254">
            <v>42850</v>
          </cell>
          <cell r="B254">
            <v>929.8</v>
          </cell>
          <cell r="C254">
            <v>933</v>
          </cell>
          <cell r="D254">
            <v>920.5</v>
          </cell>
          <cell r="E254">
            <v>929</v>
          </cell>
          <cell r="F254">
            <v>928.859655623903</v>
          </cell>
          <cell r="G254">
            <v>161916</v>
          </cell>
          <cell r="H254">
            <v>4646</v>
          </cell>
          <cell r="I254">
            <v>150397240</v>
          </cell>
          <cell r="J254">
            <v>58626</v>
          </cell>
          <cell r="K254">
            <v>36.21</v>
          </cell>
          <cell r="L254">
            <v>12.5</v>
          </cell>
          <cell r="M254">
            <v>-0.8</v>
          </cell>
        </row>
        <row r="255">
          <cell r="A255">
            <v>42849</v>
          </cell>
          <cell r="B255">
            <v>918.8</v>
          </cell>
          <cell r="C255">
            <v>928</v>
          </cell>
          <cell r="D255">
            <v>913</v>
          </cell>
          <cell r="E255">
            <v>926.05</v>
          </cell>
          <cell r="F255">
            <v>919.55406473981395</v>
          </cell>
          <cell r="G255">
            <v>197282</v>
          </cell>
          <cell r="H255">
            <v>5498</v>
          </cell>
          <cell r="I255">
            <v>181411465</v>
          </cell>
          <cell r="J255">
            <v>76750</v>
          </cell>
          <cell r="K255">
            <v>38.9</v>
          </cell>
          <cell r="L255">
            <v>15</v>
          </cell>
          <cell r="M255">
            <v>7.25</v>
          </cell>
        </row>
        <row r="256">
          <cell r="A256">
            <v>42846</v>
          </cell>
          <cell r="B256">
            <v>934.2</v>
          </cell>
          <cell r="C256">
            <v>934.2</v>
          </cell>
          <cell r="D256">
            <v>921.3</v>
          </cell>
          <cell r="E256">
            <v>923.7</v>
          </cell>
          <cell r="F256">
            <v>925.92544136077402</v>
          </cell>
          <cell r="G256">
            <v>138039</v>
          </cell>
          <cell r="H256">
            <v>3457</v>
          </cell>
          <cell r="I256">
            <v>127813822</v>
          </cell>
          <cell r="J256">
            <v>58306</v>
          </cell>
          <cell r="K256">
            <v>42.24</v>
          </cell>
          <cell r="L256">
            <v>12.9</v>
          </cell>
          <cell r="M256">
            <v>-10.5</v>
          </cell>
        </row>
        <row r="257">
          <cell r="A257">
            <v>42845</v>
          </cell>
          <cell r="B257">
            <v>920</v>
          </cell>
          <cell r="C257">
            <v>929.8</v>
          </cell>
          <cell r="D257">
            <v>919.05</v>
          </cell>
          <cell r="E257">
            <v>927.65</v>
          </cell>
          <cell r="F257">
            <v>924.37150094590595</v>
          </cell>
          <cell r="G257">
            <v>187122</v>
          </cell>
          <cell r="H257">
            <v>6480</v>
          </cell>
          <cell r="I257">
            <v>172970244</v>
          </cell>
          <cell r="J257">
            <v>67404</v>
          </cell>
          <cell r="K257">
            <v>36.020000000000003</v>
          </cell>
          <cell r="L257">
            <v>10.75</v>
          </cell>
          <cell r="M257">
            <v>7.65</v>
          </cell>
        </row>
        <row r="258">
          <cell r="A258">
            <v>42844</v>
          </cell>
          <cell r="B258">
            <v>929.8</v>
          </cell>
          <cell r="C258">
            <v>929.8</v>
          </cell>
          <cell r="D258">
            <v>912</v>
          </cell>
          <cell r="E258">
            <v>918.8</v>
          </cell>
          <cell r="F258">
            <v>917.817662452067</v>
          </cell>
          <cell r="G258">
            <v>308768</v>
          </cell>
          <cell r="H258">
            <v>8585</v>
          </cell>
          <cell r="I258">
            <v>283392724</v>
          </cell>
          <cell r="J258">
            <v>123095</v>
          </cell>
          <cell r="K258">
            <v>39.869999999999997</v>
          </cell>
          <cell r="L258">
            <v>17.8</v>
          </cell>
          <cell r="M258">
            <v>-11</v>
          </cell>
        </row>
        <row r="259">
          <cell r="A259">
            <v>42843</v>
          </cell>
          <cell r="B259">
            <v>925</v>
          </cell>
          <cell r="C259">
            <v>934</v>
          </cell>
          <cell r="D259">
            <v>919.55</v>
          </cell>
          <cell r="E259">
            <v>922.4</v>
          </cell>
          <cell r="F259">
            <v>926.56495401322297</v>
          </cell>
          <cell r="G259">
            <v>270730</v>
          </cell>
          <cell r="H259">
            <v>7986</v>
          </cell>
          <cell r="I259">
            <v>250848930</v>
          </cell>
          <cell r="J259">
            <v>97481</v>
          </cell>
          <cell r="K259">
            <v>36.01</v>
          </cell>
          <cell r="L259">
            <v>14.45</v>
          </cell>
          <cell r="M259">
            <v>-2.6</v>
          </cell>
        </row>
        <row r="260">
          <cell r="A260">
            <v>42842</v>
          </cell>
          <cell r="B260">
            <v>932</v>
          </cell>
          <cell r="C260">
            <v>932.35</v>
          </cell>
          <cell r="D260">
            <v>921.9</v>
          </cell>
          <cell r="E260">
            <v>924.8</v>
          </cell>
          <cell r="F260">
            <v>926.94667780371606</v>
          </cell>
          <cell r="G260">
            <v>280146</v>
          </cell>
          <cell r="H260">
            <v>7932</v>
          </cell>
          <cell r="I260">
            <v>259680404</v>
          </cell>
          <cell r="J260">
            <v>99502</v>
          </cell>
          <cell r="K260">
            <v>35.520000000000003</v>
          </cell>
          <cell r="L260">
            <v>10.45</v>
          </cell>
          <cell r="M260">
            <v>-7.2</v>
          </cell>
        </row>
        <row r="261">
          <cell r="A261">
            <v>42838</v>
          </cell>
          <cell r="B261">
            <v>974</v>
          </cell>
          <cell r="C261">
            <v>990.95</v>
          </cell>
          <cell r="D261">
            <v>927</v>
          </cell>
          <cell r="E261">
            <v>931.4</v>
          </cell>
          <cell r="F261">
            <v>942.88384598935397</v>
          </cell>
          <cell r="G261">
            <v>1552568</v>
          </cell>
          <cell r="H261">
            <v>46351</v>
          </cell>
          <cell r="I261">
            <v>1463891287</v>
          </cell>
          <cell r="J261">
            <v>449623</v>
          </cell>
          <cell r="K261">
            <v>28.96</v>
          </cell>
          <cell r="L261">
            <v>63.95</v>
          </cell>
          <cell r="M261">
            <v>-42.6</v>
          </cell>
        </row>
        <row r="262">
          <cell r="A262">
            <v>42837</v>
          </cell>
          <cell r="B262">
            <v>972</v>
          </cell>
          <cell r="C262">
            <v>976.05</v>
          </cell>
          <cell r="D262">
            <v>961.05</v>
          </cell>
          <cell r="E262">
            <v>968.8</v>
          </cell>
          <cell r="F262">
            <v>968.71443995492598</v>
          </cell>
          <cell r="G262">
            <v>212099</v>
          </cell>
          <cell r="H262">
            <v>6185</v>
          </cell>
          <cell r="I262">
            <v>205463364</v>
          </cell>
          <cell r="J262">
            <v>75815</v>
          </cell>
          <cell r="K262">
            <v>35.75</v>
          </cell>
          <cell r="L262">
            <v>15</v>
          </cell>
          <cell r="M262">
            <v>-3.2</v>
          </cell>
        </row>
        <row r="263">
          <cell r="A263">
            <v>42836</v>
          </cell>
          <cell r="B263">
            <v>955</v>
          </cell>
          <cell r="C263">
            <v>971.2</v>
          </cell>
          <cell r="D263">
            <v>955</v>
          </cell>
          <cell r="E263">
            <v>967.15</v>
          </cell>
          <cell r="F263">
            <v>966.22786238729805</v>
          </cell>
          <cell r="G263">
            <v>157718</v>
          </cell>
          <cell r="H263">
            <v>5571</v>
          </cell>
          <cell r="I263">
            <v>152391526</v>
          </cell>
          <cell r="J263">
            <v>69259</v>
          </cell>
          <cell r="K263">
            <v>43.91</v>
          </cell>
          <cell r="L263">
            <v>16.2</v>
          </cell>
          <cell r="M263">
            <v>12.15</v>
          </cell>
        </row>
        <row r="264">
          <cell r="A264">
            <v>42835</v>
          </cell>
          <cell r="B264">
            <v>982</v>
          </cell>
          <cell r="C264">
            <v>991</v>
          </cell>
          <cell r="D264">
            <v>950</v>
          </cell>
          <cell r="E264">
            <v>952.95</v>
          </cell>
          <cell r="F264">
            <v>965.20120808039405</v>
          </cell>
          <cell r="G264">
            <v>331766</v>
          </cell>
          <cell r="H264">
            <v>11770</v>
          </cell>
          <cell r="I264">
            <v>320220944</v>
          </cell>
          <cell r="J264">
            <v>173341</v>
          </cell>
          <cell r="K264">
            <v>52.25</v>
          </cell>
          <cell r="L264">
            <v>41</v>
          </cell>
          <cell r="M264">
            <v>-29.05</v>
          </cell>
        </row>
        <row r="265">
          <cell r="A265">
            <v>42832</v>
          </cell>
          <cell r="B265">
            <v>1000</v>
          </cell>
          <cell r="C265">
            <v>1000</v>
          </cell>
          <cell r="D265">
            <v>979</v>
          </cell>
          <cell r="E265">
            <v>981.25</v>
          </cell>
          <cell r="F265">
            <v>986.38517280859298</v>
          </cell>
          <cell r="G265">
            <v>214862</v>
          </cell>
          <cell r="H265">
            <v>7715</v>
          </cell>
          <cell r="I265">
            <v>211936691</v>
          </cell>
          <cell r="J265">
            <v>96104</v>
          </cell>
          <cell r="K265">
            <v>44.73</v>
          </cell>
          <cell r="L265">
            <v>21</v>
          </cell>
          <cell r="M265">
            <v>-18.75</v>
          </cell>
        </row>
        <row r="266">
          <cell r="A266">
            <v>42831</v>
          </cell>
          <cell r="B266">
            <v>995.1</v>
          </cell>
          <cell r="C266">
            <v>1005.8</v>
          </cell>
          <cell r="D266">
            <v>992</v>
          </cell>
          <cell r="E266">
            <v>999.15</v>
          </cell>
          <cell r="F266">
            <v>1000.13414184729</v>
          </cell>
          <cell r="G266">
            <v>89547</v>
          </cell>
          <cell r="H266">
            <v>3164</v>
          </cell>
          <cell r="I266">
            <v>89559012</v>
          </cell>
          <cell r="J266">
            <v>27871</v>
          </cell>
          <cell r="K266">
            <v>31.12</v>
          </cell>
          <cell r="L266">
            <v>13.8</v>
          </cell>
          <cell r="M266">
            <v>4.05</v>
          </cell>
        </row>
        <row r="267">
          <cell r="A267">
            <v>42830</v>
          </cell>
          <cell r="B267">
            <v>1005</v>
          </cell>
          <cell r="C267">
            <v>1006</v>
          </cell>
          <cell r="D267">
            <v>991</v>
          </cell>
          <cell r="E267">
            <v>995.4</v>
          </cell>
          <cell r="F267">
            <v>997.50240086785197</v>
          </cell>
          <cell r="G267">
            <v>175145</v>
          </cell>
          <cell r="H267">
            <v>6067</v>
          </cell>
          <cell r="I267">
            <v>174707558</v>
          </cell>
          <cell r="J267">
            <v>81488</v>
          </cell>
          <cell r="K267">
            <v>46.53</v>
          </cell>
          <cell r="L267">
            <v>15</v>
          </cell>
          <cell r="M267">
            <v>-9.6</v>
          </cell>
        </row>
        <row r="268">
          <cell r="A268">
            <v>42828</v>
          </cell>
          <cell r="B268">
            <v>1027.0999999999999</v>
          </cell>
          <cell r="C268">
            <v>1030.5</v>
          </cell>
          <cell r="D268">
            <v>1006.55</v>
          </cell>
          <cell r="E268">
            <v>1009.45</v>
          </cell>
          <cell r="F268">
            <v>1011.3316758431901</v>
          </cell>
          <cell r="G268">
            <v>157467</v>
          </cell>
          <cell r="H268">
            <v>5491</v>
          </cell>
          <cell r="I268">
            <v>159251365</v>
          </cell>
          <cell r="J268">
            <v>63991</v>
          </cell>
          <cell r="K268">
            <v>40.64</v>
          </cell>
          <cell r="L268">
            <v>23.95</v>
          </cell>
          <cell r="M268">
            <v>-17.649999999999999</v>
          </cell>
        </row>
        <row r="269">
          <cell r="A269">
            <v>42825</v>
          </cell>
          <cell r="B269">
            <v>1026</v>
          </cell>
          <cell r="C269">
            <v>1028.8</v>
          </cell>
          <cell r="D269">
            <v>1009.8</v>
          </cell>
          <cell r="E269">
            <v>1020.8</v>
          </cell>
          <cell r="F269">
            <v>1022.88977439573</v>
          </cell>
          <cell r="G269">
            <v>316705</v>
          </cell>
          <cell r="H269">
            <v>4969</v>
          </cell>
          <cell r="I269">
            <v>323954306</v>
          </cell>
          <cell r="J269">
            <v>26315</v>
          </cell>
          <cell r="K269">
            <v>8.31</v>
          </cell>
          <cell r="L269">
            <v>19</v>
          </cell>
          <cell r="M269">
            <v>-5.2</v>
          </cell>
        </row>
        <row r="270">
          <cell r="A270">
            <v>42824</v>
          </cell>
          <cell r="B270">
            <v>1034.2</v>
          </cell>
          <cell r="C270">
            <v>1035.8499999999999</v>
          </cell>
          <cell r="D270">
            <v>1020.1</v>
          </cell>
          <cell r="E270">
            <v>1024.5</v>
          </cell>
          <cell r="F270">
            <v>1027.4193796665199</v>
          </cell>
          <cell r="G270">
            <v>139022</v>
          </cell>
          <cell r="H270">
            <v>4709</v>
          </cell>
          <cell r="I270">
            <v>142833897</v>
          </cell>
          <cell r="J270">
            <v>63292</v>
          </cell>
          <cell r="K270">
            <v>45.53</v>
          </cell>
          <cell r="L270">
            <v>15.75</v>
          </cell>
          <cell r="M270">
            <v>-9.6999999999999993</v>
          </cell>
        </row>
        <row r="271">
          <cell r="A271">
            <v>42823</v>
          </cell>
          <cell r="B271">
            <v>1035</v>
          </cell>
          <cell r="C271">
            <v>1040.5</v>
          </cell>
          <cell r="D271">
            <v>1025.8499999999999</v>
          </cell>
          <cell r="E271">
            <v>1031.3499999999999</v>
          </cell>
          <cell r="F271">
            <v>1033.8516642377599</v>
          </cell>
          <cell r="G271">
            <v>341718</v>
          </cell>
          <cell r="H271">
            <v>2349</v>
          </cell>
          <cell r="I271">
            <v>353285723</v>
          </cell>
          <cell r="J271">
            <v>127931</v>
          </cell>
          <cell r="K271">
            <v>37.44</v>
          </cell>
          <cell r="L271">
            <v>14.65</v>
          </cell>
          <cell r="M271">
            <v>-3.65</v>
          </cell>
        </row>
        <row r="272">
          <cell r="A272">
            <v>42822</v>
          </cell>
          <cell r="B272">
            <v>1026.25</v>
          </cell>
          <cell r="C272">
            <v>1038.75</v>
          </cell>
          <cell r="D272">
            <v>1026.25</v>
          </cell>
          <cell r="E272">
            <v>1035.0999999999999</v>
          </cell>
          <cell r="F272">
            <v>1035.09369556666</v>
          </cell>
          <cell r="G272">
            <v>71188</v>
          </cell>
          <cell r="H272">
            <v>2263</v>
          </cell>
          <cell r="I272">
            <v>73686250</v>
          </cell>
          <cell r="J272">
            <v>29987</v>
          </cell>
          <cell r="K272">
            <v>42.12</v>
          </cell>
          <cell r="L272">
            <v>12.5</v>
          </cell>
          <cell r="M272">
            <v>8.85</v>
          </cell>
        </row>
        <row r="273">
          <cell r="A273">
            <v>42821</v>
          </cell>
          <cell r="B273">
            <v>1033</v>
          </cell>
          <cell r="C273">
            <v>1041.95</v>
          </cell>
          <cell r="D273">
            <v>1024.3</v>
          </cell>
          <cell r="E273">
            <v>1028.8</v>
          </cell>
          <cell r="F273">
            <v>1034.64867333953</v>
          </cell>
          <cell r="G273">
            <v>250667</v>
          </cell>
          <cell r="H273">
            <v>6298</v>
          </cell>
          <cell r="I273">
            <v>259352279</v>
          </cell>
          <cell r="J273">
            <v>137379</v>
          </cell>
          <cell r="K273">
            <v>54.81</v>
          </cell>
          <cell r="L273">
            <v>17.649999999999999</v>
          </cell>
          <cell r="M273">
            <v>-4.2</v>
          </cell>
        </row>
        <row r="274">
          <cell r="A274">
            <v>42818</v>
          </cell>
          <cell r="B274">
            <v>1040.4000000000001</v>
          </cell>
          <cell r="C274">
            <v>1043.95</v>
          </cell>
          <cell r="D274">
            <v>1026</v>
          </cell>
          <cell r="E274">
            <v>1031.8</v>
          </cell>
          <cell r="F274">
            <v>1033.7470824413001</v>
          </cell>
          <cell r="G274">
            <v>138729</v>
          </cell>
          <cell r="H274">
            <v>5340</v>
          </cell>
          <cell r="I274">
            <v>143410699</v>
          </cell>
          <cell r="J274">
            <v>69004</v>
          </cell>
          <cell r="K274">
            <v>49.74</v>
          </cell>
          <cell r="L274">
            <v>17.95</v>
          </cell>
          <cell r="M274">
            <v>-8.6</v>
          </cell>
        </row>
        <row r="275">
          <cell r="A275">
            <v>42817</v>
          </cell>
          <cell r="B275">
            <v>1028</v>
          </cell>
          <cell r="C275">
            <v>1042.55</v>
          </cell>
          <cell r="D275">
            <v>1026.55</v>
          </cell>
          <cell r="E275">
            <v>1040.5999999999999</v>
          </cell>
          <cell r="F275">
            <v>1037.7263406351401</v>
          </cell>
          <cell r="G275">
            <v>107188</v>
          </cell>
          <cell r="H275">
            <v>3720</v>
          </cell>
          <cell r="I275">
            <v>111231811</v>
          </cell>
          <cell r="J275">
            <v>59190</v>
          </cell>
          <cell r="K275">
            <v>55.22</v>
          </cell>
          <cell r="L275">
            <v>16</v>
          </cell>
          <cell r="M275">
            <v>12.6</v>
          </cell>
        </row>
        <row r="276">
          <cell r="A276">
            <v>42816</v>
          </cell>
          <cell r="B276">
            <v>1020</v>
          </cell>
          <cell r="C276">
            <v>1039</v>
          </cell>
          <cell r="D276">
            <v>1020</v>
          </cell>
          <cell r="E276">
            <v>1027.8</v>
          </cell>
          <cell r="F276">
            <v>1029.32577454595</v>
          </cell>
          <cell r="G276">
            <v>116068</v>
          </cell>
          <cell r="H276">
            <v>4497</v>
          </cell>
          <cell r="I276">
            <v>119471784</v>
          </cell>
          <cell r="J276">
            <v>42984</v>
          </cell>
          <cell r="K276">
            <v>37.03</v>
          </cell>
          <cell r="L276">
            <v>19</v>
          </cell>
          <cell r="M276">
            <v>7.8</v>
          </cell>
        </row>
        <row r="277">
          <cell r="A277">
            <v>42815</v>
          </cell>
          <cell r="B277">
            <v>1021</v>
          </cell>
          <cell r="C277">
            <v>1034.8</v>
          </cell>
          <cell r="D277">
            <v>1018.9</v>
          </cell>
          <cell r="E277">
            <v>1032</v>
          </cell>
          <cell r="F277">
            <v>1027.5625</v>
          </cell>
          <cell r="G277">
            <v>101168</v>
          </cell>
          <cell r="H277">
            <v>3428</v>
          </cell>
          <cell r="I277">
            <v>103956443</v>
          </cell>
          <cell r="J277">
            <v>29134</v>
          </cell>
          <cell r="K277">
            <v>28.8</v>
          </cell>
          <cell r="L277">
            <v>15.9</v>
          </cell>
          <cell r="M277">
            <v>11</v>
          </cell>
        </row>
        <row r="278">
          <cell r="A278">
            <v>42814</v>
          </cell>
          <cell r="B278">
            <v>1029</v>
          </cell>
          <cell r="C278">
            <v>1029</v>
          </cell>
          <cell r="D278">
            <v>1015.9</v>
          </cell>
          <cell r="E278">
            <v>1020.6</v>
          </cell>
          <cell r="F278">
            <v>1019.9638776611999</v>
          </cell>
          <cell r="G278">
            <v>137062</v>
          </cell>
          <cell r="H278">
            <v>4581</v>
          </cell>
          <cell r="I278">
            <v>139798289</v>
          </cell>
          <cell r="J278">
            <v>61308</v>
          </cell>
          <cell r="K278">
            <v>44.73</v>
          </cell>
          <cell r="L278">
            <v>13.1</v>
          </cell>
          <cell r="M278">
            <v>-8.4</v>
          </cell>
        </row>
        <row r="279">
          <cell r="A279">
            <v>42811</v>
          </cell>
          <cell r="B279">
            <v>1035</v>
          </cell>
          <cell r="C279">
            <v>1042.5</v>
          </cell>
          <cell r="D279">
            <v>1020.45</v>
          </cell>
          <cell r="E279">
            <v>1040</v>
          </cell>
          <cell r="F279">
            <v>1032.3591685654301</v>
          </cell>
          <cell r="G279">
            <v>111037</v>
          </cell>
          <cell r="H279">
            <v>4936</v>
          </cell>
          <cell r="I279">
            <v>114630065</v>
          </cell>
          <cell r="J279">
            <v>42886</v>
          </cell>
          <cell r="K279">
            <v>38.619999999999997</v>
          </cell>
          <cell r="L279">
            <v>22.05</v>
          </cell>
          <cell r="M279">
            <v>5</v>
          </cell>
        </row>
        <row r="280">
          <cell r="A280">
            <v>42810</v>
          </cell>
          <cell r="B280">
            <v>1012</v>
          </cell>
          <cell r="C280">
            <v>1032</v>
          </cell>
          <cell r="D280">
            <v>1012</v>
          </cell>
          <cell r="E280">
            <v>1028.5</v>
          </cell>
          <cell r="F280">
            <v>1024.63936360559</v>
          </cell>
          <cell r="G280">
            <v>103395</v>
          </cell>
          <cell r="H280">
            <v>4234</v>
          </cell>
          <cell r="I280">
            <v>105942587</v>
          </cell>
          <cell r="J280">
            <v>47360</v>
          </cell>
          <cell r="K280">
            <v>45.8</v>
          </cell>
          <cell r="L280">
            <v>20</v>
          </cell>
          <cell r="M280">
            <v>16.5</v>
          </cell>
        </row>
        <row r="281">
          <cell r="A281">
            <v>42809</v>
          </cell>
          <cell r="B281">
            <v>1035</v>
          </cell>
          <cell r="C281">
            <v>1035</v>
          </cell>
          <cell r="D281">
            <v>1008</v>
          </cell>
          <cell r="E281">
            <v>1012.1</v>
          </cell>
          <cell r="F281">
            <v>1015.1861404904701</v>
          </cell>
          <cell r="G281">
            <v>111851</v>
          </cell>
          <cell r="H281">
            <v>5505</v>
          </cell>
          <cell r="I281">
            <v>113549585</v>
          </cell>
          <cell r="J281">
            <v>39336</v>
          </cell>
          <cell r="K281">
            <v>35.17</v>
          </cell>
          <cell r="L281">
            <v>27</v>
          </cell>
          <cell r="M281">
            <v>-22.9</v>
          </cell>
        </row>
        <row r="282">
          <cell r="A282">
            <v>42808</v>
          </cell>
          <cell r="B282">
            <v>1032.5</v>
          </cell>
          <cell r="C282">
            <v>1041.75</v>
          </cell>
          <cell r="D282">
            <v>1023.65</v>
          </cell>
          <cell r="E282">
            <v>1035</v>
          </cell>
          <cell r="F282">
            <v>1034.33400888657</v>
          </cell>
          <cell r="G282">
            <v>169244</v>
          </cell>
          <cell r="H282">
            <v>5643</v>
          </cell>
          <cell r="I282">
            <v>175054825</v>
          </cell>
          <cell r="J282">
            <v>87866</v>
          </cell>
          <cell r="K282">
            <v>51.92</v>
          </cell>
          <cell r="L282">
            <v>18.100000000000001</v>
          </cell>
          <cell r="M282">
            <v>2.5</v>
          </cell>
        </row>
        <row r="283">
          <cell r="A283">
            <v>42804</v>
          </cell>
          <cell r="B283">
            <v>1011.7</v>
          </cell>
          <cell r="C283">
            <v>1027.5</v>
          </cell>
          <cell r="D283">
            <v>1011.7</v>
          </cell>
          <cell r="E283">
            <v>1020.1</v>
          </cell>
          <cell r="F283">
            <v>1020.47315161337</v>
          </cell>
          <cell r="G283">
            <v>169675</v>
          </cell>
          <cell r="H283">
            <v>4365</v>
          </cell>
          <cell r="I283">
            <v>173148782</v>
          </cell>
          <cell r="J283">
            <v>117882</v>
          </cell>
          <cell r="K283">
            <v>69.48</v>
          </cell>
          <cell r="L283">
            <v>15.8</v>
          </cell>
          <cell r="M283">
            <v>8.4</v>
          </cell>
        </row>
        <row r="284">
          <cell r="A284">
            <v>42803</v>
          </cell>
          <cell r="B284">
            <v>1007.25</v>
          </cell>
          <cell r="C284">
            <v>1013</v>
          </cell>
          <cell r="D284">
            <v>999</v>
          </cell>
          <cell r="E284">
            <v>1011.6</v>
          </cell>
          <cell r="F284">
            <v>1008.38043996532</v>
          </cell>
          <cell r="G284">
            <v>92280</v>
          </cell>
          <cell r="H284">
            <v>4437</v>
          </cell>
          <cell r="I284">
            <v>93053347</v>
          </cell>
          <cell r="J284">
            <v>30869</v>
          </cell>
          <cell r="K284">
            <v>33.450000000000003</v>
          </cell>
          <cell r="L284">
            <v>14</v>
          </cell>
          <cell r="M284">
            <v>4.3499999999999996</v>
          </cell>
        </row>
        <row r="285">
          <cell r="A285">
            <v>42802</v>
          </cell>
          <cell r="B285">
            <v>1020</v>
          </cell>
          <cell r="C285">
            <v>1020</v>
          </cell>
          <cell r="D285">
            <v>1004.25</v>
          </cell>
          <cell r="E285">
            <v>1007.25</v>
          </cell>
          <cell r="F285">
            <v>1010.0387279541</v>
          </cell>
          <cell r="G285">
            <v>112606</v>
          </cell>
          <cell r="H285">
            <v>3843</v>
          </cell>
          <cell r="I285">
            <v>113736421</v>
          </cell>
          <cell r="J285">
            <v>44246</v>
          </cell>
          <cell r="K285">
            <v>39.29</v>
          </cell>
          <cell r="L285">
            <v>15.75</v>
          </cell>
          <cell r="M285">
            <v>-12.75</v>
          </cell>
        </row>
        <row r="286">
          <cell r="A286">
            <v>42801</v>
          </cell>
          <cell r="B286">
            <v>1024</v>
          </cell>
          <cell r="C286">
            <v>1025.5</v>
          </cell>
          <cell r="D286">
            <v>1015</v>
          </cell>
          <cell r="E286">
            <v>1019.7</v>
          </cell>
          <cell r="F286">
            <v>1019.87082517201</v>
          </cell>
          <cell r="G286">
            <v>119466</v>
          </cell>
          <cell r="H286">
            <v>5266</v>
          </cell>
          <cell r="I286">
            <v>121839888</v>
          </cell>
          <cell r="J286">
            <v>55684</v>
          </cell>
          <cell r="K286">
            <v>46.61</v>
          </cell>
          <cell r="L286">
            <v>10.5</v>
          </cell>
          <cell r="M286">
            <v>-4.3</v>
          </cell>
        </row>
        <row r="287">
          <cell r="A287">
            <v>42800</v>
          </cell>
          <cell r="B287">
            <v>1019.8</v>
          </cell>
          <cell r="C287">
            <v>1035.9000000000001</v>
          </cell>
          <cell r="D287">
            <v>1018</v>
          </cell>
          <cell r="E287">
            <v>1033.8499999999999</v>
          </cell>
          <cell r="F287">
            <v>1029.1597071723399</v>
          </cell>
          <cell r="G287">
            <v>155040</v>
          </cell>
          <cell r="H287">
            <v>5552</v>
          </cell>
          <cell r="I287">
            <v>159560921</v>
          </cell>
          <cell r="J287">
            <v>53860</v>
          </cell>
          <cell r="K287">
            <v>34.74</v>
          </cell>
          <cell r="L287">
            <v>17.899999999999999</v>
          </cell>
          <cell r="M287">
            <v>14.05</v>
          </cell>
        </row>
        <row r="288">
          <cell r="A288">
            <v>42797</v>
          </cell>
          <cell r="B288">
            <v>1010.1</v>
          </cell>
          <cell r="C288">
            <v>1034.25</v>
          </cell>
          <cell r="D288">
            <v>1000.5</v>
          </cell>
          <cell r="E288">
            <v>1031.1500000000001</v>
          </cell>
          <cell r="F288">
            <v>1019.09840242908</v>
          </cell>
          <cell r="G288">
            <v>186408</v>
          </cell>
          <cell r="H288">
            <v>8606</v>
          </cell>
          <cell r="I288">
            <v>189968095</v>
          </cell>
          <cell r="J288">
            <v>66027</v>
          </cell>
          <cell r="K288">
            <v>35.42</v>
          </cell>
          <cell r="L288">
            <v>33.75</v>
          </cell>
          <cell r="M288">
            <v>21.05</v>
          </cell>
        </row>
        <row r="289">
          <cell r="A289">
            <v>42796</v>
          </cell>
          <cell r="B289">
            <v>1025</v>
          </cell>
          <cell r="C289">
            <v>1027.9000000000001</v>
          </cell>
          <cell r="D289">
            <v>1016.1</v>
          </cell>
          <cell r="E289">
            <v>1020.65</v>
          </cell>
          <cell r="F289">
            <v>1023.14213556714</v>
          </cell>
          <cell r="G289">
            <v>96218</v>
          </cell>
          <cell r="H289">
            <v>3676</v>
          </cell>
          <cell r="I289">
            <v>98444690</v>
          </cell>
          <cell r="J289">
            <v>26290</v>
          </cell>
          <cell r="K289">
            <v>27.32</v>
          </cell>
          <cell r="L289">
            <v>11.8</v>
          </cell>
          <cell r="M289">
            <v>-4.3499999999999996</v>
          </cell>
        </row>
        <row r="290">
          <cell r="A290">
            <v>42795</v>
          </cell>
          <cell r="B290">
            <v>1014.6</v>
          </cell>
          <cell r="C290">
            <v>1026.2</v>
          </cell>
          <cell r="D290">
            <v>1011.8</v>
          </cell>
          <cell r="E290">
            <v>1025</v>
          </cell>
          <cell r="F290">
            <v>1023.5450258694</v>
          </cell>
          <cell r="G290">
            <v>152690</v>
          </cell>
          <cell r="H290">
            <v>6736</v>
          </cell>
          <cell r="I290">
            <v>156285090</v>
          </cell>
          <cell r="J290">
            <v>57880</v>
          </cell>
          <cell r="K290">
            <v>37.909999999999997</v>
          </cell>
          <cell r="L290">
            <v>14.4</v>
          </cell>
          <cell r="M290">
            <v>10.4</v>
          </cell>
        </row>
        <row r="291">
          <cell r="A291">
            <v>42794</v>
          </cell>
          <cell r="B291">
            <v>1011</v>
          </cell>
          <cell r="C291">
            <v>1021.85</v>
          </cell>
          <cell r="D291">
            <v>1009</v>
          </cell>
          <cell r="E291">
            <v>1012.3</v>
          </cell>
          <cell r="F291">
            <v>1015.10829458898</v>
          </cell>
          <cell r="G291">
            <v>80872</v>
          </cell>
          <cell r="H291">
            <v>3349</v>
          </cell>
          <cell r="I291">
            <v>82093838</v>
          </cell>
          <cell r="J291">
            <v>28908</v>
          </cell>
          <cell r="K291">
            <v>35.75</v>
          </cell>
          <cell r="L291">
            <v>12.85</v>
          </cell>
          <cell r="M291">
            <v>1.3</v>
          </cell>
        </row>
        <row r="292">
          <cell r="A292">
            <v>42793</v>
          </cell>
          <cell r="B292">
            <v>1005.5</v>
          </cell>
          <cell r="C292">
            <v>1022.45</v>
          </cell>
          <cell r="D292">
            <v>1005.5</v>
          </cell>
          <cell r="E292">
            <v>1012.75</v>
          </cell>
          <cell r="F292">
            <v>1017.11949419757</v>
          </cell>
          <cell r="G292">
            <v>153815</v>
          </cell>
          <cell r="H292">
            <v>7666</v>
          </cell>
          <cell r="I292">
            <v>156448235</v>
          </cell>
          <cell r="J292">
            <v>64491</v>
          </cell>
          <cell r="K292">
            <v>41.93</v>
          </cell>
          <cell r="L292">
            <v>16.95</v>
          </cell>
          <cell r="M292">
            <v>7.25</v>
          </cell>
        </row>
        <row r="293">
          <cell r="A293">
            <v>42789</v>
          </cell>
          <cell r="B293">
            <v>991</v>
          </cell>
          <cell r="C293">
            <v>1019.9</v>
          </cell>
          <cell r="D293">
            <v>991</v>
          </cell>
          <cell r="E293">
            <v>1009.05</v>
          </cell>
          <cell r="F293">
            <v>1009.90329225255</v>
          </cell>
          <cell r="G293">
            <v>201473</v>
          </cell>
          <cell r="H293">
            <v>7970</v>
          </cell>
          <cell r="I293">
            <v>203468246</v>
          </cell>
          <cell r="J293">
            <v>64010</v>
          </cell>
          <cell r="K293">
            <v>31.77</v>
          </cell>
          <cell r="L293">
            <v>28.9</v>
          </cell>
          <cell r="M293">
            <v>18.05</v>
          </cell>
        </row>
        <row r="294">
          <cell r="A294">
            <v>42788</v>
          </cell>
          <cell r="B294">
            <v>1012.7</v>
          </cell>
          <cell r="C294">
            <v>1015</v>
          </cell>
          <cell r="D294">
            <v>988.25</v>
          </cell>
          <cell r="E294">
            <v>991.85</v>
          </cell>
          <cell r="F294">
            <v>995.42482162768101</v>
          </cell>
          <cell r="G294">
            <v>164123</v>
          </cell>
          <cell r="H294">
            <v>7235</v>
          </cell>
          <cell r="I294">
            <v>163372108</v>
          </cell>
          <cell r="J294">
            <v>57989</v>
          </cell>
          <cell r="K294">
            <v>35.33</v>
          </cell>
          <cell r="L294">
            <v>26.75</v>
          </cell>
          <cell r="M294">
            <v>-20.85</v>
          </cell>
        </row>
        <row r="295">
          <cell r="A295">
            <v>42787</v>
          </cell>
          <cell r="B295">
            <v>1020</v>
          </cell>
          <cell r="C295">
            <v>1024.8</v>
          </cell>
          <cell r="D295">
            <v>1000.1</v>
          </cell>
          <cell r="E295">
            <v>1012.95</v>
          </cell>
          <cell r="F295">
            <v>1015.18497475944</v>
          </cell>
          <cell r="G295">
            <v>263663</v>
          </cell>
          <cell r="H295">
            <v>5381</v>
          </cell>
          <cell r="I295">
            <v>267666716</v>
          </cell>
          <cell r="J295">
            <v>62642</v>
          </cell>
          <cell r="K295">
            <v>23.76</v>
          </cell>
          <cell r="L295">
            <v>24.7</v>
          </cell>
          <cell r="M295">
            <v>-7.05</v>
          </cell>
        </row>
        <row r="296">
          <cell r="A296">
            <v>42786</v>
          </cell>
          <cell r="B296">
            <v>998.9</v>
          </cell>
          <cell r="C296">
            <v>1028.0999999999999</v>
          </cell>
          <cell r="D296">
            <v>993.5</v>
          </cell>
          <cell r="E296">
            <v>1011.7</v>
          </cell>
          <cell r="F296">
            <v>1004.80733650646</v>
          </cell>
          <cell r="G296">
            <v>134042</v>
          </cell>
          <cell r="H296">
            <v>4404</v>
          </cell>
          <cell r="I296">
            <v>134686385</v>
          </cell>
          <cell r="J296">
            <v>46850</v>
          </cell>
          <cell r="K296">
            <v>34.950000000000003</v>
          </cell>
          <cell r="L296">
            <v>34.6</v>
          </cell>
          <cell r="M296">
            <v>12.8</v>
          </cell>
        </row>
        <row r="297">
          <cell r="A297">
            <v>42783</v>
          </cell>
          <cell r="B297">
            <v>1011.9</v>
          </cell>
          <cell r="C297">
            <v>1012.05</v>
          </cell>
          <cell r="D297">
            <v>993.4</v>
          </cell>
          <cell r="E297">
            <v>999.7</v>
          </cell>
          <cell r="F297">
            <v>1001.11161320622</v>
          </cell>
          <cell r="G297">
            <v>157562</v>
          </cell>
          <cell r="H297">
            <v>5772</v>
          </cell>
          <cell r="I297">
            <v>157737148</v>
          </cell>
          <cell r="J297">
            <v>35300</v>
          </cell>
          <cell r="K297">
            <v>22.4</v>
          </cell>
          <cell r="L297">
            <v>18.649999999999999</v>
          </cell>
          <cell r="M297">
            <v>-12.2</v>
          </cell>
        </row>
        <row r="298">
          <cell r="A298">
            <v>42782</v>
          </cell>
          <cell r="B298">
            <v>992</v>
          </cell>
          <cell r="C298">
            <v>1014.8</v>
          </cell>
          <cell r="D298">
            <v>990</v>
          </cell>
          <cell r="E298">
            <v>1011.9</v>
          </cell>
          <cell r="F298">
            <v>1004.10565191355</v>
          </cell>
          <cell r="G298">
            <v>374068</v>
          </cell>
          <cell r="H298">
            <v>13770</v>
          </cell>
          <cell r="I298">
            <v>375603793</v>
          </cell>
          <cell r="J298">
            <v>174289</v>
          </cell>
          <cell r="K298">
            <v>46.59</v>
          </cell>
          <cell r="L298">
            <v>24.8</v>
          </cell>
          <cell r="M298">
            <v>19.899999999999999</v>
          </cell>
        </row>
        <row r="299">
          <cell r="A299">
            <v>42781</v>
          </cell>
          <cell r="B299">
            <v>982.15</v>
          </cell>
          <cell r="C299">
            <v>998</v>
          </cell>
          <cell r="D299">
            <v>969.9</v>
          </cell>
          <cell r="E299">
            <v>982.35</v>
          </cell>
          <cell r="F299">
            <v>982.05587276385097</v>
          </cell>
          <cell r="G299">
            <v>294759</v>
          </cell>
          <cell r="H299">
            <v>9185</v>
          </cell>
          <cell r="I299">
            <v>289469807</v>
          </cell>
          <cell r="J299">
            <v>99709</v>
          </cell>
          <cell r="K299">
            <v>33.83</v>
          </cell>
          <cell r="L299">
            <v>28.1</v>
          </cell>
          <cell r="M299">
            <v>0.2</v>
          </cell>
        </row>
        <row r="300">
          <cell r="A300">
            <v>42780</v>
          </cell>
          <cell r="B300">
            <v>982.55</v>
          </cell>
          <cell r="C300">
            <v>988.5</v>
          </cell>
          <cell r="D300">
            <v>972.7</v>
          </cell>
          <cell r="E300">
            <v>987.3</v>
          </cell>
          <cell r="F300">
            <v>979.325900616799</v>
          </cell>
          <cell r="G300">
            <v>503405</v>
          </cell>
          <cell r="H300">
            <v>5234</v>
          </cell>
          <cell r="I300">
            <v>492997555</v>
          </cell>
          <cell r="J300">
            <v>389767</v>
          </cell>
          <cell r="K300">
            <v>77.430000000000007</v>
          </cell>
          <cell r="L300">
            <v>15.8</v>
          </cell>
          <cell r="M300">
            <v>4.75</v>
          </cell>
        </row>
        <row r="301">
          <cell r="A301">
            <v>42779</v>
          </cell>
          <cell r="B301">
            <v>975</v>
          </cell>
          <cell r="C301">
            <v>985</v>
          </cell>
          <cell r="D301">
            <v>963.1</v>
          </cell>
          <cell r="E301">
            <v>983.5</v>
          </cell>
          <cell r="F301">
            <v>977.61022547175696</v>
          </cell>
          <cell r="G301">
            <v>473230</v>
          </cell>
          <cell r="H301">
            <v>9927</v>
          </cell>
          <cell r="I301">
            <v>462634487</v>
          </cell>
          <cell r="J301">
            <v>253287</v>
          </cell>
          <cell r="K301">
            <v>53.52</v>
          </cell>
          <cell r="L301">
            <v>21.9</v>
          </cell>
          <cell r="M301">
            <v>8.5</v>
          </cell>
        </row>
        <row r="302">
          <cell r="A302">
            <v>42776</v>
          </cell>
          <cell r="B302">
            <v>945</v>
          </cell>
          <cell r="C302">
            <v>971.8</v>
          </cell>
          <cell r="D302">
            <v>944</v>
          </cell>
          <cell r="E302">
            <v>968.05</v>
          </cell>
          <cell r="F302">
            <v>965.60169733956297</v>
          </cell>
          <cell r="G302">
            <v>1185031</v>
          </cell>
          <cell r="H302">
            <v>10423</v>
          </cell>
          <cell r="I302">
            <v>1144267945</v>
          </cell>
          <cell r="J302">
            <v>834603</v>
          </cell>
          <cell r="K302">
            <v>70.430000000000007</v>
          </cell>
          <cell r="L302">
            <v>27.8</v>
          </cell>
          <cell r="M302">
            <v>23.05</v>
          </cell>
        </row>
        <row r="303">
          <cell r="A303">
            <v>42775</v>
          </cell>
          <cell r="B303">
            <v>936</v>
          </cell>
          <cell r="C303">
            <v>949.9</v>
          </cell>
          <cell r="D303">
            <v>936</v>
          </cell>
          <cell r="E303">
            <v>948.1</v>
          </cell>
          <cell r="F303">
            <v>944.44438799425404</v>
          </cell>
          <cell r="G303">
            <v>330675</v>
          </cell>
          <cell r="H303">
            <v>7828</v>
          </cell>
          <cell r="I303">
            <v>312304148</v>
          </cell>
          <cell r="J303">
            <v>203916</v>
          </cell>
          <cell r="K303">
            <v>61.67</v>
          </cell>
          <cell r="L303">
            <v>13.9</v>
          </cell>
          <cell r="M303">
            <v>12.1</v>
          </cell>
        </row>
        <row r="304">
          <cell r="A304">
            <v>42774</v>
          </cell>
          <cell r="B304">
            <v>940</v>
          </cell>
          <cell r="C304">
            <v>943.95</v>
          </cell>
          <cell r="D304">
            <v>932.35</v>
          </cell>
          <cell r="E304">
            <v>936.45</v>
          </cell>
          <cell r="F304">
            <v>936.8501523722</v>
          </cell>
          <cell r="G304">
            <v>189339</v>
          </cell>
          <cell r="H304">
            <v>6417</v>
          </cell>
          <cell r="I304">
            <v>177382271</v>
          </cell>
          <cell r="J304">
            <v>58869</v>
          </cell>
          <cell r="K304">
            <v>31.09</v>
          </cell>
          <cell r="L304">
            <v>11.6</v>
          </cell>
          <cell r="M304">
            <v>-3.55</v>
          </cell>
        </row>
        <row r="305">
          <cell r="A305">
            <v>42773</v>
          </cell>
          <cell r="B305">
            <v>934.9</v>
          </cell>
          <cell r="C305">
            <v>949.4</v>
          </cell>
          <cell r="D305">
            <v>929.05</v>
          </cell>
          <cell r="E305">
            <v>944.75</v>
          </cell>
          <cell r="F305">
            <v>940.15519233489999</v>
          </cell>
          <cell r="G305">
            <v>254452</v>
          </cell>
          <cell r="H305">
            <v>6701</v>
          </cell>
          <cell r="I305">
            <v>239224369</v>
          </cell>
          <cell r="J305">
            <v>92164</v>
          </cell>
          <cell r="K305">
            <v>36.22</v>
          </cell>
          <cell r="L305">
            <v>20.350000000000001</v>
          </cell>
          <cell r="M305">
            <v>9.85</v>
          </cell>
        </row>
        <row r="306">
          <cell r="A306">
            <v>42772</v>
          </cell>
          <cell r="B306">
            <v>939</v>
          </cell>
          <cell r="C306">
            <v>941.65</v>
          </cell>
          <cell r="D306">
            <v>931</v>
          </cell>
          <cell r="E306">
            <v>934.45</v>
          </cell>
          <cell r="F306">
            <v>935.67854325468795</v>
          </cell>
          <cell r="G306">
            <v>206625</v>
          </cell>
          <cell r="H306">
            <v>5051</v>
          </cell>
          <cell r="I306">
            <v>193334579</v>
          </cell>
          <cell r="J306">
            <v>108079</v>
          </cell>
          <cell r="K306">
            <v>52.31</v>
          </cell>
          <cell r="L306">
            <v>10.65</v>
          </cell>
          <cell r="M306">
            <v>-4.55</v>
          </cell>
        </row>
        <row r="307">
          <cell r="A307">
            <v>42769</v>
          </cell>
          <cell r="B307">
            <v>934</v>
          </cell>
          <cell r="C307">
            <v>940.7</v>
          </cell>
          <cell r="D307">
            <v>921.5</v>
          </cell>
          <cell r="E307">
            <v>934.95</v>
          </cell>
          <cell r="F307">
            <v>929.50202320254095</v>
          </cell>
          <cell r="G307">
            <v>338325</v>
          </cell>
          <cell r="H307">
            <v>8565</v>
          </cell>
          <cell r="I307">
            <v>314473772</v>
          </cell>
          <cell r="J307">
            <v>82890</v>
          </cell>
          <cell r="K307">
            <v>24.5</v>
          </cell>
          <cell r="L307">
            <v>19.2</v>
          </cell>
          <cell r="M307">
            <v>0.95</v>
          </cell>
        </row>
        <row r="308">
          <cell r="A308">
            <v>42768</v>
          </cell>
          <cell r="B308">
            <v>916</v>
          </cell>
          <cell r="C308">
            <v>945.2</v>
          </cell>
          <cell r="D308">
            <v>911</v>
          </cell>
          <cell r="E308">
            <v>935.35</v>
          </cell>
          <cell r="F308">
            <v>930.74110369889297</v>
          </cell>
          <cell r="G308">
            <v>457353</v>
          </cell>
          <cell r="H308">
            <v>10478</v>
          </cell>
          <cell r="I308">
            <v>425677236</v>
          </cell>
          <cell r="J308">
            <v>202259</v>
          </cell>
          <cell r="K308">
            <v>44.22</v>
          </cell>
          <cell r="L308">
            <v>34.200000000000003</v>
          </cell>
          <cell r="M308">
            <v>19.350000000000001</v>
          </cell>
        </row>
        <row r="309">
          <cell r="A309">
            <v>42767</v>
          </cell>
          <cell r="B309">
            <v>921.9</v>
          </cell>
          <cell r="C309">
            <v>923.2</v>
          </cell>
          <cell r="D309">
            <v>906</v>
          </cell>
          <cell r="E309">
            <v>916.55</v>
          </cell>
          <cell r="F309">
            <v>913.28132604225505</v>
          </cell>
          <cell r="G309">
            <v>334107</v>
          </cell>
          <cell r="H309">
            <v>12496</v>
          </cell>
          <cell r="I309">
            <v>305133684</v>
          </cell>
          <cell r="J309">
            <v>97689</v>
          </cell>
          <cell r="K309">
            <v>29.24</v>
          </cell>
          <cell r="L309">
            <v>17.2</v>
          </cell>
          <cell r="M309">
            <v>-5.35</v>
          </cell>
        </row>
        <row r="310">
          <cell r="A310">
            <v>42766</v>
          </cell>
          <cell r="B310">
            <v>943.9</v>
          </cell>
          <cell r="C310">
            <v>947</v>
          </cell>
          <cell r="D310">
            <v>905</v>
          </cell>
          <cell r="E310">
            <v>929.3</v>
          </cell>
          <cell r="F310">
            <v>922.82791968812205</v>
          </cell>
          <cell r="G310">
            <v>870855</v>
          </cell>
          <cell r="H310">
            <v>23940</v>
          </cell>
          <cell r="I310">
            <v>803649308</v>
          </cell>
          <cell r="J310">
            <v>428687</v>
          </cell>
          <cell r="K310">
            <v>49.23</v>
          </cell>
          <cell r="L310">
            <v>42</v>
          </cell>
          <cell r="M310">
            <v>-14.6</v>
          </cell>
        </row>
        <row r="311">
          <cell r="A311">
            <v>42765</v>
          </cell>
          <cell r="B311">
            <v>938.7</v>
          </cell>
          <cell r="C311">
            <v>951.9</v>
          </cell>
          <cell r="D311">
            <v>929.65</v>
          </cell>
          <cell r="E311">
            <v>948.35</v>
          </cell>
          <cell r="F311">
            <v>942.53590194067203</v>
          </cell>
          <cell r="G311">
            <v>492355</v>
          </cell>
          <cell r="H311">
            <v>9028</v>
          </cell>
          <cell r="I311">
            <v>464062264</v>
          </cell>
          <cell r="J311">
            <v>326516</v>
          </cell>
          <cell r="K311">
            <v>66.319999999999993</v>
          </cell>
          <cell r="L311">
            <v>22.25</v>
          </cell>
          <cell r="M311">
            <v>9.65</v>
          </cell>
        </row>
        <row r="312">
          <cell r="A312">
            <v>42762</v>
          </cell>
          <cell r="B312">
            <v>935</v>
          </cell>
          <cell r="C312">
            <v>948</v>
          </cell>
          <cell r="D312">
            <v>926.4</v>
          </cell>
          <cell r="E312">
            <v>942.15</v>
          </cell>
          <cell r="F312">
            <v>939.60349831408405</v>
          </cell>
          <cell r="G312">
            <v>319411</v>
          </cell>
          <cell r="H312">
            <v>9202</v>
          </cell>
          <cell r="I312">
            <v>300119693</v>
          </cell>
          <cell r="J312">
            <v>149270</v>
          </cell>
          <cell r="K312">
            <v>46.73</v>
          </cell>
          <cell r="L312">
            <v>21.6</v>
          </cell>
          <cell r="M312">
            <v>7.15</v>
          </cell>
        </row>
        <row r="313">
          <cell r="A313">
            <v>42760</v>
          </cell>
          <cell r="B313">
            <v>948.75</v>
          </cell>
          <cell r="C313">
            <v>950</v>
          </cell>
          <cell r="D313">
            <v>935</v>
          </cell>
          <cell r="E313">
            <v>936.65</v>
          </cell>
          <cell r="F313">
            <v>940.31218888739397</v>
          </cell>
          <cell r="G313">
            <v>222990</v>
          </cell>
          <cell r="H313">
            <v>7921</v>
          </cell>
          <cell r="I313">
            <v>209680215</v>
          </cell>
          <cell r="J313">
            <v>114548</v>
          </cell>
          <cell r="K313">
            <v>51.37</v>
          </cell>
          <cell r="L313">
            <v>15</v>
          </cell>
          <cell r="M313">
            <v>-12.1</v>
          </cell>
        </row>
        <row r="314">
          <cell r="A314">
            <v>42759</v>
          </cell>
          <cell r="B314">
            <v>952.85</v>
          </cell>
          <cell r="C314">
            <v>953</v>
          </cell>
          <cell r="D314">
            <v>940.15</v>
          </cell>
          <cell r="E314">
            <v>945.1</v>
          </cell>
          <cell r="F314">
            <v>944.12849842391802</v>
          </cell>
          <cell r="G314">
            <v>125628</v>
          </cell>
          <cell r="H314">
            <v>4486</v>
          </cell>
          <cell r="I314">
            <v>118608975</v>
          </cell>
          <cell r="J314">
            <v>47025</v>
          </cell>
          <cell r="K314">
            <v>37.43</v>
          </cell>
          <cell r="L314">
            <v>12.85</v>
          </cell>
          <cell r="M314">
            <v>-7.75</v>
          </cell>
        </row>
        <row r="315">
          <cell r="A315">
            <v>42758</v>
          </cell>
          <cell r="B315">
            <v>947</v>
          </cell>
          <cell r="C315">
            <v>957.5</v>
          </cell>
          <cell r="D315">
            <v>939.5</v>
          </cell>
          <cell r="E315">
            <v>951.75</v>
          </cell>
          <cell r="F315">
            <v>952.87353072291501</v>
          </cell>
          <cell r="G315">
            <v>177213</v>
          </cell>
          <cell r="H315">
            <v>5621</v>
          </cell>
          <cell r="I315">
            <v>168861577</v>
          </cell>
          <cell r="J315">
            <v>65815</v>
          </cell>
          <cell r="K315">
            <v>37.14</v>
          </cell>
          <cell r="L315">
            <v>18</v>
          </cell>
          <cell r="M315">
            <v>4.75</v>
          </cell>
        </row>
        <row r="316">
          <cell r="A316">
            <v>42755</v>
          </cell>
          <cell r="B316">
            <v>953</v>
          </cell>
          <cell r="C316">
            <v>955</v>
          </cell>
          <cell r="D316">
            <v>946</v>
          </cell>
          <cell r="E316">
            <v>948.8</v>
          </cell>
          <cell r="F316">
            <v>948.93067116644295</v>
          </cell>
          <cell r="G316">
            <v>221048</v>
          </cell>
          <cell r="H316">
            <v>7143</v>
          </cell>
          <cell r="I316">
            <v>209759227</v>
          </cell>
          <cell r="J316">
            <v>137889</v>
          </cell>
          <cell r="K316">
            <v>62.38</v>
          </cell>
          <cell r="L316">
            <v>9</v>
          </cell>
          <cell r="M316">
            <v>-4.2</v>
          </cell>
        </row>
        <row r="317">
          <cell r="A317">
            <v>42754</v>
          </cell>
          <cell r="B317">
            <v>951</v>
          </cell>
          <cell r="C317">
            <v>960.3</v>
          </cell>
          <cell r="D317">
            <v>949.6</v>
          </cell>
          <cell r="E317">
            <v>958.55</v>
          </cell>
          <cell r="F317">
            <v>953.653213084919</v>
          </cell>
          <cell r="G317">
            <v>284633</v>
          </cell>
          <cell r="H317">
            <v>6358</v>
          </cell>
          <cell r="I317">
            <v>271441175</v>
          </cell>
          <cell r="J317">
            <v>155807</v>
          </cell>
          <cell r="K317">
            <v>54.74</v>
          </cell>
          <cell r="L317">
            <v>10.7</v>
          </cell>
          <cell r="M317">
            <v>7.55</v>
          </cell>
        </row>
        <row r="318">
          <cell r="A318">
            <v>42753</v>
          </cell>
          <cell r="B318">
            <v>958</v>
          </cell>
          <cell r="C318">
            <v>961</v>
          </cell>
          <cell r="D318">
            <v>950</v>
          </cell>
          <cell r="E318">
            <v>950.9</v>
          </cell>
          <cell r="F318">
            <v>954.91452312048898</v>
          </cell>
          <cell r="G318">
            <v>161026</v>
          </cell>
          <cell r="H318">
            <v>6159</v>
          </cell>
          <cell r="I318">
            <v>153766066</v>
          </cell>
          <cell r="J318">
            <v>89402</v>
          </cell>
          <cell r="K318">
            <v>55.52</v>
          </cell>
          <cell r="L318">
            <v>11</v>
          </cell>
          <cell r="M318">
            <v>-7.1</v>
          </cell>
        </row>
        <row r="319">
          <cell r="A319">
            <v>42752</v>
          </cell>
          <cell r="B319">
            <v>959.8</v>
          </cell>
          <cell r="C319">
            <v>964.75</v>
          </cell>
          <cell r="D319">
            <v>954</v>
          </cell>
          <cell r="E319">
            <v>956.05</v>
          </cell>
          <cell r="F319">
            <v>958.02981751340599</v>
          </cell>
          <cell r="G319">
            <v>211084</v>
          </cell>
          <cell r="H319">
            <v>7596</v>
          </cell>
          <cell r="I319">
            <v>202224766</v>
          </cell>
          <cell r="J319">
            <v>119137</v>
          </cell>
          <cell r="K319">
            <v>56.44</v>
          </cell>
          <cell r="L319">
            <v>10.75</v>
          </cell>
          <cell r="M319">
            <v>-3.75</v>
          </cell>
        </row>
        <row r="320">
          <cell r="A320">
            <v>42751</v>
          </cell>
          <cell r="B320">
            <v>965</v>
          </cell>
          <cell r="C320">
            <v>965.5</v>
          </cell>
          <cell r="D320">
            <v>952.5</v>
          </cell>
          <cell r="E320">
            <v>955.7</v>
          </cell>
          <cell r="F320">
            <v>959.03754024117404</v>
          </cell>
          <cell r="G320">
            <v>274905</v>
          </cell>
          <cell r="H320">
            <v>10340</v>
          </cell>
          <cell r="I320">
            <v>263644215</v>
          </cell>
          <cell r="J320">
            <v>107305</v>
          </cell>
          <cell r="K320">
            <v>39.03</v>
          </cell>
          <cell r="L320">
            <v>13</v>
          </cell>
          <cell r="M320">
            <v>-9.3000000000000007</v>
          </cell>
        </row>
        <row r="321">
          <cell r="A321">
            <v>42748</v>
          </cell>
          <cell r="B321">
            <v>1026.3499999999999</v>
          </cell>
          <cell r="C321">
            <v>1045</v>
          </cell>
          <cell r="D321">
            <v>964</v>
          </cell>
          <cell r="E321">
            <v>975.15</v>
          </cell>
          <cell r="F321">
            <v>991.29595091578904</v>
          </cell>
          <cell r="G321">
            <v>1266558</v>
          </cell>
          <cell r="H321">
            <v>46053</v>
          </cell>
          <cell r="I321">
            <v>1255533817</v>
          </cell>
          <cell r="J321">
            <v>337431</v>
          </cell>
          <cell r="K321">
            <v>26.64</v>
          </cell>
          <cell r="L321">
            <v>81</v>
          </cell>
          <cell r="M321">
            <v>-51.2</v>
          </cell>
        </row>
        <row r="322">
          <cell r="A322">
            <v>42747</v>
          </cell>
          <cell r="B322">
            <v>972.25</v>
          </cell>
          <cell r="C322">
            <v>1004.4</v>
          </cell>
          <cell r="D322">
            <v>972.25</v>
          </cell>
          <cell r="E322">
            <v>1000.05</v>
          </cell>
          <cell r="F322">
            <v>991.368496452871</v>
          </cell>
          <cell r="G322">
            <v>261761</v>
          </cell>
          <cell r="H322">
            <v>8578</v>
          </cell>
          <cell r="I322">
            <v>259501609</v>
          </cell>
          <cell r="J322">
            <v>134210</v>
          </cell>
          <cell r="K322">
            <v>51.27</v>
          </cell>
          <cell r="L322">
            <v>32.15</v>
          </cell>
          <cell r="M322">
            <v>27.8</v>
          </cell>
        </row>
        <row r="323">
          <cell r="A323">
            <v>42746</v>
          </cell>
          <cell r="B323">
            <v>978</v>
          </cell>
          <cell r="C323">
            <v>978</v>
          </cell>
          <cell r="D323">
            <v>964</v>
          </cell>
          <cell r="E323">
            <v>969</v>
          </cell>
          <cell r="F323">
            <v>968.11583539017897</v>
          </cell>
          <cell r="G323">
            <v>193257</v>
          </cell>
          <cell r="H323">
            <v>8497</v>
          </cell>
          <cell r="I323">
            <v>187095162</v>
          </cell>
          <cell r="J323">
            <v>100293</v>
          </cell>
          <cell r="K323">
            <v>51.9</v>
          </cell>
          <cell r="L323">
            <v>14</v>
          </cell>
          <cell r="M323">
            <v>-9</v>
          </cell>
        </row>
        <row r="324">
          <cell r="A324">
            <v>42745</v>
          </cell>
          <cell r="B324">
            <v>976.25</v>
          </cell>
          <cell r="C324">
            <v>980.95</v>
          </cell>
          <cell r="D324">
            <v>968</v>
          </cell>
          <cell r="E324">
            <v>970.6</v>
          </cell>
          <cell r="F324">
            <v>974.07608949803205</v>
          </cell>
          <cell r="G324">
            <v>457619</v>
          </cell>
          <cell r="H324">
            <v>12589</v>
          </cell>
          <cell r="I324">
            <v>445755726</v>
          </cell>
          <cell r="J324">
            <v>370235</v>
          </cell>
          <cell r="K324">
            <v>80.900000000000006</v>
          </cell>
          <cell r="L324">
            <v>12.95</v>
          </cell>
          <cell r="M324">
            <v>-5.65</v>
          </cell>
        </row>
        <row r="325">
          <cell r="A325">
            <v>42744</v>
          </cell>
          <cell r="B325">
            <v>974</v>
          </cell>
          <cell r="C325">
            <v>976.85</v>
          </cell>
          <cell r="D325">
            <v>965</v>
          </cell>
          <cell r="E325">
            <v>970.55</v>
          </cell>
          <cell r="F325">
            <v>969.45554760590096</v>
          </cell>
          <cell r="G325">
            <v>257174</v>
          </cell>
          <cell r="H325">
            <v>5672</v>
          </cell>
          <cell r="I325">
            <v>249318761</v>
          </cell>
          <cell r="J325">
            <v>147901</v>
          </cell>
          <cell r="K325">
            <v>57.51</v>
          </cell>
          <cell r="L325">
            <v>11.85</v>
          </cell>
          <cell r="M325">
            <v>-3.45</v>
          </cell>
        </row>
        <row r="326">
          <cell r="A326">
            <v>42741</v>
          </cell>
          <cell r="B326">
            <v>993</v>
          </cell>
          <cell r="C326">
            <v>998.95</v>
          </cell>
          <cell r="D326">
            <v>968.45</v>
          </cell>
          <cell r="E326">
            <v>971.45</v>
          </cell>
          <cell r="F326">
            <v>971.73178836667796</v>
          </cell>
          <cell r="G326">
            <v>887743</v>
          </cell>
          <cell r="H326">
            <v>16337</v>
          </cell>
          <cell r="I326">
            <v>862648093</v>
          </cell>
          <cell r="J326">
            <v>670566</v>
          </cell>
          <cell r="K326">
            <v>75.540000000000006</v>
          </cell>
          <cell r="L326">
            <v>30.5</v>
          </cell>
          <cell r="M326">
            <v>-21.55</v>
          </cell>
        </row>
        <row r="327">
          <cell r="A327">
            <v>42740</v>
          </cell>
          <cell r="B327">
            <v>999</v>
          </cell>
          <cell r="C327">
            <v>1009</v>
          </cell>
          <cell r="D327">
            <v>989.1</v>
          </cell>
          <cell r="E327">
            <v>996.4</v>
          </cell>
          <cell r="F327">
            <v>999.35710183895901</v>
          </cell>
          <cell r="G327">
            <v>520675</v>
          </cell>
          <cell r="H327">
            <v>6097</v>
          </cell>
          <cell r="I327">
            <v>520340259</v>
          </cell>
          <cell r="J327">
            <v>448326</v>
          </cell>
          <cell r="K327">
            <v>86.1</v>
          </cell>
          <cell r="L327">
            <v>19.899999999999999</v>
          </cell>
          <cell r="M327">
            <v>-2.6</v>
          </cell>
        </row>
        <row r="328">
          <cell r="A328">
            <v>42739</v>
          </cell>
          <cell r="B328">
            <v>994.6</v>
          </cell>
          <cell r="C328">
            <v>1003.3</v>
          </cell>
          <cell r="D328">
            <v>993.7</v>
          </cell>
          <cell r="E328">
            <v>998.3</v>
          </cell>
          <cell r="F328">
            <v>999.22797818645097</v>
          </cell>
          <cell r="G328">
            <v>142847</v>
          </cell>
          <cell r="H328">
            <v>3795</v>
          </cell>
          <cell r="I328">
            <v>142736719</v>
          </cell>
          <cell r="J328">
            <v>81600</v>
          </cell>
          <cell r="K328">
            <v>57.12</v>
          </cell>
          <cell r="L328">
            <v>9.6</v>
          </cell>
          <cell r="M328">
            <v>3.7</v>
          </cell>
        </row>
        <row r="329">
          <cell r="A329">
            <v>42738</v>
          </cell>
          <cell r="B329">
            <v>1002.35</v>
          </cell>
          <cell r="C329">
            <v>1005.9</v>
          </cell>
          <cell r="D329">
            <v>980.8</v>
          </cell>
          <cell r="E329">
            <v>994.65</v>
          </cell>
          <cell r="F329">
            <v>991.54957319507196</v>
          </cell>
          <cell r="G329">
            <v>418341</v>
          </cell>
          <cell r="H329">
            <v>8769</v>
          </cell>
          <cell r="I329">
            <v>414805840</v>
          </cell>
          <cell r="J329">
            <v>251027</v>
          </cell>
          <cell r="K329">
            <v>60.01</v>
          </cell>
          <cell r="L329">
            <v>25.1</v>
          </cell>
          <cell r="M329">
            <v>-7.7</v>
          </cell>
        </row>
        <row r="330">
          <cell r="A330">
            <v>42737</v>
          </cell>
          <cell r="B330">
            <v>1012</v>
          </cell>
          <cell r="C330">
            <v>1013.1</v>
          </cell>
          <cell r="D330">
            <v>1000</v>
          </cell>
          <cell r="E330">
            <v>1001.6</v>
          </cell>
          <cell r="F330">
            <v>1005.41184988536</v>
          </cell>
          <cell r="G330">
            <v>74583</v>
          </cell>
          <cell r="H330">
            <v>3017</v>
          </cell>
          <cell r="I330">
            <v>74986632</v>
          </cell>
          <cell r="J330">
            <v>24385</v>
          </cell>
          <cell r="K330">
            <v>32.700000000000003</v>
          </cell>
          <cell r="L330">
            <v>13.1</v>
          </cell>
          <cell r="M330">
            <v>-10.4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S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3455</v>
          </cell>
          <cell r="C2">
            <v>3547</v>
          </cell>
          <cell r="D2">
            <v>3438.2</v>
          </cell>
          <cell r="E2">
            <v>3531.4</v>
          </cell>
          <cell r="F2">
            <v>3523.0820300239102</v>
          </cell>
          <cell r="G2">
            <v>92393</v>
          </cell>
          <cell r="H2">
            <v>8571</v>
          </cell>
          <cell r="I2">
            <v>325508118</v>
          </cell>
          <cell r="J2">
            <v>23578</v>
          </cell>
          <cell r="K2">
            <v>25.52</v>
          </cell>
          <cell r="L2">
            <v>108.8</v>
          </cell>
          <cell r="M2">
            <v>76.400000000000006</v>
          </cell>
        </row>
        <row r="3">
          <cell r="A3">
            <v>43217</v>
          </cell>
          <cell r="B3">
            <v>3540</v>
          </cell>
          <cell r="C3">
            <v>3543.15</v>
          </cell>
          <cell r="D3">
            <v>3449.3</v>
          </cell>
          <cell r="E3">
            <v>3454.8</v>
          </cell>
          <cell r="F3">
            <v>3475.7049303901099</v>
          </cell>
          <cell r="G3">
            <v>107456</v>
          </cell>
          <cell r="H3">
            <v>6981</v>
          </cell>
          <cell r="I3">
            <v>373485349</v>
          </cell>
          <cell r="J3">
            <v>28156</v>
          </cell>
          <cell r="K3">
            <v>26.2</v>
          </cell>
          <cell r="L3">
            <v>93.85</v>
          </cell>
          <cell r="M3">
            <v>-85.2</v>
          </cell>
        </row>
        <row r="4">
          <cell r="A4">
            <v>43216</v>
          </cell>
          <cell r="B4">
            <v>3471</v>
          </cell>
          <cell r="C4">
            <v>3560</v>
          </cell>
          <cell r="D4">
            <v>3469</v>
          </cell>
          <cell r="E4">
            <v>3540.35</v>
          </cell>
          <cell r="F4">
            <v>3519.3870448615198</v>
          </cell>
          <cell r="G4">
            <v>150998</v>
          </cell>
          <cell r="H4">
            <v>9408</v>
          </cell>
          <cell r="I4">
            <v>531420405</v>
          </cell>
          <cell r="J4">
            <v>21971</v>
          </cell>
          <cell r="K4">
            <v>14.55</v>
          </cell>
          <cell r="L4">
            <v>91</v>
          </cell>
          <cell r="M4">
            <v>69.349999999999994</v>
          </cell>
        </row>
        <row r="5">
          <cell r="A5">
            <v>43215</v>
          </cell>
          <cell r="B5">
            <v>3385</v>
          </cell>
          <cell r="C5">
            <v>3481.5</v>
          </cell>
          <cell r="D5">
            <v>3366</v>
          </cell>
          <cell r="E5">
            <v>3467.9</v>
          </cell>
          <cell r="F5">
            <v>3447.5985950714798</v>
          </cell>
          <cell r="G5">
            <v>221933</v>
          </cell>
          <cell r="H5">
            <v>10387</v>
          </cell>
          <cell r="I5">
            <v>765135899</v>
          </cell>
          <cell r="J5">
            <v>28076</v>
          </cell>
          <cell r="K5">
            <v>12.65</v>
          </cell>
          <cell r="L5">
            <v>115.5</v>
          </cell>
          <cell r="M5">
            <v>82.9</v>
          </cell>
        </row>
        <row r="6">
          <cell r="A6">
            <v>43214</v>
          </cell>
          <cell r="B6">
            <v>3412.95</v>
          </cell>
          <cell r="C6">
            <v>3443.5</v>
          </cell>
          <cell r="D6">
            <v>3345.9</v>
          </cell>
          <cell r="E6">
            <v>3385.65</v>
          </cell>
          <cell r="F6">
            <v>3387.1882442607498</v>
          </cell>
          <cell r="G6">
            <v>195496</v>
          </cell>
          <cell r="H6">
            <v>10185</v>
          </cell>
          <cell r="I6">
            <v>662181753</v>
          </cell>
          <cell r="J6">
            <v>33844</v>
          </cell>
          <cell r="K6">
            <v>17.309999999999999</v>
          </cell>
          <cell r="L6">
            <v>97.6</v>
          </cell>
          <cell r="M6">
            <v>-27.3</v>
          </cell>
        </row>
        <row r="7">
          <cell r="A7">
            <v>43213</v>
          </cell>
          <cell r="B7">
            <v>3429</v>
          </cell>
          <cell r="C7">
            <v>3557</v>
          </cell>
          <cell r="D7">
            <v>3400</v>
          </cell>
          <cell r="E7">
            <v>3415.2</v>
          </cell>
          <cell r="F7">
            <v>3480.5826288610801</v>
          </cell>
          <cell r="G7">
            <v>505816</v>
          </cell>
          <cell r="H7">
            <v>24829</v>
          </cell>
          <cell r="I7">
            <v>1760534383</v>
          </cell>
          <cell r="J7">
            <v>63415</v>
          </cell>
          <cell r="K7">
            <v>12.54</v>
          </cell>
          <cell r="L7">
            <v>157</v>
          </cell>
          <cell r="M7">
            <v>-13.8</v>
          </cell>
        </row>
        <row r="8">
          <cell r="A8">
            <v>43210</v>
          </cell>
          <cell r="B8">
            <v>3250.2</v>
          </cell>
          <cell r="C8">
            <v>3421.25</v>
          </cell>
          <cell r="D8">
            <v>3245</v>
          </cell>
          <cell r="E8">
            <v>3406.4</v>
          </cell>
          <cell r="F8">
            <v>3337.0542220725301</v>
          </cell>
          <cell r="G8">
            <v>771955</v>
          </cell>
          <cell r="H8">
            <v>30055</v>
          </cell>
          <cell r="I8">
            <v>2576055692</v>
          </cell>
          <cell r="J8">
            <v>221977</v>
          </cell>
          <cell r="K8">
            <v>28.76</v>
          </cell>
          <cell r="L8">
            <v>176.25</v>
          </cell>
          <cell r="M8">
            <v>156.19999999999999</v>
          </cell>
        </row>
        <row r="9">
          <cell r="A9">
            <v>43209</v>
          </cell>
          <cell r="B9">
            <v>3175</v>
          </cell>
          <cell r="C9">
            <v>3215</v>
          </cell>
          <cell r="D9">
            <v>3166.3</v>
          </cell>
          <cell r="E9">
            <v>3190.65</v>
          </cell>
          <cell r="F9">
            <v>3192.57007798416</v>
          </cell>
          <cell r="G9">
            <v>102072</v>
          </cell>
          <cell r="H9">
            <v>6361</v>
          </cell>
          <cell r="I9">
            <v>325872013</v>
          </cell>
          <cell r="J9">
            <v>27791</v>
          </cell>
          <cell r="K9">
            <v>27.23</v>
          </cell>
          <cell r="L9">
            <v>48.7</v>
          </cell>
          <cell r="M9">
            <v>15.65</v>
          </cell>
        </row>
        <row r="10">
          <cell r="A10">
            <v>43208</v>
          </cell>
          <cell r="B10">
            <v>3172.95</v>
          </cell>
          <cell r="C10">
            <v>3189.8</v>
          </cell>
          <cell r="D10">
            <v>3147.3</v>
          </cell>
          <cell r="E10">
            <v>3159.5</v>
          </cell>
          <cell r="F10">
            <v>3164.4289722301701</v>
          </cell>
          <cell r="G10">
            <v>52395</v>
          </cell>
          <cell r="H10">
            <v>3866</v>
          </cell>
          <cell r="I10">
            <v>165800256</v>
          </cell>
          <cell r="J10">
            <v>12749</v>
          </cell>
          <cell r="K10">
            <v>24.33</v>
          </cell>
          <cell r="L10">
            <v>42.5</v>
          </cell>
          <cell r="M10">
            <v>-13.45</v>
          </cell>
        </row>
        <row r="11">
          <cell r="A11">
            <v>43207</v>
          </cell>
          <cell r="B11">
            <v>3190</v>
          </cell>
          <cell r="C11">
            <v>3190</v>
          </cell>
          <cell r="D11">
            <v>3149.3</v>
          </cell>
          <cell r="E11">
            <v>3165.9</v>
          </cell>
          <cell r="F11">
            <v>3166.6354400345099</v>
          </cell>
          <cell r="G11">
            <v>46360</v>
          </cell>
          <cell r="H11">
            <v>2924</v>
          </cell>
          <cell r="I11">
            <v>146805219</v>
          </cell>
          <cell r="J11">
            <v>9446</v>
          </cell>
          <cell r="K11">
            <v>20.38</v>
          </cell>
          <cell r="L11">
            <v>40.700000000000003</v>
          </cell>
          <cell r="M11">
            <v>-24.1</v>
          </cell>
        </row>
        <row r="12">
          <cell r="A12">
            <v>43206</v>
          </cell>
          <cell r="B12">
            <v>3132</v>
          </cell>
          <cell r="C12">
            <v>3199</v>
          </cell>
          <cell r="D12">
            <v>3108.05</v>
          </cell>
          <cell r="E12">
            <v>3184.8</v>
          </cell>
          <cell r="F12">
            <v>3172.1506070607402</v>
          </cell>
          <cell r="G12">
            <v>117863</v>
          </cell>
          <cell r="H12">
            <v>7252</v>
          </cell>
          <cell r="I12">
            <v>373879187</v>
          </cell>
          <cell r="J12">
            <v>16358</v>
          </cell>
          <cell r="K12">
            <v>13.88</v>
          </cell>
          <cell r="L12">
            <v>90.95</v>
          </cell>
          <cell r="M12">
            <v>52.8</v>
          </cell>
        </row>
        <row r="13">
          <cell r="A13">
            <v>43203</v>
          </cell>
          <cell r="B13">
            <v>3149</v>
          </cell>
          <cell r="C13">
            <v>3238</v>
          </cell>
          <cell r="D13">
            <v>3131.1</v>
          </cell>
          <cell r="E13">
            <v>3151</v>
          </cell>
          <cell r="F13">
            <v>3185.64708037425</v>
          </cell>
          <cell r="G13">
            <v>141936</v>
          </cell>
          <cell r="H13">
            <v>8194</v>
          </cell>
          <cell r="I13">
            <v>452158004</v>
          </cell>
          <cell r="J13">
            <v>24858</v>
          </cell>
          <cell r="K13">
            <v>17.510000000000002</v>
          </cell>
          <cell r="L13">
            <v>106.9</v>
          </cell>
          <cell r="M13">
            <v>2</v>
          </cell>
        </row>
        <row r="14">
          <cell r="A14">
            <v>43202</v>
          </cell>
          <cell r="B14">
            <v>3015.5</v>
          </cell>
          <cell r="C14">
            <v>3150</v>
          </cell>
          <cell r="D14">
            <v>3010.15</v>
          </cell>
          <cell r="E14">
            <v>3137.3</v>
          </cell>
          <cell r="F14">
            <v>3093.1556269154598</v>
          </cell>
          <cell r="G14">
            <v>921775</v>
          </cell>
          <cell r="H14">
            <v>7737</v>
          </cell>
          <cell r="I14">
            <v>2851193528</v>
          </cell>
          <cell r="J14">
            <v>824729</v>
          </cell>
          <cell r="K14">
            <v>89.47</v>
          </cell>
          <cell r="L14">
            <v>139.85</v>
          </cell>
          <cell r="M14">
            <v>121.8</v>
          </cell>
        </row>
        <row r="15">
          <cell r="A15">
            <v>43201</v>
          </cell>
          <cell r="B15">
            <v>2950</v>
          </cell>
          <cell r="C15">
            <v>3026.9</v>
          </cell>
          <cell r="D15">
            <v>2947.2</v>
          </cell>
          <cell r="E15">
            <v>3015.5</v>
          </cell>
          <cell r="F15">
            <v>2994.0649397003899</v>
          </cell>
          <cell r="G15">
            <v>92455</v>
          </cell>
          <cell r="H15">
            <v>4638</v>
          </cell>
          <cell r="I15">
            <v>276816274</v>
          </cell>
          <cell r="J15">
            <v>54313</v>
          </cell>
          <cell r="K15">
            <v>58.75</v>
          </cell>
          <cell r="L15">
            <v>79.7</v>
          </cell>
          <cell r="M15">
            <v>65.5</v>
          </cell>
        </row>
        <row r="16">
          <cell r="A16">
            <v>43200</v>
          </cell>
          <cell r="B16">
            <v>2939</v>
          </cell>
          <cell r="C16">
            <v>2955.85</v>
          </cell>
          <cell r="D16">
            <v>2925.1</v>
          </cell>
          <cell r="E16">
            <v>2931.85</v>
          </cell>
          <cell r="F16">
            <v>2940.4780086031501</v>
          </cell>
          <cell r="G16">
            <v>29989</v>
          </cell>
          <cell r="H16">
            <v>1648</v>
          </cell>
          <cell r="I16">
            <v>88181995</v>
          </cell>
          <cell r="J16">
            <v>7709</v>
          </cell>
          <cell r="K16">
            <v>25.71</v>
          </cell>
          <cell r="L16">
            <v>30.75</v>
          </cell>
          <cell r="M16">
            <v>-7.15</v>
          </cell>
        </row>
        <row r="17">
          <cell r="A17">
            <v>43199</v>
          </cell>
          <cell r="B17">
            <v>2950</v>
          </cell>
          <cell r="C17">
            <v>2963</v>
          </cell>
          <cell r="D17">
            <v>2915</v>
          </cell>
          <cell r="E17">
            <v>2921.15</v>
          </cell>
          <cell r="F17">
            <v>2936.0675076419602</v>
          </cell>
          <cell r="G17">
            <v>23227</v>
          </cell>
          <cell r="H17">
            <v>2348</v>
          </cell>
          <cell r="I17">
            <v>68196040</v>
          </cell>
          <cell r="J17">
            <v>9641</v>
          </cell>
          <cell r="K17">
            <v>41.51</v>
          </cell>
          <cell r="L17">
            <v>48</v>
          </cell>
          <cell r="M17">
            <v>-28.85</v>
          </cell>
        </row>
        <row r="18">
          <cell r="A18">
            <v>43196</v>
          </cell>
          <cell r="B18">
            <v>2941</v>
          </cell>
          <cell r="C18">
            <v>2961.35</v>
          </cell>
          <cell r="D18">
            <v>2927</v>
          </cell>
          <cell r="E18">
            <v>2949.7</v>
          </cell>
          <cell r="F18">
            <v>2945.2888668835699</v>
          </cell>
          <cell r="G18">
            <v>21207</v>
          </cell>
          <cell r="H18">
            <v>1200</v>
          </cell>
          <cell r="I18">
            <v>62460741</v>
          </cell>
          <cell r="J18">
            <v>8279</v>
          </cell>
          <cell r="K18">
            <v>39.04</v>
          </cell>
          <cell r="L18">
            <v>34.35</v>
          </cell>
          <cell r="M18">
            <v>8.6999999999999993</v>
          </cell>
        </row>
        <row r="19">
          <cell r="A19">
            <v>43195</v>
          </cell>
          <cell r="B19">
            <v>2915.55</v>
          </cell>
          <cell r="C19">
            <v>2962</v>
          </cell>
          <cell r="D19">
            <v>2915.55</v>
          </cell>
          <cell r="E19">
            <v>2957.15</v>
          </cell>
          <cell r="F19">
            <v>2951.3326624982701</v>
          </cell>
          <cell r="G19">
            <v>65093</v>
          </cell>
          <cell r="H19">
            <v>2621</v>
          </cell>
          <cell r="I19">
            <v>192111097</v>
          </cell>
          <cell r="J19">
            <v>33069</v>
          </cell>
          <cell r="K19">
            <v>50.8</v>
          </cell>
          <cell r="L19">
            <v>46.45</v>
          </cell>
          <cell r="M19">
            <v>41.6</v>
          </cell>
        </row>
        <row r="20">
          <cell r="A20">
            <v>43194</v>
          </cell>
          <cell r="B20">
            <v>2923</v>
          </cell>
          <cell r="C20">
            <v>2933.3</v>
          </cell>
          <cell r="D20">
            <v>2891.95</v>
          </cell>
          <cell r="E20">
            <v>2907.05</v>
          </cell>
          <cell r="F20">
            <v>2915.68445117898</v>
          </cell>
          <cell r="G20">
            <v>37617</v>
          </cell>
          <cell r="H20">
            <v>1739</v>
          </cell>
          <cell r="I20">
            <v>109679302</v>
          </cell>
          <cell r="J20">
            <v>9510</v>
          </cell>
          <cell r="K20">
            <v>25.28</v>
          </cell>
          <cell r="L20">
            <v>41.35</v>
          </cell>
          <cell r="M20">
            <v>-15.95</v>
          </cell>
        </row>
        <row r="21">
          <cell r="A21">
            <v>43193</v>
          </cell>
          <cell r="B21">
            <v>2900</v>
          </cell>
          <cell r="C21">
            <v>2927.15</v>
          </cell>
          <cell r="D21">
            <v>2893</v>
          </cell>
          <cell r="E21">
            <v>2908.1</v>
          </cell>
          <cell r="F21">
            <v>2909.0081926586699</v>
          </cell>
          <cell r="G21">
            <v>34299</v>
          </cell>
          <cell r="H21">
            <v>1813</v>
          </cell>
          <cell r="I21">
            <v>99776072</v>
          </cell>
          <cell r="J21">
            <v>14227</v>
          </cell>
          <cell r="K21">
            <v>41.48</v>
          </cell>
          <cell r="L21">
            <v>34.15</v>
          </cell>
          <cell r="M21">
            <v>8.1</v>
          </cell>
        </row>
        <row r="22">
          <cell r="A22">
            <v>43192</v>
          </cell>
          <cell r="B22">
            <v>2845</v>
          </cell>
          <cell r="C22">
            <v>2910</v>
          </cell>
          <cell r="D22">
            <v>2845</v>
          </cell>
          <cell r="E22">
            <v>2902.9</v>
          </cell>
          <cell r="F22">
            <v>2885.6944258288299</v>
          </cell>
          <cell r="G22">
            <v>50734</v>
          </cell>
          <cell r="H22">
            <v>2797</v>
          </cell>
          <cell r="I22">
            <v>146402821</v>
          </cell>
          <cell r="J22">
            <v>13822</v>
          </cell>
          <cell r="K22">
            <v>27.24</v>
          </cell>
          <cell r="L22">
            <v>65</v>
          </cell>
          <cell r="M22">
            <v>57.9</v>
          </cell>
        </row>
        <row r="23">
          <cell r="A23">
            <v>43187</v>
          </cell>
          <cell r="B23">
            <v>2839</v>
          </cell>
          <cell r="C23">
            <v>2874</v>
          </cell>
          <cell r="D23">
            <v>2827.55</v>
          </cell>
          <cell r="E23">
            <v>2849.3</v>
          </cell>
          <cell r="F23">
            <v>2856.3584947048998</v>
          </cell>
          <cell r="G23">
            <v>82057</v>
          </cell>
          <cell r="H23">
            <v>4430</v>
          </cell>
          <cell r="I23">
            <v>234384209</v>
          </cell>
          <cell r="J23">
            <v>37355</v>
          </cell>
          <cell r="K23">
            <v>45.52</v>
          </cell>
          <cell r="L23">
            <v>46.45</v>
          </cell>
          <cell r="M23">
            <v>10.3</v>
          </cell>
        </row>
        <row r="24">
          <cell r="A24">
            <v>43186</v>
          </cell>
          <cell r="B24">
            <v>2820.1</v>
          </cell>
          <cell r="C24">
            <v>2869</v>
          </cell>
          <cell r="D24">
            <v>2820.1</v>
          </cell>
          <cell r="E24">
            <v>2841.85</v>
          </cell>
          <cell r="F24">
            <v>2843.9869582400202</v>
          </cell>
          <cell r="G24">
            <v>37955</v>
          </cell>
          <cell r="H24">
            <v>2559</v>
          </cell>
          <cell r="I24">
            <v>107943525</v>
          </cell>
          <cell r="J24">
            <v>13619</v>
          </cell>
          <cell r="K24">
            <v>35.880000000000003</v>
          </cell>
          <cell r="L24">
            <v>48.9</v>
          </cell>
          <cell r="M24">
            <v>21.75</v>
          </cell>
        </row>
        <row r="25">
          <cell r="A25">
            <v>43185</v>
          </cell>
          <cell r="B25">
            <v>2816.7</v>
          </cell>
          <cell r="C25">
            <v>2822.9</v>
          </cell>
          <cell r="D25">
            <v>2782.3</v>
          </cell>
          <cell r="E25">
            <v>2813.05</v>
          </cell>
          <cell r="F25">
            <v>2813.3784991226798</v>
          </cell>
          <cell r="G25">
            <v>148180</v>
          </cell>
          <cell r="H25">
            <v>3727</v>
          </cell>
          <cell r="I25">
            <v>416886426</v>
          </cell>
          <cell r="J25">
            <v>106481</v>
          </cell>
          <cell r="K25">
            <v>71.86</v>
          </cell>
          <cell r="L25">
            <v>40.6</v>
          </cell>
          <cell r="M25">
            <v>-3.65</v>
          </cell>
        </row>
        <row r="26">
          <cell r="A26">
            <v>43182</v>
          </cell>
          <cell r="B26">
            <v>2806.7</v>
          </cell>
          <cell r="C26">
            <v>2831</v>
          </cell>
          <cell r="D26">
            <v>2800</v>
          </cell>
          <cell r="E26">
            <v>2816.45</v>
          </cell>
          <cell r="F26">
            <v>2815.9464532782599</v>
          </cell>
          <cell r="G26">
            <v>96850</v>
          </cell>
          <cell r="H26">
            <v>4126</v>
          </cell>
          <cell r="I26">
            <v>272724414</v>
          </cell>
          <cell r="J26">
            <v>55819</v>
          </cell>
          <cell r="K26">
            <v>57.63</v>
          </cell>
          <cell r="L26">
            <v>31</v>
          </cell>
          <cell r="M26">
            <v>9.75</v>
          </cell>
        </row>
        <row r="27">
          <cell r="A27">
            <v>43181</v>
          </cell>
          <cell r="B27">
            <v>2856</v>
          </cell>
          <cell r="C27">
            <v>2870</v>
          </cell>
          <cell r="D27">
            <v>2825</v>
          </cell>
          <cell r="E27">
            <v>2829.95</v>
          </cell>
          <cell r="F27">
            <v>2844.4953017374301</v>
          </cell>
          <cell r="G27">
            <v>48635</v>
          </cell>
          <cell r="H27">
            <v>1843</v>
          </cell>
          <cell r="I27">
            <v>138342029</v>
          </cell>
          <cell r="J27">
            <v>12465</v>
          </cell>
          <cell r="K27">
            <v>25.63</v>
          </cell>
          <cell r="L27">
            <v>45</v>
          </cell>
          <cell r="M27">
            <v>-26.05</v>
          </cell>
        </row>
        <row r="28">
          <cell r="A28">
            <v>43180</v>
          </cell>
          <cell r="B28">
            <v>2860.25</v>
          </cell>
          <cell r="C28">
            <v>2882</v>
          </cell>
          <cell r="D28">
            <v>2845</v>
          </cell>
          <cell r="E28">
            <v>2854.6</v>
          </cell>
          <cell r="F28">
            <v>2857.4197490026199</v>
          </cell>
          <cell r="G28">
            <v>99762</v>
          </cell>
          <cell r="H28">
            <v>3253</v>
          </cell>
          <cell r="I28">
            <v>285061909</v>
          </cell>
          <cell r="J28">
            <v>50828</v>
          </cell>
          <cell r="K28">
            <v>50.95</v>
          </cell>
          <cell r="L28">
            <v>37</v>
          </cell>
          <cell r="M28">
            <v>-5.65</v>
          </cell>
        </row>
        <row r="29">
          <cell r="A29">
            <v>43179</v>
          </cell>
          <cell r="B29">
            <v>2827.45</v>
          </cell>
          <cell r="C29">
            <v>2870</v>
          </cell>
          <cell r="D29">
            <v>2820.7</v>
          </cell>
          <cell r="E29">
            <v>2859.15</v>
          </cell>
          <cell r="F29">
            <v>2851.6778266050901</v>
          </cell>
          <cell r="G29">
            <v>53704</v>
          </cell>
          <cell r="H29">
            <v>2578</v>
          </cell>
          <cell r="I29">
            <v>153146506</v>
          </cell>
          <cell r="J29">
            <v>23140</v>
          </cell>
          <cell r="K29">
            <v>43.09</v>
          </cell>
          <cell r="L29">
            <v>49.3</v>
          </cell>
          <cell r="M29">
            <v>31.7</v>
          </cell>
        </row>
        <row r="30">
          <cell r="A30">
            <v>43178</v>
          </cell>
          <cell r="B30">
            <v>2840.7</v>
          </cell>
          <cell r="C30">
            <v>2845</v>
          </cell>
          <cell r="D30">
            <v>2820.05</v>
          </cell>
          <cell r="E30">
            <v>2828.85</v>
          </cell>
          <cell r="F30">
            <v>2829.1742571407999</v>
          </cell>
          <cell r="G30">
            <v>111192</v>
          </cell>
          <cell r="H30">
            <v>3896</v>
          </cell>
          <cell r="I30">
            <v>314581544</v>
          </cell>
          <cell r="J30">
            <v>58170</v>
          </cell>
          <cell r="K30">
            <v>52.31</v>
          </cell>
          <cell r="L30">
            <v>24.95</v>
          </cell>
          <cell r="M30">
            <v>-11.85</v>
          </cell>
        </row>
        <row r="31">
          <cell r="A31">
            <v>43175</v>
          </cell>
          <cell r="B31">
            <v>2868.75</v>
          </cell>
          <cell r="C31">
            <v>2870</v>
          </cell>
          <cell r="D31">
            <v>2805</v>
          </cell>
          <cell r="E31">
            <v>2825.5</v>
          </cell>
          <cell r="F31">
            <v>2833.7128722690099</v>
          </cell>
          <cell r="G31">
            <v>131088</v>
          </cell>
          <cell r="H31">
            <v>8845</v>
          </cell>
          <cell r="I31">
            <v>371465753</v>
          </cell>
          <cell r="J31">
            <v>37973</v>
          </cell>
          <cell r="K31">
            <v>28.97</v>
          </cell>
          <cell r="L31">
            <v>65</v>
          </cell>
          <cell r="M31">
            <v>-43.25</v>
          </cell>
        </row>
        <row r="32">
          <cell r="A32">
            <v>43174</v>
          </cell>
          <cell r="B32">
            <v>2891.15</v>
          </cell>
          <cell r="C32">
            <v>2902.4</v>
          </cell>
          <cell r="D32">
            <v>2857.65</v>
          </cell>
          <cell r="E32">
            <v>2869.15</v>
          </cell>
          <cell r="F32">
            <v>2882.8351974350899</v>
          </cell>
          <cell r="G32">
            <v>162813</v>
          </cell>
          <cell r="H32">
            <v>3957</v>
          </cell>
          <cell r="I32">
            <v>469363047</v>
          </cell>
          <cell r="J32">
            <v>117836</v>
          </cell>
          <cell r="K32">
            <v>72.38</v>
          </cell>
          <cell r="L32">
            <v>44.75</v>
          </cell>
          <cell r="M32">
            <v>-22</v>
          </cell>
        </row>
        <row r="33">
          <cell r="A33">
            <v>43173</v>
          </cell>
          <cell r="B33">
            <v>2896</v>
          </cell>
          <cell r="C33">
            <v>2925</v>
          </cell>
          <cell r="D33">
            <v>2875.05</v>
          </cell>
          <cell r="E33">
            <v>2886.1</v>
          </cell>
          <cell r="F33">
            <v>2897.83017213428</v>
          </cell>
          <cell r="G33">
            <v>135708</v>
          </cell>
          <cell r="H33">
            <v>5956</v>
          </cell>
          <cell r="I33">
            <v>393258737</v>
          </cell>
          <cell r="J33">
            <v>42291</v>
          </cell>
          <cell r="K33">
            <v>31.16</v>
          </cell>
          <cell r="L33">
            <v>49.95</v>
          </cell>
          <cell r="M33">
            <v>-9.9</v>
          </cell>
        </row>
        <row r="34">
          <cell r="A34">
            <v>43172</v>
          </cell>
          <cell r="B34">
            <v>2928</v>
          </cell>
          <cell r="C34">
            <v>2929</v>
          </cell>
          <cell r="D34">
            <v>2884.1</v>
          </cell>
          <cell r="E34">
            <v>2892.45</v>
          </cell>
          <cell r="F34">
            <v>2901.8829515555299</v>
          </cell>
          <cell r="G34">
            <v>2197919</v>
          </cell>
          <cell r="H34">
            <v>37530</v>
          </cell>
          <cell r="I34">
            <v>6378103675</v>
          </cell>
          <cell r="J34">
            <v>236501</v>
          </cell>
          <cell r="K34">
            <v>10.76</v>
          </cell>
          <cell r="L34">
            <v>44.9</v>
          </cell>
          <cell r="M34">
            <v>-35.549999999999997</v>
          </cell>
        </row>
        <row r="35">
          <cell r="A35">
            <v>43171</v>
          </cell>
          <cell r="B35">
            <v>3035</v>
          </cell>
          <cell r="C35">
            <v>3080</v>
          </cell>
          <cell r="D35">
            <v>3035</v>
          </cell>
          <cell r="E35">
            <v>3051.85</v>
          </cell>
          <cell r="F35">
            <v>3058.9767916168498</v>
          </cell>
          <cell r="G35">
            <v>71095</v>
          </cell>
          <cell r="H35">
            <v>3179</v>
          </cell>
          <cell r="I35">
            <v>217477955</v>
          </cell>
          <cell r="J35">
            <v>23288</v>
          </cell>
          <cell r="K35">
            <v>32.76</v>
          </cell>
          <cell r="L35">
            <v>45</v>
          </cell>
          <cell r="M35">
            <v>16.850000000000001</v>
          </cell>
        </row>
        <row r="36">
          <cell r="A36">
            <v>43168</v>
          </cell>
          <cell r="B36">
            <v>3014</v>
          </cell>
          <cell r="C36">
            <v>3059.95</v>
          </cell>
          <cell r="D36">
            <v>2978.55</v>
          </cell>
          <cell r="E36">
            <v>3034.5</v>
          </cell>
          <cell r="F36">
            <v>3023.7880235191101</v>
          </cell>
          <cell r="G36">
            <v>105106</v>
          </cell>
          <cell r="H36">
            <v>3286</v>
          </cell>
          <cell r="I36">
            <v>317818264</v>
          </cell>
          <cell r="J36">
            <v>15329</v>
          </cell>
          <cell r="K36">
            <v>14.58</v>
          </cell>
          <cell r="L36">
            <v>81.400000000000006</v>
          </cell>
          <cell r="M36">
            <v>20.5</v>
          </cell>
        </row>
        <row r="37">
          <cell r="A37">
            <v>43167</v>
          </cell>
          <cell r="B37">
            <v>3060</v>
          </cell>
          <cell r="C37">
            <v>3060</v>
          </cell>
          <cell r="D37">
            <v>2983.9</v>
          </cell>
          <cell r="E37">
            <v>3001.5</v>
          </cell>
          <cell r="F37">
            <v>3029.1039959196501</v>
          </cell>
          <cell r="G37">
            <v>56858</v>
          </cell>
          <cell r="H37">
            <v>6649</v>
          </cell>
          <cell r="I37">
            <v>172228795</v>
          </cell>
          <cell r="J37">
            <v>25197</v>
          </cell>
          <cell r="K37">
            <v>44.32</v>
          </cell>
          <cell r="L37">
            <v>76.099999999999994</v>
          </cell>
          <cell r="M37">
            <v>-58.5</v>
          </cell>
        </row>
        <row r="38">
          <cell r="A38">
            <v>43166</v>
          </cell>
          <cell r="B38">
            <v>3055</v>
          </cell>
          <cell r="C38">
            <v>3089.75</v>
          </cell>
          <cell r="D38">
            <v>3024.25</v>
          </cell>
          <cell r="E38">
            <v>3029.25</v>
          </cell>
          <cell r="F38">
            <v>3039.35391296837</v>
          </cell>
          <cell r="G38">
            <v>81051</v>
          </cell>
          <cell r="H38">
            <v>2458</v>
          </cell>
          <cell r="I38">
            <v>246342674</v>
          </cell>
          <cell r="J38">
            <v>13168</v>
          </cell>
          <cell r="K38">
            <v>16.25</v>
          </cell>
          <cell r="L38">
            <v>65.5</v>
          </cell>
          <cell r="M38">
            <v>-25.75</v>
          </cell>
        </row>
        <row r="39">
          <cell r="A39">
            <v>43165</v>
          </cell>
          <cell r="B39">
            <v>3133</v>
          </cell>
          <cell r="C39">
            <v>3133</v>
          </cell>
          <cell r="D39">
            <v>3030.65</v>
          </cell>
          <cell r="E39">
            <v>3049.8</v>
          </cell>
          <cell r="F39">
            <v>3082.8968139690501</v>
          </cell>
          <cell r="G39">
            <v>49309</v>
          </cell>
          <cell r="H39">
            <v>3159</v>
          </cell>
          <cell r="I39">
            <v>152014559</v>
          </cell>
          <cell r="J39">
            <v>12659</v>
          </cell>
          <cell r="K39">
            <v>25.67</v>
          </cell>
          <cell r="L39">
            <v>102.35</v>
          </cell>
          <cell r="M39">
            <v>-83.2</v>
          </cell>
        </row>
        <row r="40">
          <cell r="A40">
            <v>43164</v>
          </cell>
          <cell r="B40">
            <v>3069</v>
          </cell>
          <cell r="C40">
            <v>3112.45</v>
          </cell>
          <cell r="D40">
            <v>3036.05</v>
          </cell>
          <cell r="E40">
            <v>3104.3</v>
          </cell>
          <cell r="F40">
            <v>3073.1016829851501</v>
          </cell>
          <cell r="G40">
            <v>110815</v>
          </cell>
          <cell r="H40">
            <v>4818</v>
          </cell>
          <cell r="I40">
            <v>340545763</v>
          </cell>
          <cell r="J40">
            <v>43259</v>
          </cell>
          <cell r="K40">
            <v>39.04</v>
          </cell>
          <cell r="L40">
            <v>76.400000000000006</v>
          </cell>
          <cell r="M40">
            <v>35.299999999999997</v>
          </cell>
        </row>
        <row r="41">
          <cell r="A41">
            <v>43160</v>
          </cell>
          <cell r="B41">
            <v>3041</v>
          </cell>
          <cell r="C41">
            <v>3060</v>
          </cell>
          <cell r="D41">
            <v>3021.95</v>
          </cell>
          <cell r="E41">
            <v>3037.1</v>
          </cell>
          <cell r="F41">
            <v>3040.3903465346498</v>
          </cell>
          <cell r="G41">
            <v>28280</v>
          </cell>
          <cell r="H41">
            <v>1901</v>
          </cell>
          <cell r="I41">
            <v>85982239</v>
          </cell>
          <cell r="J41">
            <v>7201</v>
          </cell>
          <cell r="K41">
            <v>25.46</v>
          </cell>
          <cell r="L41">
            <v>38.049999999999997</v>
          </cell>
          <cell r="M41">
            <v>-3.9</v>
          </cell>
        </row>
        <row r="42">
          <cell r="A42">
            <v>43159</v>
          </cell>
          <cell r="B42">
            <v>3040</v>
          </cell>
          <cell r="C42">
            <v>3062.35</v>
          </cell>
          <cell r="D42">
            <v>3023.35</v>
          </cell>
          <cell r="E42">
            <v>3038.25</v>
          </cell>
          <cell r="F42">
            <v>3042.9057359659701</v>
          </cell>
          <cell r="G42">
            <v>101343</v>
          </cell>
          <cell r="H42">
            <v>1667</v>
          </cell>
          <cell r="I42">
            <v>308377196</v>
          </cell>
          <cell r="J42">
            <v>77336</v>
          </cell>
          <cell r="K42">
            <v>76.31</v>
          </cell>
          <cell r="L42">
            <v>39</v>
          </cell>
          <cell r="M42">
            <v>-1.75</v>
          </cell>
        </row>
        <row r="43">
          <cell r="A43">
            <v>43158</v>
          </cell>
          <cell r="B43">
            <v>3049.95</v>
          </cell>
          <cell r="C43">
            <v>3077.8</v>
          </cell>
          <cell r="D43">
            <v>3035</v>
          </cell>
          <cell r="E43">
            <v>3043.25</v>
          </cell>
          <cell r="F43">
            <v>3054.5448493856102</v>
          </cell>
          <cell r="G43">
            <v>47771</v>
          </cell>
          <cell r="H43">
            <v>1835</v>
          </cell>
          <cell r="I43">
            <v>145918662</v>
          </cell>
          <cell r="J43">
            <v>17174</v>
          </cell>
          <cell r="K43">
            <v>35.950000000000003</v>
          </cell>
          <cell r="L43">
            <v>42.8</v>
          </cell>
          <cell r="M43">
            <v>-6.7</v>
          </cell>
        </row>
        <row r="44">
          <cell r="A44">
            <v>43157</v>
          </cell>
          <cell r="B44">
            <v>3078.1</v>
          </cell>
          <cell r="C44">
            <v>3084.75</v>
          </cell>
          <cell r="D44">
            <v>3027</v>
          </cell>
          <cell r="E44">
            <v>3035.25</v>
          </cell>
          <cell r="F44">
            <v>3047.5781315710401</v>
          </cell>
          <cell r="G44">
            <v>49935</v>
          </cell>
          <cell r="H44">
            <v>2353</v>
          </cell>
          <cell r="I44">
            <v>152180814</v>
          </cell>
          <cell r="J44">
            <v>11421</v>
          </cell>
          <cell r="K44">
            <v>22.87</v>
          </cell>
          <cell r="L44">
            <v>57.75</v>
          </cell>
          <cell r="M44">
            <v>-42.85</v>
          </cell>
        </row>
        <row r="45">
          <cell r="A45">
            <v>43154</v>
          </cell>
          <cell r="B45">
            <v>3042</v>
          </cell>
          <cell r="C45">
            <v>3100</v>
          </cell>
          <cell r="D45">
            <v>2996.05</v>
          </cell>
          <cell r="E45">
            <v>3076.9</v>
          </cell>
          <cell r="F45">
            <v>3050.5805965570999</v>
          </cell>
          <cell r="G45">
            <v>296669</v>
          </cell>
          <cell r="H45">
            <v>6622</v>
          </cell>
          <cell r="I45">
            <v>905012695</v>
          </cell>
          <cell r="J45">
            <v>197348</v>
          </cell>
          <cell r="K45">
            <v>66.52</v>
          </cell>
          <cell r="L45">
            <v>103.95</v>
          </cell>
          <cell r="M45">
            <v>34.9</v>
          </cell>
        </row>
        <row r="46">
          <cell r="A46">
            <v>43153</v>
          </cell>
          <cell r="B46">
            <v>3045</v>
          </cell>
          <cell r="C46">
            <v>3077.95</v>
          </cell>
          <cell r="D46">
            <v>3022.55</v>
          </cell>
          <cell r="E46">
            <v>3040.4</v>
          </cell>
          <cell r="F46">
            <v>3044.3561302758899</v>
          </cell>
          <cell r="G46">
            <v>74703</v>
          </cell>
          <cell r="H46">
            <v>3490</v>
          </cell>
          <cell r="I46">
            <v>227422536</v>
          </cell>
          <cell r="J46">
            <v>18198</v>
          </cell>
          <cell r="K46">
            <v>24.36</v>
          </cell>
          <cell r="L46">
            <v>55.4</v>
          </cell>
          <cell r="M46">
            <v>-4.5999999999999996</v>
          </cell>
        </row>
        <row r="47">
          <cell r="A47">
            <v>43152</v>
          </cell>
          <cell r="B47">
            <v>2961</v>
          </cell>
          <cell r="C47">
            <v>3060</v>
          </cell>
          <cell r="D47">
            <v>2961</v>
          </cell>
          <cell r="E47">
            <v>3043.05</v>
          </cell>
          <cell r="F47">
            <v>3011.0231627795301</v>
          </cell>
          <cell r="G47">
            <v>124985</v>
          </cell>
          <cell r="H47">
            <v>6873</v>
          </cell>
          <cell r="I47">
            <v>376332730</v>
          </cell>
          <cell r="J47">
            <v>59508</v>
          </cell>
          <cell r="K47">
            <v>47.61</v>
          </cell>
          <cell r="L47">
            <v>99</v>
          </cell>
          <cell r="M47">
            <v>82.05</v>
          </cell>
        </row>
        <row r="48">
          <cell r="A48">
            <v>43151</v>
          </cell>
          <cell r="B48">
            <v>2930</v>
          </cell>
          <cell r="C48">
            <v>2983.45</v>
          </cell>
          <cell r="D48">
            <v>2929.1</v>
          </cell>
          <cell r="E48">
            <v>2945.05</v>
          </cell>
          <cell r="F48">
            <v>2958.8828477386301</v>
          </cell>
          <cell r="G48">
            <v>41015</v>
          </cell>
          <cell r="H48">
            <v>2076</v>
          </cell>
          <cell r="I48">
            <v>121358580</v>
          </cell>
          <cell r="J48">
            <v>8288</v>
          </cell>
          <cell r="K48">
            <v>20.21</v>
          </cell>
          <cell r="L48">
            <v>54.35</v>
          </cell>
          <cell r="M48">
            <v>15.05</v>
          </cell>
        </row>
        <row r="49">
          <cell r="A49">
            <v>43150</v>
          </cell>
          <cell r="B49">
            <v>2940</v>
          </cell>
          <cell r="C49">
            <v>2952.45</v>
          </cell>
          <cell r="D49">
            <v>2898.4</v>
          </cell>
          <cell r="E49">
            <v>2924.55</v>
          </cell>
          <cell r="F49">
            <v>2927.68093268954</v>
          </cell>
          <cell r="G49">
            <v>83672</v>
          </cell>
          <cell r="H49">
            <v>3809</v>
          </cell>
          <cell r="I49">
            <v>244964919</v>
          </cell>
          <cell r="J49">
            <v>24303</v>
          </cell>
          <cell r="K49">
            <v>29.05</v>
          </cell>
          <cell r="L49">
            <v>54.05</v>
          </cell>
          <cell r="M49">
            <v>-15.45</v>
          </cell>
        </row>
        <row r="50">
          <cell r="A50">
            <v>43147</v>
          </cell>
          <cell r="B50">
            <v>2925</v>
          </cell>
          <cell r="C50">
            <v>2999</v>
          </cell>
          <cell r="D50">
            <v>2924</v>
          </cell>
          <cell r="E50">
            <v>2937.2</v>
          </cell>
          <cell r="F50">
            <v>2973.8759685846599</v>
          </cell>
          <cell r="G50">
            <v>304310</v>
          </cell>
          <cell r="H50">
            <v>17139</v>
          </cell>
          <cell r="I50">
            <v>904980196</v>
          </cell>
          <cell r="J50">
            <v>187705</v>
          </cell>
          <cell r="K50">
            <v>61.68</v>
          </cell>
          <cell r="L50">
            <v>75</v>
          </cell>
          <cell r="M50">
            <v>12.2</v>
          </cell>
        </row>
        <row r="51">
          <cell r="A51">
            <v>43146</v>
          </cell>
          <cell r="B51">
            <v>2929</v>
          </cell>
          <cell r="C51">
            <v>2942.5</v>
          </cell>
          <cell r="D51">
            <v>2906.6</v>
          </cell>
          <cell r="E51">
            <v>2925.75</v>
          </cell>
          <cell r="F51">
            <v>2925.94622236235</v>
          </cell>
          <cell r="G51">
            <v>50746</v>
          </cell>
          <cell r="H51">
            <v>2371</v>
          </cell>
          <cell r="I51">
            <v>148480067</v>
          </cell>
          <cell r="J51">
            <v>12516</v>
          </cell>
          <cell r="K51">
            <v>24.66</v>
          </cell>
          <cell r="L51">
            <v>35.9</v>
          </cell>
          <cell r="M51">
            <v>-3.25</v>
          </cell>
        </row>
        <row r="52">
          <cell r="A52">
            <v>43145</v>
          </cell>
          <cell r="B52">
            <v>2965</v>
          </cell>
          <cell r="C52">
            <v>2974</v>
          </cell>
          <cell r="D52">
            <v>2894.25</v>
          </cell>
          <cell r="E52">
            <v>2910.45</v>
          </cell>
          <cell r="F52">
            <v>2937.9048691951398</v>
          </cell>
          <cell r="G52">
            <v>55923</v>
          </cell>
          <cell r="H52">
            <v>2631</v>
          </cell>
          <cell r="I52">
            <v>164296454</v>
          </cell>
          <cell r="J52">
            <v>20040</v>
          </cell>
          <cell r="K52">
            <v>35.83</v>
          </cell>
          <cell r="L52">
            <v>79.75</v>
          </cell>
          <cell r="M52">
            <v>-54.55</v>
          </cell>
        </row>
        <row r="53">
          <cell r="A53">
            <v>43143</v>
          </cell>
          <cell r="B53">
            <v>3008</v>
          </cell>
          <cell r="C53">
            <v>3018</v>
          </cell>
          <cell r="D53">
            <v>2956</v>
          </cell>
          <cell r="E53">
            <v>2967.9</v>
          </cell>
          <cell r="F53">
            <v>2994.4679786777901</v>
          </cell>
          <cell r="G53">
            <v>1196687</v>
          </cell>
          <cell r="H53">
            <v>2910</v>
          </cell>
          <cell r="I53">
            <v>3583440902</v>
          </cell>
          <cell r="J53">
            <v>1145016</v>
          </cell>
          <cell r="K53">
            <v>95.68</v>
          </cell>
          <cell r="L53">
            <v>62</v>
          </cell>
          <cell r="M53">
            <v>-40.1</v>
          </cell>
        </row>
        <row r="54">
          <cell r="A54">
            <v>43140</v>
          </cell>
          <cell r="B54">
            <v>2960</v>
          </cell>
          <cell r="C54">
            <v>2991.75</v>
          </cell>
          <cell r="D54">
            <v>2900</v>
          </cell>
          <cell r="E54">
            <v>2972.3</v>
          </cell>
          <cell r="F54">
            <v>2936.6082130589998</v>
          </cell>
          <cell r="G54">
            <v>59101</v>
          </cell>
          <cell r="H54">
            <v>3283</v>
          </cell>
          <cell r="I54">
            <v>173556482</v>
          </cell>
          <cell r="J54">
            <v>8819</v>
          </cell>
          <cell r="K54">
            <v>14.92</v>
          </cell>
          <cell r="L54">
            <v>91.75</v>
          </cell>
          <cell r="M54">
            <v>12.3</v>
          </cell>
        </row>
        <row r="55">
          <cell r="A55">
            <v>43139</v>
          </cell>
          <cell r="B55">
            <v>2971</v>
          </cell>
          <cell r="C55">
            <v>3026.75</v>
          </cell>
          <cell r="D55">
            <v>2957.2</v>
          </cell>
          <cell r="E55">
            <v>2966.25</v>
          </cell>
          <cell r="F55">
            <v>3000.03258287688</v>
          </cell>
          <cell r="G55">
            <v>1271404</v>
          </cell>
          <cell r="H55">
            <v>6634</v>
          </cell>
          <cell r="I55">
            <v>3814253426</v>
          </cell>
          <cell r="J55">
            <v>1177629</v>
          </cell>
          <cell r="K55">
            <v>92.62</v>
          </cell>
          <cell r="L55">
            <v>69.55</v>
          </cell>
          <cell r="M55">
            <v>-4.75</v>
          </cell>
        </row>
        <row r="56">
          <cell r="A56">
            <v>43138</v>
          </cell>
          <cell r="B56">
            <v>3015</v>
          </cell>
          <cell r="C56">
            <v>3044</v>
          </cell>
          <cell r="D56">
            <v>2950</v>
          </cell>
          <cell r="E56">
            <v>2955.35</v>
          </cell>
          <cell r="F56">
            <v>2973.1539829613498</v>
          </cell>
          <cell r="G56">
            <v>125949</v>
          </cell>
          <cell r="H56">
            <v>4696</v>
          </cell>
          <cell r="I56">
            <v>374465771</v>
          </cell>
          <cell r="J56">
            <v>79520</v>
          </cell>
          <cell r="K56">
            <v>63.14</v>
          </cell>
          <cell r="L56">
            <v>94</v>
          </cell>
          <cell r="M56">
            <v>-59.65</v>
          </cell>
        </row>
        <row r="57">
          <cell r="A57">
            <v>43137</v>
          </cell>
          <cell r="B57">
            <v>3030</v>
          </cell>
          <cell r="C57">
            <v>3077.85</v>
          </cell>
          <cell r="D57">
            <v>2985.8</v>
          </cell>
          <cell r="E57">
            <v>2995.35</v>
          </cell>
          <cell r="F57">
            <v>3019.5166665062902</v>
          </cell>
          <cell r="G57">
            <v>519635</v>
          </cell>
          <cell r="H57">
            <v>4876</v>
          </cell>
          <cell r="I57">
            <v>1569046543</v>
          </cell>
          <cell r="J57">
            <v>456204</v>
          </cell>
          <cell r="K57">
            <v>87.79</v>
          </cell>
          <cell r="L57">
            <v>92.05</v>
          </cell>
          <cell r="M57">
            <v>-34.65</v>
          </cell>
        </row>
        <row r="58">
          <cell r="A58">
            <v>43136</v>
          </cell>
          <cell r="B58">
            <v>3111</v>
          </cell>
          <cell r="C58">
            <v>3185.9</v>
          </cell>
          <cell r="D58">
            <v>3078.35</v>
          </cell>
          <cell r="E58">
            <v>3106.5</v>
          </cell>
          <cell r="F58">
            <v>3132.4940175301199</v>
          </cell>
          <cell r="G58">
            <v>231259</v>
          </cell>
          <cell r="H58">
            <v>3100</v>
          </cell>
          <cell r="I58">
            <v>724417434</v>
          </cell>
          <cell r="J58">
            <v>105146</v>
          </cell>
          <cell r="K58">
            <v>45.47</v>
          </cell>
          <cell r="L58">
            <v>107.55</v>
          </cell>
          <cell r="M58">
            <v>-4.5</v>
          </cell>
        </row>
        <row r="59">
          <cell r="A59">
            <v>43133</v>
          </cell>
          <cell r="B59">
            <v>3115</v>
          </cell>
          <cell r="C59">
            <v>3190</v>
          </cell>
          <cell r="D59">
            <v>3105.65</v>
          </cell>
          <cell r="E59">
            <v>3149.15</v>
          </cell>
          <cell r="F59">
            <v>3170.6691872270599</v>
          </cell>
          <cell r="G59">
            <v>255102</v>
          </cell>
          <cell r="H59">
            <v>9793</v>
          </cell>
          <cell r="I59">
            <v>808844051</v>
          </cell>
          <cell r="J59">
            <v>177778</v>
          </cell>
          <cell r="K59">
            <v>69.69</v>
          </cell>
          <cell r="L59">
            <v>84.35</v>
          </cell>
          <cell r="M59">
            <v>34.15</v>
          </cell>
        </row>
        <row r="60">
          <cell r="A60">
            <v>43132</v>
          </cell>
          <cell r="B60">
            <v>3120</v>
          </cell>
          <cell r="C60">
            <v>3189</v>
          </cell>
          <cell r="D60">
            <v>3091.55</v>
          </cell>
          <cell r="E60">
            <v>3138.9</v>
          </cell>
          <cell r="F60">
            <v>3147.2959894558398</v>
          </cell>
          <cell r="G60">
            <v>63732</v>
          </cell>
          <cell r="H60">
            <v>4432</v>
          </cell>
          <cell r="I60">
            <v>200583468</v>
          </cell>
          <cell r="J60">
            <v>11413</v>
          </cell>
          <cell r="K60">
            <v>17.91</v>
          </cell>
          <cell r="L60">
            <v>97.45</v>
          </cell>
          <cell r="M60">
            <v>18.899999999999999</v>
          </cell>
        </row>
        <row r="61">
          <cell r="A61">
            <v>43131</v>
          </cell>
          <cell r="B61">
            <v>3131</v>
          </cell>
          <cell r="C61">
            <v>3147.1</v>
          </cell>
          <cell r="D61">
            <v>3101</v>
          </cell>
          <cell r="E61">
            <v>3111.75</v>
          </cell>
          <cell r="F61">
            <v>3117.6285911345699</v>
          </cell>
          <cell r="G61">
            <v>150788</v>
          </cell>
          <cell r="H61">
            <v>4529</v>
          </cell>
          <cell r="I61">
            <v>470100980</v>
          </cell>
          <cell r="J61">
            <v>93666</v>
          </cell>
          <cell r="K61">
            <v>62.12</v>
          </cell>
          <cell r="L61">
            <v>46.1</v>
          </cell>
          <cell r="M61">
            <v>-19.25</v>
          </cell>
        </row>
        <row r="62">
          <cell r="A62">
            <v>43130</v>
          </cell>
          <cell r="B62">
            <v>3119</v>
          </cell>
          <cell r="C62">
            <v>3199.25</v>
          </cell>
          <cell r="D62">
            <v>3119</v>
          </cell>
          <cell r="E62">
            <v>3153.7</v>
          </cell>
          <cell r="F62">
            <v>3164.8819962581401</v>
          </cell>
          <cell r="G62">
            <v>44363</v>
          </cell>
          <cell r="H62">
            <v>2781</v>
          </cell>
          <cell r="I62">
            <v>140403660</v>
          </cell>
          <cell r="J62">
            <v>10285</v>
          </cell>
          <cell r="K62">
            <v>23.18</v>
          </cell>
          <cell r="L62">
            <v>80.25</v>
          </cell>
          <cell r="M62">
            <v>34.700000000000003</v>
          </cell>
        </row>
        <row r="63">
          <cell r="A63">
            <v>43129</v>
          </cell>
          <cell r="B63">
            <v>3118.05</v>
          </cell>
          <cell r="C63">
            <v>3224</v>
          </cell>
          <cell r="D63">
            <v>3118</v>
          </cell>
          <cell r="E63">
            <v>3195.1</v>
          </cell>
          <cell r="F63">
            <v>3193.46156162939</v>
          </cell>
          <cell r="G63">
            <v>79686</v>
          </cell>
          <cell r="H63">
            <v>4189</v>
          </cell>
          <cell r="I63">
            <v>254474178</v>
          </cell>
          <cell r="J63">
            <v>25428</v>
          </cell>
          <cell r="K63">
            <v>31.91</v>
          </cell>
          <cell r="L63">
            <v>106</v>
          </cell>
          <cell r="M63">
            <v>77.05</v>
          </cell>
        </row>
        <row r="64">
          <cell r="A64">
            <v>43125</v>
          </cell>
          <cell r="B64">
            <v>3180</v>
          </cell>
          <cell r="C64">
            <v>3181</v>
          </cell>
          <cell r="D64">
            <v>3080</v>
          </cell>
          <cell r="E64">
            <v>3117.85</v>
          </cell>
          <cell r="F64">
            <v>3123.6691545710901</v>
          </cell>
          <cell r="G64">
            <v>87222</v>
          </cell>
          <cell r="H64">
            <v>4549</v>
          </cell>
          <cell r="I64">
            <v>272452671</v>
          </cell>
          <cell r="J64">
            <v>31380</v>
          </cell>
          <cell r="K64">
            <v>35.979999999999997</v>
          </cell>
          <cell r="L64">
            <v>101</v>
          </cell>
          <cell r="M64">
            <v>-62.15</v>
          </cell>
        </row>
        <row r="65">
          <cell r="A65">
            <v>43124</v>
          </cell>
          <cell r="B65">
            <v>3100</v>
          </cell>
          <cell r="C65">
            <v>3254.8</v>
          </cell>
          <cell r="D65">
            <v>3080</v>
          </cell>
          <cell r="E65">
            <v>3174.6</v>
          </cell>
          <cell r="F65">
            <v>3184.3250431561401</v>
          </cell>
          <cell r="G65">
            <v>381174</v>
          </cell>
          <cell r="H65">
            <v>13555</v>
          </cell>
          <cell r="I65">
            <v>1213781914</v>
          </cell>
          <cell r="J65">
            <v>112189</v>
          </cell>
          <cell r="K65">
            <v>29.43</v>
          </cell>
          <cell r="L65">
            <v>174.8</v>
          </cell>
          <cell r="M65">
            <v>74.599999999999994</v>
          </cell>
        </row>
        <row r="66">
          <cell r="A66">
            <v>43123</v>
          </cell>
          <cell r="B66">
            <v>3115</v>
          </cell>
          <cell r="C66">
            <v>3137.75</v>
          </cell>
          <cell r="D66">
            <v>3092.6</v>
          </cell>
          <cell r="E66">
            <v>3103.1</v>
          </cell>
          <cell r="F66">
            <v>3109.96803135661</v>
          </cell>
          <cell r="G66">
            <v>307176</v>
          </cell>
          <cell r="H66">
            <v>7952</v>
          </cell>
          <cell r="I66">
            <v>955307540</v>
          </cell>
          <cell r="J66">
            <v>158979</v>
          </cell>
          <cell r="K66">
            <v>51.76</v>
          </cell>
          <cell r="L66">
            <v>45.15</v>
          </cell>
          <cell r="M66">
            <v>-11.9</v>
          </cell>
        </row>
        <row r="67">
          <cell r="A67">
            <v>43122</v>
          </cell>
          <cell r="B67">
            <v>2956</v>
          </cell>
          <cell r="C67">
            <v>3130</v>
          </cell>
          <cell r="D67">
            <v>2924</v>
          </cell>
          <cell r="E67">
            <v>3113.15</v>
          </cell>
          <cell r="F67">
            <v>3075.8762576313902</v>
          </cell>
          <cell r="G67">
            <v>221945</v>
          </cell>
          <cell r="H67">
            <v>8374</v>
          </cell>
          <cell r="I67">
            <v>682675356</v>
          </cell>
          <cell r="J67">
            <v>84756</v>
          </cell>
          <cell r="K67">
            <v>38.19</v>
          </cell>
          <cell r="L67">
            <v>206</v>
          </cell>
          <cell r="M67">
            <v>157.15</v>
          </cell>
        </row>
        <row r="68">
          <cell r="A68">
            <v>43119</v>
          </cell>
          <cell r="B68">
            <v>2920</v>
          </cell>
          <cell r="C68">
            <v>2979</v>
          </cell>
          <cell r="D68">
            <v>2903.05</v>
          </cell>
          <cell r="E68">
            <v>2954.75</v>
          </cell>
          <cell r="F68">
            <v>2929.0346144708201</v>
          </cell>
          <cell r="G68">
            <v>54717</v>
          </cell>
          <cell r="H68">
            <v>2566</v>
          </cell>
          <cell r="I68">
            <v>160267987</v>
          </cell>
          <cell r="J68">
            <v>15522</v>
          </cell>
          <cell r="K68">
            <v>28.37</v>
          </cell>
          <cell r="L68">
            <v>75.95</v>
          </cell>
          <cell r="M68">
            <v>34.75</v>
          </cell>
        </row>
        <row r="69">
          <cell r="A69">
            <v>43118</v>
          </cell>
          <cell r="B69">
            <v>2895</v>
          </cell>
          <cell r="C69">
            <v>2925</v>
          </cell>
          <cell r="D69">
            <v>2866.6</v>
          </cell>
          <cell r="E69">
            <v>2910.1</v>
          </cell>
          <cell r="F69">
            <v>2895.05265444106</v>
          </cell>
          <cell r="G69">
            <v>52949</v>
          </cell>
          <cell r="H69">
            <v>2635</v>
          </cell>
          <cell r="I69">
            <v>153290143</v>
          </cell>
          <cell r="J69">
            <v>11725</v>
          </cell>
          <cell r="K69">
            <v>22.14</v>
          </cell>
          <cell r="L69">
            <v>58.4</v>
          </cell>
          <cell r="M69">
            <v>15.1</v>
          </cell>
        </row>
        <row r="70">
          <cell r="A70">
            <v>43117</v>
          </cell>
          <cell r="B70">
            <v>2857.1</v>
          </cell>
          <cell r="C70">
            <v>2925</v>
          </cell>
          <cell r="D70">
            <v>2857</v>
          </cell>
          <cell r="E70">
            <v>2889.45</v>
          </cell>
          <cell r="F70">
            <v>2904.2202293769901</v>
          </cell>
          <cell r="G70">
            <v>152936</v>
          </cell>
          <cell r="H70">
            <v>5131</v>
          </cell>
          <cell r="I70">
            <v>444159825</v>
          </cell>
          <cell r="J70">
            <v>72566</v>
          </cell>
          <cell r="K70">
            <v>47.45</v>
          </cell>
          <cell r="L70">
            <v>68</v>
          </cell>
          <cell r="M70">
            <v>32.35</v>
          </cell>
        </row>
        <row r="71">
          <cell r="A71">
            <v>43116</v>
          </cell>
          <cell r="B71">
            <v>2748.2</v>
          </cell>
          <cell r="C71">
            <v>2860</v>
          </cell>
          <cell r="D71">
            <v>2748.2</v>
          </cell>
          <cell r="E71">
            <v>2850.85</v>
          </cell>
          <cell r="F71">
            <v>2835.1893783390601</v>
          </cell>
          <cell r="G71">
            <v>138886</v>
          </cell>
          <cell r="H71">
            <v>7187</v>
          </cell>
          <cell r="I71">
            <v>393768112</v>
          </cell>
          <cell r="J71">
            <v>40878</v>
          </cell>
          <cell r="K71">
            <v>29.43</v>
          </cell>
          <cell r="L71">
            <v>111.8</v>
          </cell>
          <cell r="M71">
            <v>102.65</v>
          </cell>
        </row>
        <row r="72">
          <cell r="A72">
            <v>43115</v>
          </cell>
          <cell r="B72">
            <v>2790</v>
          </cell>
          <cell r="C72">
            <v>2803.05</v>
          </cell>
          <cell r="D72">
            <v>2736.15</v>
          </cell>
          <cell r="E72">
            <v>2747.2</v>
          </cell>
          <cell r="F72">
            <v>2767.78050956981</v>
          </cell>
          <cell r="G72">
            <v>32498</v>
          </cell>
          <cell r="H72">
            <v>1739</v>
          </cell>
          <cell r="I72">
            <v>89947331</v>
          </cell>
          <cell r="J72">
            <v>11100</v>
          </cell>
          <cell r="K72">
            <v>34.159999999999997</v>
          </cell>
          <cell r="L72">
            <v>66.900000000000006</v>
          </cell>
          <cell r="M72">
            <v>-42.8</v>
          </cell>
        </row>
        <row r="73">
          <cell r="A73">
            <v>43112</v>
          </cell>
          <cell r="B73">
            <v>2813</v>
          </cell>
          <cell r="C73">
            <v>2813</v>
          </cell>
          <cell r="D73">
            <v>2744</v>
          </cell>
          <cell r="E73">
            <v>2772.9</v>
          </cell>
          <cell r="F73">
            <v>2763.84564726688</v>
          </cell>
          <cell r="G73">
            <v>85946</v>
          </cell>
          <cell r="H73">
            <v>3770</v>
          </cell>
          <cell r="I73">
            <v>237541478</v>
          </cell>
          <cell r="J73">
            <v>16863</v>
          </cell>
          <cell r="K73">
            <v>19.62</v>
          </cell>
          <cell r="L73">
            <v>69</v>
          </cell>
          <cell r="M73">
            <v>-40.1</v>
          </cell>
        </row>
        <row r="74">
          <cell r="A74">
            <v>43111</v>
          </cell>
          <cell r="B74">
            <v>2807.2</v>
          </cell>
          <cell r="C74">
            <v>2820</v>
          </cell>
          <cell r="D74">
            <v>2781.9</v>
          </cell>
          <cell r="E74">
            <v>2788.4</v>
          </cell>
          <cell r="F74">
            <v>2795.16835668065</v>
          </cell>
          <cell r="G74">
            <v>70315</v>
          </cell>
          <cell r="H74">
            <v>3345</v>
          </cell>
          <cell r="I74">
            <v>196542263</v>
          </cell>
          <cell r="J74">
            <v>13559</v>
          </cell>
          <cell r="K74">
            <v>19.28</v>
          </cell>
          <cell r="L74">
            <v>38.1</v>
          </cell>
          <cell r="M74">
            <v>-18.8</v>
          </cell>
        </row>
        <row r="75">
          <cell r="A75">
            <v>43110</v>
          </cell>
          <cell r="B75">
            <v>2712</v>
          </cell>
          <cell r="C75">
            <v>2816</v>
          </cell>
          <cell r="D75">
            <v>2697.45</v>
          </cell>
          <cell r="E75">
            <v>2807.1</v>
          </cell>
          <cell r="F75">
            <v>2764.34960559303</v>
          </cell>
          <cell r="G75">
            <v>98122</v>
          </cell>
          <cell r="H75">
            <v>5594</v>
          </cell>
          <cell r="I75">
            <v>271243512</v>
          </cell>
          <cell r="J75">
            <v>39052</v>
          </cell>
          <cell r="K75">
            <v>39.799999999999997</v>
          </cell>
          <cell r="L75">
            <v>118.55</v>
          </cell>
          <cell r="M75">
            <v>95.1</v>
          </cell>
        </row>
        <row r="76">
          <cell r="A76">
            <v>43109</v>
          </cell>
          <cell r="B76">
            <v>2710</v>
          </cell>
          <cell r="C76">
            <v>2723.3</v>
          </cell>
          <cell r="D76">
            <v>2678.9</v>
          </cell>
          <cell r="E76">
            <v>2708.45</v>
          </cell>
          <cell r="F76">
            <v>2702.0479211049101</v>
          </cell>
          <cell r="G76">
            <v>41777</v>
          </cell>
          <cell r="H76">
            <v>1820</v>
          </cell>
          <cell r="I76">
            <v>112883456</v>
          </cell>
          <cell r="J76">
            <v>10595</v>
          </cell>
          <cell r="K76">
            <v>25.36</v>
          </cell>
          <cell r="L76">
            <v>44.4</v>
          </cell>
          <cell r="M76">
            <v>-1.55</v>
          </cell>
        </row>
        <row r="77">
          <cell r="A77">
            <v>43108</v>
          </cell>
          <cell r="B77">
            <v>2695</v>
          </cell>
          <cell r="C77">
            <v>2721.35</v>
          </cell>
          <cell r="D77">
            <v>2681.45</v>
          </cell>
          <cell r="E77">
            <v>2707.75</v>
          </cell>
          <cell r="F77">
            <v>2707.3386670426098</v>
          </cell>
          <cell r="G77">
            <v>28373</v>
          </cell>
          <cell r="H77">
            <v>1613</v>
          </cell>
          <cell r="I77">
            <v>76815320</v>
          </cell>
          <cell r="J77">
            <v>9380</v>
          </cell>
          <cell r="K77">
            <v>33.06</v>
          </cell>
          <cell r="L77">
            <v>39.9</v>
          </cell>
          <cell r="M77">
            <v>12.75</v>
          </cell>
        </row>
        <row r="78">
          <cell r="A78">
            <v>43105</v>
          </cell>
          <cell r="B78">
            <v>2651</v>
          </cell>
          <cell r="C78">
            <v>2694</v>
          </cell>
          <cell r="D78">
            <v>2651</v>
          </cell>
          <cell r="E78">
            <v>2684.45</v>
          </cell>
          <cell r="F78">
            <v>2684.1596801106898</v>
          </cell>
          <cell r="G78">
            <v>49142</v>
          </cell>
          <cell r="H78">
            <v>1397</v>
          </cell>
          <cell r="I78">
            <v>131904975</v>
          </cell>
          <cell r="J78">
            <v>27307</v>
          </cell>
          <cell r="K78">
            <v>55.57</v>
          </cell>
          <cell r="L78">
            <v>43</v>
          </cell>
          <cell r="M78">
            <v>33.450000000000003</v>
          </cell>
        </row>
        <row r="79">
          <cell r="A79">
            <v>43104</v>
          </cell>
          <cell r="B79">
            <v>2660</v>
          </cell>
          <cell r="C79">
            <v>2660</v>
          </cell>
          <cell r="D79">
            <v>2640.4</v>
          </cell>
          <cell r="E79">
            <v>2649.8</v>
          </cell>
          <cell r="F79">
            <v>2647.6832089807599</v>
          </cell>
          <cell r="G79">
            <v>14609</v>
          </cell>
          <cell r="H79">
            <v>808</v>
          </cell>
          <cell r="I79">
            <v>38680004</v>
          </cell>
          <cell r="J79">
            <v>6232</v>
          </cell>
          <cell r="K79">
            <v>42.66</v>
          </cell>
          <cell r="L79">
            <v>19.600000000000001</v>
          </cell>
          <cell r="M79">
            <v>-10.199999999999999</v>
          </cell>
        </row>
        <row r="80">
          <cell r="A80">
            <v>43103</v>
          </cell>
          <cell r="B80">
            <v>2634</v>
          </cell>
          <cell r="C80">
            <v>2664.05</v>
          </cell>
          <cell r="D80">
            <v>2630.15</v>
          </cell>
          <cell r="E80">
            <v>2635.2</v>
          </cell>
          <cell r="F80">
            <v>2647.5496007984002</v>
          </cell>
          <cell r="G80">
            <v>20040</v>
          </cell>
          <cell r="H80">
            <v>1075</v>
          </cell>
          <cell r="I80">
            <v>53056894</v>
          </cell>
          <cell r="J80">
            <v>5316</v>
          </cell>
          <cell r="K80">
            <v>26.53</v>
          </cell>
          <cell r="L80">
            <v>33.9</v>
          </cell>
          <cell r="M80">
            <v>1.2</v>
          </cell>
        </row>
        <row r="81">
          <cell r="A81">
            <v>43102</v>
          </cell>
          <cell r="B81">
            <v>2642.95</v>
          </cell>
          <cell r="C81">
            <v>2677.45</v>
          </cell>
          <cell r="D81">
            <v>2622.7</v>
          </cell>
          <cell r="E81">
            <v>2633.75</v>
          </cell>
          <cell r="F81">
            <v>2640.0047401685301</v>
          </cell>
          <cell r="G81">
            <v>22784</v>
          </cell>
          <cell r="H81">
            <v>1308</v>
          </cell>
          <cell r="I81">
            <v>60149868</v>
          </cell>
          <cell r="J81">
            <v>10830</v>
          </cell>
          <cell r="K81">
            <v>47.53</v>
          </cell>
          <cell r="L81">
            <v>54.75</v>
          </cell>
          <cell r="M81">
            <v>-9.1999999999999993</v>
          </cell>
        </row>
        <row r="82">
          <cell r="A82">
            <v>43101</v>
          </cell>
          <cell r="B82">
            <v>2689.8</v>
          </cell>
          <cell r="C82">
            <v>2692.5</v>
          </cell>
          <cell r="D82">
            <v>2642.85</v>
          </cell>
          <cell r="E82">
            <v>2654.65</v>
          </cell>
          <cell r="F82">
            <v>2667.2215728096098</v>
          </cell>
          <cell r="G82">
            <v>36101</v>
          </cell>
          <cell r="H82">
            <v>1426</v>
          </cell>
          <cell r="I82">
            <v>96289366</v>
          </cell>
          <cell r="J82">
            <v>10878</v>
          </cell>
          <cell r="K82">
            <v>30.13</v>
          </cell>
          <cell r="L82">
            <v>49.65</v>
          </cell>
          <cell r="M82">
            <v>-35.15</v>
          </cell>
        </row>
        <row r="83">
          <cell r="A83">
            <v>43098</v>
          </cell>
          <cell r="B83">
            <v>2615</v>
          </cell>
          <cell r="C83">
            <v>2711.7</v>
          </cell>
          <cell r="D83">
            <v>2615</v>
          </cell>
          <cell r="E83">
            <v>2700.4</v>
          </cell>
          <cell r="F83">
            <v>2673.8975907477802</v>
          </cell>
          <cell r="G83">
            <v>93556</v>
          </cell>
          <cell r="H83">
            <v>5062</v>
          </cell>
          <cell r="I83">
            <v>250159163</v>
          </cell>
          <cell r="J83">
            <v>34906</v>
          </cell>
          <cell r="K83">
            <v>37.31</v>
          </cell>
          <cell r="L83">
            <v>96.7</v>
          </cell>
          <cell r="M83">
            <v>85.4</v>
          </cell>
        </row>
        <row r="84">
          <cell r="A84">
            <v>43097</v>
          </cell>
          <cell r="B84">
            <v>2603</v>
          </cell>
          <cell r="C84">
            <v>2650</v>
          </cell>
          <cell r="D84">
            <v>2601.1999999999998</v>
          </cell>
          <cell r="E84">
            <v>2628.85</v>
          </cell>
          <cell r="F84">
            <v>2631.8650041924102</v>
          </cell>
          <cell r="G84">
            <v>32201</v>
          </cell>
          <cell r="H84">
            <v>2525</v>
          </cell>
          <cell r="I84">
            <v>84748685</v>
          </cell>
          <cell r="J84">
            <v>8217</v>
          </cell>
          <cell r="K84">
            <v>25.52</v>
          </cell>
          <cell r="L84">
            <v>48.8</v>
          </cell>
          <cell r="M84">
            <v>25.85</v>
          </cell>
        </row>
        <row r="85">
          <cell r="A85">
            <v>43096</v>
          </cell>
          <cell r="B85">
            <v>2636.1</v>
          </cell>
          <cell r="C85">
            <v>2657.95</v>
          </cell>
          <cell r="D85">
            <v>2611.0500000000002</v>
          </cell>
          <cell r="E85">
            <v>2621.0500000000002</v>
          </cell>
          <cell r="F85">
            <v>2631.9447396386799</v>
          </cell>
          <cell r="G85">
            <v>15997</v>
          </cell>
          <cell r="H85">
            <v>862</v>
          </cell>
          <cell r="I85">
            <v>42103220</v>
          </cell>
          <cell r="J85">
            <v>5217</v>
          </cell>
          <cell r="K85">
            <v>32.61</v>
          </cell>
          <cell r="L85">
            <v>46.9</v>
          </cell>
          <cell r="M85">
            <v>-15.05</v>
          </cell>
        </row>
        <row r="86">
          <cell r="A86">
            <v>43095</v>
          </cell>
          <cell r="B86">
            <v>2675.05</v>
          </cell>
          <cell r="C86">
            <v>2688</v>
          </cell>
          <cell r="D86">
            <v>2635</v>
          </cell>
          <cell r="E86">
            <v>2642.8</v>
          </cell>
          <cell r="F86">
            <v>2657.6527016268301</v>
          </cell>
          <cell r="G86">
            <v>66571</v>
          </cell>
          <cell r="H86">
            <v>2437</v>
          </cell>
          <cell r="I86">
            <v>176922598</v>
          </cell>
          <cell r="J86">
            <v>14984</v>
          </cell>
          <cell r="K86">
            <v>22.51</v>
          </cell>
          <cell r="L86">
            <v>53</v>
          </cell>
          <cell r="M86">
            <v>-32.25</v>
          </cell>
        </row>
        <row r="87">
          <cell r="A87">
            <v>43091</v>
          </cell>
          <cell r="B87">
            <v>2600</v>
          </cell>
          <cell r="C87">
            <v>2659.9</v>
          </cell>
          <cell r="D87">
            <v>2590</v>
          </cell>
          <cell r="E87">
            <v>2639.8</v>
          </cell>
          <cell r="F87">
            <v>2632.4719885487698</v>
          </cell>
          <cell r="G87">
            <v>90820</v>
          </cell>
          <cell r="H87">
            <v>3933</v>
          </cell>
          <cell r="I87">
            <v>239081106</v>
          </cell>
          <cell r="J87">
            <v>13617</v>
          </cell>
          <cell r="K87">
            <v>14.99</v>
          </cell>
          <cell r="L87">
            <v>69.900000000000006</v>
          </cell>
          <cell r="M87">
            <v>39.799999999999997</v>
          </cell>
        </row>
        <row r="88">
          <cell r="A88">
            <v>43090</v>
          </cell>
          <cell r="B88">
            <v>2590</v>
          </cell>
          <cell r="C88">
            <v>2606.9</v>
          </cell>
          <cell r="D88">
            <v>2556.6999999999998</v>
          </cell>
          <cell r="E88">
            <v>2594.1</v>
          </cell>
          <cell r="F88">
            <v>2594.2316005873699</v>
          </cell>
          <cell r="G88">
            <v>17025</v>
          </cell>
          <cell r="H88">
            <v>735</v>
          </cell>
          <cell r="I88">
            <v>44166793</v>
          </cell>
          <cell r="J88">
            <v>4825</v>
          </cell>
          <cell r="K88">
            <v>28.34</v>
          </cell>
          <cell r="L88">
            <v>50.2</v>
          </cell>
          <cell r="M88">
            <v>4.0999999999999996</v>
          </cell>
        </row>
        <row r="89">
          <cell r="A89">
            <v>43089</v>
          </cell>
          <cell r="B89">
            <v>2570</v>
          </cell>
          <cell r="C89">
            <v>2592</v>
          </cell>
          <cell r="D89">
            <v>2540</v>
          </cell>
          <cell r="E89">
            <v>2588</v>
          </cell>
          <cell r="F89">
            <v>2563.35966538606</v>
          </cell>
          <cell r="G89">
            <v>156957</v>
          </cell>
          <cell r="H89">
            <v>2696</v>
          </cell>
          <cell r="I89">
            <v>402337243</v>
          </cell>
          <cell r="J89">
            <v>86274</v>
          </cell>
          <cell r="K89">
            <v>54.97</v>
          </cell>
          <cell r="L89">
            <v>52</v>
          </cell>
          <cell r="M89">
            <v>18</v>
          </cell>
        </row>
        <row r="90">
          <cell r="A90">
            <v>43088</v>
          </cell>
          <cell r="B90">
            <v>2570</v>
          </cell>
          <cell r="C90">
            <v>2597.4</v>
          </cell>
          <cell r="D90">
            <v>2567.5</v>
          </cell>
          <cell r="E90">
            <v>2575.0500000000002</v>
          </cell>
          <cell r="F90">
            <v>2585.5539503044502</v>
          </cell>
          <cell r="G90">
            <v>26441</v>
          </cell>
          <cell r="H90">
            <v>1742</v>
          </cell>
          <cell r="I90">
            <v>68364632</v>
          </cell>
          <cell r="J90">
            <v>7593</v>
          </cell>
          <cell r="K90">
            <v>28.72</v>
          </cell>
          <cell r="L90">
            <v>29.9</v>
          </cell>
          <cell r="M90">
            <v>5.05</v>
          </cell>
        </row>
        <row r="91">
          <cell r="A91">
            <v>43087</v>
          </cell>
          <cell r="B91">
            <v>2533</v>
          </cell>
          <cell r="C91">
            <v>2585.1999999999998</v>
          </cell>
          <cell r="D91">
            <v>2496.9</v>
          </cell>
          <cell r="E91">
            <v>2577</v>
          </cell>
          <cell r="F91">
            <v>2549.3183996003499</v>
          </cell>
          <cell r="G91">
            <v>44039</v>
          </cell>
          <cell r="H91">
            <v>2176</v>
          </cell>
          <cell r="I91">
            <v>112269433</v>
          </cell>
          <cell r="J91">
            <v>7852</v>
          </cell>
          <cell r="K91">
            <v>17.829999999999998</v>
          </cell>
          <cell r="L91">
            <v>88.3</v>
          </cell>
          <cell r="M91">
            <v>44</v>
          </cell>
        </row>
        <row r="92">
          <cell r="A92">
            <v>43084</v>
          </cell>
          <cell r="B92">
            <v>2560</v>
          </cell>
          <cell r="C92">
            <v>2587.3000000000002</v>
          </cell>
          <cell r="D92">
            <v>2540.35</v>
          </cell>
          <cell r="E92">
            <v>2547.85</v>
          </cell>
          <cell r="F92">
            <v>2559.0850677706499</v>
          </cell>
          <cell r="G92">
            <v>35266</v>
          </cell>
          <cell r="H92">
            <v>2264</v>
          </cell>
          <cell r="I92">
            <v>90248694</v>
          </cell>
          <cell r="J92">
            <v>10296</v>
          </cell>
          <cell r="K92">
            <v>29.2</v>
          </cell>
          <cell r="L92">
            <v>46.95</v>
          </cell>
          <cell r="M92">
            <v>-12.15</v>
          </cell>
        </row>
        <row r="93">
          <cell r="A93">
            <v>43083</v>
          </cell>
          <cell r="B93">
            <v>2620.25</v>
          </cell>
          <cell r="C93">
            <v>2630</v>
          </cell>
          <cell r="D93">
            <v>2531</v>
          </cell>
          <cell r="E93">
            <v>2558.5500000000002</v>
          </cell>
          <cell r="F93">
            <v>2559.9089209825602</v>
          </cell>
          <cell r="G93">
            <v>56709</v>
          </cell>
          <cell r="H93">
            <v>4308</v>
          </cell>
          <cell r="I93">
            <v>145169875</v>
          </cell>
          <cell r="J93">
            <v>23989</v>
          </cell>
          <cell r="K93">
            <v>42.3</v>
          </cell>
          <cell r="L93">
            <v>99</v>
          </cell>
          <cell r="M93">
            <v>-61.7</v>
          </cell>
        </row>
        <row r="94">
          <cell r="A94">
            <v>43082</v>
          </cell>
          <cell r="B94">
            <v>2595.1</v>
          </cell>
          <cell r="C94">
            <v>2647.55</v>
          </cell>
          <cell r="D94">
            <v>2595.1</v>
          </cell>
          <cell r="E94">
            <v>2627.3</v>
          </cell>
          <cell r="F94">
            <v>2631.3752775191501</v>
          </cell>
          <cell r="G94">
            <v>27926</v>
          </cell>
          <cell r="H94">
            <v>1256</v>
          </cell>
          <cell r="I94">
            <v>73483786</v>
          </cell>
          <cell r="J94">
            <v>3658</v>
          </cell>
          <cell r="K94">
            <v>13.1</v>
          </cell>
          <cell r="L94">
            <v>52.45</v>
          </cell>
          <cell r="M94">
            <v>32.200000000000003</v>
          </cell>
        </row>
        <row r="95">
          <cell r="A95">
            <v>43081</v>
          </cell>
          <cell r="B95">
            <v>2656.05</v>
          </cell>
          <cell r="C95">
            <v>2659.1</v>
          </cell>
          <cell r="D95">
            <v>2605.1</v>
          </cell>
          <cell r="E95">
            <v>2614.15</v>
          </cell>
          <cell r="F95">
            <v>2622.6170199423</v>
          </cell>
          <cell r="G95">
            <v>31892</v>
          </cell>
          <cell r="H95">
            <v>1431</v>
          </cell>
          <cell r="I95">
            <v>83640502</v>
          </cell>
          <cell r="J95">
            <v>14128</v>
          </cell>
          <cell r="K95">
            <v>44.3</v>
          </cell>
          <cell r="L95">
            <v>54</v>
          </cell>
          <cell r="M95">
            <v>-41.9</v>
          </cell>
        </row>
        <row r="96">
          <cell r="A96">
            <v>43080</v>
          </cell>
          <cell r="B96">
            <v>2605</v>
          </cell>
          <cell r="C96">
            <v>2667</v>
          </cell>
          <cell r="D96">
            <v>2605</v>
          </cell>
          <cell r="E96">
            <v>2656</v>
          </cell>
          <cell r="F96">
            <v>2631.1526586620898</v>
          </cell>
          <cell r="G96">
            <v>16907</v>
          </cell>
          <cell r="H96">
            <v>1019</v>
          </cell>
          <cell r="I96">
            <v>44484898</v>
          </cell>
          <cell r="J96">
            <v>5419</v>
          </cell>
          <cell r="K96">
            <v>32.049999999999997</v>
          </cell>
          <cell r="L96">
            <v>62</v>
          </cell>
          <cell r="M96">
            <v>51</v>
          </cell>
        </row>
        <row r="97">
          <cell r="A97">
            <v>43077</v>
          </cell>
          <cell r="B97">
            <v>2617</v>
          </cell>
          <cell r="C97">
            <v>2644</v>
          </cell>
          <cell r="D97">
            <v>2595.0500000000002</v>
          </cell>
          <cell r="E97">
            <v>2601</v>
          </cell>
          <cell r="F97">
            <v>2615.8229410845402</v>
          </cell>
          <cell r="G97">
            <v>19197</v>
          </cell>
          <cell r="H97">
            <v>3084</v>
          </cell>
          <cell r="I97">
            <v>50215953</v>
          </cell>
          <cell r="J97">
            <v>7794</v>
          </cell>
          <cell r="K97">
            <v>40.6</v>
          </cell>
          <cell r="L97">
            <v>48.95</v>
          </cell>
          <cell r="M97">
            <v>-16</v>
          </cell>
        </row>
        <row r="98">
          <cell r="A98">
            <v>43076</v>
          </cell>
          <cell r="B98">
            <v>2631.45</v>
          </cell>
          <cell r="C98">
            <v>2644.55</v>
          </cell>
          <cell r="D98">
            <v>2615.0500000000002</v>
          </cell>
          <cell r="E98">
            <v>2617.65</v>
          </cell>
          <cell r="F98">
            <v>2623.6389177339302</v>
          </cell>
          <cell r="G98">
            <v>17334</v>
          </cell>
          <cell r="H98">
            <v>1505</v>
          </cell>
          <cell r="I98">
            <v>45478157</v>
          </cell>
          <cell r="J98">
            <v>7969</v>
          </cell>
          <cell r="K98">
            <v>45.97</v>
          </cell>
          <cell r="L98">
            <v>29.5</v>
          </cell>
          <cell r="M98">
            <v>-13.8</v>
          </cell>
        </row>
        <row r="99">
          <cell r="A99">
            <v>43075</v>
          </cell>
          <cell r="B99">
            <v>2634</v>
          </cell>
          <cell r="C99">
            <v>2640</v>
          </cell>
          <cell r="D99">
            <v>2613.9</v>
          </cell>
          <cell r="E99">
            <v>2631.45</v>
          </cell>
          <cell r="F99">
            <v>2625.54271665642</v>
          </cell>
          <cell r="G99">
            <v>9762</v>
          </cell>
          <cell r="H99">
            <v>602</v>
          </cell>
          <cell r="I99">
            <v>25630548</v>
          </cell>
          <cell r="J99">
            <v>3008</v>
          </cell>
          <cell r="K99">
            <v>30.81</v>
          </cell>
          <cell r="L99">
            <v>26.1</v>
          </cell>
          <cell r="M99">
            <v>-2.5499999999999998</v>
          </cell>
        </row>
        <row r="100">
          <cell r="A100">
            <v>43074</v>
          </cell>
          <cell r="B100">
            <v>2620</v>
          </cell>
          <cell r="C100">
            <v>2649</v>
          </cell>
          <cell r="D100">
            <v>2620</v>
          </cell>
          <cell r="E100">
            <v>2633.8</v>
          </cell>
          <cell r="F100">
            <v>2640.18435420576</v>
          </cell>
          <cell r="G100">
            <v>11722</v>
          </cell>
          <cell r="H100">
            <v>687</v>
          </cell>
          <cell r="I100">
            <v>30948241</v>
          </cell>
          <cell r="J100">
            <v>3411</v>
          </cell>
          <cell r="K100">
            <v>29.1</v>
          </cell>
          <cell r="L100">
            <v>29</v>
          </cell>
          <cell r="M100">
            <v>13.8</v>
          </cell>
        </row>
        <row r="101">
          <cell r="A101">
            <v>43073</v>
          </cell>
          <cell r="B101">
            <v>2627</v>
          </cell>
          <cell r="C101">
            <v>2658.6</v>
          </cell>
          <cell r="D101">
            <v>2603.6999999999998</v>
          </cell>
          <cell r="E101">
            <v>2633.35</v>
          </cell>
          <cell r="F101">
            <v>2629.6272192727001</v>
          </cell>
          <cell r="G101">
            <v>17517</v>
          </cell>
          <cell r="H101">
            <v>1101</v>
          </cell>
          <cell r="I101">
            <v>46063180</v>
          </cell>
          <cell r="J101">
            <v>7408</v>
          </cell>
          <cell r="K101">
            <v>42.29</v>
          </cell>
          <cell r="L101">
            <v>54.9</v>
          </cell>
          <cell r="M101">
            <v>6.35</v>
          </cell>
        </row>
        <row r="102">
          <cell r="A102">
            <v>43070</v>
          </cell>
          <cell r="B102">
            <v>2637</v>
          </cell>
          <cell r="C102">
            <v>2668.95</v>
          </cell>
          <cell r="D102">
            <v>2625</v>
          </cell>
          <cell r="E102">
            <v>2630.55</v>
          </cell>
          <cell r="F102">
            <v>2650.0744549567999</v>
          </cell>
          <cell r="G102">
            <v>24310</v>
          </cell>
          <cell r="H102">
            <v>1661</v>
          </cell>
          <cell r="I102">
            <v>64423310</v>
          </cell>
          <cell r="J102">
            <v>10662</v>
          </cell>
          <cell r="K102">
            <v>43.86</v>
          </cell>
          <cell r="L102">
            <v>43.95</v>
          </cell>
          <cell r="M102">
            <v>-6.45</v>
          </cell>
        </row>
        <row r="103">
          <cell r="A103">
            <v>43069</v>
          </cell>
          <cell r="B103">
            <v>2658</v>
          </cell>
          <cell r="C103">
            <v>2668.55</v>
          </cell>
          <cell r="D103">
            <v>2625</v>
          </cell>
          <cell r="E103">
            <v>2634.25</v>
          </cell>
          <cell r="F103">
            <v>2646.2946526408</v>
          </cell>
          <cell r="G103">
            <v>18252</v>
          </cell>
          <cell r="H103">
            <v>951</v>
          </cell>
          <cell r="I103">
            <v>48300170</v>
          </cell>
          <cell r="J103">
            <v>5786</v>
          </cell>
          <cell r="K103">
            <v>31.7</v>
          </cell>
          <cell r="L103">
            <v>43.55</v>
          </cell>
          <cell r="M103">
            <v>-23.75</v>
          </cell>
        </row>
        <row r="104">
          <cell r="A104">
            <v>43068</v>
          </cell>
          <cell r="B104">
            <v>2679.8</v>
          </cell>
          <cell r="C104">
            <v>2692.3</v>
          </cell>
          <cell r="D104">
            <v>2651</v>
          </cell>
          <cell r="E104">
            <v>2658.55</v>
          </cell>
          <cell r="F104">
            <v>2673.7736750651602</v>
          </cell>
          <cell r="G104">
            <v>13812</v>
          </cell>
          <cell r="H104">
            <v>769</v>
          </cell>
          <cell r="I104">
            <v>36930162</v>
          </cell>
          <cell r="J104">
            <v>5357</v>
          </cell>
          <cell r="K104">
            <v>38.79</v>
          </cell>
          <cell r="L104">
            <v>41.3</v>
          </cell>
          <cell r="M104">
            <v>-21.25</v>
          </cell>
        </row>
        <row r="105">
          <cell r="A105">
            <v>43067</v>
          </cell>
          <cell r="B105">
            <v>2687</v>
          </cell>
          <cell r="C105">
            <v>2697.5</v>
          </cell>
          <cell r="D105">
            <v>2672.25</v>
          </cell>
          <cell r="E105">
            <v>2684.9</v>
          </cell>
          <cell r="F105">
            <v>2690.9484782635</v>
          </cell>
          <cell r="G105">
            <v>82373</v>
          </cell>
          <cell r="H105">
            <v>1342</v>
          </cell>
          <cell r="I105">
            <v>221661499</v>
          </cell>
          <cell r="J105">
            <v>58671</v>
          </cell>
          <cell r="K105">
            <v>71.23</v>
          </cell>
          <cell r="L105">
            <v>25.25</v>
          </cell>
          <cell r="M105">
            <v>-2.1</v>
          </cell>
        </row>
        <row r="106">
          <cell r="A106">
            <v>43066</v>
          </cell>
          <cell r="B106">
            <v>2677</v>
          </cell>
          <cell r="C106">
            <v>2691.4</v>
          </cell>
          <cell r="D106">
            <v>2665.2</v>
          </cell>
          <cell r="E106">
            <v>2687.05</v>
          </cell>
          <cell r="F106">
            <v>2676.8605018325302</v>
          </cell>
          <cell r="G106">
            <v>17735</v>
          </cell>
          <cell r="H106">
            <v>912</v>
          </cell>
          <cell r="I106">
            <v>47474121</v>
          </cell>
          <cell r="J106">
            <v>3555</v>
          </cell>
          <cell r="K106">
            <v>20.05</v>
          </cell>
          <cell r="L106">
            <v>26.2</v>
          </cell>
          <cell r="M106">
            <v>10.050000000000001</v>
          </cell>
        </row>
        <row r="107">
          <cell r="A107">
            <v>43063</v>
          </cell>
          <cell r="B107">
            <v>2674</v>
          </cell>
          <cell r="C107">
            <v>2706</v>
          </cell>
          <cell r="D107">
            <v>2674</v>
          </cell>
          <cell r="E107">
            <v>2688.75</v>
          </cell>
          <cell r="F107">
            <v>2688.7475086194599</v>
          </cell>
          <cell r="G107">
            <v>21173</v>
          </cell>
          <cell r="H107">
            <v>1279</v>
          </cell>
          <cell r="I107">
            <v>56928851</v>
          </cell>
          <cell r="J107">
            <v>8264</v>
          </cell>
          <cell r="K107">
            <v>39.03</v>
          </cell>
          <cell r="L107">
            <v>32</v>
          </cell>
          <cell r="M107">
            <v>14.75</v>
          </cell>
        </row>
        <row r="108">
          <cell r="A108">
            <v>43062</v>
          </cell>
          <cell r="B108">
            <v>2684.1</v>
          </cell>
          <cell r="C108">
            <v>2694.25</v>
          </cell>
          <cell r="D108">
            <v>2672.65</v>
          </cell>
          <cell r="E108">
            <v>2682.75</v>
          </cell>
          <cell r="F108">
            <v>2685.4410611998701</v>
          </cell>
          <cell r="G108">
            <v>16585</v>
          </cell>
          <cell r="H108">
            <v>686</v>
          </cell>
          <cell r="I108">
            <v>44538040</v>
          </cell>
          <cell r="J108">
            <v>3521</v>
          </cell>
          <cell r="K108">
            <v>21.23</v>
          </cell>
          <cell r="L108">
            <v>21.6</v>
          </cell>
          <cell r="M108">
            <v>-1.35</v>
          </cell>
        </row>
        <row r="109">
          <cell r="A109">
            <v>43061</v>
          </cell>
          <cell r="B109">
            <v>2670</v>
          </cell>
          <cell r="C109">
            <v>2709.4</v>
          </cell>
          <cell r="D109">
            <v>2670</v>
          </cell>
          <cell r="E109">
            <v>2683.2</v>
          </cell>
          <cell r="F109">
            <v>2686.75810257383</v>
          </cell>
          <cell r="G109">
            <v>73742</v>
          </cell>
          <cell r="H109">
            <v>1293</v>
          </cell>
          <cell r="I109">
            <v>198126916</v>
          </cell>
          <cell r="J109">
            <v>33729</v>
          </cell>
          <cell r="K109">
            <v>45.74</v>
          </cell>
          <cell r="L109">
            <v>39.4</v>
          </cell>
          <cell r="M109">
            <v>13.2</v>
          </cell>
        </row>
        <row r="110">
          <cell r="A110">
            <v>43060</v>
          </cell>
          <cell r="B110">
            <v>2704.75</v>
          </cell>
          <cell r="C110">
            <v>2704.75</v>
          </cell>
          <cell r="D110">
            <v>2670</v>
          </cell>
          <cell r="E110">
            <v>2676.65</v>
          </cell>
          <cell r="F110">
            <v>2682.4815869282602</v>
          </cell>
          <cell r="G110">
            <v>16157</v>
          </cell>
          <cell r="H110">
            <v>939</v>
          </cell>
          <cell r="I110">
            <v>43340855</v>
          </cell>
          <cell r="J110">
            <v>5583</v>
          </cell>
          <cell r="K110">
            <v>34.549999999999997</v>
          </cell>
          <cell r="L110">
            <v>34.75</v>
          </cell>
          <cell r="M110">
            <v>-28.1</v>
          </cell>
        </row>
        <row r="111">
          <cell r="A111">
            <v>43059</v>
          </cell>
          <cell r="B111">
            <v>2718.1</v>
          </cell>
          <cell r="C111">
            <v>2725.65</v>
          </cell>
          <cell r="D111">
            <v>2696.95</v>
          </cell>
          <cell r="E111">
            <v>2704.65</v>
          </cell>
          <cell r="F111">
            <v>2712.7414334076402</v>
          </cell>
          <cell r="G111">
            <v>24222</v>
          </cell>
          <cell r="H111">
            <v>1002</v>
          </cell>
          <cell r="I111">
            <v>65708023</v>
          </cell>
          <cell r="J111">
            <v>5287</v>
          </cell>
          <cell r="K111">
            <v>21.83</v>
          </cell>
          <cell r="L111">
            <v>28.7</v>
          </cell>
          <cell r="M111">
            <v>-13.45</v>
          </cell>
        </row>
        <row r="112">
          <cell r="A112">
            <v>43056</v>
          </cell>
          <cell r="B112">
            <v>2759</v>
          </cell>
          <cell r="C112">
            <v>2759</v>
          </cell>
          <cell r="D112">
            <v>2706</v>
          </cell>
          <cell r="E112">
            <v>2710.1</v>
          </cell>
          <cell r="F112">
            <v>2721.8541943190799</v>
          </cell>
          <cell r="G112">
            <v>15068</v>
          </cell>
          <cell r="H112">
            <v>923</v>
          </cell>
          <cell r="I112">
            <v>41012899</v>
          </cell>
          <cell r="J112">
            <v>3569</v>
          </cell>
          <cell r="K112">
            <v>23.69</v>
          </cell>
          <cell r="L112">
            <v>53</v>
          </cell>
          <cell r="M112">
            <v>-48.9</v>
          </cell>
        </row>
        <row r="113">
          <cell r="A113">
            <v>43055</v>
          </cell>
          <cell r="B113">
            <v>2707</v>
          </cell>
          <cell r="C113">
            <v>2761</v>
          </cell>
          <cell r="D113">
            <v>2690</v>
          </cell>
          <cell r="E113">
            <v>2746.6</v>
          </cell>
          <cell r="F113">
            <v>2734.0204294413602</v>
          </cell>
          <cell r="G113">
            <v>66179</v>
          </cell>
          <cell r="H113">
            <v>3834</v>
          </cell>
          <cell r="I113">
            <v>180934738</v>
          </cell>
          <cell r="J113">
            <v>14013</v>
          </cell>
          <cell r="K113">
            <v>21.17</v>
          </cell>
          <cell r="L113">
            <v>71</v>
          </cell>
          <cell r="M113">
            <v>39.6</v>
          </cell>
        </row>
        <row r="114">
          <cell r="A114">
            <v>43054</v>
          </cell>
          <cell r="B114">
            <v>2715</v>
          </cell>
          <cell r="C114">
            <v>2749.95</v>
          </cell>
          <cell r="D114">
            <v>2702.8</v>
          </cell>
          <cell r="E114">
            <v>2706.15</v>
          </cell>
          <cell r="F114">
            <v>2729.1620918222102</v>
          </cell>
          <cell r="G114">
            <v>24591</v>
          </cell>
          <cell r="H114">
            <v>1454</v>
          </cell>
          <cell r="I114">
            <v>67112825</v>
          </cell>
          <cell r="J114">
            <v>4323</v>
          </cell>
          <cell r="K114">
            <v>17.579999999999998</v>
          </cell>
          <cell r="L114">
            <v>47.15</v>
          </cell>
          <cell r="M114">
            <v>-8.85</v>
          </cell>
        </row>
        <row r="115">
          <cell r="A115">
            <v>43053</v>
          </cell>
          <cell r="B115">
            <v>2758</v>
          </cell>
          <cell r="C115">
            <v>2758</v>
          </cell>
          <cell r="D115">
            <v>2706.55</v>
          </cell>
          <cell r="E115">
            <v>2716.75</v>
          </cell>
          <cell r="F115">
            <v>2722.4735212973501</v>
          </cell>
          <cell r="G115">
            <v>29722</v>
          </cell>
          <cell r="H115">
            <v>2044</v>
          </cell>
          <cell r="I115">
            <v>80917358</v>
          </cell>
          <cell r="J115">
            <v>8966</v>
          </cell>
          <cell r="K115">
            <v>30.17</v>
          </cell>
          <cell r="L115">
            <v>51.45</v>
          </cell>
          <cell r="M115">
            <v>-41.25</v>
          </cell>
        </row>
        <row r="116">
          <cell r="A116">
            <v>43052</v>
          </cell>
          <cell r="B116">
            <v>2703</v>
          </cell>
          <cell r="C116">
            <v>2774</v>
          </cell>
          <cell r="D116">
            <v>2700</v>
          </cell>
          <cell r="E116">
            <v>2758.9</v>
          </cell>
          <cell r="F116">
            <v>2754.0964313282998</v>
          </cell>
          <cell r="G116">
            <v>67364</v>
          </cell>
          <cell r="H116">
            <v>3391</v>
          </cell>
          <cell r="I116">
            <v>185526952</v>
          </cell>
          <cell r="J116">
            <v>31094</v>
          </cell>
          <cell r="K116">
            <v>46.16</v>
          </cell>
          <cell r="L116">
            <v>74</v>
          </cell>
          <cell r="M116">
            <v>55.9</v>
          </cell>
        </row>
        <row r="117">
          <cell r="A117">
            <v>43049</v>
          </cell>
          <cell r="B117">
            <v>2717</v>
          </cell>
          <cell r="C117">
            <v>2729.95</v>
          </cell>
          <cell r="D117">
            <v>2695.5</v>
          </cell>
          <cell r="E117">
            <v>2703.3</v>
          </cell>
          <cell r="F117">
            <v>2705.14805825242</v>
          </cell>
          <cell r="G117">
            <v>9064</v>
          </cell>
          <cell r="H117">
            <v>597</v>
          </cell>
          <cell r="I117">
            <v>24519462</v>
          </cell>
          <cell r="J117">
            <v>2694</v>
          </cell>
          <cell r="K117">
            <v>29.72</v>
          </cell>
          <cell r="L117">
            <v>34.450000000000003</v>
          </cell>
          <cell r="M117">
            <v>-13.7</v>
          </cell>
        </row>
        <row r="118">
          <cell r="A118">
            <v>43048</v>
          </cell>
          <cell r="B118">
            <v>2750</v>
          </cell>
          <cell r="C118">
            <v>2750</v>
          </cell>
          <cell r="D118">
            <v>2713.55</v>
          </cell>
          <cell r="E118">
            <v>2733.85</v>
          </cell>
          <cell r="F118">
            <v>2730.3839561629802</v>
          </cell>
          <cell r="G118">
            <v>31389</v>
          </cell>
          <cell r="H118">
            <v>1645</v>
          </cell>
          <cell r="I118">
            <v>85704022</v>
          </cell>
          <cell r="J118">
            <v>11426</v>
          </cell>
          <cell r="K118">
            <v>36.4</v>
          </cell>
          <cell r="L118">
            <v>36.450000000000003</v>
          </cell>
          <cell r="M118">
            <v>-16.149999999999999</v>
          </cell>
        </row>
        <row r="119">
          <cell r="A119">
            <v>43047</v>
          </cell>
          <cell r="B119">
            <v>2728</v>
          </cell>
          <cell r="C119">
            <v>2753.1</v>
          </cell>
          <cell r="D119">
            <v>2719.65</v>
          </cell>
          <cell r="E119">
            <v>2730.45</v>
          </cell>
          <cell r="F119">
            <v>2738.1138243274099</v>
          </cell>
          <cell r="G119">
            <v>30591</v>
          </cell>
          <cell r="H119">
            <v>4348</v>
          </cell>
          <cell r="I119">
            <v>83761640</v>
          </cell>
          <cell r="J119">
            <v>9732</v>
          </cell>
          <cell r="K119">
            <v>31.81</v>
          </cell>
          <cell r="L119">
            <v>33.450000000000003</v>
          </cell>
          <cell r="M119">
            <v>2.4500000000000002</v>
          </cell>
        </row>
        <row r="120">
          <cell r="A120">
            <v>43046</v>
          </cell>
          <cell r="B120">
            <v>2671</v>
          </cell>
          <cell r="C120">
            <v>2743.6</v>
          </cell>
          <cell r="D120">
            <v>2668</v>
          </cell>
          <cell r="E120">
            <v>2708.35</v>
          </cell>
          <cell r="F120">
            <v>2717.17567474406</v>
          </cell>
          <cell r="G120">
            <v>116044</v>
          </cell>
          <cell r="H120">
            <v>5765</v>
          </cell>
          <cell r="I120">
            <v>315311934</v>
          </cell>
          <cell r="J120">
            <v>22357</v>
          </cell>
          <cell r="K120">
            <v>19.27</v>
          </cell>
          <cell r="L120">
            <v>75.599999999999994</v>
          </cell>
          <cell r="M120">
            <v>37.35</v>
          </cell>
        </row>
        <row r="121">
          <cell r="A121">
            <v>43045</v>
          </cell>
          <cell r="B121">
            <v>2610</v>
          </cell>
          <cell r="C121">
            <v>2672.95</v>
          </cell>
          <cell r="D121">
            <v>2610</v>
          </cell>
          <cell r="E121">
            <v>2667</v>
          </cell>
          <cell r="F121">
            <v>2646.8723896663</v>
          </cell>
          <cell r="G121">
            <v>37160</v>
          </cell>
          <cell r="H121">
            <v>3862</v>
          </cell>
          <cell r="I121">
            <v>98357778</v>
          </cell>
          <cell r="J121">
            <v>16927</v>
          </cell>
          <cell r="K121">
            <v>45.55</v>
          </cell>
          <cell r="L121">
            <v>62.95</v>
          </cell>
          <cell r="M121">
            <v>57</v>
          </cell>
        </row>
        <row r="122">
          <cell r="A122">
            <v>43042</v>
          </cell>
          <cell r="B122">
            <v>2630</v>
          </cell>
          <cell r="C122">
            <v>2635</v>
          </cell>
          <cell r="D122">
            <v>2604.25</v>
          </cell>
          <cell r="E122">
            <v>2612.6999999999998</v>
          </cell>
          <cell r="F122">
            <v>2614.7328839618899</v>
          </cell>
          <cell r="G122">
            <v>17951</v>
          </cell>
          <cell r="H122">
            <v>1025</v>
          </cell>
          <cell r="I122">
            <v>46937070</v>
          </cell>
          <cell r="J122">
            <v>4494</v>
          </cell>
          <cell r="K122">
            <v>25.03</v>
          </cell>
          <cell r="L122">
            <v>30.75</v>
          </cell>
          <cell r="M122">
            <v>-17.3</v>
          </cell>
        </row>
        <row r="123">
          <cell r="A123">
            <v>43041</v>
          </cell>
          <cell r="B123">
            <v>2586.5</v>
          </cell>
          <cell r="C123">
            <v>2670</v>
          </cell>
          <cell r="D123">
            <v>2586.5</v>
          </cell>
          <cell r="E123">
            <v>2625.8</v>
          </cell>
          <cell r="F123">
            <v>2635.1283693555501</v>
          </cell>
          <cell r="G123">
            <v>40438</v>
          </cell>
          <cell r="H123">
            <v>1813</v>
          </cell>
          <cell r="I123">
            <v>106559321</v>
          </cell>
          <cell r="J123">
            <v>10419</v>
          </cell>
          <cell r="K123">
            <v>25.77</v>
          </cell>
          <cell r="L123">
            <v>83.5</v>
          </cell>
          <cell r="M123">
            <v>39.299999999999997</v>
          </cell>
        </row>
        <row r="124">
          <cell r="A124">
            <v>43040</v>
          </cell>
          <cell r="B124">
            <v>2622</v>
          </cell>
          <cell r="C124">
            <v>2622</v>
          </cell>
          <cell r="D124">
            <v>2581.1</v>
          </cell>
          <cell r="E124">
            <v>2602.5</v>
          </cell>
          <cell r="F124">
            <v>2595.1162781524799</v>
          </cell>
          <cell r="G124">
            <v>25353</v>
          </cell>
          <cell r="H124">
            <v>1199</v>
          </cell>
          <cell r="I124">
            <v>65793983</v>
          </cell>
          <cell r="J124">
            <v>7526</v>
          </cell>
          <cell r="K124">
            <v>29.68</v>
          </cell>
          <cell r="L124">
            <v>40.9</v>
          </cell>
          <cell r="M124">
            <v>-19.5</v>
          </cell>
        </row>
        <row r="125">
          <cell r="A125">
            <v>43039</v>
          </cell>
          <cell r="B125">
            <v>2595.0500000000002</v>
          </cell>
          <cell r="C125">
            <v>2634.9</v>
          </cell>
          <cell r="D125">
            <v>2595.0500000000002</v>
          </cell>
          <cell r="E125">
            <v>2616.3000000000002</v>
          </cell>
          <cell r="F125">
            <v>2624.1994972067</v>
          </cell>
          <cell r="G125">
            <v>35800</v>
          </cell>
          <cell r="H125">
            <v>2043</v>
          </cell>
          <cell r="I125">
            <v>93946342</v>
          </cell>
          <cell r="J125">
            <v>14548</v>
          </cell>
          <cell r="K125">
            <v>40.64</v>
          </cell>
          <cell r="L125">
            <v>39.85</v>
          </cell>
          <cell r="M125">
            <v>21.25</v>
          </cell>
        </row>
        <row r="126">
          <cell r="A126">
            <v>43038</v>
          </cell>
          <cell r="B126">
            <v>2580</v>
          </cell>
          <cell r="C126">
            <v>2618</v>
          </cell>
          <cell r="D126">
            <v>2580</v>
          </cell>
          <cell r="E126">
            <v>2613</v>
          </cell>
          <cell r="F126">
            <v>2605.56297214491</v>
          </cell>
          <cell r="G126">
            <v>42757</v>
          </cell>
          <cell r="H126">
            <v>1644</v>
          </cell>
          <cell r="I126">
            <v>111406056</v>
          </cell>
          <cell r="J126">
            <v>9681</v>
          </cell>
          <cell r="K126">
            <v>22.64</v>
          </cell>
          <cell r="L126">
            <v>38</v>
          </cell>
          <cell r="M126">
            <v>33</v>
          </cell>
        </row>
        <row r="127">
          <cell r="A127">
            <v>43035</v>
          </cell>
          <cell r="B127">
            <v>2545</v>
          </cell>
          <cell r="C127">
            <v>2590</v>
          </cell>
          <cell r="D127">
            <v>2534.4</v>
          </cell>
          <cell r="E127">
            <v>2579.1999999999998</v>
          </cell>
          <cell r="F127">
            <v>2564.96760055291</v>
          </cell>
          <cell r="G127">
            <v>29661</v>
          </cell>
          <cell r="H127">
            <v>1202</v>
          </cell>
          <cell r="I127">
            <v>76079504</v>
          </cell>
          <cell r="J127">
            <v>8203</v>
          </cell>
          <cell r="K127">
            <v>27.66</v>
          </cell>
          <cell r="L127">
            <v>55.6</v>
          </cell>
          <cell r="M127">
            <v>34.200000000000003</v>
          </cell>
        </row>
        <row r="128">
          <cell r="A128">
            <v>43034</v>
          </cell>
          <cell r="B128">
            <v>2560</v>
          </cell>
          <cell r="C128">
            <v>2566.4</v>
          </cell>
          <cell r="D128">
            <v>2525.6</v>
          </cell>
          <cell r="E128">
            <v>2543</v>
          </cell>
          <cell r="F128">
            <v>2544.0141651345398</v>
          </cell>
          <cell r="G128">
            <v>23932</v>
          </cell>
          <cell r="H128">
            <v>1542</v>
          </cell>
          <cell r="I128">
            <v>60883347</v>
          </cell>
          <cell r="J128">
            <v>6863</v>
          </cell>
          <cell r="K128">
            <v>28.68</v>
          </cell>
          <cell r="L128">
            <v>40.799999999999997</v>
          </cell>
          <cell r="M128">
            <v>-17</v>
          </cell>
        </row>
        <row r="129">
          <cell r="A129">
            <v>43033</v>
          </cell>
          <cell r="B129">
            <v>2582</v>
          </cell>
          <cell r="C129">
            <v>2611</v>
          </cell>
          <cell r="D129">
            <v>2558.75</v>
          </cell>
          <cell r="E129">
            <v>2561.75</v>
          </cell>
          <cell r="F129">
            <v>2586.8995971725999</v>
          </cell>
          <cell r="G129">
            <v>13157</v>
          </cell>
          <cell r="H129">
            <v>820</v>
          </cell>
          <cell r="I129">
            <v>34035838</v>
          </cell>
          <cell r="J129">
            <v>3552</v>
          </cell>
          <cell r="K129">
            <v>27</v>
          </cell>
          <cell r="L129">
            <v>52.25</v>
          </cell>
          <cell r="M129">
            <v>-20.25</v>
          </cell>
        </row>
        <row r="130">
          <cell r="A130">
            <v>43032</v>
          </cell>
          <cell r="B130">
            <v>2610</v>
          </cell>
          <cell r="C130">
            <v>2619</v>
          </cell>
          <cell r="D130">
            <v>2570.4499999999998</v>
          </cell>
          <cell r="E130">
            <v>2580.6</v>
          </cell>
          <cell r="F130">
            <v>2586.7659836908101</v>
          </cell>
          <cell r="G130">
            <v>14593</v>
          </cell>
          <cell r="H130">
            <v>719</v>
          </cell>
          <cell r="I130">
            <v>37748676</v>
          </cell>
          <cell r="J130">
            <v>4496</v>
          </cell>
          <cell r="K130">
            <v>30.81</v>
          </cell>
          <cell r="L130">
            <v>48.55</v>
          </cell>
          <cell r="M130">
            <v>-29.4</v>
          </cell>
        </row>
        <row r="131">
          <cell r="A131">
            <v>43031</v>
          </cell>
          <cell r="B131">
            <v>2581</v>
          </cell>
          <cell r="C131">
            <v>2625.05</v>
          </cell>
          <cell r="D131">
            <v>2555</v>
          </cell>
          <cell r="E131">
            <v>2585.9499999999998</v>
          </cell>
          <cell r="F131">
            <v>2593.9715848189799</v>
          </cell>
          <cell r="G131">
            <v>91430</v>
          </cell>
          <cell r="H131">
            <v>2081</v>
          </cell>
          <cell r="I131">
            <v>237166822</v>
          </cell>
          <cell r="J131">
            <v>64803</v>
          </cell>
          <cell r="K131">
            <v>70.88</v>
          </cell>
          <cell r="L131">
            <v>70.05</v>
          </cell>
          <cell r="M131">
            <v>4.95</v>
          </cell>
        </row>
        <row r="132">
          <cell r="A132">
            <v>43027</v>
          </cell>
          <cell r="B132">
            <v>2589.0500000000002</v>
          </cell>
          <cell r="C132">
            <v>2594.9499999999998</v>
          </cell>
          <cell r="D132">
            <v>2570.85</v>
          </cell>
          <cell r="E132">
            <v>2580.9499999999998</v>
          </cell>
          <cell r="F132">
            <v>2581.32490764145</v>
          </cell>
          <cell r="G132">
            <v>5143</v>
          </cell>
          <cell r="H132">
            <v>370</v>
          </cell>
          <cell r="I132">
            <v>13275754</v>
          </cell>
          <cell r="J132">
            <v>2226</v>
          </cell>
          <cell r="K132">
            <v>43.28</v>
          </cell>
          <cell r="L132">
            <v>24.1</v>
          </cell>
          <cell r="M132">
            <v>-8.1</v>
          </cell>
        </row>
        <row r="133">
          <cell r="A133">
            <v>43026</v>
          </cell>
          <cell r="B133">
            <v>2590</v>
          </cell>
          <cell r="C133">
            <v>2611.9</v>
          </cell>
          <cell r="D133">
            <v>2580</v>
          </cell>
          <cell r="E133">
            <v>2589.0500000000002</v>
          </cell>
          <cell r="F133">
            <v>2590.6971425029401</v>
          </cell>
          <cell r="G133">
            <v>16133</v>
          </cell>
          <cell r="H133">
            <v>955</v>
          </cell>
          <cell r="I133">
            <v>41795717</v>
          </cell>
          <cell r="J133">
            <v>7239</v>
          </cell>
          <cell r="K133">
            <v>44.87</v>
          </cell>
          <cell r="L133">
            <v>31.9</v>
          </cell>
          <cell r="M133">
            <v>-0.95</v>
          </cell>
        </row>
        <row r="134">
          <cell r="A134">
            <v>43025</v>
          </cell>
          <cell r="B134">
            <v>2586</v>
          </cell>
          <cell r="C134">
            <v>2612.9499999999998</v>
          </cell>
          <cell r="D134">
            <v>2581.1</v>
          </cell>
          <cell r="E134">
            <v>2594.85</v>
          </cell>
          <cell r="F134">
            <v>2601.5412629147099</v>
          </cell>
          <cell r="G134">
            <v>31166</v>
          </cell>
          <cell r="H134">
            <v>1897</v>
          </cell>
          <cell r="I134">
            <v>81079635</v>
          </cell>
          <cell r="J134">
            <v>12012</v>
          </cell>
          <cell r="K134">
            <v>38.54</v>
          </cell>
          <cell r="L134">
            <v>31.85</v>
          </cell>
          <cell r="M134">
            <v>8.85</v>
          </cell>
        </row>
        <row r="135">
          <cell r="A135">
            <v>43024</v>
          </cell>
          <cell r="B135">
            <v>2556.75</v>
          </cell>
          <cell r="C135">
            <v>2590</v>
          </cell>
          <cell r="D135">
            <v>2556</v>
          </cell>
          <cell r="E135">
            <v>2585.1</v>
          </cell>
          <cell r="F135">
            <v>2578.0756116848002</v>
          </cell>
          <cell r="G135">
            <v>42996</v>
          </cell>
          <cell r="H135">
            <v>1604</v>
          </cell>
          <cell r="I135">
            <v>110846939</v>
          </cell>
          <cell r="J135">
            <v>23605</v>
          </cell>
          <cell r="K135">
            <v>54.9</v>
          </cell>
          <cell r="L135">
            <v>34</v>
          </cell>
          <cell r="M135">
            <v>28.35</v>
          </cell>
        </row>
        <row r="136">
          <cell r="A136">
            <v>43021</v>
          </cell>
          <cell r="B136">
            <v>2549.9</v>
          </cell>
          <cell r="C136">
            <v>2605.6</v>
          </cell>
          <cell r="D136">
            <v>2525</v>
          </cell>
          <cell r="E136">
            <v>2556.75</v>
          </cell>
          <cell r="F136">
            <v>2563.4859324372001</v>
          </cell>
          <cell r="G136">
            <v>93513</v>
          </cell>
          <cell r="H136">
            <v>4662</v>
          </cell>
          <cell r="I136">
            <v>239719260</v>
          </cell>
          <cell r="J136">
            <v>15983</v>
          </cell>
          <cell r="K136">
            <v>17.09</v>
          </cell>
          <cell r="L136">
            <v>80.599999999999994</v>
          </cell>
          <cell r="M136">
            <v>6.85</v>
          </cell>
        </row>
        <row r="137">
          <cell r="A137">
            <v>43020</v>
          </cell>
          <cell r="B137">
            <v>2501.0500000000002</v>
          </cell>
          <cell r="C137">
            <v>2555</v>
          </cell>
          <cell r="D137">
            <v>2501.0500000000002</v>
          </cell>
          <cell r="E137">
            <v>2548.5500000000002</v>
          </cell>
          <cell r="F137">
            <v>2520.2839996361199</v>
          </cell>
          <cell r="G137">
            <v>186877</v>
          </cell>
          <cell r="H137">
            <v>2711</v>
          </cell>
          <cell r="I137">
            <v>470983113</v>
          </cell>
          <cell r="J137">
            <v>155588</v>
          </cell>
          <cell r="K137">
            <v>83.26</v>
          </cell>
          <cell r="L137">
            <v>53.95</v>
          </cell>
          <cell r="M137">
            <v>47.5</v>
          </cell>
        </row>
        <row r="138">
          <cell r="A138">
            <v>43019</v>
          </cell>
          <cell r="B138">
            <v>2460</v>
          </cell>
          <cell r="C138">
            <v>2513.35</v>
          </cell>
          <cell r="D138">
            <v>2457.6999999999998</v>
          </cell>
          <cell r="E138">
            <v>2500.5</v>
          </cell>
          <cell r="F138">
            <v>2501.2193908038698</v>
          </cell>
          <cell r="G138">
            <v>127184</v>
          </cell>
          <cell r="H138">
            <v>1835</v>
          </cell>
          <cell r="I138">
            <v>318115087</v>
          </cell>
          <cell r="J138">
            <v>107723</v>
          </cell>
          <cell r="K138">
            <v>84.7</v>
          </cell>
          <cell r="L138">
            <v>55.65</v>
          </cell>
          <cell r="M138">
            <v>40.5</v>
          </cell>
        </row>
        <row r="139">
          <cell r="A139">
            <v>43018</v>
          </cell>
          <cell r="B139">
            <v>2460</v>
          </cell>
          <cell r="C139">
            <v>2470.6</v>
          </cell>
          <cell r="D139">
            <v>2452.1</v>
          </cell>
          <cell r="E139">
            <v>2459.5500000000002</v>
          </cell>
          <cell r="F139">
            <v>2459.87609785831</v>
          </cell>
          <cell r="G139">
            <v>144372</v>
          </cell>
          <cell r="H139">
            <v>1201</v>
          </cell>
          <cell r="I139">
            <v>355137232</v>
          </cell>
          <cell r="J139">
            <v>125657</v>
          </cell>
          <cell r="K139">
            <v>87.04</v>
          </cell>
          <cell r="L139">
            <v>18.5</v>
          </cell>
          <cell r="M139">
            <v>-0.45</v>
          </cell>
        </row>
        <row r="140">
          <cell r="A140">
            <v>43017</v>
          </cell>
          <cell r="B140">
            <v>2448</v>
          </cell>
          <cell r="C140">
            <v>2467</v>
          </cell>
          <cell r="D140">
            <v>2442.6</v>
          </cell>
          <cell r="E140">
            <v>2452.5500000000002</v>
          </cell>
          <cell r="F140">
            <v>2457.0954592111002</v>
          </cell>
          <cell r="G140">
            <v>20459</v>
          </cell>
          <cell r="H140">
            <v>833</v>
          </cell>
          <cell r="I140">
            <v>50269716</v>
          </cell>
          <cell r="J140">
            <v>8158</v>
          </cell>
          <cell r="K140">
            <v>39.869999999999997</v>
          </cell>
          <cell r="L140">
            <v>24.4</v>
          </cell>
          <cell r="M140">
            <v>4.55</v>
          </cell>
        </row>
        <row r="141">
          <cell r="A141">
            <v>43014</v>
          </cell>
          <cell r="B141">
            <v>2428</v>
          </cell>
          <cell r="C141">
            <v>2454.0500000000002</v>
          </cell>
          <cell r="D141">
            <v>2427.6</v>
          </cell>
          <cell r="E141">
            <v>2445.15</v>
          </cell>
          <cell r="F141">
            <v>2444.3029576999302</v>
          </cell>
          <cell r="G141">
            <v>24208</v>
          </cell>
          <cell r="H141">
            <v>1015</v>
          </cell>
          <cell r="I141">
            <v>59171686</v>
          </cell>
          <cell r="J141">
            <v>11458</v>
          </cell>
          <cell r="K141">
            <v>47.33</v>
          </cell>
          <cell r="L141">
            <v>26.45</v>
          </cell>
          <cell r="M141">
            <v>17.149999999999999</v>
          </cell>
        </row>
        <row r="142">
          <cell r="A142">
            <v>43013</v>
          </cell>
          <cell r="B142">
            <v>2442</v>
          </cell>
          <cell r="C142">
            <v>2442.5500000000002</v>
          </cell>
          <cell r="D142">
            <v>2425</v>
          </cell>
          <cell r="E142">
            <v>2430.15</v>
          </cell>
          <cell r="F142">
            <v>2435.66277474974</v>
          </cell>
          <cell r="G142">
            <v>112284</v>
          </cell>
          <cell r="H142">
            <v>1403</v>
          </cell>
          <cell r="I142">
            <v>273485959</v>
          </cell>
          <cell r="J142">
            <v>94617</v>
          </cell>
          <cell r="K142">
            <v>84.27</v>
          </cell>
          <cell r="L142">
            <v>17.55</v>
          </cell>
          <cell r="M142">
            <v>-11.85</v>
          </cell>
        </row>
        <row r="143">
          <cell r="A143">
            <v>43012</v>
          </cell>
          <cell r="B143">
            <v>2470</v>
          </cell>
          <cell r="C143">
            <v>2470</v>
          </cell>
          <cell r="D143">
            <v>2429</v>
          </cell>
          <cell r="E143">
            <v>2442.5500000000002</v>
          </cell>
          <cell r="F143">
            <v>2439.26446692842</v>
          </cell>
          <cell r="G143">
            <v>132440</v>
          </cell>
          <cell r="H143">
            <v>2537</v>
          </cell>
          <cell r="I143">
            <v>323056186</v>
          </cell>
          <cell r="J143">
            <v>86403</v>
          </cell>
          <cell r="K143">
            <v>65.239999999999995</v>
          </cell>
          <cell r="L143">
            <v>41</v>
          </cell>
          <cell r="M143">
            <v>-27.45</v>
          </cell>
        </row>
        <row r="144">
          <cell r="A144">
            <v>43011</v>
          </cell>
          <cell r="B144">
            <v>2435</v>
          </cell>
          <cell r="C144">
            <v>2455.4499999999998</v>
          </cell>
          <cell r="D144">
            <v>2428</v>
          </cell>
          <cell r="E144">
            <v>2447.0500000000002</v>
          </cell>
          <cell r="F144">
            <v>2438.6371375189901</v>
          </cell>
          <cell r="G144">
            <v>166457</v>
          </cell>
          <cell r="H144">
            <v>3026</v>
          </cell>
          <cell r="I144">
            <v>405928222</v>
          </cell>
          <cell r="J144">
            <v>115039</v>
          </cell>
          <cell r="K144">
            <v>69.11</v>
          </cell>
          <cell r="L144">
            <v>27.45</v>
          </cell>
          <cell r="M144">
            <v>12.05</v>
          </cell>
        </row>
        <row r="145">
          <cell r="A145">
            <v>43007</v>
          </cell>
          <cell r="B145">
            <v>2478.4499999999998</v>
          </cell>
          <cell r="C145">
            <v>2483.4499999999998</v>
          </cell>
          <cell r="D145">
            <v>2420.65</v>
          </cell>
          <cell r="E145">
            <v>2437</v>
          </cell>
          <cell r="F145">
            <v>2443.0280923618898</v>
          </cell>
          <cell r="G145">
            <v>95364</v>
          </cell>
          <cell r="H145">
            <v>2501</v>
          </cell>
          <cell r="I145">
            <v>232976931</v>
          </cell>
          <cell r="J145">
            <v>33743</v>
          </cell>
          <cell r="K145">
            <v>35.380000000000003</v>
          </cell>
          <cell r="L145">
            <v>62.8</v>
          </cell>
          <cell r="M145">
            <v>-41.45</v>
          </cell>
        </row>
        <row r="146">
          <cell r="A146">
            <v>43006</v>
          </cell>
          <cell r="B146">
            <v>2495</v>
          </cell>
          <cell r="C146">
            <v>2511.0500000000002</v>
          </cell>
          <cell r="D146">
            <v>2452.85</v>
          </cell>
          <cell r="E146">
            <v>2478.4499999999998</v>
          </cell>
          <cell r="F146">
            <v>2481.0928326379199</v>
          </cell>
          <cell r="G146">
            <v>107850</v>
          </cell>
          <cell r="H146">
            <v>2873</v>
          </cell>
          <cell r="I146">
            <v>267585862</v>
          </cell>
          <cell r="J146">
            <v>69261</v>
          </cell>
          <cell r="K146">
            <v>64.22</v>
          </cell>
          <cell r="L146">
            <v>58.2</v>
          </cell>
          <cell r="M146">
            <v>-16.55</v>
          </cell>
        </row>
        <row r="147">
          <cell r="A147">
            <v>43005</v>
          </cell>
          <cell r="B147">
            <v>2490</v>
          </cell>
          <cell r="C147">
            <v>2507.9499999999998</v>
          </cell>
          <cell r="D147">
            <v>2474.1</v>
          </cell>
          <cell r="E147">
            <v>2490.15</v>
          </cell>
          <cell r="F147">
            <v>2492.13285325487</v>
          </cell>
          <cell r="G147">
            <v>331057</v>
          </cell>
          <cell r="H147">
            <v>1900</v>
          </cell>
          <cell r="I147">
            <v>825038026</v>
          </cell>
          <cell r="J147">
            <v>306122</v>
          </cell>
          <cell r="K147">
            <v>92.47</v>
          </cell>
          <cell r="L147">
            <v>33.85</v>
          </cell>
          <cell r="M147">
            <v>0.15</v>
          </cell>
        </row>
        <row r="148">
          <cell r="A148">
            <v>43004</v>
          </cell>
          <cell r="B148">
            <v>2508.1999999999998</v>
          </cell>
          <cell r="C148">
            <v>2526</v>
          </cell>
          <cell r="D148">
            <v>2468</v>
          </cell>
          <cell r="E148">
            <v>2474.9</v>
          </cell>
          <cell r="F148">
            <v>2484.93151699595</v>
          </cell>
          <cell r="G148">
            <v>62103</v>
          </cell>
          <cell r="H148">
            <v>2369</v>
          </cell>
          <cell r="I148">
            <v>154321702</v>
          </cell>
          <cell r="J148">
            <v>36550</v>
          </cell>
          <cell r="K148">
            <v>58.85</v>
          </cell>
          <cell r="L148">
            <v>58</v>
          </cell>
          <cell r="M148">
            <v>-33.299999999999997</v>
          </cell>
        </row>
        <row r="149">
          <cell r="A149">
            <v>43003</v>
          </cell>
          <cell r="B149">
            <v>2528.8000000000002</v>
          </cell>
          <cell r="C149">
            <v>2533</v>
          </cell>
          <cell r="D149">
            <v>2495</v>
          </cell>
          <cell r="E149">
            <v>2508.1999999999998</v>
          </cell>
          <cell r="F149">
            <v>2516.2877751235001</v>
          </cell>
          <cell r="G149">
            <v>43117</v>
          </cell>
          <cell r="H149">
            <v>2751</v>
          </cell>
          <cell r="I149">
            <v>108494780</v>
          </cell>
          <cell r="J149">
            <v>10933</v>
          </cell>
          <cell r="K149">
            <v>25.36</v>
          </cell>
          <cell r="L149">
            <v>38</v>
          </cell>
          <cell r="M149">
            <v>-20.6</v>
          </cell>
        </row>
        <row r="150">
          <cell r="A150">
            <v>43000</v>
          </cell>
          <cell r="B150">
            <v>2525</v>
          </cell>
          <cell r="C150">
            <v>2525.9</v>
          </cell>
          <cell r="D150">
            <v>2495.1999999999998</v>
          </cell>
          <cell r="E150">
            <v>2502.35</v>
          </cell>
          <cell r="F150">
            <v>2508.38544199545</v>
          </cell>
          <cell r="G150">
            <v>25498</v>
          </cell>
          <cell r="H150">
            <v>1144</v>
          </cell>
          <cell r="I150">
            <v>63958812</v>
          </cell>
          <cell r="J150">
            <v>9618</v>
          </cell>
          <cell r="K150">
            <v>37.72</v>
          </cell>
          <cell r="L150">
            <v>30.7</v>
          </cell>
          <cell r="M150">
            <v>-22.65</v>
          </cell>
        </row>
        <row r="151">
          <cell r="A151">
            <v>42999</v>
          </cell>
          <cell r="B151">
            <v>2487.5</v>
          </cell>
          <cell r="C151">
            <v>2539.6999999999998</v>
          </cell>
          <cell r="D151">
            <v>2479.9499999999998</v>
          </cell>
          <cell r="E151">
            <v>2525.85</v>
          </cell>
          <cell r="F151">
            <v>2519.1583316596302</v>
          </cell>
          <cell r="G151">
            <v>29874</v>
          </cell>
          <cell r="H151">
            <v>1611</v>
          </cell>
          <cell r="I151">
            <v>75257336</v>
          </cell>
          <cell r="J151">
            <v>9697</v>
          </cell>
          <cell r="K151">
            <v>32.46</v>
          </cell>
          <cell r="L151">
            <v>59.75</v>
          </cell>
          <cell r="M151">
            <v>38.35</v>
          </cell>
        </row>
        <row r="152">
          <cell r="A152">
            <v>42998</v>
          </cell>
          <cell r="B152">
            <v>2498.3000000000002</v>
          </cell>
          <cell r="C152">
            <v>2505</v>
          </cell>
          <cell r="D152">
            <v>2478.0500000000002</v>
          </cell>
          <cell r="E152">
            <v>2492.4</v>
          </cell>
          <cell r="F152">
            <v>2489.1750987922301</v>
          </cell>
          <cell r="G152">
            <v>17967</v>
          </cell>
          <cell r="H152">
            <v>1056</v>
          </cell>
          <cell r="I152">
            <v>44723009</v>
          </cell>
          <cell r="J152">
            <v>6024</v>
          </cell>
          <cell r="K152">
            <v>33.53</v>
          </cell>
          <cell r="L152">
            <v>26.95</v>
          </cell>
          <cell r="M152">
            <v>-5.9</v>
          </cell>
        </row>
        <row r="153">
          <cell r="A153">
            <v>42997</v>
          </cell>
          <cell r="B153">
            <v>2499.0500000000002</v>
          </cell>
          <cell r="C153">
            <v>2503.35</v>
          </cell>
          <cell r="D153">
            <v>2492.5</v>
          </cell>
          <cell r="E153">
            <v>2498.3000000000002</v>
          </cell>
          <cell r="F153">
            <v>2496.8381138309001</v>
          </cell>
          <cell r="G153">
            <v>13318</v>
          </cell>
          <cell r="H153">
            <v>623</v>
          </cell>
          <cell r="I153">
            <v>33252890</v>
          </cell>
          <cell r="J153">
            <v>4457</v>
          </cell>
          <cell r="K153">
            <v>33.47</v>
          </cell>
          <cell r="L153">
            <v>10.85</v>
          </cell>
          <cell r="M153">
            <v>-0.75</v>
          </cell>
        </row>
        <row r="154">
          <cell r="A154">
            <v>42996</v>
          </cell>
          <cell r="B154">
            <v>2507</v>
          </cell>
          <cell r="C154">
            <v>2516.9</v>
          </cell>
          <cell r="D154">
            <v>2491.1</v>
          </cell>
          <cell r="E154">
            <v>2499.0500000000002</v>
          </cell>
          <cell r="F154">
            <v>2501.34769368562</v>
          </cell>
          <cell r="G154">
            <v>22330</v>
          </cell>
          <cell r="H154">
            <v>954</v>
          </cell>
          <cell r="I154">
            <v>55855094</v>
          </cell>
          <cell r="J154">
            <v>9350</v>
          </cell>
          <cell r="K154">
            <v>41.87</v>
          </cell>
          <cell r="L154">
            <v>25.8</v>
          </cell>
          <cell r="M154">
            <v>-7.95</v>
          </cell>
        </row>
        <row r="155">
          <cell r="A155">
            <v>42993</v>
          </cell>
          <cell r="B155">
            <v>2492</v>
          </cell>
          <cell r="C155">
            <v>2514.4499999999998</v>
          </cell>
          <cell r="D155">
            <v>2487.6</v>
          </cell>
          <cell r="E155">
            <v>2498.5500000000002</v>
          </cell>
          <cell r="F155">
            <v>2498.5060108153002</v>
          </cell>
          <cell r="G155">
            <v>48080</v>
          </cell>
          <cell r="H155">
            <v>1473</v>
          </cell>
          <cell r="I155">
            <v>120128169</v>
          </cell>
          <cell r="J155">
            <v>22794</v>
          </cell>
          <cell r="K155">
            <v>47.41</v>
          </cell>
          <cell r="L155">
            <v>26.85</v>
          </cell>
          <cell r="M155">
            <v>6.55</v>
          </cell>
        </row>
        <row r="156">
          <cell r="A156">
            <v>42992</v>
          </cell>
          <cell r="B156">
            <v>2490</v>
          </cell>
          <cell r="C156">
            <v>2497.4499999999998</v>
          </cell>
          <cell r="D156">
            <v>2473</v>
          </cell>
          <cell r="E156">
            <v>2485.0500000000002</v>
          </cell>
          <cell r="F156">
            <v>2478.80925100186</v>
          </cell>
          <cell r="G156">
            <v>35434</v>
          </cell>
          <cell r="H156">
            <v>718</v>
          </cell>
          <cell r="I156">
            <v>87834127</v>
          </cell>
          <cell r="J156">
            <v>22876</v>
          </cell>
          <cell r="K156">
            <v>64.56</v>
          </cell>
          <cell r="L156">
            <v>24.45</v>
          </cell>
          <cell r="M156">
            <v>-4.95</v>
          </cell>
        </row>
        <row r="157">
          <cell r="A157">
            <v>42991</v>
          </cell>
          <cell r="B157">
            <v>2500</v>
          </cell>
          <cell r="C157">
            <v>2528.0500000000002</v>
          </cell>
          <cell r="D157">
            <v>2475.35</v>
          </cell>
          <cell r="E157">
            <v>2488.1</v>
          </cell>
          <cell r="F157">
            <v>2507.0807181294299</v>
          </cell>
          <cell r="G157">
            <v>62997</v>
          </cell>
          <cell r="H157">
            <v>1288</v>
          </cell>
          <cell r="I157">
            <v>157938564</v>
          </cell>
          <cell r="J157">
            <v>45650</v>
          </cell>
          <cell r="K157">
            <v>72.459999999999994</v>
          </cell>
          <cell r="L157">
            <v>52.7</v>
          </cell>
          <cell r="M157">
            <v>-11.9</v>
          </cell>
        </row>
        <row r="158">
          <cell r="A158">
            <v>42990</v>
          </cell>
          <cell r="B158">
            <v>2465</v>
          </cell>
          <cell r="C158">
            <v>2494.4499999999998</v>
          </cell>
          <cell r="D158">
            <v>2457</v>
          </cell>
          <cell r="E158">
            <v>2486.8000000000002</v>
          </cell>
          <cell r="F158">
            <v>2471.3955642681399</v>
          </cell>
          <cell r="G158">
            <v>26016</v>
          </cell>
          <cell r="H158">
            <v>1092</v>
          </cell>
          <cell r="I158">
            <v>64295827</v>
          </cell>
          <cell r="J158">
            <v>11321</v>
          </cell>
          <cell r="K158">
            <v>43.52</v>
          </cell>
          <cell r="L158">
            <v>37.450000000000003</v>
          </cell>
          <cell r="M158">
            <v>21.8</v>
          </cell>
        </row>
        <row r="159">
          <cell r="A159">
            <v>42989</v>
          </cell>
          <cell r="B159">
            <v>2474</v>
          </cell>
          <cell r="C159">
            <v>2480.5500000000002</v>
          </cell>
          <cell r="D159">
            <v>2456.1999999999998</v>
          </cell>
          <cell r="E159">
            <v>2463.5500000000002</v>
          </cell>
          <cell r="F159">
            <v>2465.7223496278398</v>
          </cell>
          <cell r="G159">
            <v>49710</v>
          </cell>
          <cell r="H159">
            <v>1685</v>
          </cell>
          <cell r="I159">
            <v>122571058</v>
          </cell>
          <cell r="J159">
            <v>25892</v>
          </cell>
          <cell r="K159">
            <v>52.09</v>
          </cell>
          <cell r="L159">
            <v>24.35</v>
          </cell>
          <cell r="M159">
            <v>-10.45</v>
          </cell>
        </row>
        <row r="160">
          <cell r="A160">
            <v>42986</v>
          </cell>
          <cell r="B160">
            <v>2463</v>
          </cell>
          <cell r="C160">
            <v>2475</v>
          </cell>
          <cell r="D160">
            <v>2453.9499999999998</v>
          </cell>
          <cell r="E160">
            <v>2470.15</v>
          </cell>
          <cell r="F160">
            <v>2467.0963443312098</v>
          </cell>
          <cell r="G160">
            <v>28066</v>
          </cell>
          <cell r="H160">
            <v>838</v>
          </cell>
          <cell r="I160">
            <v>69241526</v>
          </cell>
          <cell r="J160">
            <v>16426</v>
          </cell>
          <cell r="K160">
            <v>58.53</v>
          </cell>
          <cell r="L160">
            <v>21.05</v>
          </cell>
          <cell r="M160">
            <v>7.15</v>
          </cell>
        </row>
        <row r="161">
          <cell r="A161">
            <v>42985</v>
          </cell>
          <cell r="B161">
            <v>2456</v>
          </cell>
          <cell r="C161">
            <v>2467</v>
          </cell>
          <cell r="D161">
            <v>2452.35</v>
          </cell>
          <cell r="E161">
            <v>2458.9499999999998</v>
          </cell>
          <cell r="F161">
            <v>2458.9169342527698</v>
          </cell>
          <cell r="G161">
            <v>18997</v>
          </cell>
          <cell r="H161">
            <v>945</v>
          </cell>
          <cell r="I161">
            <v>46712045</v>
          </cell>
          <cell r="J161">
            <v>7970</v>
          </cell>
          <cell r="K161">
            <v>41.95</v>
          </cell>
          <cell r="L161">
            <v>14.65</v>
          </cell>
          <cell r="M161">
            <v>2.95</v>
          </cell>
        </row>
        <row r="162">
          <cell r="A162">
            <v>42984</v>
          </cell>
          <cell r="B162">
            <v>2470</v>
          </cell>
          <cell r="C162">
            <v>2474.9499999999998</v>
          </cell>
          <cell r="D162">
            <v>2452</v>
          </cell>
          <cell r="E162">
            <v>2456.4499999999998</v>
          </cell>
          <cell r="F162">
            <v>2458.74356834932</v>
          </cell>
          <cell r="G162">
            <v>14382</v>
          </cell>
          <cell r="H162">
            <v>986</v>
          </cell>
          <cell r="I162">
            <v>35361650</v>
          </cell>
          <cell r="J162">
            <v>4160</v>
          </cell>
          <cell r="K162">
            <v>28.93</v>
          </cell>
          <cell r="L162">
            <v>22.95</v>
          </cell>
          <cell r="M162">
            <v>-13.55</v>
          </cell>
        </row>
        <row r="163">
          <cell r="A163">
            <v>42983</v>
          </cell>
          <cell r="B163">
            <v>2457.8000000000002</v>
          </cell>
          <cell r="C163">
            <v>2482.5</v>
          </cell>
          <cell r="D163">
            <v>2440</v>
          </cell>
          <cell r="E163">
            <v>2477.65</v>
          </cell>
          <cell r="F163">
            <v>2460.0376367456302</v>
          </cell>
          <cell r="G163">
            <v>27606</v>
          </cell>
          <cell r="H163">
            <v>1109</v>
          </cell>
          <cell r="I163">
            <v>67911799</v>
          </cell>
          <cell r="J163">
            <v>13531</v>
          </cell>
          <cell r="K163">
            <v>49.01</v>
          </cell>
          <cell r="L163">
            <v>42.5</v>
          </cell>
          <cell r="M163">
            <v>19.850000000000001</v>
          </cell>
        </row>
        <row r="164">
          <cell r="A164">
            <v>42982</v>
          </cell>
          <cell r="B164">
            <v>2456.4499999999998</v>
          </cell>
          <cell r="C164">
            <v>2462.75</v>
          </cell>
          <cell r="D164">
            <v>2440.1999999999998</v>
          </cell>
          <cell r="E164">
            <v>2457.8000000000002</v>
          </cell>
          <cell r="F164">
            <v>2453.1635706092202</v>
          </cell>
          <cell r="G164">
            <v>62768</v>
          </cell>
          <cell r="H164">
            <v>2006</v>
          </cell>
          <cell r="I164">
            <v>153980171</v>
          </cell>
          <cell r="J164">
            <v>33969</v>
          </cell>
          <cell r="K164">
            <v>54.12</v>
          </cell>
          <cell r="L164">
            <v>22.55</v>
          </cell>
          <cell r="M164">
            <v>1.35</v>
          </cell>
        </row>
        <row r="165">
          <cell r="A165">
            <v>42979</v>
          </cell>
          <cell r="B165">
            <v>2475</v>
          </cell>
          <cell r="C165">
            <v>2477</v>
          </cell>
          <cell r="D165">
            <v>2440</v>
          </cell>
          <cell r="E165">
            <v>2463.1999999999998</v>
          </cell>
          <cell r="F165">
            <v>2456.3591941372902</v>
          </cell>
          <cell r="G165">
            <v>38617</v>
          </cell>
          <cell r="H165">
            <v>2140</v>
          </cell>
          <cell r="I165">
            <v>94857223</v>
          </cell>
          <cell r="J165">
            <v>9174</v>
          </cell>
          <cell r="K165">
            <v>23.76</v>
          </cell>
          <cell r="L165">
            <v>37</v>
          </cell>
          <cell r="M165">
            <v>-11.8</v>
          </cell>
        </row>
        <row r="166">
          <cell r="A166">
            <v>42978</v>
          </cell>
          <cell r="B166">
            <v>2492</v>
          </cell>
          <cell r="C166">
            <v>2500</v>
          </cell>
          <cell r="D166">
            <v>2468</v>
          </cell>
          <cell r="E166">
            <v>2496.75</v>
          </cell>
          <cell r="F166">
            <v>2473.0093394486498</v>
          </cell>
          <cell r="G166">
            <v>228279</v>
          </cell>
          <cell r="H166">
            <v>1388</v>
          </cell>
          <cell r="I166">
            <v>564536099</v>
          </cell>
          <cell r="J166">
            <v>8271</v>
          </cell>
          <cell r="K166">
            <v>3.62</v>
          </cell>
          <cell r="L166">
            <v>32</v>
          </cell>
          <cell r="M166">
            <v>4.75</v>
          </cell>
        </row>
        <row r="167">
          <cell r="A167">
            <v>42977</v>
          </cell>
          <cell r="B167">
            <v>2487.5</v>
          </cell>
          <cell r="C167">
            <v>2491.4499999999998</v>
          </cell>
          <cell r="D167">
            <v>2461</v>
          </cell>
          <cell r="E167">
            <v>2486.75</v>
          </cell>
          <cell r="F167">
            <v>2478.3132886040398</v>
          </cell>
          <cell r="G167">
            <v>19972</v>
          </cell>
          <cell r="H167">
            <v>1066</v>
          </cell>
          <cell r="I167">
            <v>49496873</v>
          </cell>
          <cell r="J167">
            <v>6905</v>
          </cell>
          <cell r="K167">
            <v>34.57</v>
          </cell>
          <cell r="L167">
            <v>30.45</v>
          </cell>
          <cell r="M167">
            <v>-0.75</v>
          </cell>
        </row>
        <row r="168">
          <cell r="A168">
            <v>42976</v>
          </cell>
          <cell r="B168">
            <v>2485.85</v>
          </cell>
          <cell r="C168">
            <v>2493.9</v>
          </cell>
          <cell r="D168">
            <v>2466</v>
          </cell>
          <cell r="E168">
            <v>2474.9499999999998</v>
          </cell>
          <cell r="F168">
            <v>2475.8401328006298</v>
          </cell>
          <cell r="G168">
            <v>17771</v>
          </cell>
          <cell r="H168">
            <v>1021</v>
          </cell>
          <cell r="I168">
            <v>43998155</v>
          </cell>
          <cell r="J168">
            <v>5533</v>
          </cell>
          <cell r="K168">
            <v>31.13</v>
          </cell>
          <cell r="L168">
            <v>27.9</v>
          </cell>
          <cell r="M168">
            <v>-10.9</v>
          </cell>
        </row>
        <row r="169">
          <cell r="A169">
            <v>42975</v>
          </cell>
          <cell r="B169">
            <v>2496</v>
          </cell>
          <cell r="C169">
            <v>2501.9499999999998</v>
          </cell>
          <cell r="D169">
            <v>2464</v>
          </cell>
          <cell r="E169">
            <v>2485.85</v>
          </cell>
          <cell r="F169">
            <v>2479.0265945038</v>
          </cell>
          <cell r="G169">
            <v>21433</v>
          </cell>
          <cell r="H169">
            <v>1632</v>
          </cell>
          <cell r="I169">
            <v>53132977</v>
          </cell>
          <cell r="J169">
            <v>6834</v>
          </cell>
          <cell r="K169">
            <v>31.89</v>
          </cell>
          <cell r="L169">
            <v>37.950000000000003</v>
          </cell>
          <cell r="M169">
            <v>-10.15</v>
          </cell>
        </row>
        <row r="170">
          <cell r="A170">
            <v>42971</v>
          </cell>
          <cell r="B170">
            <v>2475.3000000000002</v>
          </cell>
          <cell r="C170">
            <v>2515</v>
          </cell>
          <cell r="D170">
            <v>2475.3000000000002</v>
          </cell>
          <cell r="E170">
            <v>2495.3000000000002</v>
          </cell>
          <cell r="F170">
            <v>2496.5511663176098</v>
          </cell>
          <cell r="G170">
            <v>13847</v>
          </cell>
          <cell r="H170">
            <v>820</v>
          </cell>
          <cell r="I170">
            <v>34569744</v>
          </cell>
          <cell r="J170">
            <v>3963</v>
          </cell>
          <cell r="K170">
            <v>28.62</v>
          </cell>
          <cell r="L170">
            <v>39.700000000000003</v>
          </cell>
          <cell r="M170">
            <v>20</v>
          </cell>
        </row>
        <row r="171">
          <cell r="A171">
            <v>42970</v>
          </cell>
          <cell r="B171">
            <v>2500</v>
          </cell>
          <cell r="C171">
            <v>2520</v>
          </cell>
          <cell r="D171">
            <v>2475.65</v>
          </cell>
          <cell r="E171">
            <v>2493</v>
          </cell>
          <cell r="F171">
            <v>2489.82302270947</v>
          </cell>
          <cell r="G171">
            <v>12770</v>
          </cell>
          <cell r="H171">
            <v>931</v>
          </cell>
          <cell r="I171">
            <v>31795040</v>
          </cell>
          <cell r="J171">
            <v>3736</v>
          </cell>
          <cell r="K171">
            <v>29.26</v>
          </cell>
          <cell r="L171">
            <v>44.35</v>
          </cell>
          <cell r="M171">
            <v>-7</v>
          </cell>
        </row>
        <row r="172">
          <cell r="A172">
            <v>42969</v>
          </cell>
          <cell r="B172">
            <v>2519.9</v>
          </cell>
          <cell r="C172">
            <v>2538</v>
          </cell>
          <cell r="D172">
            <v>2491</v>
          </cell>
          <cell r="E172">
            <v>2496.0500000000002</v>
          </cell>
          <cell r="F172">
            <v>2515.1573632227201</v>
          </cell>
          <cell r="G172">
            <v>18022</v>
          </cell>
          <cell r="H172">
            <v>1102</v>
          </cell>
          <cell r="I172">
            <v>45328166</v>
          </cell>
          <cell r="J172">
            <v>5247</v>
          </cell>
          <cell r="K172">
            <v>29.11</v>
          </cell>
          <cell r="L172">
            <v>47</v>
          </cell>
          <cell r="M172">
            <v>-23.85</v>
          </cell>
        </row>
        <row r="173">
          <cell r="A173">
            <v>42968</v>
          </cell>
          <cell r="B173">
            <v>2512.85</v>
          </cell>
          <cell r="C173">
            <v>2542</v>
          </cell>
          <cell r="D173">
            <v>2495</v>
          </cell>
          <cell r="E173">
            <v>2521.4</v>
          </cell>
          <cell r="F173">
            <v>2528.9249684918</v>
          </cell>
          <cell r="G173">
            <v>35705</v>
          </cell>
          <cell r="H173">
            <v>2090</v>
          </cell>
          <cell r="I173">
            <v>90295266</v>
          </cell>
          <cell r="J173">
            <v>11604</v>
          </cell>
          <cell r="K173">
            <v>32.5</v>
          </cell>
          <cell r="L173">
            <v>47</v>
          </cell>
          <cell r="M173">
            <v>8.5500000000000007</v>
          </cell>
        </row>
        <row r="174">
          <cell r="A174">
            <v>42965</v>
          </cell>
          <cell r="B174">
            <v>2475</v>
          </cell>
          <cell r="C174">
            <v>2546.4499999999998</v>
          </cell>
          <cell r="D174">
            <v>2470.9499999999998</v>
          </cell>
          <cell r="E174">
            <v>2512.85</v>
          </cell>
          <cell r="F174">
            <v>2508.5706475408101</v>
          </cell>
          <cell r="G174">
            <v>141937</v>
          </cell>
          <cell r="H174">
            <v>5218</v>
          </cell>
          <cell r="I174">
            <v>356058992</v>
          </cell>
          <cell r="J174">
            <v>69852</v>
          </cell>
          <cell r="K174">
            <v>49.21</v>
          </cell>
          <cell r="L174">
            <v>75.5</v>
          </cell>
          <cell r="M174">
            <v>37.85</v>
          </cell>
        </row>
        <row r="175">
          <cell r="A175">
            <v>42964</v>
          </cell>
          <cell r="B175">
            <v>2500</v>
          </cell>
          <cell r="C175">
            <v>2500</v>
          </cell>
          <cell r="D175">
            <v>2462</v>
          </cell>
          <cell r="E175">
            <v>2480.15</v>
          </cell>
          <cell r="F175">
            <v>2478.8739488032502</v>
          </cell>
          <cell r="G175">
            <v>21642</v>
          </cell>
          <cell r="H175">
            <v>1410</v>
          </cell>
          <cell r="I175">
            <v>53647790</v>
          </cell>
          <cell r="J175">
            <v>5647</v>
          </cell>
          <cell r="K175">
            <v>26.09</v>
          </cell>
          <cell r="L175">
            <v>38</v>
          </cell>
          <cell r="M175">
            <v>-19.850000000000001</v>
          </cell>
        </row>
        <row r="176">
          <cell r="A176">
            <v>42963</v>
          </cell>
          <cell r="B176">
            <v>2497</v>
          </cell>
          <cell r="C176">
            <v>2547</v>
          </cell>
          <cell r="D176">
            <v>2466.85</v>
          </cell>
          <cell r="E176">
            <v>2491.0500000000002</v>
          </cell>
          <cell r="F176">
            <v>2486.9012716062898</v>
          </cell>
          <cell r="G176">
            <v>36332</v>
          </cell>
          <cell r="H176">
            <v>1724</v>
          </cell>
          <cell r="I176">
            <v>90354097</v>
          </cell>
          <cell r="J176">
            <v>8589</v>
          </cell>
          <cell r="K176">
            <v>23.64</v>
          </cell>
          <cell r="L176">
            <v>80.150000000000006</v>
          </cell>
          <cell r="M176">
            <v>-5.95</v>
          </cell>
        </row>
        <row r="177">
          <cell r="A177">
            <v>42961</v>
          </cell>
          <cell r="B177">
            <v>2501</v>
          </cell>
          <cell r="C177">
            <v>2505.6</v>
          </cell>
          <cell r="D177">
            <v>2460.0500000000002</v>
          </cell>
          <cell r="E177">
            <v>2469.15</v>
          </cell>
          <cell r="F177">
            <v>2485.21007591442</v>
          </cell>
          <cell r="G177">
            <v>14490</v>
          </cell>
          <cell r="H177">
            <v>1044</v>
          </cell>
          <cell r="I177">
            <v>36010694</v>
          </cell>
          <cell r="J177">
            <v>6152</v>
          </cell>
          <cell r="K177">
            <v>42.46</v>
          </cell>
          <cell r="L177">
            <v>45.55</v>
          </cell>
          <cell r="M177">
            <v>-31.85</v>
          </cell>
        </row>
        <row r="178">
          <cell r="A178">
            <v>42958</v>
          </cell>
          <cell r="B178">
            <v>2514</v>
          </cell>
          <cell r="C178">
            <v>2533.3000000000002</v>
          </cell>
          <cell r="D178">
            <v>2485</v>
          </cell>
          <cell r="E178">
            <v>2494</v>
          </cell>
          <cell r="F178">
            <v>2507.4238816832499</v>
          </cell>
          <cell r="G178">
            <v>38473</v>
          </cell>
          <cell r="H178">
            <v>1927</v>
          </cell>
          <cell r="I178">
            <v>96468119</v>
          </cell>
          <cell r="J178">
            <v>10587</v>
          </cell>
          <cell r="K178">
            <v>27.52</v>
          </cell>
          <cell r="L178">
            <v>48.3</v>
          </cell>
          <cell r="M178">
            <v>-20</v>
          </cell>
        </row>
        <row r="179">
          <cell r="A179">
            <v>42957</v>
          </cell>
          <cell r="B179">
            <v>2498.4</v>
          </cell>
          <cell r="C179">
            <v>2520</v>
          </cell>
          <cell r="D179">
            <v>2486.5</v>
          </cell>
          <cell r="E179">
            <v>2511.25</v>
          </cell>
          <cell r="F179">
            <v>2500.9958104104899</v>
          </cell>
          <cell r="G179">
            <v>23630</v>
          </cell>
          <cell r="H179">
            <v>1457</v>
          </cell>
          <cell r="I179">
            <v>59098531</v>
          </cell>
          <cell r="J179">
            <v>8558</v>
          </cell>
          <cell r="K179">
            <v>36.22</v>
          </cell>
          <cell r="L179">
            <v>33.5</v>
          </cell>
          <cell r="M179">
            <v>12.85</v>
          </cell>
        </row>
        <row r="180">
          <cell r="A180">
            <v>42956</v>
          </cell>
          <cell r="B180">
            <v>2495.9499999999998</v>
          </cell>
          <cell r="C180">
            <v>2521.4499999999998</v>
          </cell>
          <cell r="D180">
            <v>2495.1</v>
          </cell>
          <cell r="E180">
            <v>2501.9499999999998</v>
          </cell>
          <cell r="F180">
            <v>2506.0885334779</v>
          </cell>
          <cell r="G180">
            <v>18445</v>
          </cell>
          <cell r="H180">
            <v>1268</v>
          </cell>
          <cell r="I180">
            <v>46224803</v>
          </cell>
          <cell r="J180">
            <v>5909</v>
          </cell>
          <cell r="K180">
            <v>32.04</v>
          </cell>
          <cell r="L180">
            <v>26.35</v>
          </cell>
          <cell r="M180">
            <v>6</v>
          </cell>
        </row>
        <row r="181">
          <cell r="A181">
            <v>42955</v>
          </cell>
          <cell r="B181">
            <v>2525</v>
          </cell>
          <cell r="C181">
            <v>2526</v>
          </cell>
          <cell r="D181">
            <v>2486</v>
          </cell>
          <cell r="E181">
            <v>2497.8000000000002</v>
          </cell>
          <cell r="F181">
            <v>2506.1724220854098</v>
          </cell>
          <cell r="G181">
            <v>20792</v>
          </cell>
          <cell r="H181">
            <v>1288</v>
          </cell>
          <cell r="I181">
            <v>52108337</v>
          </cell>
          <cell r="J181">
            <v>6642</v>
          </cell>
          <cell r="K181">
            <v>31.94</v>
          </cell>
          <cell r="L181">
            <v>40</v>
          </cell>
          <cell r="M181">
            <v>-27.2</v>
          </cell>
        </row>
        <row r="182">
          <cell r="A182">
            <v>42954</v>
          </cell>
          <cell r="B182">
            <v>2522</v>
          </cell>
          <cell r="C182">
            <v>2522.75</v>
          </cell>
          <cell r="D182">
            <v>2484</v>
          </cell>
          <cell r="E182">
            <v>2504.6</v>
          </cell>
          <cell r="F182">
            <v>2494.8568618599202</v>
          </cell>
          <cell r="G182">
            <v>31012</v>
          </cell>
          <cell r="H182">
            <v>1624</v>
          </cell>
          <cell r="I182">
            <v>77370501</v>
          </cell>
          <cell r="J182">
            <v>10006</v>
          </cell>
          <cell r="K182">
            <v>32.26</v>
          </cell>
          <cell r="L182">
            <v>38.75</v>
          </cell>
          <cell r="M182">
            <v>-17.399999999999999</v>
          </cell>
        </row>
        <row r="183">
          <cell r="A183">
            <v>42951</v>
          </cell>
          <cell r="B183">
            <v>2490</v>
          </cell>
          <cell r="C183">
            <v>2528</v>
          </cell>
          <cell r="D183">
            <v>2487.4499999999998</v>
          </cell>
          <cell r="E183">
            <v>2522.75</v>
          </cell>
          <cell r="F183">
            <v>2510.1457055214701</v>
          </cell>
          <cell r="G183">
            <v>29340</v>
          </cell>
          <cell r="H183">
            <v>1975</v>
          </cell>
          <cell r="I183">
            <v>73647675</v>
          </cell>
          <cell r="J183">
            <v>10308</v>
          </cell>
          <cell r="K183">
            <v>35.130000000000003</v>
          </cell>
          <cell r="L183">
            <v>40.549999999999997</v>
          </cell>
          <cell r="M183">
            <v>32.75</v>
          </cell>
        </row>
        <row r="184">
          <cell r="A184">
            <v>42950</v>
          </cell>
          <cell r="B184">
            <v>2479</v>
          </cell>
          <cell r="C184">
            <v>2501.4499999999998</v>
          </cell>
          <cell r="D184">
            <v>2472</v>
          </cell>
          <cell r="E184">
            <v>2489.5500000000002</v>
          </cell>
          <cell r="F184">
            <v>2487.3522070397698</v>
          </cell>
          <cell r="G184">
            <v>453594</v>
          </cell>
          <cell r="H184">
            <v>1656</v>
          </cell>
          <cell r="I184">
            <v>1128248037</v>
          </cell>
          <cell r="J184">
            <v>441176</v>
          </cell>
          <cell r="K184">
            <v>97.26</v>
          </cell>
          <cell r="L184">
            <v>29.45</v>
          </cell>
          <cell r="M184">
            <v>10.55</v>
          </cell>
        </row>
        <row r="185">
          <cell r="A185">
            <v>42949</v>
          </cell>
          <cell r="B185">
            <v>2499</v>
          </cell>
          <cell r="C185">
            <v>2501.85</v>
          </cell>
          <cell r="D185">
            <v>2458</v>
          </cell>
          <cell r="E185">
            <v>2467.35</v>
          </cell>
          <cell r="F185">
            <v>2482.6601147371298</v>
          </cell>
          <cell r="G185">
            <v>21266</v>
          </cell>
          <cell r="H185">
            <v>1435</v>
          </cell>
          <cell r="I185">
            <v>52796250</v>
          </cell>
          <cell r="J185">
            <v>6142</v>
          </cell>
          <cell r="K185">
            <v>28.88</v>
          </cell>
          <cell r="L185">
            <v>43.85</v>
          </cell>
          <cell r="M185">
            <v>-31.65</v>
          </cell>
        </row>
        <row r="186">
          <cell r="A186">
            <v>42948</v>
          </cell>
          <cell r="B186">
            <v>2494.0500000000002</v>
          </cell>
          <cell r="C186">
            <v>2518.9</v>
          </cell>
          <cell r="D186">
            <v>2488.3000000000002</v>
          </cell>
          <cell r="E186">
            <v>2499.9499999999998</v>
          </cell>
          <cell r="F186">
            <v>2503.2576456124102</v>
          </cell>
          <cell r="G186">
            <v>26028</v>
          </cell>
          <cell r="H186">
            <v>1843</v>
          </cell>
          <cell r="I186">
            <v>65154790</v>
          </cell>
          <cell r="J186">
            <v>9404</v>
          </cell>
          <cell r="K186">
            <v>36.130000000000003</v>
          </cell>
          <cell r="L186">
            <v>30.6</v>
          </cell>
          <cell r="M186">
            <v>5.9</v>
          </cell>
        </row>
        <row r="187">
          <cell r="A187">
            <v>42947</v>
          </cell>
          <cell r="B187">
            <v>2470</v>
          </cell>
          <cell r="C187">
            <v>2516</v>
          </cell>
          <cell r="D187">
            <v>2464.9</v>
          </cell>
          <cell r="E187">
            <v>2494.0500000000002</v>
          </cell>
          <cell r="F187">
            <v>2493.2340962123099</v>
          </cell>
          <cell r="G187">
            <v>42427</v>
          </cell>
          <cell r="H187">
            <v>2454</v>
          </cell>
          <cell r="I187">
            <v>105780443</v>
          </cell>
          <cell r="J187">
            <v>9370</v>
          </cell>
          <cell r="K187">
            <v>22.08</v>
          </cell>
          <cell r="L187">
            <v>51.1</v>
          </cell>
          <cell r="M187">
            <v>24.05</v>
          </cell>
        </row>
        <row r="188">
          <cell r="A188">
            <v>42944</v>
          </cell>
          <cell r="B188">
            <v>2479.4</v>
          </cell>
          <cell r="C188">
            <v>2488.5500000000002</v>
          </cell>
          <cell r="D188">
            <v>2443.85</v>
          </cell>
          <cell r="E188">
            <v>2482.75</v>
          </cell>
          <cell r="F188">
            <v>2465.5929931812798</v>
          </cell>
          <cell r="G188">
            <v>42530</v>
          </cell>
          <cell r="H188">
            <v>3135</v>
          </cell>
          <cell r="I188">
            <v>104861670</v>
          </cell>
          <cell r="J188">
            <v>11794</v>
          </cell>
          <cell r="K188">
            <v>27.73</v>
          </cell>
          <cell r="L188">
            <v>44.7</v>
          </cell>
          <cell r="M188">
            <v>3.35</v>
          </cell>
        </row>
        <row r="189">
          <cell r="A189">
            <v>42943</v>
          </cell>
          <cell r="B189">
            <v>2550</v>
          </cell>
          <cell r="C189">
            <v>2583.6999999999998</v>
          </cell>
          <cell r="D189">
            <v>2469.0500000000002</v>
          </cell>
          <cell r="E189">
            <v>2484.35</v>
          </cell>
          <cell r="F189">
            <v>2515.0434253517301</v>
          </cell>
          <cell r="G189">
            <v>59988</v>
          </cell>
          <cell r="H189">
            <v>3921</v>
          </cell>
          <cell r="I189">
            <v>150872425</v>
          </cell>
          <cell r="J189">
            <v>19121</v>
          </cell>
          <cell r="K189">
            <v>31.87</v>
          </cell>
          <cell r="L189">
            <v>114.65</v>
          </cell>
          <cell r="M189">
            <v>-65.650000000000006</v>
          </cell>
        </row>
        <row r="190">
          <cell r="A190">
            <v>42942</v>
          </cell>
          <cell r="B190">
            <v>2555</v>
          </cell>
          <cell r="C190">
            <v>2573</v>
          </cell>
          <cell r="D190">
            <v>2547</v>
          </cell>
          <cell r="E190">
            <v>2554.8000000000002</v>
          </cell>
          <cell r="F190">
            <v>2558.6243720930202</v>
          </cell>
          <cell r="G190">
            <v>37625</v>
          </cell>
          <cell r="H190">
            <v>2130</v>
          </cell>
          <cell r="I190">
            <v>96268242</v>
          </cell>
          <cell r="J190">
            <v>12032</v>
          </cell>
          <cell r="K190">
            <v>31.98</v>
          </cell>
          <cell r="L190">
            <v>26</v>
          </cell>
          <cell r="M190">
            <v>-0.2</v>
          </cell>
        </row>
        <row r="191">
          <cell r="A191">
            <v>42941</v>
          </cell>
          <cell r="B191">
            <v>2530</v>
          </cell>
          <cell r="C191">
            <v>2580</v>
          </cell>
          <cell r="D191">
            <v>2517.6999999999998</v>
          </cell>
          <cell r="E191">
            <v>2570.65</v>
          </cell>
          <cell r="F191">
            <v>2554.5627256142502</v>
          </cell>
          <cell r="G191">
            <v>51526</v>
          </cell>
          <cell r="H191">
            <v>2932</v>
          </cell>
          <cell r="I191">
            <v>131626399</v>
          </cell>
          <cell r="J191">
            <v>20321</v>
          </cell>
          <cell r="K191">
            <v>39.44</v>
          </cell>
          <cell r="L191">
            <v>62.3</v>
          </cell>
          <cell r="M191">
            <v>40.65</v>
          </cell>
        </row>
        <row r="192">
          <cell r="A192">
            <v>42940</v>
          </cell>
          <cell r="B192">
            <v>2480</v>
          </cell>
          <cell r="C192">
            <v>2539.1999999999998</v>
          </cell>
          <cell r="D192">
            <v>2479.9</v>
          </cell>
          <cell r="E192">
            <v>2532.65</v>
          </cell>
          <cell r="F192">
            <v>2518.9921345973498</v>
          </cell>
          <cell r="G192">
            <v>57594</v>
          </cell>
          <cell r="H192">
            <v>2851</v>
          </cell>
          <cell r="I192">
            <v>145078833</v>
          </cell>
          <cell r="J192">
            <v>18576</v>
          </cell>
          <cell r="K192">
            <v>32.25</v>
          </cell>
          <cell r="L192">
            <v>59.3</v>
          </cell>
          <cell r="M192">
            <v>52.65</v>
          </cell>
        </row>
        <row r="193">
          <cell r="A193">
            <v>42937</v>
          </cell>
          <cell r="B193">
            <v>2445.1999999999998</v>
          </cell>
          <cell r="C193">
            <v>2499</v>
          </cell>
          <cell r="D193">
            <v>2439.8000000000002</v>
          </cell>
          <cell r="E193">
            <v>2490.9</v>
          </cell>
          <cell r="F193">
            <v>2473.2118630445202</v>
          </cell>
          <cell r="G193">
            <v>43547</v>
          </cell>
          <cell r="H193">
            <v>2740</v>
          </cell>
          <cell r="I193">
            <v>107700957</v>
          </cell>
          <cell r="J193">
            <v>14194</v>
          </cell>
          <cell r="K193">
            <v>32.590000000000003</v>
          </cell>
          <cell r="L193">
            <v>59.2</v>
          </cell>
          <cell r="M193">
            <v>45.7</v>
          </cell>
        </row>
        <row r="194">
          <cell r="A194">
            <v>42936</v>
          </cell>
          <cell r="B194">
            <v>2450</v>
          </cell>
          <cell r="C194">
            <v>2457.4</v>
          </cell>
          <cell r="D194">
            <v>2431</v>
          </cell>
          <cell r="E194">
            <v>2445.1999999999998</v>
          </cell>
          <cell r="F194">
            <v>2442.52477048328</v>
          </cell>
          <cell r="G194">
            <v>23092</v>
          </cell>
          <cell r="H194">
            <v>1295</v>
          </cell>
          <cell r="I194">
            <v>56402782</v>
          </cell>
          <cell r="J194">
            <v>6338</v>
          </cell>
          <cell r="K194">
            <v>27.45</v>
          </cell>
          <cell r="L194">
            <v>26.4</v>
          </cell>
          <cell r="M194">
            <v>-4.8</v>
          </cell>
        </row>
        <row r="195">
          <cell r="A195">
            <v>42935</v>
          </cell>
          <cell r="B195">
            <v>2418</v>
          </cell>
          <cell r="C195">
            <v>2457.9</v>
          </cell>
          <cell r="D195">
            <v>2417.3000000000002</v>
          </cell>
          <cell r="E195">
            <v>2450.4499999999998</v>
          </cell>
          <cell r="F195">
            <v>2440.50711251133</v>
          </cell>
          <cell r="G195">
            <v>41898</v>
          </cell>
          <cell r="H195">
            <v>2557</v>
          </cell>
          <cell r="I195">
            <v>102252367</v>
          </cell>
          <cell r="J195">
            <v>13390</v>
          </cell>
          <cell r="K195">
            <v>31.96</v>
          </cell>
          <cell r="L195">
            <v>40.6</v>
          </cell>
          <cell r="M195">
            <v>32.450000000000003</v>
          </cell>
        </row>
        <row r="196">
          <cell r="A196">
            <v>42934</v>
          </cell>
          <cell r="B196">
            <v>2397</v>
          </cell>
          <cell r="C196">
            <v>2440</v>
          </cell>
          <cell r="D196">
            <v>2397</v>
          </cell>
          <cell r="E196">
            <v>2405.25</v>
          </cell>
          <cell r="F196">
            <v>2414.7311089524901</v>
          </cell>
          <cell r="G196">
            <v>88534</v>
          </cell>
          <cell r="H196">
            <v>2293</v>
          </cell>
          <cell r="I196">
            <v>213785804</v>
          </cell>
          <cell r="J196">
            <v>60083</v>
          </cell>
          <cell r="K196">
            <v>67.86</v>
          </cell>
          <cell r="L196">
            <v>43</v>
          </cell>
          <cell r="M196">
            <v>8.25</v>
          </cell>
        </row>
        <row r="197">
          <cell r="A197">
            <v>42933</v>
          </cell>
          <cell r="B197">
            <v>2400</v>
          </cell>
          <cell r="C197">
            <v>2420.65</v>
          </cell>
          <cell r="D197">
            <v>2384</v>
          </cell>
          <cell r="E197">
            <v>2395.6999999999998</v>
          </cell>
          <cell r="F197">
            <v>2402.5414255959199</v>
          </cell>
          <cell r="G197">
            <v>34568</v>
          </cell>
          <cell r="H197">
            <v>2071</v>
          </cell>
          <cell r="I197">
            <v>83051052</v>
          </cell>
          <cell r="J197">
            <v>8853</v>
          </cell>
          <cell r="K197">
            <v>25.61</v>
          </cell>
          <cell r="L197">
            <v>36.65</v>
          </cell>
          <cell r="M197">
            <v>-4.3</v>
          </cell>
        </row>
        <row r="198">
          <cell r="A198">
            <v>42930</v>
          </cell>
          <cell r="B198">
            <v>2389</v>
          </cell>
          <cell r="C198">
            <v>2422.65</v>
          </cell>
          <cell r="D198">
            <v>2376.1</v>
          </cell>
          <cell r="E198">
            <v>2398.8000000000002</v>
          </cell>
          <cell r="F198">
            <v>2398.5089120789098</v>
          </cell>
          <cell r="G198">
            <v>210052</v>
          </cell>
          <cell r="H198">
            <v>7469</v>
          </cell>
          <cell r="I198">
            <v>503811594</v>
          </cell>
          <cell r="J198">
            <v>79323</v>
          </cell>
          <cell r="K198">
            <v>37.76</v>
          </cell>
          <cell r="L198">
            <v>46.55</v>
          </cell>
          <cell r="M198">
            <v>9.8000000000000007</v>
          </cell>
        </row>
        <row r="199">
          <cell r="A199">
            <v>42929</v>
          </cell>
          <cell r="B199">
            <v>2449.9</v>
          </cell>
          <cell r="C199">
            <v>2471</v>
          </cell>
          <cell r="D199">
            <v>2427.1</v>
          </cell>
          <cell r="E199">
            <v>2444.0500000000002</v>
          </cell>
          <cell r="F199">
            <v>2447.0760185225699</v>
          </cell>
          <cell r="G199">
            <v>68457</v>
          </cell>
          <cell r="H199">
            <v>3777</v>
          </cell>
          <cell r="I199">
            <v>167519483</v>
          </cell>
          <cell r="J199">
            <v>11910</v>
          </cell>
          <cell r="K199">
            <v>17.399999999999999</v>
          </cell>
          <cell r="L199">
            <v>43.9</v>
          </cell>
          <cell r="M199">
            <v>-5.85</v>
          </cell>
        </row>
        <row r="200">
          <cell r="A200">
            <v>42928</v>
          </cell>
          <cell r="B200">
            <v>2487.9499999999998</v>
          </cell>
          <cell r="C200">
            <v>2488</v>
          </cell>
          <cell r="D200">
            <v>2431.3000000000002</v>
          </cell>
          <cell r="E200">
            <v>2439.1</v>
          </cell>
          <cell r="F200">
            <v>2449.5246191839401</v>
          </cell>
          <cell r="G200">
            <v>45757</v>
          </cell>
          <cell r="H200">
            <v>2640</v>
          </cell>
          <cell r="I200">
            <v>112082898</v>
          </cell>
          <cell r="J200">
            <v>10442</v>
          </cell>
          <cell r="K200">
            <v>22.82</v>
          </cell>
          <cell r="L200">
            <v>56.7</v>
          </cell>
          <cell r="M200">
            <v>-48.85</v>
          </cell>
        </row>
        <row r="201">
          <cell r="A201">
            <v>42927</v>
          </cell>
          <cell r="B201">
            <v>2438.8000000000002</v>
          </cell>
          <cell r="C201">
            <v>2513.4</v>
          </cell>
          <cell r="D201">
            <v>2426.85</v>
          </cell>
          <cell r="E201">
            <v>2471.9</v>
          </cell>
          <cell r="F201">
            <v>2473.5559238466099</v>
          </cell>
          <cell r="G201">
            <v>144813</v>
          </cell>
          <cell r="H201">
            <v>6064</v>
          </cell>
          <cell r="I201">
            <v>358203054</v>
          </cell>
          <cell r="J201">
            <v>54929</v>
          </cell>
          <cell r="K201">
            <v>37.93</v>
          </cell>
          <cell r="L201">
            <v>86.55</v>
          </cell>
          <cell r="M201">
            <v>33.1</v>
          </cell>
        </row>
        <row r="202">
          <cell r="A202">
            <v>42926</v>
          </cell>
          <cell r="B202">
            <v>2333</v>
          </cell>
          <cell r="C202">
            <v>2452</v>
          </cell>
          <cell r="D202">
            <v>2333</v>
          </cell>
          <cell r="E202">
            <v>2440.85</v>
          </cell>
          <cell r="F202">
            <v>2418.0460461438602</v>
          </cell>
          <cell r="G202">
            <v>675366</v>
          </cell>
          <cell r="H202">
            <v>39253</v>
          </cell>
          <cell r="I202">
            <v>1633066086</v>
          </cell>
          <cell r="J202">
            <v>365708</v>
          </cell>
          <cell r="K202">
            <v>54.15</v>
          </cell>
          <cell r="L202">
            <v>119</v>
          </cell>
          <cell r="M202">
            <v>107.85</v>
          </cell>
        </row>
        <row r="203">
          <cell r="A203">
            <v>42923</v>
          </cell>
          <cell r="B203">
            <v>2354.6</v>
          </cell>
          <cell r="C203">
            <v>2356</v>
          </cell>
          <cell r="D203">
            <v>2325</v>
          </cell>
          <cell r="E203">
            <v>2332.1999999999998</v>
          </cell>
          <cell r="F203">
            <v>2343.7340144602799</v>
          </cell>
          <cell r="G203">
            <v>54909</v>
          </cell>
          <cell r="H203">
            <v>2332</v>
          </cell>
          <cell r="I203">
            <v>128692091</v>
          </cell>
          <cell r="J203">
            <v>34440</v>
          </cell>
          <cell r="K203">
            <v>62.72</v>
          </cell>
          <cell r="L203">
            <v>31</v>
          </cell>
          <cell r="M203">
            <v>-22.4</v>
          </cell>
        </row>
        <row r="204">
          <cell r="A204">
            <v>42922</v>
          </cell>
          <cell r="B204">
            <v>2350.0500000000002</v>
          </cell>
          <cell r="C204">
            <v>2361.3000000000002</v>
          </cell>
          <cell r="D204">
            <v>2340</v>
          </cell>
          <cell r="E204">
            <v>2344.8000000000002</v>
          </cell>
          <cell r="F204">
            <v>2348.5642063339101</v>
          </cell>
          <cell r="G204">
            <v>31134</v>
          </cell>
          <cell r="H204">
            <v>1906</v>
          </cell>
          <cell r="I204">
            <v>73120198</v>
          </cell>
          <cell r="J204">
            <v>13224</v>
          </cell>
          <cell r="K204">
            <v>42.47</v>
          </cell>
          <cell r="L204">
            <v>21.3</v>
          </cell>
          <cell r="M204">
            <v>-5.25</v>
          </cell>
        </row>
        <row r="205">
          <cell r="A205">
            <v>42921</v>
          </cell>
          <cell r="B205">
            <v>2364</v>
          </cell>
          <cell r="C205">
            <v>2364</v>
          </cell>
          <cell r="D205">
            <v>2346.3000000000002</v>
          </cell>
          <cell r="E205">
            <v>2357.75</v>
          </cell>
          <cell r="F205">
            <v>2355.59410179928</v>
          </cell>
          <cell r="G205">
            <v>20786</v>
          </cell>
          <cell r="H205">
            <v>1308</v>
          </cell>
          <cell r="I205">
            <v>48963379</v>
          </cell>
          <cell r="J205">
            <v>6779</v>
          </cell>
          <cell r="K205">
            <v>32.61</v>
          </cell>
          <cell r="L205">
            <v>17.7</v>
          </cell>
          <cell r="M205">
            <v>-6.25</v>
          </cell>
        </row>
        <row r="206">
          <cell r="A206">
            <v>42920</v>
          </cell>
          <cell r="B206">
            <v>2373.4</v>
          </cell>
          <cell r="C206">
            <v>2381.4</v>
          </cell>
          <cell r="D206">
            <v>2351.1</v>
          </cell>
          <cell r="E206">
            <v>2364</v>
          </cell>
          <cell r="F206">
            <v>2365.6607924810401</v>
          </cell>
          <cell r="G206">
            <v>28089</v>
          </cell>
          <cell r="H206">
            <v>1592</v>
          </cell>
          <cell r="I206">
            <v>66449046</v>
          </cell>
          <cell r="J206">
            <v>7124</v>
          </cell>
          <cell r="K206">
            <v>25.36</v>
          </cell>
          <cell r="L206">
            <v>30.3</v>
          </cell>
          <cell r="M206">
            <v>-9.4</v>
          </cell>
        </row>
        <row r="207">
          <cell r="A207">
            <v>42919</v>
          </cell>
          <cell r="B207">
            <v>2364</v>
          </cell>
          <cell r="C207">
            <v>2382.9499999999998</v>
          </cell>
          <cell r="D207">
            <v>2345.5</v>
          </cell>
          <cell r="E207">
            <v>2373.4</v>
          </cell>
          <cell r="F207">
            <v>2366.5336760357</v>
          </cell>
          <cell r="G207">
            <v>36183</v>
          </cell>
          <cell r="H207">
            <v>2016</v>
          </cell>
          <cell r="I207">
            <v>85628288</v>
          </cell>
          <cell r="J207">
            <v>16207</v>
          </cell>
          <cell r="K207">
            <v>44.79</v>
          </cell>
          <cell r="L207">
            <v>37.450000000000003</v>
          </cell>
          <cell r="M207">
            <v>9.4</v>
          </cell>
        </row>
        <row r="208">
          <cell r="A208">
            <v>42916</v>
          </cell>
          <cell r="B208">
            <v>2330</v>
          </cell>
          <cell r="C208">
            <v>2377.85</v>
          </cell>
          <cell r="D208">
            <v>2326</v>
          </cell>
          <cell r="E208">
            <v>2364.35</v>
          </cell>
          <cell r="F208">
            <v>2361.85302177725</v>
          </cell>
          <cell r="G208">
            <v>54736</v>
          </cell>
          <cell r="H208">
            <v>2907</v>
          </cell>
          <cell r="I208">
            <v>129278387</v>
          </cell>
          <cell r="J208">
            <v>20213</v>
          </cell>
          <cell r="K208">
            <v>36.93</v>
          </cell>
          <cell r="L208">
            <v>51.85</v>
          </cell>
          <cell r="M208">
            <v>34.35</v>
          </cell>
        </row>
        <row r="209">
          <cell r="A209">
            <v>42915</v>
          </cell>
          <cell r="B209">
            <v>2353</v>
          </cell>
          <cell r="C209">
            <v>2370.8000000000002</v>
          </cell>
          <cell r="D209">
            <v>2325</v>
          </cell>
          <cell r="E209">
            <v>2334.65</v>
          </cell>
          <cell r="F209">
            <v>2349.12849520798</v>
          </cell>
          <cell r="G209">
            <v>40484</v>
          </cell>
          <cell r="H209">
            <v>2706</v>
          </cell>
          <cell r="I209">
            <v>95102118</v>
          </cell>
          <cell r="J209">
            <v>12542</v>
          </cell>
          <cell r="K209">
            <v>30.98</v>
          </cell>
          <cell r="L209">
            <v>45.8</v>
          </cell>
          <cell r="M209">
            <v>-18.350000000000001</v>
          </cell>
        </row>
        <row r="210">
          <cell r="A210">
            <v>42914</v>
          </cell>
          <cell r="B210">
            <v>2345</v>
          </cell>
          <cell r="C210">
            <v>2358.3000000000002</v>
          </cell>
          <cell r="D210">
            <v>2335.15</v>
          </cell>
          <cell r="E210">
            <v>2351.1999999999998</v>
          </cell>
          <cell r="F210">
            <v>2346.4128765932701</v>
          </cell>
          <cell r="G210">
            <v>41424</v>
          </cell>
          <cell r="H210">
            <v>2138</v>
          </cell>
          <cell r="I210">
            <v>97197807</v>
          </cell>
          <cell r="J210">
            <v>16742</v>
          </cell>
          <cell r="K210">
            <v>40.42</v>
          </cell>
          <cell r="L210">
            <v>23.15</v>
          </cell>
          <cell r="M210">
            <v>6.2</v>
          </cell>
        </row>
        <row r="211">
          <cell r="A211">
            <v>42913</v>
          </cell>
          <cell r="B211">
            <v>2358.75</v>
          </cell>
          <cell r="C211">
            <v>2386.35</v>
          </cell>
          <cell r="D211">
            <v>2335</v>
          </cell>
          <cell r="E211">
            <v>2345.9</v>
          </cell>
          <cell r="F211">
            <v>2356.09462739026</v>
          </cell>
          <cell r="G211">
            <v>47798</v>
          </cell>
          <cell r="H211">
            <v>2905</v>
          </cell>
          <cell r="I211">
            <v>112616611</v>
          </cell>
          <cell r="J211">
            <v>13762</v>
          </cell>
          <cell r="K211">
            <v>28.79</v>
          </cell>
          <cell r="L211">
            <v>51.35</v>
          </cell>
          <cell r="M211">
            <v>-12.85</v>
          </cell>
        </row>
        <row r="212">
          <cell r="A212">
            <v>42909</v>
          </cell>
          <cell r="B212">
            <v>2403</v>
          </cell>
          <cell r="C212">
            <v>2413</v>
          </cell>
          <cell r="D212">
            <v>2353</v>
          </cell>
          <cell r="E212">
            <v>2360.65</v>
          </cell>
          <cell r="F212">
            <v>2384.6375794406499</v>
          </cell>
          <cell r="G212">
            <v>46733</v>
          </cell>
          <cell r="H212">
            <v>3970</v>
          </cell>
          <cell r="I212">
            <v>111441268</v>
          </cell>
          <cell r="J212">
            <v>20335</v>
          </cell>
          <cell r="K212">
            <v>43.51</v>
          </cell>
          <cell r="L212">
            <v>60</v>
          </cell>
          <cell r="M212">
            <v>-42.35</v>
          </cell>
        </row>
        <row r="213">
          <cell r="A213">
            <v>42908</v>
          </cell>
          <cell r="B213">
            <v>2410</v>
          </cell>
          <cell r="C213">
            <v>2430.1</v>
          </cell>
          <cell r="D213">
            <v>2388.9</v>
          </cell>
          <cell r="E213">
            <v>2395.75</v>
          </cell>
          <cell r="F213">
            <v>2405.62424903478</v>
          </cell>
          <cell r="G213">
            <v>57759</v>
          </cell>
          <cell r="H213">
            <v>3815</v>
          </cell>
          <cell r="I213">
            <v>138946451</v>
          </cell>
          <cell r="J213">
            <v>14408</v>
          </cell>
          <cell r="K213">
            <v>24.95</v>
          </cell>
          <cell r="L213">
            <v>41.2</v>
          </cell>
          <cell r="M213">
            <v>-14.25</v>
          </cell>
        </row>
        <row r="214">
          <cell r="A214">
            <v>42907</v>
          </cell>
          <cell r="B214">
            <v>2441</v>
          </cell>
          <cell r="C214">
            <v>2441</v>
          </cell>
          <cell r="D214">
            <v>2398</v>
          </cell>
          <cell r="E214">
            <v>2406.0500000000002</v>
          </cell>
          <cell r="F214">
            <v>2411.8675048775199</v>
          </cell>
          <cell r="G214">
            <v>46130</v>
          </cell>
          <cell r="H214">
            <v>3731</v>
          </cell>
          <cell r="I214">
            <v>111259448</v>
          </cell>
          <cell r="J214">
            <v>13097</v>
          </cell>
          <cell r="K214">
            <v>28.39</v>
          </cell>
          <cell r="L214">
            <v>43</v>
          </cell>
          <cell r="M214">
            <v>-34.950000000000003</v>
          </cell>
        </row>
        <row r="215">
          <cell r="A215">
            <v>42906</v>
          </cell>
          <cell r="B215">
            <v>2429.9499999999998</v>
          </cell>
          <cell r="C215">
            <v>2445</v>
          </cell>
          <cell r="D215">
            <v>2383.1</v>
          </cell>
          <cell r="E215">
            <v>2441.5</v>
          </cell>
          <cell r="F215">
            <v>2423.6556724553102</v>
          </cell>
          <cell r="G215">
            <v>39445</v>
          </cell>
          <cell r="H215">
            <v>2837</v>
          </cell>
          <cell r="I215">
            <v>95601098</v>
          </cell>
          <cell r="J215">
            <v>10782</v>
          </cell>
          <cell r="K215">
            <v>27.33</v>
          </cell>
          <cell r="L215">
            <v>61.9</v>
          </cell>
          <cell r="M215">
            <v>11.55</v>
          </cell>
        </row>
        <row r="216">
          <cell r="A216">
            <v>42905</v>
          </cell>
          <cell r="B216">
            <v>2408.5</v>
          </cell>
          <cell r="C216">
            <v>2442.85</v>
          </cell>
          <cell r="D216">
            <v>2406.5500000000002</v>
          </cell>
          <cell r="E216">
            <v>2431.9</v>
          </cell>
          <cell r="F216">
            <v>2429.4899434840399</v>
          </cell>
          <cell r="G216">
            <v>48128</v>
          </cell>
          <cell r="H216">
            <v>3305</v>
          </cell>
          <cell r="I216">
            <v>116926492</v>
          </cell>
          <cell r="J216">
            <v>12923</v>
          </cell>
          <cell r="K216">
            <v>26.85</v>
          </cell>
          <cell r="L216">
            <v>36.299999999999997</v>
          </cell>
          <cell r="M216">
            <v>23.4</v>
          </cell>
        </row>
        <row r="217">
          <cell r="A217">
            <v>42902</v>
          </cell>
          <cell r="B217">
            <v>2411.1</v>
          </cell>
          <cell r="C217">
            <v>2434.9</v>
          </cell>
          <cell r="D217">
            <v>2389.5</v>
          </cell>
          <cell r="E217">
            <v>2397.4499999999998</v>
          </cell>
          <cell r="F217">
            <v>2404.4259579728</v>
          </cell>
          <cell r="G217">
            <v>72810</v>
          </cell>
          <cell r="H217">
            <v>4378</v>
          </cell>
          <cell r="I217">
            <v>175066254</v>
          </cell>
          <cell r="J217">
            <v>16327</v>
          </cell>
          <cell r="K217">
            <v>22.42</v>
          </cell>
          <cell r="L217">
            <v>45.4</v>
          </cell>
          <cell r="M217">
            <v>-13.65</v>
          </cell>
        </row>
        <row r="218">
          <cell r="A218">
            <v>42901</v>
          </cell>
          <cell r="B218">
            <v>2465.0500000000002</v>
          </cell>
          <cell r="C218">
            <v>2469.9499999999998</v>
          </cell>
          <cell r="D218">
            <v>2406.0500000000002</v>
          </cell>
          <cell r="E218">
            <v>2411.1</v>
          </cell>
          <cell r="F218">
            <v>2431.2343589083398</v>
          </cell>
          <cell r="G218">
            <v>77680</v>
          </cell>
          <cell r="H218">
            <v>5035</v>
          </cell>
          <cell r="I218">
            <v>188858285</v>
          </cell>
          <cell r="J218">
            <v>35348</v>
          </cell>
          <cell r="K218">
            <v>45.5</v>
          </cell>
          <cell r="L218">
            <v>63.9</v>
          </cell>
          <cell r="M218">
            <v>-53.95</v>
          </cell>
        </row>
        <row r="219">
          <cell r="A219">
            <v>42900</v>
          </cell>
          <cell r="B219">
            <v>2450.0500000000002</v>
          </cell>
          <cell r="C219">
            <v>2477</v>
          </cell>
          <cell r="D219">
            <v>2450.0500000000002</v>
          </cell>
          <cell r="E219">
            <v>2470.8000000000002</v>
          </cell>
          <cell r="F219">
            <v>2470.22551663583</v>
          </cell>
          <cell r="G219">
            <v>63778</v>
          </cell>
          <cell r="H219">
            <v>1951</v>
          </cell>
          <cell r="I219">
            <v>157546043</v>
          </cell>
          <cell r="J219">
            <v>9484</v>
          </cell>
          <cell r="K219">
            <v>14.87</v>
          </cell>
          <cell r="L219">
            <v>26.95</v>
          </cell>
          <cell r="M219">
            <v>20.75</v>
          </cell>
        </row>
        <row r="220">
          <cell r="A220">
            <v>42899</v>
          </cell>
          <cell r="B220">
            <v>2466.25</v>
          </cell>
          <cell r="C220">
            <v>2482.4499999999998</v>
          </cell>
          <cell r="D220">
            <v>2450</v>
          </cell>
          <cell r="E220">
            <v>2453.4</v>
          </cell>
          <cell r="F220">
            <v>2464.3313683920201</v>
          </cell>
          <cell r="G220">
            <v>58017</v>
          </cell>
          <cell r="H220">
            <v>3706</v>
          </cell>
          <cell r="I220">
            <v>142973113</v>
          </cell>
          <cell r="J220">
            <v>18738</v>
          </cell>
          <cell r="K220">
            <v>32.299999999999997</v>
          </cell>
          <cell r="L220">
            <v>32.450000000000003</v>
          </cell>
          <cell r="M220">
            <v>-12.85</v>
          </cell>
        </row>
        <row r="221">
          <cell r="A221">
            <v>42898</v>
          </cell>
          <cell r="B221">
            <v>2500</v>
          </cell>
          <cell r="C221">
            <v>2514</v>
          </cell>
          <cell r="D221">
            <v>2472.4</v>
          </cell>
          <cell r="E221">
            <v>2489.9</v>
          </cell>
          <cell r="F221">
            <v>2480.1371160397298</v>
          </cell>
          <cell r="G221">
            <v>837196</v>
          </cell>
          <cell r="H221">
            <v>4759</v>
          </cell>
          <cell r="I221">
            <v>2076360873</v>
          </cell>
          <cell r="J221">
            <v>775487</v>
          </cell>
          <cell r="K221">
            <v>92.63</v>
          </cell>
          <cell r="L221">
            <v>41.6</v>
          </cell>
          <cell r="M221">
            <v>-10.1</v>
          </cell>
        </row>
        <row r="222">
          <cell r="A222">
            <v>42895</v>
          </cell>
          <cell r="B222">
            <v>2516</v>
          </cell>
          <cell r="C222">
            <v>2545.5</v>
          </cell>
          <cell r="D222">
            <v>2489</v>
          </cell>
          <cell r="E222">
            <v>2510.25</v>
          </cell>
          <cell r="F222">
            <v>2510.9104789488001</v>
          </cell>
          <cell r="G222">
            <v>102892</v>
          </cell>
          <cell r="H222">
            <v>5504</v>
          </cell>
          <cell r="I222">
            <v>258352601</v>
          </cell>
          <cell r="J222">
            <v>21167</v>
          </cell>
          <cell r="K222">
            <v>20.57</v>
          </cell>
          <cell r="L222">
            <v>56.5</v>
          </cell>
          <cell r="M222">
            <v>-5.75</v>
          </cell>
        </row>
        <row r="223">
          <cell r="A223">
            <v>42894</v>
          </cell>
          <cell r="B223">
            <v>2610</v>
          </cell>
          <cell r="C223">
            <v>2610</v>
          </cell>
          <cell r="D223">
            <v>2517.6999999999998</v>
          </cell>
          <cell r="E223">
            <v>2521.5</v>
          </cell>
          <cell r="F223">
            <v>2543.4316926320198</v>
          </cell>
          <cell r="G223">
            <v>181203</v>
          </cell>
          <cell r="H223">
            <v>12235</v>
          </cell>
          <cell r="I223">
            <v>460877453</v>
          </cell>
          <cell r="J223">
            <v>63290</v>
          </cell>
          <cell r="K223">
            <v>34.93</v>
          </cell>
          <cell r="L223">
            <v>92.3</v>
          </cell>
          <cell r="M223">
            <v>-88.5</v>
          </cell>
        </row>
        <row r="224">
          <cell r="A224">
            <v>42893</v>
          </cell>
          <cell r="B224">
            <v>2700</v>
          </cell>
          <cell r="C224">
            <v>2700</v>
          </cell>
          <cell r="D224">
            <v>2581</v>
          </cell>
          <cell r="E224">
            <v>2615.35</v>
          </cell>
          <cell r="F224">
            <v>2623.4537280129298</v>
          </cell>
          <cell r="G224">
            <v>195399</v>
          </cell>
          <cell r="H224">
            <v>12074</v>
          </cell>
          <cell r="I224">
            <v>512620235</v>
          </cell>
          <cell r="J224">
            <v>68162</v>
          </cell>
          <cell r="K224">
            <v>34.880000000000003</v>
          </cell>
          <cell r="L224">
            <v>119</v>
          </cell>
          <cell r="M224">
            <v>-84.65</v>
          </cell>
        </row>
        <row r="225">
          <cell r="A225">
            <v>42892</v>
          </cell>
          <cell r="B225">
            <v>2644</v>
          </cell>
          <cell r="C225">
            <v>2707.4</v>
          </cell>
          <cell r="D225">
            <v>2630</v>
          </cell>
          <cell r="E225">
            <v>2695.4</v>
          </cell>
          <cell r="F225">
            <v>2690.3959607526699</v>
          </cell>
          <cell r="G225">
            <v>153692</v>
          </cell>
          <cell r="H225">
            <v>8732</v>
          </cell>
          <cell r="I225">
            <v>413492336</v>
          </cell>
          <cell r="J225">
            <v>42657</v>
          </cell>
          <cell r="K225">
            <v>27.75</v>
          </cell>
          <cell r="L225">
            <v>77.400000000000006</v>
          </cell>
          <cell r="M225">
            <v>51.4</v>
          </cell>
        </row>
        <row r="226">
          <cell r="A226">
            <v>42891</v>
          </cell>
          <cell r="B226">
            <v>2565</v>
          </cell>
          <cell r="C226">
            <v>2620</v>
          </cell>
          <cell r="D226">
            <v>2560</v>
          </cell>
          <cell r="E226">
            <v>2601.0500000000002</v>
          </cell>
          <cell r="F226">
            <v>2580.83978451439</v>
          </cell>
          <cell r="G226">
            <v>72209</v>
          </cell>
          <cell r="H226">
            <v>3699</v>
          </cell>
          <cell r="I226">
            <v>186359860</v>
          </cell>
          <cell r="J226">
            <v>20809</v>
          </cell>
          <cell r="K226">
            <v>28.82</v>
          </cell>
          <cell r="L226">
            <v>60</v>
          </cell>
          <cell r="M226">
            <v>36.049999999999997</v>
          </cell>
        </row>
        <row r="227">
          <cell r="A227">
            <v>42888</v>
          </cell>
          <cell r="B227">
            <v>2542.25</v>
          </cell>
          <cell r="C227">
            <v>2589</v>
          </cell>
          <cell r="D227">
            <v>2542.25</v>
          </cell>
          <cell r="E227">
            <v>2561.85</v>
          </cell>
          <cell r="F227">
            <v>2569.2423989706399</v>
          </cell>
          <cell r="G227">
            <v>41968</v>
          </cell>
          <cell r="H227">
            <v>4168</v>
          </cell>
          <cell r="I227">
            <v>107825965</v>
          </cell>
          <cell r="J227">
            <v>19011</v>
          </cell>
          <cell r="K227">
            <v>45.3</v>
          </cell>
          <cell r="L227">
            <v>46.75</v>
          </cell>
          <cell r="M227">
            <v>19.600000000000001</v>
          </cell>
        </row>
        <row r="228">
          <cell r="A228">
            <v>42887</v>
          </cell>
          <cell r="B228">
            <v>2530</v>
          </cell>
          <cell r="C228">
            <v>2562.1999999999998</v>
          </cell>
          <cell r="D228">
            <v>2530</v>
          </cell>
          <cell r="E228">
            <v>2550.85</v>
          </cell>
          <cell r="F228">
            <v>2554.6576234515501</v>
          </cell>
          <cell r="G228">
            <v>47144</v>
          </cell>
          <cell r="H228">
            <v>2402</v>
          </cell>
          <cell r="I228">
            <v>120436779</v>
          </cell>
          <cell r="J228">
            <v>29744</v>
          </cell>
          <cell r="K228">
            <v>63.09</v>
          </cell>
          <cell r="L228">
            <v>32.200000000000003</v>
          </cell>
          <cell r="M228">
            <v>20.85</v>
          </cell>
        </row>
        <row r="229">
          <cell r="A229">
            <v>42886</v>
          </cell>
          <cell r="B229">
            <v>2531</v>
          </cell>
          <cell r="C229">
            <v>2571.5500000000002</v>
          </cell>
          <cell r="D229">
            <v>2529.0500000000002</v>
          </cell>
          <cell r="E229">
            <v>2544.35</v>
          </cell>
          <cell r="F229">
            <v>2551.5456740362301</v>
          </cell>
          <cell r="G229">
            <v>50116</v>
          </cell>
          <cell r="H229">
            <v>3849</v>
          </cell>
          <cell r="I229">
            <v>127873263</v>
          </cell>
          <cell r="J229">
            <v>18397</v>
          </cell>
          <cell r="K229">
            <v>36.71</v>
          </cell>
          <cell r="L229">
            <v>42.5</v>
          </cell>
          <cell r="M229">
            <v>13.35</v>
          </cell>
        </row>
        <row r="230">
          <cell r="A230">
            <v>42885</v>
          </cell>
          <cell r="B230">
            <v>2572.85</v>
          </cell>
          <cell r="C230">
            <v>2575</v>
          </cell>
          <cell r="D230">
            <v>2525.6</v>
          </cell>
          <cell r="E230">
            <v>2551.6999999999998</v>
          </cell>
          <cell r="F230">
            <v>2553.4014632946601</v>
          </cell>
          <cell r="G230">
            <v>48794</v>
          </cell>
          <cell r="H230">
            <v>3003</v>
          </cell>
          <cell r="I230">
            <v>124590671</v>
          </cell>
          <cell r="J230">
            <v>15600</v>
          </cell>
          <cell r="K230">
            <v>31.97</v>
          </cell>
          <cell r="L230">
            <v>49.4</v>
          </cell>
          <cell r="M230">
            <v>-21.15</v>
          </cell>
        </row>
        <row r="231">
          <cell r="A231">
            <v>42884</v>
          </cell>
          <cell r="B231">
            <v>2579</v>
          </cell>
          <cell r="C231">
            <v>2595.85</v>
          </cell>
          <cell r="D231">
            <v>2562.3000000000002</v>
          </cell>
          <cell r="E231">
            <v>2571.5</v>
          </cell>
          <cell r="F231">
            <v>2578.9303319618102</v>
          </cell>
          <cell r="G231">
            <v>50066</v>
          </cell>
          <cell r="H231">
            <v>3307</v>
          </cell>
          <cell r="I231">
            <v>129116726</v>
          </cell>
          <cell r="J231">
            <v>21040</v>
          </cell>
          <cell r="K231">
            <v>42.02</v>
          </cell>
          <cell r="L231">
            <v>33.549999999999997</v>
          </cell>
          <cell r="M231">
            <v>-7.5</v>
          </cell>
        </row>
        <row r="232">
          <cell r="A232">
            <v>42881</v>
          </cell>
          <cell r="B232">
            <v>2624</v>
          </cell>
          <cell r="C232">
            <v>2636</v>
          </cell>
          <cell r="D232">
            <v>2571.0500000000002</v>
          </cell>
          <cell r="E232">
            <v>2579.3000000000002</v>
          </cell>
          <cell r="F232">
            <v>2601.3335744712699</v>
          </cell>
          <cell r="G232">
            <v>346966</v>
          </cell>
          <cell r="H232">
            <v>3838</v>
          </cell>
          <cell r="I232">
            <v>902574305</v>
          </cell>
          <cell r="J232">
            <v>309738</v>
          </cell>
          <cell r="K232">
            <v>89.27</v>
          </cell>
          <cell r="L232">
            <v>64.95</v>
          </cell>
          <cell r="M232">
            <v>-44.7</v>
          </cell>
        </row>
        <row r="233">
          <cell r="A233">
            <v>42880</v>
          </cell>
          <cell r="B233">
            <v>2572</v>
          </cell>
          <cell r="C233">
            <v>2633</v>
          </cell>
          <cell r="D233">
            <v>2567.5500000000002</v>
          </cell>
          <cell r="E233">
            <v>2619.9499999999998</v>
          </cell>
          <cell r="F233">
            <v>2603.4628833106999</v>
          </cell>
          <cell r="G233">
            <v>395469</v>
          </cell>
          <cell r="H233">
            <v>6249</v>
          </cell>
          <cell r="I233">
            <v>1029588863</v>
          </cell>
          <cell r="J233">
            <v>318629</v>
          </cell>
          <cell r="K233">
            <v>80.569999999999993</v>
          </cell>
          <cell r="L233">
            <v>65.45</v>
          </cell>
          <cell r="M233">
            <v>47.95</v>
          </cell>
        </row>
        <row r="234">
          <cell r="A234">
            <v>42879</v>
          </cell>
          <cell r="B234">
            <v>2522.4499999999998</v>
          </cell>
          <cell r="C234">
            <v>2570</v>
          </cell>
          <cell r="D234">
            <v>2522.4499999999998</v>
          </cell>
          <cell r="E234">
            <v>2557.8000000000002</v>
          </cell>
          <cell r="F234">
            <v>2543.5038377153001</v>
          </cell>
          <cell r="G234">
            <v>137191</v>
          </cell>
          <cell r="H234">
            <v>4141</v>
          </cell>
          <cell r="I234">
            <v>348945835</v>
          </cell>
          <cell r="J234">
            <v>77009</v>
          </cell>
          <cell r="K234">
            <v>56.13</v>
          </cell>
          <cell r="L234">
            <v>47.55</v>
          </cell>
          <cell r="M234">
            <v>35.35</v>
          </cell>
        </row>
        <row r="235">
          <cell r="A235">
            <v>42878</v>
          </cell>
          <cell r="B235">
            <v>2529.5</v>
          </cell>
          <cell r="C235">
            <v>2560.6</v>
          </cell>
          <cell r="D235">
            <v>2514</v>
          </cell>
          <cell r="E235">
            <v>2520.4499999999998</v>
          </cell>
          <cell r="F235">
            <v>2533.4259412369602</v>
          </cell>
          <cell r="G235">
            <v>49589</v>
          </cell>
          <cell r="H235">
            <v>4438</v>
          </cell>
          <cell r="I235">
            <v>125630059</v>
          </cell>
          <cell r="J235">
            <v>18326</v>
          </cell>
          <cell r="K235">
            <v>36.96</v>
          </cell>
          <cell r="L235">
            <v>46.6</v>
          </cell>
          <cell r="M235">
            <v>-9.0500000000000007</v>
          </cell>
        </row>
        <row r="236">
          <cell r="A236">
            <v>42877</v>
          </cell>
          <cell r="B236">
            <v>2507</v>
          </cell>
          <cell r="C236">
            <v>2550</v>
          </cell>
          <cell r="D236">
            <v>2507</v>
          </cell>
          <cell r="E236">
            <v>2529.3000000000002</v>
          </cell>
          <cell r="F236">
            <v>2531.00298402304</v>
          </cell>
          <cell r="G236">
            <v>48257</v>
          </cell>
          <cell r="H236">
            <v>2814</v>
          </cell>
          <cell r="I236">
            <v>122138611</v>
          </cell>
          <cell r="J236">
            <v>19562</v>
          </cell>
          <cell r="K236">
            <v>40.54</v>
          </cell>
          <cell r="L236">
            <v>43</v>
          </cell>
          <cell r="M236">
            <v>22.3</v>
          </cell>
        </row>
        <row r="237">
          <cell r="A237">
            <v>42874</v>
          </cell>
          <cell r="B237">
            <v>2546</v>
          </cell>
          <cell r="C237">
            <v>2550</v>
          </cell>
          <cell r="D237">
            <v>2485.1999999999998</v>
          </cell>
          <cell r="E237">
            <v>2506.8000000000002</v>
          </cell>
          <cell r="F237">
            <v>2505.5557291568598</v>
          </cell>
          <cell r="G237">
            <v>53123</v>
          </cell>
          <cell r="H237">
            <v>3422</v>
          </cell>
          <cell r="I237">
            <v>133102637</v>
          </cell>
          <cell r="J237">
            <v>15693</v>
          </cell>
          <cell r="K237">
            <v>29.54</v>
          </cell>
          <cell r="L237">
            <v>64.8</v>
          </cell>
          <cell r="M237">
            <v>-39.200000000000003</v>
          </cell>
        </row>
        <row r="238">
          <cell r="A238">
            <v>42873</v>
          </cell>
          <cell r="B238">
            <v>2451</v>
          </cell>
          <cell r="C238">
            <v>2565.75</v>
          </cell>
          <cell r="D238">
            <v>2443.0500000000002</v>
          </cell>
          <cell r="E238">
            <v>2534.1</v>
          </cell>
          <cell r="F238">
            <v>2536.7146129180001</v>
          </cell>
          <cell r="G238">
            <v>288156</v>
          </cell>
          <cell r="H238">
            <v>10298</v>
          </cell>
          <cell r="I238">
            <v>730969536</v>
          </cell>
          <cell r="J238">
            <v>160285</v>
          </cell>
          <cell r="K238">
            <v>55.62</v>
          </cell>
          <cell r="L238">
            <v>122.7</v>
          </cell>
          <cell r="M238">
            <v>83.1</v>
          </cell>
        </row>
        <row r="239">
          <cell r="A239">
            <v>42872</v>
          </cell>
          <cell r="B239">
            <v>2431.9</v>
          </cell>
          <cell r="C239">
            <v>2460</v>
          </cell>
          <cell r="D239">
            <v>2424</v>
          </cell>
          <cell r="E239">
            <v>2451.35</v>
          </cell>
          <cell r="F239">
            <v>2443.9382220795801</v>
          </cell>
          <cell r="G239">
            <v>124640</v>
          </cell>
          <cell r="H239">
            <v>4388</v>
          </cell>
          <cell r="I239">
            <v>304612460</v>
          </cell>
          <cell r="J239">
            <v>80751</v>
          </cell>
          <cell r="K239">
            <v>64.790000000000006</v>
          </cell>
          <cell r="L239">
            <v>36</v>
          </cell>
          <cell r="M239">
            <v>19.45</v>
          </cell>
        </row>
        <row r="240">
          <cell r="A240">
            <v>42871</v>
          </cell>
          <cell r="B240">
            <v>2378.6999999999998</v>
          </cell>
          <cell r="C240">
            <v>2434.8000000000002</v>
          </cell>
          <cell r="D240">
            <v>2375.5</v>
          </cell>
          <cell r="E240">
            <v>2427.25</v>
          </cell>
          <cell r="F240">
            <v>2403.6132426057502</v>
          </cell>
          <cell r="G240">
            <v>589310</v>
          </cell>
          <cell r="H240">
            <v>7309</v>
          </cell>
          <cell r="I240">
            <v>1416473320</v>
          </cell>
          <cell r="J240">
            <v>521274</v>
          </cell>
          <cell r="K240">
            <v>88.45</v>
          </cell>
          <cell r="L240">
            <v>59.3</v>
          </cell>
          <cell r="M240">
            <v>48.55</v>
          </cell>
        </row>
        <row r="241">
          <cell r="A241">
            <v>42870</v>
          </cell>
          <cell r="B241">
            <v>2364.5</v>
          </cell>
          <cell r="C241">
            <v>2375</v>
          </cell>
          <cell r="D241">
            <v>2340.75</v>
          </cell>
          <cell r="E241">
            <v>2364.4</v>
          </cell>
          <cell r="F241">
            <v>2354.9563781321099</v>
          </cell>
          <cell r="G241">
            <v>26340</v>
          </cell>
          <cell r="H241">
            <v>1590</v>
          </cell>
          <cell r="I241">
            <v>62029551</v>
          </cell>
          <cell r="J241">
            <v>8229</v>
          </cell>
          <cell r="K241">
            <v>31.24</v>
          </cell>
          <cell r="L241">
            <v>34.25</v>
          </cell>
          <cell r="M241">
            <v>-0.1</v>
          </cell>
        </row>
        <row r="242">
          <cell r="A242">
            <v>42867</v>
          </cell>
          <cell r="B242">
            <v>2349</v>
          </cell>
          <cell r="C242">
            <v>2369</v>
          </cell>
          <cell r="D242">
            <v>2322.6999999999998</v>
          </cell>
          <cell r="E242">
            <v>2359.5</v>
          </cell>
          <cell r="F242">
            <v>2351.0258339618599</v>
          </cell>
          <cell r="G242">
            <v>168383</v>
          </cell>
          <cell r="H242">
            <v>4470</v>
          </cell>
          <cell r="I242">
            <v>395872783</v>
          </cell>
          <cell r="J242">
            <v>117478</v>
          </cell>
          <cell r="K242">
            <v>69.77</v>
          </cell>
          <cell r="L242">
            <v>46.3</v>
          </cell>
          <cell r="M242">
            <v>10.5</v>
          </cell>
        </row>
        <row r="243">
          <cell r="A243">
            <v>42866</v>
          </cell>
          <cell r="B243">
            <v>2340</v>
          </cell>
          <cell r="C243">
            <v>2359.65</v>
          </cell>
          <cell r="D243">
            <v>2323.6</v>
          </cell>
          <cell r="E243">
            <v>2351.25</v>
          </cell>
          <cell r="F243">
            <v>2338.8178428265101</v>
          </cell>
          <cell r="G243">
            <v>32181</v>
          </cell>
          <cell r="H243">
            <v>2595</v>
          </cell>
          <cell r="I243">
            <v>75265497</v>
          </cell>
          <cell r="J243">
            <v>11947</v>
          </cell>
          <cell r="K243">
            <v>37.119999999999997</v>
          </cell>
          <cell r="L243">
            <v>36.049999999999997</v>
          </cell>
          <cell r="M243">
            <v>11.25</v>
          </cell>
        </row>
        <row r="244">
          <cell r="A244">
            <v>42865</v>
          </cell>
          <cell r="B244">
            <v>2352.75</v>
          </cell>
          <cell r="C244">
            <v>2356</v>
          </cell>
          <cell r="D244">
            <v>2316</v>
          </cell>
          <cell r="E244">
            <v>2332.5</v>
          </cell>
          <cell r="F244">
            <v>2329.1110090977299</v>
          </cell>
          <cell r="G244">
            <v>35943</v>
          </cell>
          <cell r="H244">
            <v>4516</v>
          </cell>
          <cell r="I244">
            <v>83715237</v>
          </cell>
          <cell r="J244">
            <v>14723</v>
          </cell>
          <cell r="K244">
            <v>40.96</v>
          </cell>
          <cell r="L244">
            <v>40</v>
          </cell>
          <cell r="M244">
            <v>-20.25</v>
          </cell>
        </row>
        <row r="245">
          <cell r="A245">
            <v>42864</v>
          </cell>
          <cell r="B245">
            <v>2342.4499999999998</v>
          </cell>
          <cell r="C245">
            <v>2362</v>
          </cell>
          <cell r="D245">
            <v>2333.6</v>
          </cell>
          <cell r="E245">
            <v>2352.75</v>
          </cell>
          <cell r="F245">
            <v>2349.1517955602399</v>
          </cell>
          <cell r="G245">
            <v>41714</v>
          </cell>
          <cell r="H245">
            <v>4465</v>
          </cell>
          <cell r="I245">
            <v>97992518</v>
          </cell>
          <cell r="J245">
            <v>17794</v>
          </cell>
          <cell r="K245">
            <v>42.66</v>
          </cell>
          <cell r="L245">
            <v>28.4</v>
          </cell>
          <cell r="M245">
            <v>10.3</v>
          </cell>
        </row>
        <row r="246">
          <cell r="A246">
            <v>42863</v>
          </cell>
          <cell r="B246">
            <v>2325</v>
          </cell>
          <cell r="C246">
            <v>2346.9</v>
          </cell>
          <cell r="D246">
            <v>2318</v>
          </cell>
          <cell r="E246">
            <v>2341.9</v>
          </cell>
          <cell r="F246">
            <v>2337.53340753976</v>
          </cell>
          <cell r="G246">
            <v>34139</v>
          </cell>
          <cell r="H246">
            <v>3444</v>
          </cell>
          <cell r="I246">
            <v>79801053</v>
          </cell>
          <cell r="J246">
            <v>17454</v>
          </cell>
          <cell r="K246">
            <v>51.13</v>
          </cell>
          <cell r="L246">
            <v>28.9</v>
          </cell>
          <cell r="M246">
            <v>16.899999999999999</v>
          </cell>
        </row>
        <row r="247">
          <cell r="A247">
            <v>42860</v>
          </cell>
          <cell r="B247">
            <v>2302</v>
          </cell>
          <cell r="C247">
            <v>2331.8000000000002</v>
          </cell>
          <cell r="D247">
            <v>2302</v>
          </cell>
          <cell r="E247">
            <v>2319.9499999999998</v>
          </cell>
          <cell r="F247">
            <v>2319.3370176696499</v>
          </cell>
          <cell r="G247">
            <v>171537</v>
          </cell>
          <cell r="H247">
            <v>6753</v>
          </cell>
          <cell r="I247">
            <v>397852114</v>
          </cell>
          <cell r="J247">
            <v>114557</v>
          </cell>
          <cell r="K247">
            <v>66.78</v>
          </cell>
          <cell r="L247">
            <v>29.8</v>
          </cell>
          <cell r="M247">
            <v>17.95</v>
          </cell>
        </row>
        <row r="248">
          <cell r="A248">
            <v>42859</v>
          </cell>
          <cell r="B248">
            <v>2345</v>
          </cell>
          <cell r="C248">
            <v>2348</v>
          </cell>
          <cell r="D248">
            <v>2311</v>
          </cell>
          <cell r="E248">
            <v>2327.1</v>
          </cell>
          <cell r="F248">
            <v>2326.2426347455798</v>
          </cell>
          <cell r="G248">
            <v>334408</v>
          </cell>
          <cell r="H248">
            <v>4504</v>
          </cell>
          <cell r="I248">
            <v>777914147</v>
          </cell>
          <cell r="J248">
            <v>280940</v>
          </cell>
          <cell r="K248">
            <v>84.01</v>
          </cell>
          <cell r="L248">
            <v>37</v>
          </cell>
          <cell r="M248">
            <v>-17.899999999999999</v>
          </cell>
        </row>
        <row r="249">
          <cell r="A249">
            <v>42858</v>
          </cell>
          <cell r="B249">
            <v>2299</v>
          </cell>
          <cell r="C249">
            <v>2343.5</v>
          </cell>
          <cell r="D249">
            <v>2271.4499999999998</v>
          </cell>
          <cell r="E249">
            <v>2337.4</v>
          </cell>
          <cell r="F249">
            <v>2325.5078989436702</v>
          </cell>
          <cell r="G249">
            <v>127612</v>
          </cell>
          <cell r="H249">
            <v>5908</v>
          </cell>
          <cell r="I249">
            <v>296762714</v>
          </cell>
          <cell r="J249">
            <v>52563</v>
          </cell>
          <cell r="K249">
            <v>41.19</v>
          </cell>
          <cell r="L249">
            <v>72.05</v>
          </cell>
          <cell r="M249">
            <v>38.4</v>
          </cell>
        </row>
        <row r="250">
          <cell r="A250">
            <v>42857</v>
          </cell>
          <cell r="B250">
            <v>2297</v>
          </cell>
          <cell r="C250">
            <v>2301.5</v>
          </cell>
          <cell r="D250">
            <v>2280.1</v>
          </cell>
          <cell r="E250">
            <v>2291.9499999999998</v>
          </cell>
          <cell r="F250">
            <v>2289.5761503564399</v>
          </cell>
          <cell r="G250">
            <v>138870</v>
          </cell>
          <cell r="H250">
            <v>3966</v>
          </cell>
          <cell r="I250">
            <v>317953440</v>
          </cell>
          <cell r="J250">
            <v>110539</v>
          </cell>
          <cell r="K250">
            <v>79.599999999999994</v>
          </cell>
          <cell r="L250">
            <v>21.4</v>
          </cell>
          <cell r="M250">
            <v>-5.05</v>
          </cell>
        </row>
        <row r="251">
          <cell r="A251">
            <v>42853</v>
          </cell>
          <cell r="B251">
            <v>2301.4</v>
          </cell>
          <cell r="C251">
            <v>2302</v>
          </cell>
          <cell r="D251">
            <v>2265.3000000000002</v>
          </cell>
          <cell r="E251">
            <v>2272.1</v>
          </cell>
          <cell r="F251">
            <v>2281.2900300914598</v>
          </cell>
          <cell r="G251">
            <v>100693</v>
          </cell>
          <cell r="H251">
            <v>5284</v>
          </cell>
          <cell r="I251">
            <v>229709937</v>
          </cell>
          <cell r="J251">
            <v>43293</v>
          </cell>
          <cell r="K251">
            <v>43</v>
          </cell>
          <cell r="L251">
            <v>36.700000000000003</v>
          </cell>
          <cell r="M251">
            <v>-29.3</v>
          </cell>
        </row>
        <row r="252">
          <cell r="A252">
            <v>42852</v>
          </cell>
          <cell r="B252">
            <v>2320</v>
          </cell>
          <cell r="C252">
            <v>2329.65</v>
          </cell>
          <cell r="D252">
            <v>2285.0500000000002</v>
          </cell>
          <cell r="E252">
            <v>2301.4</v>
          </cell>
          <cell r="F252">
            <v>2318.3120619627798</v>
          </cell>
          <cell r="G252">
            <v>158805</v>
          </cell>
          <cell r="H252">
            <v>4968</v>
          </cell>
          <cell r="I252">
            <v>368159547</v>
          </cell>
          <cell r="J252">
            <v>119196</v>
          </cell>
          <cell r="K252">
            <v>75.06</v>
          </cell>
          <cell r="L252">
            <v>44.6</v>
          </cell>
          <cell r="M252">
            <v>-18.600000000000001</v>
          </cell>
        </row>
        <row r="253">
          <cell r="A253">
            <v>42851</v>
          </cell>
          <cell r="B253">
            <v>2330.25</v>
          </cell>
          <cell r="C253">
            <v>2341</v>
          </cell>
          <cell r="D253">
            <v>2304</v>
          </cell>
          <cell r="E253">
            <v>2310.4499999999998</v>
          </cell>
          <cell r="F253">
            <v>2312.3826757946899</v>
          </cell>
          <cell r="G253">
            <v>153958</v>
          </cell>
          <cell r="H253">
            <v>2632</v>
          </cell>
          <cell r="I253">
            <v>356009812</v>
          </cell>
          <cell r="J253">
            <v>119057</v>
          </cell>
          <cell r="K253">
            <v>77.33</v>
          </cell>
          <cell r="L253">
            <v>37</v>
          </cell>
          <cell r="M253">
            <v>-19.8</v>
          </cell>
        </row>
        <row r="254">
          <cell r="A254">
            <v>42850</v>
          </cell>
          <cell r="B254">
            <v>2331</v>
          </cell>
          <cell r="C254">
            <v>2343.3000000000002</v>
          </cell>
          <cell r="D254">
            <v>2303</v>
          </cell>
          <cell r="E254">
            <v>2311.3000000000002</v>
          </cell>
          <cell r="F254">
            <v>2314.1554295803999</v>
          </cell>
          <cell r="G254">
            <v>43042</v>
          </cell>
          <cell r="H254">
            <v>5078</v>
          </cell>
          <cell r="I254">
            <v>99605878</v>
          </cell>
          <cell r="J254">
            <v>17106</v>
          </cell>
          <cell r="K254">
            <v>39.74</v>
          </cell>
          <cell r="L254">
            <v>40.299999999999997</v>
          </cell>
          <cell r="M254">
            <v>-19.7</v>
          </cell>
        </row>
        <row r="255">
          <cell r="A255">
            <v>42849</v>
          </cell>
          <cell r="B255">
            <v>2300</v>
          </cell>
          <cell r="C255">
            <v>2337.0500000000002</v>
          </cell>
          <cell r="D255">
            <v>2283.9</v>
          </cell>
          <cell r="E255">
            <v>2329.1</v>
          </cell>
          <cell r="F255">
            <v>2316.9303946862801</v>
          </cell>
          <cell r="G255">
            <v>54651</v>
          </cell>
          <cell r="H255">
            <v>3100</v>
          </cell>
          <cell r="I255">
            <v>126622563</v>
          </cell>
          <cell r="J255">
            <v>15323</v>
          </cell>
          <cell r="K255">
            <v>28.04</v>
          </cell>
          <cell r="L255">
            <v>53.15</v>
          </cell>
          <cell r="M255">
            <v>29.1</v>
          </cell>
        </row>
        <row r="256">
          <cell r="A256">
            <v>42846</v>
          </cell>
          <cell r="B256">
            <v>2330</v>
          </cell>
          <cell r="C256">
            <v>2335.4499999999998</v>
          </cell>
          <cell r="D256">
            <v>2301.9</v>
          </cell>
          <cell r="E256">
            <v>2311.1999999999998</v>
          </cell>
          <cell r="F256">
            <v>2314.1045479874801</v>
          </cell>
          <cell r="G256">
            <v>23329</v>
          </cell>
          <cell r="H256">
            <v>1560</v>
          </cell>
          <cell r="I256">
            <v>53985745</v>
          </cell>
          <cell r="J256">
            <v>9879</v>
          </cell>
          <cell r="K256">
            <v>42.35</v>
          </cell>
          <cell r="L256">
            <v>33.549999999999997</v>
          </cell>
          <cell r="M256">
            <v>-18.8</v>
          </cell>
        </row>
        <row r="257">
          <cell r="A257">
            <v>42845</v>
          </cell>
          <cell r="B257">
            <v>2318.9</v>
          </cell>
          <cell r="C257">
            <v>2334</v>
          </cell>
          <cell r="D257">
            <v>2292</v>
          </cell>
          <cell r="E257">
            <v>2328.35</v>
          </cell>
          <cell r="F257">
            <v>2312.9254927227298</v>
          </cell>
          <cell r="G257">
            <v>60531</v>
          </cell>
          <cell r="H257">
            <v>3745</v>
          </cell>
          <cell r="I257">
            <v>140003693</v>
          </cell>
          <cell r="J257">
            <v>23051</v>
          </cell>
          <cell r="K257">
            <v>38.08</v>
          </cell>
          <cell r="L257">
            <v>42</v>
          </cell>
          <cell r="M257">
            <v>9.4499999999999993</v>
          </cell>
        </row>
        <row r="258">
          <cell r="A258">
            <v>42844</v>
          </cell>
          <cell r="B258">
            <v>2285</v>
          </cell>
          <cell r="C258">
            <v>2348.4499999999998</v>
          </cell>
          <cell r="D258">
            <v>2255</v>
          </cell>
          <cell r="E258">
            <v>2301.75</v>
          </cell>
          <cell r="F258">
            <v>2299.7468834189099</v>
          </cell>
          <cell r="G258">
            <v>217145</v>
          </cell>
          <cell r="H258">
            <v>9243</v>
          </cell>
          <cell r="I258">
            <v>499378537</v>
          </cell>
          <cell r="J258">
            <v>46393</v>
          </cell>
          <cell r="K258">
            <v>21.36</v>
          </cell>
          <cell r="L258">
            <v>93.45</v>
          </cell>
          <cell r="M258">
            <v>16.75</v>
          </cell>
        </row>
        <row r="259">
          <cell r="A259">
            <v>42843</v>
          </cell>
          <cell r="B259">
            <v>2325</v>
          </cell>
          <cell r="C259">
            <v>2338.9499999999998</v>
          </cell>
          <cell r="D259">
            <v>2302.5</v>
          </cell>
          <cell r="E259">
            <v>2308.65</v>
          </cell>
          <cell r="F259">
            <v>2320.8418289890101</v>
          </cell>
          <cell r="G259">
            <v>77726</v>
          </cell>
          <cell r="H259">
            <v>4349</v>
          </cell>
          <cell r="I259">
            <v>180389752</v>
          </cell>
          <cell r="J259">
            <v>25450</v>
          </cell>
          <cell r="K259">
            <v>32.74</v>
          </cell>
          <cell r="L259">
            <v>36.450000000000003</v>
          </cell>
          <cell r="M259">
            <v>-16.350000000000001</v>
          </cell>
        </row>
        <row r="260">
          <cell r="A260">
            <v>42842</v>
          </cell>
          <cell r="B260">
            <v>2332.5</v>
          </cell>
          <cell r="C260">
            <v>2333.0500000000002</v>
          </cell>
          <cell r="D260">
            <v>2300</v>
          </cell>
          <cell r="E260">
            <v>2320.85</v>
          </cell>
          <cell r="F260">
            <v>2311.4399071149101</v>
          </cell>
          <cell r="G260">
            <v>47801</v>
          </cell>
          <cell r="H260">
            <v>3362</v>
          </cell>
          <cell r="I260">
            <v>110489139</v>
          </cell>
          <cell r="J260">
            <v>12290</v>
          </cell>
          <cell r="K260">
            <v>25.71</v>
          </cell>
          <cell r="L260">
            <v>33.049999999999997</v>
          </cell>
          <cell r="M260">
            <v>-11.65</v>
          </cell>
        </row>
        <row r="261">
          <cell r="A261">
            <v>42838</v>
          </cell>
          <cell r="B261">
            <v>2400</v>
          </cell>
          <cell r="C261">
            <v>2408</v>
          </cell>
          <cell r="D261">
            <v>2321.35</v>
          </cell>
          <cell r="E261">
            <v>2327.85</v>
          </cell>
          <cell r="F261">
            <v>2343.8401017567699</v>
          </cell>
          <cell r="G261">
            <v>108494</v>
          </cell>
          <cell r="H261">
            <v>5988</v>
          </cell>
          <cell r="I261">
            <v>254292588</v>
          </cell>
          <cell r="J261">
            <v>38845</v>
          </cell>
          <cell r="K261">
            <v>35.799999999999997</v>
          </cell>
          <cell r="L261">
            <v>86.65</v>
          </cell>
          <cell r="M261">
            <v>-72.150000000000006</v>
          </cell>
        </row>
        <row r="262">
          <cell r="A262">
            <v>42837</v>
          </cell>
          <cell r="B262">
            <v>2419.15</v>
          </cell>
          <cell r="C262">
            <v>2427</v>
          </cell>
          <cell r="D262">
            <v>2380.6</v>
          </cell>
          <cell r="E262">
            <v>2394.1999999999998</v>
          </cell>
          <cell r="F262">
            <v>2401.46141343215</v>
          </cell>
          <cell r="G262">
            <v>30762</v>
          </cell>
          <cell r="H262">
            <v>1698</v>
          </cell>
          <cell r="I262">
            <v>73873756</v>
          </cell>
          <cell r="J262">
            <v>10217</v>
          </cell>
          <cell r="K262">
            <v>33.21</v>
          </cell>
          <cell r="L262">
            <v>46.4</v>
          </cell>
          <cell r="M262">
            <v>-24.95</v>
          </cell>
        </row>
        <row r="263">
          <cell r="A263">
            <v>42836</v>
          </cell>
          <cell r="B263">
            <v>2420</v>
          </cell>
          <cell r="C263">
            <v>2442</v>
          </cell>
          <cell r="D263">
            <v>2410</v>
          </cell>
          <cell r="E263">
            <v>2420.8000000000002</v>
          </cell>
          <cell r="F263">
            <v>2427.1308881104401</v>
          </cell>
          <cell r="G263">
            <v>24265</v>
          </cell>
          <cell r="H263">
            <v>1273</v>
          </cell>
          <cell r="I263">
            <v>58894331</v>
          </cell>
          <cell r="J263">
            <v>8855</v>
          </cell>
          <cell r="K263">
            <v>36.49</v>
          </cell>
          <cell r="L263">
            <v>32</v>
          </cell>
          <cell r="M263">
            <v>0.8</v>
          </cell>
        </row>
        <row r="264">
          <cell r="A264">
            <v>42835</v>
          </cell>
          <cell r="B264">
            <v>2430</v>
          </cell>
          <cell r="C264">
            <v>2448</v>
          </cell>
          <cell r="D264">
            <v>2408.1</v>
          </cell>
          <cell r="E264">
            <v>2421.15</v>
          </cell>
          <cell r="F264">
            <v>2433.8366689906902</v>
          </cell>
          <cell r="G264">
            <v>48766</v>
          </cell>
          <cell r="H264">
            <v>3067</v>
          </cell>
          <cell r="I264">
            <v>118688479</v>
          </cell>
          <cell r="J264">
            <v>13884</v>
          </cell>
          <cell r="K264">
            <v>28.47</v>
          </cell>
          <cell r="L264">
            <v>39.9</v>
          </cell>
          <cell r="M264">
            <v>-8.85</v>
          </cell>
        </row>
        <row r="265">
          <cell r="A265">
            <v>42832</v>
          </cell>
          <cell r="B265">
            <v>2400</v>
          </cell>
          <cell r="C265">
            <v>2430</v>
          </cell>
          <cell r="D265">
            <v>2394.4</v>
          </cell>
          <cell r="E265">
            <v>2427.1</v>
          </cell>
          <cell r="F265">
            <v>2418.2834454557401</v>
          </cell>
          <cell r="G265">
            <v>37905</v>
          </cell>
          <cell r="H265">
            <v>2414</v>
          </cell>
          <cell r="I265">
            <v>91665034</v>
          </cell>
          <cell r="J265">
            <v>12387</v>
          </cell>
          <cell r="K265">
            <v>32.68</v>
          </cell>
          <cell r="L265">
            <v>35.6</v>
          </cell>
          <cell r="M265">
            <v>27.1</v>
          </cell>
        </row>
        <row r="266">
          <cell r="A266">
            <v>42831</v>
          </cell>
          <cell r="B266">
            <v>2401.1999999999998</v>
          </cell>
          <cell r="C266">
            <v>2410.0500000000002</v>
          </cell>
          <cell r="D266">
            <v>2390</v>
          </cell>
          <cell r="E266">
            <v>2399.75</v>
          </cell>
          <cell r="F266">
            <v>2399.5902428447498</v>
          </cell>
          <cell r="G266">
            <v>23060</v>
          </cell>
          <cell r="H266">
            <v>1451</v>
          </cell>
          <cell r="I266">
            <v>55334551</v>
          </cell>
          <cell r="J266">
            <v>7553</v>
          </cell>
          <cell r="K266">
            <v>32.75</v>
          </cell>
          <cell r="L266">
            <v>20.05</v>
          </cell>
          <cell r="M266">
            <v>-1.45</v>
          </cell>
        </row>
        <row r="267">
          <cell r="A267">
            <v>42830</v>
          </cell>
          <cell r="B267">
            <v>2417</v>
          </cell>
          <cell r="C267">
            <v>2418.5</v>
          </cell>
          <cell r="D267">
            <v>2395</v>
          </cell>
          <cell r="E267">
            <v>2402.85</v>
          </cell>
          <cell r="F267">
            <v>2402.65537787736</v>
          </cell>
          <cell r="G267">
            <v>39272</v>
          </cell>
          <cell r="H267">
            <v>2044</v>
          </cell>
          <cell r="I267">
            <v>94357082</v>
          </cell>
          <cell r="J267">
            <v>14291</v>
          </cell>
          <cell r="K267">
            <v>36.39</v>
          </cell>
          <cell r="L267">
            <v>23.5</v>
          </cell>
          <cell r="M267">
            <v>-14.15</v>
          </cell>
        </row>
        <row r="268">
          <cell r="A268">
            <v>42828</v>
          </cell>
          <cell r="B268">
            <v>2435</v>
          </cell>
          <cell r="C268">
            <v>2435</v>
          </cell>
          <cell r="D268">
            <v>2410</v>
          </cell>
          <cell r="E268">
            <v>2413.3000000000002</v>
          </cell>
          <cell r="F268">
            <v>2418.1366810071199</v>
          </cell>
          <cell r="G268">
            <v>28358</v>
          </cell>
          <cell r="H268">
            <v>1548</v>
          </cell>
          <cell r="I268">
            <v>68573520</v>
          </cell>
          <cell r="J268">
            <v>14733</v>
          </cell>
          <cell r="K268">
            <v>51.95</v>
          </cell>
          <cell r="L268">
            <v>25</v>
          </cell>
          <cell r="M268">
            <v>-21.7</v>
          </cell>
        </row>
        <row r="269">
          <cell r="A269">
            <v>42825</v>
          </cell>
          <cell r="B269">
            <v>2439</v>
          </cell>
          <cell r="C269">
            <v>2440</v>
          </cell>
          <cell r="D269">
            <v>2414.85</v>
          </cell>
          <cell r="E269">
            <v>2431.1</v>
          </cell>
          <cell r="F269">
            <v>2426.4369750902301</v>
          </cell>
          <cell r="G269">
            <v>83943</v>
          </cell>
          <cell r="H269">
            <v>2413</v>
          </cell>
          <cell r="I269">
            <v>203682399</v>
          </cell>
          <cell r="J269">
            <v>14976</v>
          </cell>
          <cell r="K269">
            <v>17.84</v>
          </cell>
          <cell r="L269">
            <v>25.15</v>
          </cell>
          <cell r="M269">
            <v>-7.9</v>
          </cell>
        </row>
        <row r="270">
          <cell r="A270">
            <v>42824</v>
          </cell>
          <cell r="B270">
            <v>2440</v>
          </cell>
          <cell r="C270">
            <v>2465</v>
          </cell>
          <cell r="D270">
            <v>2435</v>
          </cell>
          <cell r="E270">
            <v>2443.75</v>
          </cell>
          <cell r="F270">
            <v>2455.69564726198</v>
          </cell>
          <cell r="G270">
            <v>61961</v>
          </cell>
          <cell r="H270">
            <v>3314</v>
          </cell>
          <cell r="I270">
            <v>152157358</v>
          </cell>
          <cell r="J270">
            <v>32937</v>
          </cell>
          <cell r="K270">
            <v>53.16</v>
          </cell>
          <cell r="L270">
            <v>30</v>
          </cell>
          <cell r="M270">
            <v>3.75</v>
          </cell>
        </row>
        <row r="271">
          <cell r="A271">
            <v>42823</v>
          </cell>
          <cell r="B271">
            <v>2431.25</v>
          </cell>
          <cell r="C271">
            <v>2447.9</v>
          </cell>
          <cell r="D271">
            <v>2426.5500000000002</v>
          </cell>
          <cell r="E271">
            <v>2443.75</v>
          </cell>
          <cell r="F271">
            <v>2439.3110168367998</v>
          </cell>
          <cell r="G271">
            <v>30172</v>
          </cell>
          <cell r="H271">
            <v>2010</v>
          </cell>
          <cell r="I271">
            <v>73598892</v>
          </cell>
          <cell r="J271">
            <v>14289</v>
          </cell>
          <cell r="K271">
            <v>47.36</v>
          </cell>
          <cell r="L271">
            <v>21.35</v>
          </cell>
          <cell r="M271">
            <v>12.5</v>
          </cell>
        </row>
        <row r="272">
          <cell r="A272">
            <v>42822</v>
          </cell>
          <cell r="B272">
            <v>2412.1</v>
          </cell>
          <cell r="C272">
            <v>2441.85</v>
          </cell>
          <cell r="D272">
            <v>2412.1</v>
          </cell>
          <cell r="E272">
            <v>2429.85</v>
          </cell>
          <cell r="F272">
            <v>2432.0144100580201</v>
          </cell>
          <cell r="G272">
            <v>31020</v>
          </cell>
          <cell r="H272">
            <v>1762</v>
          </cell>
          <cell r="I272">
            <v>75441087</v>
          </cell>
          <cell r="J272">
            <v>14333</v>
          </cell>
          <cell r="K272">
            <v>46.21</v>
          </cell>
          <cell r="L272">
            <v>29.75</v>
          </cell>
          <cell r="M272">
            <v>17.75</v>
          </cell>
        </row>
        <row r="273">
          <cell r="A273">
            <v>42821</v>
          </cell>
          <cell r="B273">
            <v>2428</v>
          </cell>
          <cell r="C273">
            <v>2441</v>
          </cell>
          <cell r="D273">
            <v>2407</v>
          </cell>
          <cell r="E273">
            <v>2412.1</v>
          </cell>
          <cell r="F273">
            <v>2418.0802505382599</v>
          </cell>
          <cell r="G273">
            <v>81744</v>
          </cell>
          <cell r="H273">
            <v>3981</v>
          </cell>
          <cell r="I273">
            <v>197663552</v>
          </cell>
          <cell r="J273">
            <v>47689</v>
          </cell>
          <cell r="K273">
            <v>58.34</v>
          </cell>
          <cell r="L273">
            <v>34</v>
          </cell>
          <cell r="M273">
            <v>-15.9</v>
          </cell>
        </row>
        <row r="274">
          <cell r="A274">
            <v>42818</v>
          </cell>
          <cell r="B274">
            <v>2465</v>
          </cell>
          <cell r="C274">
            <v>2470</v>
          </cell>
          <cell r="D274">
            <v>2423.6999999999998</v>
          </cell>
          <cell r="E274">
            <v>2426.75</v>
          </cell>
          <cell r="F274">
            <v>2438.3195102478799</v>
          </cell>
          <cell r="G274">
            <v>152812</v>
          </cell>
          <cell r="H274">
            <v>4851</v>
          </cell>
          <cell r="I274">
            <v>372604481</v>
          </cell>
          <cell r="J274">
            <v>114949</v>
          </cell>
          <cell r="K274">
            <v>75.22</v>
          </cell>
          <cell r="L274">
            <v>46.3</v>
          </cell>
          <cell r="M274">
            <v>-38.25</v>
          </cell>
        </row>
        <row r="275">
          <cell r="A275">
            <v>42817</v>
          </cell>
          <cell r="B275">
            <v>2478</v>
          </cell>
          <cell r="C275">
            <v>2486</v>
          </cell>
          <cell r="D275">
            <v>2448.5</v>
          </cell>
          <cell r="E275">
            <v>2458.9</v>
          </cell>
          <cell r="F275">
            <v>2463.2657789241398</v>
          </cell>
          <cell r="G275">
            <v>64358</v>
          </cell>
          <cell r="H275">
            <v>4207</v>
          </cell>
          <cell r="I275">
            <v>158530859</v>
          </cell>
          <cell r="J275">
            <v>28052</v>
          </cell>
          <cell r="K275">
            <v>43.59</v>
          </cell>
          <cell r="L275">
            <v>37.5</v>
          </cell>
          <cell r="M275">
            <v>-19.100000000000001</v>
          </cell>
        </row>
        <row r="276">
          <cell r="A276">
            <v>42816</v>
          </cell>
          <cell r="B276">
            <v>2487</v>
          </cell>
          <cell r="C276">
            <v>2495</v>
          </cell>
          <cell r="D276">
            <v>2470</v>
          </cell>
          <cell r="E276">
            <v>2479.1</v>
          </cell>
          <cell r="F276">
            <v>2480.58062432723</v>
          </cell>
          <cell r="G276">
            <v>55740</v>
          </cell>
          <cell r="H276">
            <v>2103</v>
          </cell>
          <cell r="I276">
            <v>138267564</v>
          </cell>
          <cell r="J276">
            <v>31208</v>
          </cell>
          <cell r="K276">
            <v>55.99</v>
          </cell>
          <cell r="L276">
            <v>25</v>
          </cell>
          <cell r="M276">
            <v>-7.9</v>
          </cell>
        </row>
        <row r="277">
          <cell r="A277">
            <v>42815</v>
          </cell>
          <cell r="B277">
            <v>2482</v>
          </cell>
          <cell r="C277">
            <v>2493.9</v>
          </cell>
          <cell r="D277">
            <v>2466</v>
          </cell>
          <cell r="E277">
            <v>2486.15</v>
          </cell>
          <cell r="F277">
            <v>2482.6443482262298</v>
          </cell>
          <cell r="G277">
            <v>47808</v>
          </cell>
          <cell r="H277">
            <v>2161</v>
          </cell>
          <cell r="I277">
            <v>118690261</v>
          </cell>
          <cell r="J277">
            <v>25471</v>
          </cell>
          <cell r="K277">
            <v>53.28</v>
          </cell>
          <cell r="L277">
            <v>27.9</v>
          </cell>
          <cell r="M277">
            <v>4.1500000000000004</v>
          </cell>
        </row>
        <row r="278">
          <cell r="A278">
            <v>42814</v>
          </cell>
          <cell r="B278">
            <v>2518</v>
          </cell>
          <cell r="C278">
            <v>2523.4</v>
          </cell>
          <cell r="D278">
            <v>2467.0500000000002</v>
          </cell>
          <cell r="E278">
            <v>2480.8000000000002</v>
          </cell>
          <cell r="F278">
            <v>2488.7583642436598</v>
          </cell>
          <cell r="G278">
            <v>54189</v>
          </cell>
          <cell r="H278">
            <v>4071</v>
          </cell>
          <cell r="I278">
            <v>134863327</v>
          </cell>
          <cell r="J278">
            <v>21113</v>
          </cell>
          <cell r="K278">
            <v>38.96</v>
          </cell>
          <cell r="L278">
            <v>56.35</v>
          </cell>
          <cell r="M278">
            <v>-37.200000000000003</v>
          </cell>
        </row>
        <row r="279">
          <cell r="A279">
            <v>42811</v>
          </cell>
          <cell r="B279">
            <v>2548</v>
          </cell>
          <cell r="C279">
            <v>2548</v>
          </cell>
          <cell r="D279">
            <v>2512.4499999999998</v>
          </cell>
          <cell r="E279">
            <v>2526.85</v>
          </cell>
          <cell r="F279">
            <v>2523.8808842318999</v>
          </cell>
          <cell r="G279">
            <v>179229</v>
          </cell>
          <cell r="H279">
            <v>2802</v>
          </cell>
          <cell r="I279">
            <v>452352647</v>
          </cell>
          <cell r="J279">
            <v>142852</v>
          </cell>
          <cell r="K279">
            <v>79.7</v>
          </cell>
          <cell r="L279">
            <v>35.549999999999997</v>
          </cell>
          <cell r="M279">
            <v>-21.15</v>
          </cell>
        </row>
        <row r="280">
          <cell r="A280">
            <v>42810</v>
          </cell>
          <cell r="B280">
            <v>2501</v>
          </cell>
          <cell r="C280">
            <v>2525</v>
          </cell>
          <cell r="D280">
            <v>2501</v>
          </cell>
          <cell r="E280">
            <v>2518.9499999999998</v>
          </cell>
          <cell r="F280">
            <v>2517.0248732759601</v>
          </cell>
          <cell r="G280">
            <v>33932</v>
          </cell>
          <cell r="H280">
            <v>2344</v>
          </cell>
          <cell r="I280">
            <v>85407688</v>
          </cell>
          <cell r="J280">
            <v>7846</v>
          </cell>
          <cell r="K280">
            <v>23.12</v>
          </cell>
          <cell r="L280">
            <v>24</v>
          </cell>
          <cell r="M280">
            <v>17.95</v>
          </cell>
        </row>
        <row r="281">
          <cell r="A281">
            <v>42809</v>
          </cell>
          <cell r="B281">
            <v>2565</v>
          </cell>
          <cell r="C281">
            <v>2570</v>
          </cell>
          <cell r="D281">
            <v>2496.0500000000002</v>
          </cell>
          <cell r="E281">
            <v>2500.3000000000002</v>
          </cell>
          <cell r="F281">
            <v>2512.1206890856201</v>
          </cell>
          <cell r="G281">
            <v>60544</v>
          </cell>
          <cell r="H281">
            <v>4639</v>
          </cell>
          <cell r="I281">
            <v>152093835</v>
          </cell>
          <cell r="J281">
            <v>16655</v>
          </cell>
          <cell r="K281">
            <v>27.51</v>
          </cell>
          <cell r="L281">
            <v>73.95</v>
          </cell>
          <cell r="M281">
            <v>-64.7</v>
          </cell>
        </row>
        <row r="282">
          <cell r="A282">
            <v>42808</v>
          </cell>
          <cell r="B282">
            <v>2550</v>
          </cell>
          <cell r="C282">
            <v>2584</v>
          </cell>
          <cell r="D282">
            <v>2550</v>
          </cell>
          <cell r="E282">
            <v>2562.35</v>
          </cell>
          <cell r="F282">
            <v>2572.1612491501501</v>
          </cell>
          <cell r="G282">
            <v>395661</v>
          </cell>
          <cell r="H282">
            <v>4276</v>
          </cell>
          <cell r="I282">
            <v>1017703892</v>
          </cell>
          <cell r="J282">
            <v>360074</v>
          </cell>
          <cell r="K282">
            <v>91.01</v>
          </cell>
          <cell r="L282">
            <v>34</v>
          </cell>
          <cell r="M282">
            <v>12.35</v>
          </cell>
        </row>
        <row r="283">
          <cell r="A283">
            <v>42804</v>
          </cell>
          <cell r="B283">
            <v>2525</v>
          </cell>
          <cell r="C283">
            <v>2548.5</v>
          </cell>
          <cell r="D283">
            <v>2519.5</v>
          </cell>
          <cell r="E283">
            <v>2541.8000000000002</v>
          </cell>
          <cell r="F283">
            <v>2535.5767503617799</v>
          </cell>
          <cell r="G283">
            <v>67029</v>
          </cell>
          <cell r="H283">
            <v>2303</v>
          </cell>
          <cell r="I283">
            <v>169957174</v>
          </cell>
          <cell r="J283">
            <v>47609</v>
          </cell>
          <cell r="K283">
            <v>71.03</v>
          </cell>
          <cell r="L283">
            <v>29</v>
          </cell>
          <cell r="M283">
            <v>16.8</v>
          </cell>
        </row>
        <row r="284">
          <cell r="A284">
            <v>42803</v>
          </cell>
          <cell r="B284">
            <v>2513.9</v>
          </cell>
          <cell r="C284">
            <v>2524.9</v>
          </cell>
          <cell r="D284">
            <v>2503.5</v>
          </cell>
          <cell r="E284">
            <v>2519.5500000000002</v>
          </cell>
          <cell r="F284">
            <v>2516.0973670624599</v>
          </cell>
          <cell r="G284">
            <v>77480</v>
          </cell>
          <cell r="H284">
            <v>2131</v>
          </cell>
          <cell r="I284">
            <v>194947224</v>
          </cell>
          <cell r="J284">
            <v>57777</v>
          </cell>
          <cell r="K284">
            <v>74.569999999999993</v>
          </cell>
          <cell r="L284">
            <v>21.4</v>
          </cell>
          <cell r="M284">
            <v>5.65</v>
          </cell>
        </row>
        <row r="285">
          <cell r="A285">
            <v>42802</v>
          </cell>
          <cell r="B285">
            <v>2499</v>
          </cell>
          <cell r="C285">
            <v>2520</v>
          </cell>
          <cell r="D285">
            <v>2492</v>
          </cell>
          <cell r="E285">
            <v>2513.9</v>
          </cell>
          <cell r="F285">
            <v>2505.4303676507502</v>
          </cell>
          <cell r="G285">
            <v>79532</v>
          </cell>
          <cell r="H285">
            <v>3095</v>
          </cell>
          <cell r="I285">
            <v>199261888</v>
          </cell>
          <cell r="J285">
            <v>54503</v>
          </cell>
          <cell r="K285">
            <v>68.53</v>
          </cell>
          <cell r="L285">
            <v>28</v>
          </cell>
          <cell r="M285">
            <v>14.9</v>
          </cell>
        </row>
        <row r="286">
          <cell r="A286">
            <v>42801</v>
          </cell>
          <cell r="B286">
            <v>2472</v>
          </cell>
          <cell r="C286">
            <v>2507.4499999999998</v>
          </cell>
          <cell r="D286">
            <v>2472</v>
          </cell>
          <cell r="E286">
            <v>2500.6999999999998</v>
          </cell>
          <cell r="F286">
            <v>2495.4355096520299</v>
          </cell>
          <cell r="G286">
            <v>48798</v>
          </cell>
          <cell r="H286">
            <v>4577</v>
          </cell>
          <cell r="I286">
            <v>121772262</v>
          </cell>
          <cell r="J286">
            <v>19121</v>
          </cell>
          <cell r="K286">
            <v>39.18</v>
          </cell>
          <cell r="L286">
            <v>35.450000000000003</v>
          </cell>
          <cell r="M286">
            <v>28.7</v>
          </cell>
        </row>
        <row r="287">
          <cell r="A287">
            <v>42800</v>
          </cell>
          <cell r="B287">
            <v>2475</v>
          </cell>
          <cell r="C287">
            <v>2482.4499999999998</v>
          </cell>
          <cell r="D287">
            <v>2454.9</v>
          </cell>
          <cell r="E287">
            <v>2470.65</v>
          </cell>
          <cell r="F287">
            <v>2463.9737578726299</v>
          </cell>
          <cell r="G287">
            <v>208634</v>
          </cell>
          <cell r="H287">
            <v>3824</v>
          </cell>
          <cell r="I287">
            <v>514068701</v>
          </cell>
          <cell r="J287">
            <v>158037</v>
          </cell>
          <cell r="K287">
            <v>75.75</v>
          </cell>
          <cell r="L287">
            <v>27.55</v>
          </cell>
          <cell r="M287">
            <v>-4.3499999999999996</v>
          </cell>
        </row>
        <row r="288">
          <cell r="A288">
            <v>42797</v>
          </cell>
          <cell r="B288">
            <v>2501</v>
          </cell>
          <cell r="C288">
            <v>2501</v>
          </cell>
          <cell r="D288">
            <v>2476</v>
          </cell>
          <cell r="E288">
            <v>2492.35</v>
          </cell>
          <cell r="F288">
            <v>2488.57461657763</v>
          </cell>
          <cell r="G288">
            <v>34818</v>
          </cell>
          <cell r="H288">
            <v>2145</v>
          </cell>
          <cell r="I288">
            <v>86647191</v>
          </cell>
          <cell r="J288">
            <v>9688</v>
          </cell>
          <cell r="K288">
            <v>27.82</v>
          </cell>
          <cell r="L288">
            <v>25</v>
          </cell>
          <cell r="M288">
            <v>-8.65</v>
          </cell>
        </row>
        <row r="289">
          <cell r="A289">
            <v>42796</v>
          </cell>
          <cell r="B289">
            <v>2480</v>
          </cell>
          <cell r="C289">
            <v>2510</v>
          </cell>
          <cell r="D289">
            <v>2479.1</v>
          </cell>
          <cell r="E289">
            <v>2501.15</v>
          </cell>
          <cell r="F289">
            <v>2497.3001081061402</v>
          </cell>
          <cell r="G289">
            <v>110077</v>
          </cell>
          <cell r="H289">
            <v>9157</v>
          </cell>
          <cell r="I289">
            <v>274895304</v>
          </cell>
          <cell r="J289">
            <v>48841</v>
          </cell>
          <cell r="K289">
            <v>44.37</v>
          </cell>
          <cell r="L289">
            <v>30.9</v>
          </cell>
          <cell r="M289">
            <v>21.15</v>
          </cell>
        </row>
        <row r="290">
          <cell r="A290">
            <v>42795</v>
          </cell>
          <cell r="B290">
            <v>2484</v>
          </cell>
          <cell r="C290">
            <v>2501</v>
          </cell>
          <cell r="D290">
            <v>2471.4</v>
          </cell>
          <cell r="E290">
            <v>2480.0500000000002</v>
          </cell>
          <cell r="F290">
            <v>2488.0347915259699</v>
          </cell>
          <cell r="G290">
            <v>39981</v>
          </cell>
          <cell r="H290">
            <v>3328</v>
          </cell>
          <cell r="I290">
            <v>99474119</v>
          </cell>
          <cell r="J290">
            <v>15109</v>
          </cell>
          <cell r="K290">
            <v>37.79</v>
          </cell>
          <cell r="L290">
            <v>29.6</v>
          </cell>
          <cell r="M290">
            <v>-3.95</v>
          </cell>
        </row>
        <row r="291">
          <cell r="A291">
            <v>42794</v>
          </cell>
          <cell r="B291">
            <v>2488.9</v>
          </cell>
          <cell r="C291">
            <v>2491.25</v>
          </cell>
          <cell r="D291">
            <v>2451.5500000000002</v>
          </cell>
          <cell r="E291">
            <v>2466.5</v>
          </cell>
          <cell r="F291">
            <v>2466.6376101860901</v>
          </cell>
          <cell r="G291">
            <v>37777</v>
          </cell>
          <cell r="H291">
            <v>2992</v>
          </cell>
          <cell r="I291">
            <v>93182169</v>
          </cell>
          <cell r="J291">
            <v>9082</v>
          </cell>
          <cell r="K291">
            <v>24.04</v>
          </cell>
          <cell r="L291">
            <v>39.700000000000003</v>
          </cell>
          <cell r="M291">
            <v>-22.4</v>
          </cell>
        </row>
        <row r="292">
          <cell r="A292">
            <v>42793</v>
          </cell>
          <cell r="B292">
            <v>2481</v>
          </cell>
          <cell r="C292">
            <v>2500</v>
          </cell>
          <cell r="D292">
            <v>2473.0500000000002</v>
          </cell>
          <cell r="E292">
            <v>2488.9</v>
          </cell>
          <cell r="F292">
            <v>2488.5138132423299</v>
          </cell>
          <cell r="G292">
            <v>60956</v>
          </cell>
          <cell r="H292">
            <v>4081</v>
          </cell>
          <cell r="I292">
            <v>151689848</v>
          </cell>
          <cell r="J292">
            <v>13687</v>
          </cell>
          <cell r="K292">
            <v>22.45</v>
          </cell>
          <cell r="L292">
            <v>26.95</v>
          </cell>
          <cell r="M292">
            <v>7.9</v>
          </cell>
        </row>
        <row r="293">
          <cell r="A293">
            <v>42789</v>
          </cell>
          <cell r="B293">
            <v>2410</v>
          </cell>
          <cell r="C293">
            <v>2491</v>
          </cell>
          <cell r="D293">
            <v>2410</v>
          </cell>
          <cell r="E293">
            <v>2481.65</v>
          </cell>
          <cell r="F293">
            <v>2465.4490105620898</v>
          </cell>
          <cell r="G293">
            <v>115318</v>
          </cell>
          <cell r="H293">
            <v>7765</v>
          </cell>
          <cell r="I293">
            <v>284310649</v>
          </cell>
          <cell r="J293">
            <v>42879</v>
          </cell>
          <cell r="K293">
            <v>37.18</v>
          </cell>
          <cell r="L293">
            <v>81</v>
          </cell>
          <cell r="M293">
            <v>71.650000000000006</v>
          </cell>
        </row>
        <row r="294">
          <cell r="A294">
            <v>42788</v>
          </cell>
          <cell r="B294">
            <v>2465</v>
          </cell>
          <cell r="C294">
            <v>2471.4499999999998</v>
          </cell>
          <cell r="D294">
            <v>2402</v>
          </cell>
          <cell r="E294">
            <v>2409.5500000000002</v>
          </cell>
          <cell r="F294">
            <v>2423.6161821697901</v>
          </cell>
          <cell r="G294">
            <v>128759</v>
          </cell>
          <cell r="H294">
            <v>8269</v>
          </cell>
          <cell r="I294">
            <v>312062396</v>
          </cell>
          <cell r="J294">
            <v>42973</v>
          </cell>
          <cell r="K294">
            <v>33.369999999999997</v>
          </cell>
          <cell r="L294">
            <v>69.45</v>
          </cell>
          <cell r="M294">
            <v>-55.45</v>
          </cell>
        </row>
        <row r="295">
          <cell r="A295">
            <v>42787</v>
          </cell>
          <cell r="B295">
            <v>2516</v>
          </cell>
          <cell r="C295">
            <v>2525</v>
          </cell>
          <cell r="D295">
            <v>2455.1999999999998</v>
          </cell>
          <cell r="E295">
            <v>2464.3000000000002</v>
          </cell>
          <cell r="F295">
            <v>2482.9056918350602</v>
          </cell>
          <cell r="G295">
            <v>323885</v>
          </cell>
          <cell r="H295">
            <v>14861</v>
          </cell>
          <cell r="I295">
            <v>804175910</v>
          </cell>
          <cell r="J295">
            <v>138563</v>
          </cell>
          <cell r="K295">
            <v>42.78</v>
          </cell>
          <cell r="L295">
            <v>69.8</v>
          </cell>
          <cell r="M295">
            <v>-51.7</v>
          </cell>
        </row>
        <row r="296">
          <cell r="A296">
            <v>42786</v>
          </cell>
          <cell r="B296">
            <v>2419</v>
          </cell>
          <cell r="C296">
            <v>2555</v>
          </cell>
          <cell r="D296">
            <v>2412</v>
          </cell>
          <cell r="E296">
            <v>2506.5</v>
          </cell>
          <cell r="F296">
            <v>2490.5772602850402</v>
          </cell>
          <cell r="G296">
            <v>198006</v>
          </cell>
          <cell r="H296">
            <v>10189</v>
          </cell>
          <cell r="I296">
            <v>493149241</v>
          </cell>
          <cell r="J296">
            <v>71302</v>
          </cell>
          <cell r="K296">
            <v>36.01</v>
          </cell>
          <cell r="L296">
            <v>143</v>
          </cell>
          <cell r="M296">
            <v>87.5</v>
          </cell>
        </row>
        <row r="297">
          <cell r="A297">
            <v>42783</v>
          </cell>
          <cell r="B297">
            <v>2452.0500000000002</v>
          </cell>
          <cell r="C297">
            <v>2474</v>
          </cell>
          <cell r="D297">
            <v>2402.15</v>
          </cell>
          <cell r="E297">
            <v>2408.15</v>
          </cell>
          <cell r="F297">
            <v>2423.51749773134</v>
          </cell>
          <cell r="G297">
            <v>85954</v>
          </cell>
          <cell r="H297">
            <v>4545</v>
          </cell>
          <cell r="I297">
            <v>208311023</v>
          </cell>
          <cell r="J297">
            <v>27007</v>
          </cell>
          <cell r="K297">
            <v>31.42</v>
          </cell>
          <cell r="L297">
            <v>71.849999999999994</v>
          </cell>
          <cell r="M297">
            <v>-43.9</v>
          </cell>
        </row>
        <row r="298">
          <cell r="A298">
            <v>42782</v>
          </cell>
          <cell r="B298">
            <v>2450</v>
          </cell>
          <cell r="C298">
            <v>2477.5</v>
          </cell>
          <cell r="D298">
            <v>2436.3000000000002</v>
          </cell>
          <cell r="E298">
            <v>2446.9</v>
          </cell>
          <cell r="F298">
            <v>2451.1542215747299</v>
          </cell>
          <cell r="G298">
            <v>151010</v>
          </cell>
          <cell r="H298">
            <v>7889</v>
          </cell>
          <cell r="I298">
            <v>370148799</v>
          </cell>
          <cell r="J298">
            <v>72573</v>
          </cell>
          <cell r="K298">
            <v>48.06</v>
          </cell>
          <cell r="L298">
            <v>41.2</v>
          </cell>
          <cell r="M298">
            <v>-3.1</v>
          </cell>
        </row>
        <row r="299">
          <cell r="A299">
            <v>42781</v>
          </cell>
          <cell r="B299">
            <v>2400</v>
          </cell>
          <cell r="C299">
            <v>2427</v>
          </cell>
          <cell r="D299">
            <v>2378.35</v>
          </cell>
          <cell r="E299">
            <v>2415.6999999999998</v>
          </cell>
          <cell r="F299">
            <v>2407.4138660173599</v>
          </cell>
          <cell r="G299">
            <v>62426</v>
          </cell>
          <cell r="H299">
            <v>3693</v>
          </cell>
          <cell r="I299">
            <v>150285218</v>
          </cell>
          <cell r="J299">
            <v>19290</v>
          </cell>
          <cell r="K299">
            <v>30.9</v>
          </cell>
          <cell r="L299">
            <v>48.65</v>
          </cell>
          <cell r="M299">
            <v>15.7</v>
          </cell>
        </row>
        <row r="300">
          <cell r="A300">
            <v>42780</v>
          </cell>
          <cell r="B300">
            <v>2414</v>
          </cell>
          <cell r="C300">
            <v>2415</v>
          </cell>
          <cell r="D300">
            <v>2396.5</v>
          </cell>
          <cell r="E300">
            <v>2402.9499999999998</v>
          </cell>
          <cell r="F300">
            <v>2408.4584143329998</v>
          </cell>
          <cell r="G300">
            <v>57099</v>
          </cell>
          <cell r="H300">
            <v>2563</v>
          </cell>
          <cell r="I300">
            <v>137520567</v>
          </cell>
          <cell r="J300">
            <v>16776</v>
          </cell>
          <cell r="K300">
            <v>29.38</v>
          </cell>
          <cell r="L300">
            <v>18.5</v>
          </cell>
          <cell r="M300">
            <v>-11.05</v>
          </cell>
        </row>
        <row r="301">
          <cell r="A301">
            <v>42779</v>
          </cell>
          <cell r="B301">
            <v>2403.3000000000002</v>
          </cell>
          <cell r="C301">
            <v>2425</v>
          </cell>
          <cell r="D301">
            <v>2382.75</v>
          </cell>
          <cell r="E301">
            <v>2410.3000000000002</v>
          </cell>
          <cell r="F301">
            <v>2409.06107964086</v>
          </cell>
          <cell r="G301">
            <v>89326</v>
          </cell>
          <cell r="H301">
            <v>5339</v>
          </cell>
          <cell r="I301">
            <v>215191790</v>
          </cell>
          <cell r="J301">
            <v>16168</v>
          </cell>
          <cell r="K301">
            <v>18.100000000000001</v>
          </cell>
          <cell r="L301">
            <v>42.25</v>
          </cell>
          <cell r="M301">
            <v>7</v>
          </cell>
        </row>
        <row r="302">
          <cell r="A302">
            <v>42776</v>
          </cell>
          <cell r="B302">
            <v>2304</v>
          </cell>
          <cell r="C302">
            <v>2420.9</v>
          </cell>
          <cell r="D302">
            <v>2304</v>
          </cell>
          <cell r="E302">
            <v>2396.6999999999998</v>
          </cell>
          <cell r="F302">
            <v>2369.8318739919</v>
          </cell>
          <cell r="G302">
            <v>121516</v>
          </cell>
          <cell r="H302">
            <v>8256</v>
          </cell>
          <cell r="I302">
            <v>287972490</v>
          </cell>
          <cell r="J302">
            <v>37591</v>
          </cell>
          <cell r="K302">
            <v>30.94</v>
          </cell>
          <cell r="L302">
            <v>116.9</v>
          </cell>
          <cell r="M302">
            <v>92.7</v>
          </cell>
        </row>
        <row r="303">
          <cell r="A303">
            <v>42775</v>
          </cell>
          <cell r="B303">
            <v>2270</v>
          </cell>
          <cell r="C303">
            <v>2330.9</v>
          </cell>
          <cell r="D303">
            <v>2269</v>
          </cell>
          <cell r="E303">
            <v>2324.25</v>
          </cell>
          <cell r="F303">
            <v>2312.4183036811701</v>
          </cell>
          <cell r="G303">
            <v>492207</v>
          </cell>
          <cell r="H303">
            <v>6511</v>
          </cell>
          <cell r="I303">
            <v>1138188476</v>
          </cell>
          <cell r="J303">
            <v>443501</v>
          </cell>
          <cell r="K303">
            <v>90.1</v>
          </cell>
          <cell r="L303">
            <v>61.9</v>
          </cell>
          <cell r="M303">
            <v>54.25</v>
          </cell>
        </row>
        <row r="304">
          <cell r="A304">
            <v>42774</v>
          </cell>
          <cell r="B304">
            <v>2240</v>
          </cell>
          <cell r="C304">
            <v>2281</v>
          </cell>
          <cell r="D304">
            <v>2240</v>
          </cell>
          <cell r="E304">
            <v>2262.65</v>
          </cell>
          <cell r="F304">
            <v>2267.5207902622501</v>
          </cell>
          <cell r="G304">
            <v>86098</v>
          </cell>
          <cell r="H304">
            <v>5021</v>
          </cell>
          <cell r="I304">
            <v>195229005</v>
          </cell>
          <cell r="J304">
            <v>44294</v>
          </cell>
          <cell r="K304">
            <v>51.45</v>
          </cell>
          <cell r="L304">
            <v>41</v>
          </cell>
          <cell r="M304">
            <v>22.65</v>
          </cell>
        </row>
        <row r="305">
          <cell r="A305">
            <v>42773</v>
          </cell>
          <cell r="B305">
            <v>2241</v>
          </cell>
          <cell r="C305">
            <v>2250</v>
          </cell>
          <cell r="D305">
            <v>2226</v>
          </cell>
          <cell r="E305">
            <v>2244.8000000000002</v>
          </cell>
          <cell r="F305">
            <v>2242.4590163934399</v>
          </cell>
          <cell r="G305">
            <v>61122</v>
          </cell>
          <cell r="H305">
            <v>3691</v>
          </cell>
          <cell r="I305">
            <v>137063580</v>
          </cell>
          <cell r="J305">
            <v>28761</v>
          </cell>
          <cell r="K305">
            <v>47.06</v>
          </cell>
          <cell r="L305">
            <v>24</v>
          </cell>
          <cell r="M305">
            <v>3.8</v>
          </cell>
        </row>
        <row r="306">
          <cell r="A306">
            <v>42772</v>
          </cell>
          <cell r="B306">
            <v>2248.1999999999998</v>
          </cell>
          <cell r="C306">
            <v>2254.4</v>
          </cell>
          <cell r="D306">
            <v>2216</v>
          </cell>
          <cell r="E306">
            <v>2240.5500000000002</v>
          </cell>
          <cell r="F306">
            <v>2232.61413186235</v>
          </cell>
          <cell r="G306">
            <v>68526</v>
          </cell>
          <cell r="H306">
            <v>3377</v>
          </cell>
          <cell r="I306">
            <v>152992116</v>
          </cell>
          <cell r="J306">
            <v>27398</v>
          </cell>
          <cell r="K306">
            <v>39.979999999999997</v>
          </cell>
          <cell r="L306">
            <v>38.4</v>
          </cell>
          <cell r="M306">
            <v>-7.65</v>
          </cell>
        </row>
        <row r="307">
          <cell r="A307">
            <v>42769</v>
          </cell>
          <cell r="B307">
            <v>2205.8000000000002</v>
          </cell>
          <cell r="C307">
            <v>2242</v>
          </cell>
          <cell r="D307">
            <v>2192</v>
          </cell>
          <cell r="E307">
            <v>2233.75</v>
          </cell>
          <cell r="F307">
            <v>2220.1183918646002</v>
          </cell>
          <cell r="G307">
            <v>80242</v>
          </cell>
          <cell r="H307">
            <v>4786</v>
          </cell>
          <cell r="I307">
            <v>178146740</v>
          </cell>
          <cell r="J307">
            <v>24155</v>
          </cell>
          <cell r="K307">
            <v>30.1</v>
          </cell>
          <cell r="L307">
            <v>50</v>
          </cell>
          <cell r="M307">
            <v>27.95</v>
          </cell>
        </row>
        <row r="308">
          <cell r="A308">
            <v>42768</v>
          </cell>
          <cell r="B308">
            <v>2170</v>
          </cell>
          <cell r="C308">
            <v>2218.9</v>
          </cell>
          <cell r="D308">
            <v>2154.3000000000002</v>
          </cell>
          <cell r="E308">
            <v>2205.8000000000002</v>
          </cell>
          <cell r="F308">
            <v>2183.4782231630702</v>
          </cell>
          <cell r="G308">
            <v>146440</v>
          </cell>
          <cell r="H308">
            <v>11320</v>
          </cell>
          <cell r="I308">
            <v>319748551</v>
          </cell>
          <cell r="J308">
            <v>31108</v>
          </cell>
          <cell r="K308">
            <v>21.24</v>
          </cell>
          <cell r="L308">
            <v>64.599999999999994</v>
          </cell>
          <cell r="M308">
            <v>35.799999999999997</v>
          </cell>
        </row>
        <row r="309">
          <cell r="A309">
            <v>42767</v>
          </cell>
          <cell r="B309">
            <v>2224.35</v>
          </cell>
          <cell r="C309">
            <v>2239.9499999999998</v>
          </cell>
          <cell r="D309">
            <v>2162</v>
          </cell>
          <cell r="E309">
            <v>2169.4499999999998</v>
          </cell>
          <cell r="F309">
            <v>2174.2289362623801</v>
          </cell>
          <cell r="G309">
            <v>304718</v>
          </cell>
          <cell r="H309">
            <v>10736</v>
          </cell>
          <cell r="I309">
            <v>662526693</v>
          </cell>
          <cell r="J309">
            <v>176993</v>
          </cell>
          <cell r="K309">
            <v>58.08</v>
          </cell>
          <cell r="L309">
            <v>77.95</v>
          </cell>
          <cell r="M309">
            <v>-54.9</v>
          </cell>
        </row>
        <row r="310">
          <cell r="A310">
            <v>42766</v>
          </cell>
          <cell r="B310">
            <v>2334</v>
          </cell>
          <cell r="C310">
            <v>2334</v>
          </cell>
          <cell r="D310">
            <v>2206.5500000000002</v>
          </cell>
          <cell r="E310">
            <v>2229.9</v>
          </cell>
          <cell r="F310">
            <v>2237.4136848264402</v>
          </cell>
          <cell r="G310">
            <v>223883</v>
          </cell>
          <cell r="H310">
            <v>12519</v>
          </cell>
          <cell r="I310">
            <v>500918888</v>
          </cell>
          <cell r="J310">
            <v>78652</v>
          </cell>
          <cell r="K310">
            <v>35.130000000000003</v>
          </cell>
          <cell r="L310">
            <v>127.45</v>
          </cell>
          <cell r="M310">
            <v>-104.1</v>
          </cell>
        </row>
        <row r="311">
          <cell r="A311">
            <v>42765</v>
          </cell>
          <cell r="B311">
            <v>2340</v>
          </cell>
          <cell r="C311">
            <v>2348.0500000000002</v>
          </cell>
          <cell r="D311">
            <v>2322.0500000000002</v>
          </cell>
          <cell r="E311">
            <v>2334.1999999999998</v>
          </cell>
          <cell r="F311">
            <v>2333.0599871661502</v>
          </cell>
          <cell r="G311">
            <v>90386</v>
          </cell>
          <cell r="H311">
            <v>2205</v>
          </cell>
          <cell r="I311">
            <v>210875960</v>
          </cell>
          <cell r="J311">
            <v>68226</v>
          </cell>
          <cell r="K311">
            <v>75.48</v>
          </cell>
          <cell r="L311">
            <v>26</v>
          </cell>
          <cell r="M311">
            <v>-5.8</v>
          </cell>
        </row>
        <row r="312">
          <cell r="A312">
            <v>42762</v>
          </cell>
          <cell r="B312">
            <v>2350</v>
          </cell>
          <cell r="C312">
            <v>2377.3000000000002</v>
          </cell>
          <cell r="D312">
            <v>2347.5</v>
          </cell>
          <cell r="E312">
            <v>2358.0500000000002</v>
          </cell>
          <cell r="F312">
            <v>2363.29854239101</v>
          </cell>
          <cell r="G312">
            <v>44868</v>
          </cell>
          <cell r="H312">
            <v>3265</v>
          </cell>
          <cell r="I312">
            <v>106036479</v>
          </cell>
          <cell r="J312">
            <v>13395</v>
          </cell>
          <cell r="K312">
            <v>29.85</v>
          </cell>
          <cell r="L312">
            <v>29.8</v>
          </cell>
          <cell r="M312">
            <v>8.0500000000000007</v>
          </cell>
        </row>
        <row r="313">
          <cell r="A313">
            <v>42760</v>
          </cell>
          <cell r="B313">
            <v>2318</v>
          </cell>
          <cell r="C313">
            <v>2359.9499999999998</v>
          </cell>
          <cell r="D313">
            <v>2318</v>
          </cell>
          <cell r="E313">
            <v>2352.6999999999998</v>
          </cell>
          <cell r="F313">
            <v>2344.0375971288099</v>
          </cell>
          <cell r="G313">
            <v>57398</v>
          </cell>
          <cell r="H313">
            <v>3445</v>
          </cell>
          <cell r="I313">
            <v>134543070</v>
          </cell>
          <cell r="J313">
            <v>27693</v>
          </cell>
          <cell r="K313">
            <v>48.25</v>
          </cell>
          <cell r="L313">
            <v>41.95</v>
          </cell>
          <cell r="M313">
            <v>34.700000000000003</v>
          </cell>
        </row>
        <row r="314">
          <cell r="A314">
            <v>42759</v>
          </cell>
          <cell r="B314">
            <v>2310</v>
          </cell>
          <cell r="C314">
            <v>2324</v>
          </cell>
          <cell r="D314">
            <v>2294.5</v>
          </cell>
          <cell r="E314">
            <v>2318</v>
          </cell>
          <cell r="F314">
            <v>2313.6076039251502</v>
          </cell>
          <cell r="G314">
            <v>116887</v>
          </cell>
          <cell r="H314">
            <v>2668</v>
          </cell>
          <cell r="I314">
            <v>270430652</v>
          </cell>
          <cell r="J314">
            <v>95581</v>
          </cell>
          <cell r="K314">
            <v>81.77</v>
          </cell>
          <cell r="L314">
            <v>29.5</v>
          </cell>
          <cell r="M314">
            <v>8</v>
          </cell>
        </row>
        <row r="315">
          <cell r="A315">
            <v>42758</v>
          </cell>
          <cell r="B315">
            <v>2259</v>
          </cell>
          <cell r="C315">
            <v>2311</v>
          </cell>
          <cell r="D315">
            <v>2259</v>
          </cell>
          <cell r="E315">
            <v>2305.6999999999998</v>
          </cell>
          <cell r="F315">
            <v>2297.8025224804301</v>
          </cell>
          <cell r="G315">
            <v>85630</v>
          </cell>
          <cell r="H315">
            <v>4227</v>
          </cell>
          <cell r="I315">
            <v>196760830</v>
          </cell>
          <cell r="J315">
            <v>44570</v>
          </cell>
          <cell r="K315">
            <v>52.05</v>
          </cell>
          <cell r="L315">
            <v>52</v>
          </cell>
          <cell r="M315">
            <v>46.7</v>
          </cell>
        </row>
        <row r="316">
          <cell r="A316">
            <v>42755</v>
          </cell>
          <cell r="B316">
            <v>2291</v>
          </cell>
          <cell r="C316">
            <v>2300</v>
          </cell>
          <cell r="D316">
            <v>2266</v>
          </cell>
          <cell r="E316">
            <v>2287.4499999999998</v>
          </cell>
          <cell r="F316">
            <v>2284.2032530820302</v>
          </cell>
          <cell r="G316">
            <v>30986</v>
          </cell>
          <cell r="H316">
            <v>2079</v>
          </cell>
          <cell r="I316">
            <v>70778322</v>
          </cell>
          <cell r="J316">
            <v>10796</v>
          </cell>
          <cell r="K316">
            <v>34.840000000000003</v>
          </cell>
          <cell r="L316">
            <v>34</v>
          </cell>
          <cell r="M316">
            <v>-3.55</v>
          </cell>
        </row>
        <row r="317">
          <cell r="A317">
            <v>42754</v>
          </cell>
          <cell r="B317">
            <v>2295</v>
          </cell>
          <cell r="C317">
            <v>2297</v>
          </cell>
          <cell r="D317">
            <v>2283</v>
          </cell>
          <cell r="E317">
            <v>2290.3000000000002</v>
          </cell>
          <cell r="F317">
            <v>2288.1898133643599</v>
          </cell>
          <cell r="G317">
            <v>67029</v>
          </cell>
          <cell r="H317">
            <v>2505</v>
          </cell>
          <cell r="I317">
            <v>153375075</v>
          </cell>
          <cell r="J317">
            <v>50646</v>
          </cell>
          <cell r="K317">
            <v>75.56</v>
          </cell>
          <cell r="L317">
            <v>14</v>
          </cell>
          <cell r="M317">
            <v>-4.7</v>
          </cell>
        </row>
        <row r="318">
          <cell r="A318">
            <v>42753</v>
          </cell>
          <cell r="B318">
            <v>2284.6</v>
          </cell>
          <cell r="C318">
            <v>2297</v>
          </cell>
          <cell r="D318">
            <v>2267</v>
          </cell>
          <cell r="E318">
            <v>2295</v>
          </cell>
          <cell r="F318">
            <v>2284.1240586669801</v>
          </cell>
          <cell r="G318">
            <v>119113</v>
          </cell>
          <cell r="H318">
            <v>3702</v>
          </cell>
          <cell r="I318">
            <v>272068869</v>
          </cell>
          <cell r="J318">
            <v>88437</v>
          </cell>
          <cell r="K318">
            <v>74.25</v>
          </cell>
          <cell r="L318">
            <v>30</v>
          </cell>
          <cell r="M318">
            <v>10.4</v>
          </cell>
        </row>
        <row r="319">
          <cell r="A319">
            <v>42752</v>
          </cell>
          <cell r="B319">
            <v>2260</v>
          </cell>
          <cell r="C319">
            <v>2287</v>
          </cell>
          <cell r="D319">
            <v>2252.5500000000002</v>
          </cell>
          <cell r="E319">
            <v>2277.65</v>
          </cell>
          <cell r="F319">
            <v>2277.2516790012901</v>
          </cell>
          <cell r="G319">
            <v>37969</v>
          </cell>
          <cell r="H319">
            <v>2890</v>
          </cell>
          <cell r="I319">
            <v>86464969</v>
          </cell>
          <cell r="J319">
            <v>16111</v>
          </cell>
          <cell r="K319">
            <v>42.43</v>
          </cell>
          <cell r="L319">
            <v>34.450000000000003</v>
          </cell>
          <cell r="M319">
            <v>17.649999999999999</v>
          </cell>
        </row>
        <row r="320">
          <cell r="A320">
            <v>42751</v>
          </cell>
          <cell r="B320">
            <v>2252</v>
          </cell>
          <cell r="C320">
            <v>2273.9</v>
          </cell>
          <cell r="D320">
            <v>2230</v>
          </cell>
          <cell r="E320">
            <v>2258.5500000000002</v>
          </cell>
          <cell r="F320">
            <v>2257.99496338261</v>
          </cell>
          <cell r="G320">
            <v>144740</v>
          </cell>
          <cell r="H320">
            <v>5667</v>
          </cell>
          <cell r="I320">
            <v>326822191</v>
          </cell>
          <cell r="J320">
            <v>77719</v>
          </cell>
          <cell r="K320">
            <v>53.7</v>
          </cell>
          <cell r="L320">
            <v>43.9</v>
          </cell>
          <cell r="M320">
            <v>6.55</v>
          </cell>
        </row>
        <row r="321">
          <cell r="A321">
            <v>42748</v>
          </cell>
          <cell r="B321">
            <v>2350</v>
          </cell>
          <cell r="C321">
            <v>2368</v>
          </cell>
          <cell r="D321">
            <v>2241.5</v>
          </cell>
          <cell r="E321">
            <v>2252</v>
          </cell>
          <cell r="F321">
            <v>2272.6327520291602</v>
          </cell>
          <cell r="G321">
            <v>456961</v>
          </cell>
          <cell r="H321">
            <v>25525</v>
          </cell>
          <cell r="I321">
            <v>1038504535</v>
          </cell>
          <cell r="J321">
            <v>154967</v>
          </cell>
          <cell r="K321">
            <v>33.909999999999997</v>
          </cell>
          <cell r="L321">
            <v>126.5</v>
          </cell>
          <cell r="M321">
            <v>-98</v>
          </cell>
        </row>
        <row r="322">
          <cell r="A322">
            <v>42747</v>
          </cell>
          <cell r="B322">
            <v>2339.9</v>
          </cell>
          <cell r="C322">
            <v>2359.75</v>
          </cell>
          <cell r="D322">
            <v>2303</v>
          </cell>
          <cell r="E322">
            <v>2343.3000000000002</v>
          </cell>
          <cell r="F322">
            <v>2334.19396048935</v>
          </cell>
          <cell r="G322">
            <v>107161</v>
          </cell>
          <cell r="H322">
            <v>7010</v>
          </cell>
          <cell r="I322">
            <v>250134559</v>
          </cell>
          <cell r="J322">
            <v>24156</v>
          </cell>
          <cell r="K322">
            <v>22.54</v>
          </cell>
          <cell r="L322">
            <v>56.75</v>
          </cell>
          <cell r="M322">
            <v>3.4</v>
          </cell>
        </row>
        <row r="323">
          <cell r="A323">
            <v>42746</v>
          </cell>
          <cell r="B323">
            <v>2315.4499999999998</v>
          </cell>
          <cell r="C323">
            <v>2328</v>
          </cell>
          <cell r="D323">
            <v>2282</v>
          </cell>
          <cell r="E323">
            <v>2323.0500000000002</v>
          </cell>
          <cell r="F323">
            <v>2306.8498083966701</v>
          </cell>
          <cell r="G323">
            <v>47233</v>
          </cell>
          <cell r="H323">
            <v>3229</v>
          </cell>
          <cell r="I323">
            <v>108959437</v>
          </cell>
          <cell r="J323">
            <v>10459</v>
          </cell>
          <cell r="K323">
            <v>22.14</v>
          </cell>
          <cell r="L323">
            <v>46</v>
          </cell>
          <cell r="M323">
            <v>7.6</v>
          </cell>
        </row>
        <row r="324">
          <cell r="A324">
            <v>42745</v>
          </cell>
          <cell r="B324">
            <v>2319</v>
          </cell>
          <cell r="C324">
            <v>2328.3000000000002</v>
          </cell>
          <cell r="D324">
            <v>2289</v>
          </cell>
          <cell r="E324">
            <v>2315.4499999999998</v>
          </cell>
          <cell r="F324">
            <v>2316.6267328218401</v>
          </cell>
          <cell r="G324">
            <v>106618</v>
          </cell>
          <cell r="H324">
            <v>4428</v>
          </cell>
          <cell r="I324">
            <v>246994109</v>
          </cell>
          <cell r="J324">
            <v>70938</v>
          </cell>
          <cell r="K324">
            <v>66.53</v>
          </cell>
          <cell r="L324">
            <v>39.299999999999997</v>
          </cell>
          <cell r="M324">
            <v>-3.55</v>
          </cell>
        </row>
        <row r="325">
          <cell r="A325">
            <v>42744</v>
          </cell>
          <cell r="B325">
            <v>2288</v>
          </cell>
          <cell r="C325">
            <v>2310</v>
          </cell>
          <cell r="D325">
            <v>2257.0500000000002</v>
          </cell>
          <cell r="E325">
            <v>2303.75</v>
          </cell>
          <cell r="F325">
            <v>2286.2909855323301</v>
          </cell>
          <cell r="G325">
            <v>40435</v>
          </cell>
          <cell r="H325">
            <v>2907</v>
          </cell>
          <cell r="I325">
            <v>92446176</v>
          </cell>
          <cell r="J325">
            <v>6699</v>
          </cell>
          <cell r="K325">
            <v>16.57</v>
          </cell>
          <cell r="L325">
            <v>52.95</v>
          </cell>
          <cell r="M325">
            <v>15.75</v>
          </cell>
        </row>
        <row r="326">
          <cell r="A326">
            <v>42741</v>
          </cell>
          <cell r="B326">
            <v>2320</v>
          </cell>
          <cell r="C326">
            <v>2329.8000000000002</v>
          </cell>
          <cell r="D326">
            <v>2257</v>
          </cell>
          <cell r="E326">
            <v>2283.6</v>
          </cell>
          <cell r="F326">
            <v>2282.5693501308201</v>
          </cell>
          <cell r="G326">
            <v>264484</v>
          </cell>
          <cell r="H326">
            <v>7145</v>
          </cell>
          <cell r="I326">
            <v>603703072</v>
          </cell>
          <cell r="J326">
            <v>198743</v>
          </cell>
          <cell r="K326">
            <v>75.14</v>
          </cell>
          <cell r="L326">
            <v>72.8</v>
          </cell>
          <cell r="M326">
            <v>-36.4</v>
          </cell>
        </row>
        <row r="327">
          <cell r="A327">
            <v>42740</v>
          </cell>
          <cell r="B327">
            <v>2378.5500000000002</v>
          </cell>
          <cell r="C327">
            <v>2387</v>
          </cell>
          <cell r="D327">
            <v>2325</v>
          </cell>
          <cell r="E327">
            <v>2334.5500000000002</v>
          </cell>
          <cell r="F327">
            <v>2350.99323758943</v>
          </cell>
          <cell r="G327">
            <v>58559</v>
          </cell>
          <cell r="H327">
            <v>4641</v>
          </cell>
          <cell r="I327">
            <v>137671813</v>
          </cell>
          <cell r="J327">
            <v>18851</v>
          </cell>
          <cell r="K327">
            <v>32.19</v>
          </cell>
          <cell r="L327">
            <v>62</v>
          </cell>
          <cell r="M327">
            <v>-44</v>
          </cell>
        </row>
        <row r="328">
          <cell r="A328">
            <v>42739</v>
          </cell>
          <cell r="B328">
            <v>2369.1</v>
          </cell>
          <cell r="C328">
            <v>2386</v>
          </cell>
          <cell r="D328">
            <v>2358.5</v>
          </cell>
          <cell r="E328">
            <v>2378.5500000000002</v>
          </cell>
          <cell r="F328">
            <v>2374.78068637762</v>
          </cell>
          <cell r="G328">
            <v>25671</v>
          </cell>
          <cell r="H328">
            <v>1838</v>
          </cell>
          <cell r="I328">
            <v>60962995</v>
          </cell>
          <cell r="J328">
            <v>8853</v>
          </cell>
          <cell r="K328">
            <v>34.49</v>
          </cell>
          <cell r="L328">
            <v>27.5</v>
          </cell>
          <cell r="M328">
            <v>9.4499999999999993</v>
          </cell>
        </row>
        <row r="329">
          <cell r="A329">
            <v>42738</v>
          </cell>
          <cell r="B329">
            <v>2361</v>
          </cell>
          <cell r="C329">
            <v>2371.35</v>
          </cell>
          <cell r="D329">
            <v>2344.0500000000002</v>
          </cell>
          <cell r="E329">
            <v>2368.5</v>
          </cell>
          <cell r="F329">
            <v>2356.7193680705</v>
          </cell>
          <cell r="G329">
            <v>49246</v>
          </cell>
          <cell r="H329">
            <v>3549</v>
          </cell>
          <cell r="I329">
            <v>116059002</v>
          </cell>
          <cell r="J329">
            <v>24565</v>
          </cell>
          <cell r="K329">
            <v>49.88</v>
          </cell>
          <cell r="L329">
            <v>27.3</v>
          </cell>
          <cell r="M329">
            <v>7.5</v>
          </cell>
        </row>
        <row r="330">
          <cell r="A330">
            <v>42737</v>
          </cell>
          <cell r="B330">
            <v>2365</v>
          </cell>
          <cell r="C330">
            <v>2375</v>
          </cell>
          <cell r="D330">
            <v>2352.9</v>
          </cell>
          <cell r="E330">
            <v>2359.0500000000002</v>
          </cell>
          <cell r="F330">
            <v>2366.4353362514898</v>
          </cell>
          <cell r="G330">
            <v>25130</v>
          </cell>
          <cell r="H330">
            <v>1644</v>
          </cell>
          <cell r="I330">
            <v>59468520</v>
          </cell>
          <cell r="J330">
            <v>6621</v>
          </cell>
          <cell r="K330">
            <v>26.35</v>
          </cell>
          <cell r="L330">
            <v>22.1</v>
          </cell>
          <cell r="M330">
            <v>-5.95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PRO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278</v>
          </cell>
          <cell r="C2">
            <v>282.35000000000002</v>
          </cell>
          <cell r="D2">
            <v>276.5</v>
          </cell>
          <cell r="E2">
            <v>278.75</v>
          </cell>
          <cell r="F2">
            <v>279.72503700795698</v>
          </cell>
          <cell r="G2">
            <v>122271</v>
          </cell>
          <cell r="H2">
            <v>1380</v>
          </cell>
          <cell r="I2">
            <v>34202260</v>
          </cell>
          <cell r="J2">
            <v>28463</v>
          </cell>
          <cell r="K2">
            <v>23.28</v>
          </cell>
          <cell r="L2">
            <v>5.85</v>
          </cell>
          <cell r="M2">
            <v>0.75</v>
          </cell>
        </row>
        <row r="3">
          <cell r="A3">
            <v>43217</v>
          </cell>
          <cell r="B3">
            <v>278</v>
          </cell>
          <cell r="C3">
            <v>279.14999999999998</v>
          </cell>
          <cell r="D3">
            <v>274.60000000000002</v>
          </cell>
          <cell r="E3">
            <v>275.35000000000002</v>
          </cell>
          <cell r="F3">
            <v>275.57922577828901</v>
          </cell>
          <cell r="G3">
            <v>755985</v>
          </cell>
          <cell r="H3">
            <v>2422</v>
          </cell>
          <cell r="I3">
            <v>208333761</v>
          </cell>
          <cell r="J3">
            <v>58830</v>
          </cell>
          <cell r="K3">
            <v>7.78</v>
          </cell>
          <cell r="L3">
            <v>4.55</v>
          </cell>
          <cell r="M3">
            <v>-2.65</v>
          </cell>
        </row>
        <row r="4">
          <cell r="A4">
            <v>43216</v>
          </cell>
          <cell r="B4">
            <v>277</v>
          </cell>
          <cell r="C4">
            <v>282.89999999999998</v>
          </cell>
          <cell r="D4">
            <v>274.10000000000002</v>
          </cell>
          <cell r="E4">
            <v>281.45</v>
          </cell>
          <cell r="F4">
            <v>278.39457598631202</v>
          </cell>
          <cell r="G4">
            <v>530714</v>
          </cell>
          <cell r="H4">
            <v>6933</v>
          </cell>
          <cell r="I4">
            <v>147747899</v>
          </cell>
          <cell r="J4">
            <v>85165</v>
          </cell>
          <cell r="K4">
            <v>16.05</v>
          </cell>
          <cell r="L4">
            <v>8.8000000000000007</v>
          </cell>
          <cell r="M4">
            <v>4.45</v>
          </cell>
        </row>
        <row r="5">
          <cell r="A5">
            <v>43215</v>
          </cell>
          <cell r="B5">
            <v>289</v>
          </cell>
          <cell r="C5">
            <v>293.95</v>
          </cell>
          <cell r="D5">
            <v>283.39999999999998</v>
          </cell>
          <cell r="E5">
            <v>287.2</v>
          </cell>
          <cell r="F5">
            <v>289.07276966127898</v>
          </cell>
          <cell r="G5">
            <v>297679</v>
          </cell>
          <cell r="H5">
            <v>3584</v>
          </cell>
          <cell r="I5">
            <v>86050893</v>
          </cell>
          <cell r="J5">
            <v>67239</v>
          </cell>
          <cell r="K5">
            <v>22.59</v>
          </cell>
          <cell r="L5">
            <v>10.55</v>
          </cell>
          <cell r="M5">
            <v>-1.8</v>
          </cell>
        </row>
        <row r="6">
          <cell r="A6">
            <v>43214</v>
          </cell>
          <cell r="B6">
            <v>296.8</v>
          </cell>
          <cell r="C6">
            <v>296.8</v>
          </cell>
          <cell r="D6">
            <v>286.05</v>
          </cell>
          <cell r="E6">
            <v>287.05</v>
          </cell>
          <cell r="F6">
            <v>289.01887056784301</v>
          </cell>
          <cell r="G6">
            <v>306933</v>
          </cell>
          <cell r="H6">
            <v>2653</v>
          </cell>
          <cell r="I6">
            <v>88709429</v>
          </cell>
          <cell r="J6">
            <v>141478</v>
          </cell>
          <cell r="K6">
            <v>46.09</v>
          </cell>
          <cell r="L6">
            <v>10.75</v>
          </cell>
          <cell r="M6">
            <v>-9.75</v>
          </cell>
        </row>
        <row r="7">
          <cell r="A7">
            <v>43213</v>
          </cell>
          <cell r="B7">
            <v>300</v>
          </cell>
          <cell r="C7">
            <v>300.10000000000002</v>
          </cell>
          <cell r="D7">
            <v>294.60000000000002</v>
          </cell>
          <cell r="E7">
            <v>296.85000000000002</v>
          </cell>
          <cell r="F7">
            <v>297.548806394113</v>
          </cell>
          <cell r="G7">
            <v>122863</v>
          </cell>
          <cell r="H7">
            <v>1900</v>
          </cell>
          <cell r="I7">
            <v>36557739</v>
          </cell>
          <cell r="J7">
            <v>24349</v>
          </cell>
          <cell r="K7">
            <v>19.82</v>
          </cell>
          <cell r="L7">
            <v>5.5</v>
          </cell>
          <cell r="M7">
            <v>-3.15</v>
          </cell>
        </row>
        <row r="8">
          <cell r="A8">
            <v>43210</v>
          </cell>
          <cell r="B8">
            <v>292.8</v>
          </cell>
          <cell r="C8">
            <v>299.7</v>
          </cell>
          <cell r="D8">
            <v>292.75</v>
          </cell>
          <cell r="E8">
            <v>298.35000000000002</v>
          </cell>
          <cell r="F8">
            <v>298.24070447496598</v>
          </cell>
          <cell r="G8">
            <v>225700</v>
          </cell>
          <cell r="H8">
            <v>2583</v>
          </cell>
          <cell r="I8">
            <v>67312927</v>
          </cell>
          <cell r="J8">
            <v>60744</v>
          </cell>
          <cell r="K8">
            <v>26.91</v>
          </cell>
          <cell r="L8">
            <v>6.95</v>
          </cell>
          <cell r="M8">
            <v>5.55</v>
          </cell>
        </row>
        <row r="9">
          <cell r="A9">
            <v>43209</v>
          </cell>
          <cell r="B9">
            <v>294</v>
          </cell>
          <cell r="C9">
            <v>294</v>
          </cell>
          <cell r="D9">
            <v>290</v>
          </cell>
          <cell r="E9">
            <v>291.60000000000002</v>
          </cell>
          <cell r="F9">
            <v>291.87579445571299</v>
          </cell>
          <cell r="G9">
            <v>44370</v>
          </cell>
          <cell r="H9">
            <v>802</v>
          </cell>
          <cell r="I9">
            <v>12950529</v>
          </cell>
          <cell r="J9">
            <v>11057</v>
          </cell>
          <cell r="K9">
            <v>24.92</v>
          </cell>
          <cell r="L9">
            <v>4</v>
          </cell>
          <cell r="M9">
            <v>-2.4</v>
          </cell>
        </row>
        <row r="10">
          <cell r="A10">
            <v>43208</v>
          </cell>
          <cell r="B10">
            <v>286.25</v>
          </cell>
          <cell r="C10">
            <v>294</v>
          </cell>
          <cell r="D10">
            <v>286.25</v>
          </cell>
          <cell r="E10">
            <v>292.7</v>
          </cell>
          <cell r="F10">
            <v>290.422335053143</v>
          </cell>
          <cell r="G10">
            <v>109702</v>
          </cell>
          <cell r="H10">
            <v>2118</v>
          </cell>
          <cell r="I10">
            <v>31859911</v>
          </cell>
          <cell r="J10">
            <v>21164</v>
          </cell>
          <cell r="K10">
            <v>19.29</v>
          </cell>
          <cell r="L10">
            <v>7.75</v>
          </cell>
          <cell r="M10">
            <v>6.45</v>
          </cell>
        </row>
        <row r="11">
          <cell r="A11">
            <v>43207</v>
          </cell>
          <cell r="B11">
            <v>290.10000000000002</v>
          </cell>
          <cell r="C11">
            <v>290.10000000000002</v>
          </cell>
          <cell r="D11">
            <v>284</v>
          </cell>
          <cell r="E11">
            <v>285.5</v>
          </cell>
          <cell r="F11">
            <v>285.65398555015901</v>
          </cell>
          <cell r="G11">
            <v>84430</v>
          </cell>
          <cell r="H11">
            <v>1500</v>
          </cell>
          <cell r="I11">
            <v>24117766</v>
          </cell>
          <cell r="J11">
            <v>16273</v>
          </cell>
          <cell r="K11">
            <v>19.27</v>
          </cell>
          <cell r="L11">
            <v>6.1</v>
          </cell>
          <cell r="M11">
            <v>-4.5999999999999996</v>
          </cell>
        </row>
        <row r="12">
          <cell r="A12">
            <v>43206</v>
          </cell>
          <cell r="B12">
            <v>290</v>
          </cell>
          <cell r="C12">
            <v>294</v>
          </cell>
          <cell r="D12">
            <v>286.05</v>
          </cell>
          <cell r="E12">
            <v>289.95</v>
          </cell>
          <cell r="F12">
            <v>290.52570059355799</v>
          </cell>
          <cell r="G12">
            <v>82216</v>
          </cell>
          <cell r="H12">
            <v>1130</v>
          </cell>
          <cell r="I12">
            <v>23885861</v>
          </cell>
          <cell r="J12">
            <v>19800</v>
          </cell>
          <cell r="K12">
            <v>24.08</v>
          </cell>
          <cell r="L12">
            <v>7.95</v>
          </cell>
          <cell r="M12">
            <v>-0.05</v>
          </cell>
        </row>
        <row r="13">
          <cell r="A13">
            <v>43203</v>
          </cell>
          <cell r="B13">
            <v>287.60000000000002</v>
          </cell>
          <cell r="C13">
            <v>294.39999999999998</v>
          </cell>
          <cell r="D13">
            <v>287</v>
          </cell>
          <cell r="E13">
            <v>293.35000000000002</v>
          </cell>
          <cell r="F13">
            <v>291.38613779298998</v>
          </cell>
          <cell r="G13">
            <v>84431</v>
          </cell>
          <cell r="H13">
            <v>1328</v>
          </cell>
          <cell r="I13">
            <v>24602023</v>
          </cell>
          <cell r="J13">
            <v>22132</v>
          </cell>
          <cell r="K13">
            <v>26.21</v>
          </cell>
          <cell r="L13">
            <v>7.4</v>
          </cell>
          <cell r="M13">
            <v>5.75</v>
          </cell>
        </row>
        <row r="14">
          <cell r="A14">
            <v>43202</v>
          </cell>
          <cell r="B14">
            <v>287.95</v>
          </cell>
          <cell r="C14">
            <v>300</v>
          </cell>
          <cell r="D14">
            <v>285.39999999999998</v>
          </cell>
          <cell r="E14">
            <v>286.8</v>
          </cell>
          <cell r="F14">
            <v>288.29678123295099</v>
          </cell>
          <cell r="G14">
            <v>69654</v>
          </cell>
          <cell r="H14">
            <v>1159</v>
          </cell>
          <cell r="I14">
            <v>20081024</v>
          </cell>
          <cell r="J14">
            <v>15094</v>
          </cell>
          <cell r="K14">
            <v>21.67</v>
          </cell>
          <cell r="L14">
            <v>14.6</v>
          </cell>
          <cell r="M14">
            <v>-1.1499999999999999</v>
          </cell>
        </row>
        <row r="15">
          <cell r="A15">
            <v>43201</v>
          </cell>
          <cell r="B15">
            <v>286</v>
          </cell>
          <cell r="C15">
            <v>289</v>
          </cell>
          <cell r="D15">
            <v>284.10000000000002</v>
          </cell>
          <cell r="E15">
            <v>286</v>
          </cell>
          <cell r="F15">
            <v>286.313019781045</v>
          </cell>
          <cell r="G15">
            <v>63849</v>
          </cell>
          <cell r="H15">
            <v>979</v>
          </cell>
          <cell r="I15">
            <v>18280800</v>
          </cell>
          <cell r="J15">
            <v>18427</v>
          </cell>
          <cell r="K15">
            <v>28.86</v>
          </cell>
          <cell r="L15">
            <v>4.9000000000000004</v>
          </cell>
          <cell r="M15">
            <v>0</v>
          </cell>
        </row>
        <row r="16">
          <cell r="A16">
            <v>43200</v>
          </cell>
          <cell r="B16">
            <v>278.8</v>
          </cell>
          <cell r="C16">
            <v>287.55</v>
          </cell>
          <cell r="D16">
            <v>278.7</v>
          </cell>
          <cell r="E16">
            <v>285.60000000000002</v>
          </cell>
          <cell r="F16">
            <v>282.95865080739401</v>
          </cell>
          <cell r="G16">
            <v>184792</v>
          </cell>
          <cell r="H16">
            <v>2435</v>
          </cell>
          <cell r="I16">
            <v>52288495</v>
          </cell>
          <cell r="J16">
            <v>17482</v>
          </cell>
          <cell r="K16">
            <v>9.4600000000000009</v>
          </cell>
          <cell r="L16">
            <v>8.85</v>
          </cell>
          <cell r="M16">
            <v>6.8</v>
          </cell>
        </row>
        <row r="17">
          <cell r="A17">
            <v>43199</v>
          </cell>
          <cell r="B17">
            <v>283.95</v>
          </cell>
          <cell r="C17">
            <v>298</v>
          </cell>
          <cell r="D17">
            <v>283.5</v>
          </cell>
          <cell r="E17">
            <v>284.60000000000002</v>
          </cell>
          <cell r="F17">
            <v>284.76621704060102</v>
          </cell>
          <cell r="G17">
            <v>44259</v>
          </cell>
          <cell r="H17">
            <v>804</v>
          </cell>
          <cell r="I17">
            <v>12603468</v>
          </cell>
          <cell r="J17">
            <v>6759</v>
          </cell>
          <cell r="K17">
            <v>15.27</v>
          </cell>
          <cell r="L17">
            <v>14.5</v>
          </cell>
          <cell r="M17">
            <v>0.65</v>
          </cell>
        </row>
        <row r="18">
          <cell r="A18">
            <v>43196</v>
          </cell>
          <cell r="B18">
            <v>287.95</v>
          </cell>
          <cell r="C18">
            <v>287.95</v>
          </cell>
          <cell r="D18">
            <v>283.2</v>
          </cell>
          <cell r="E18">
            <v>284.10000000000002</v>
          </cell>
          <cell r="F18">
            <v>284.41654104070199</v>
          </cell>
          <cell r="G18">
            <v>38474</v>
          </cell>
          <cell r="H18">
            <v>604</v>
          </cell>
          <cell r="I18">
            <v>10942642</v>
          </cell>
          <cell r="J18">
            <v>15717</v>
          </cell>
          <cell r="K18">
            <v>40.85</v>
          </cell>
          <cell r="L18">
            <v>4.75</v>
          </cell>
          <cell r="M18">
            <v>-3.85</v>
          </cell>
        </row>
        <row r="19">
          <cell r="A19">
            <v>43195</v>
          </cell>
          <cell r="B19">
            <v>282.60000000000002</v>
          </cell>
          <cell r="C19">
            <v>286</v>
          </cell>
          <cell r="D19">
            <v>282.60000000000002</v>
          </cell>
          <cell r="E19">
            <v>285.35000000000002</v>
          </cell>
          <cell r="F19">
            <v>284.99906778532397</v>
          </cell>
          <cell r="G19">
            <v>52563</v>
          </cell>
          <cell r="H19">
            <v>890</v>
          </cell>
          <cell r="I19">
            <v>14980406</v>
          </cell>
          <cell r="J19">
            <v>20820</v>
          </cell>
          <cell r="K19">
            <v>39.61</v>
          </cell>
          <cell r="L19">
            <v>3.4</v>
          </cell>
          <cell r="M19">
            <v>2.75</v>
          </cell>
        </row>
        <row r="20">
          <cell r="A20">
            <v>43194</v>
          </cell>
          <cell r="B20">
            <v>284.14999999999998</v>
          </cell>
          <cell r="C20">
            <v>295</v>
          </cell>
          <cell r="D20">
            <v>280</v>
          </cell>
          <cell r="E20">
            <v>281.60000000000002</v>
          </cell>
          <cell r="F20">
            <v>282.50993069111797</v>
          </cell>
          <cell r="G20">
            <v>111674</v>
          </cell>
          <cell r="H20">
            <v>1428</v>
          </cell>
          <cell r="I20">
            <v>31549014</v>
          </cell>
          <cell r="J20">
            <v>55794</v>
          </cell>
          <cell r="K20">
            <v>49.96</v>
          </cell>
          <cell r="L20">
            <v>15</v>
          </cell>
          <cell r="M20">
            <v>-2.5499999999999998</v>
          </cell>
        </row>
        <row r="21">
          <cell r="A21">
            <v>43193</v>
          </cell>
          <cell r="B21">
            <v>288</v>
          </cell>
          <cell r="C21">
            <v>288</v>
          </cell>
          <cell r="D21">
            <v>283</v>
          </cell>
          <cell r="E21">
            <v>283.89999999999998</v>
          </cell>
          <cell r="F21">
            <v>283.997052215618</v>
          </cell>
          <cell r="G21">
            <v>62759</v>
          </cell>
          <cell r="H21">
            <v>1873</v>
          </cell>
          <cell r="I21">
            <v>17823371</v>
          </cell>
          <cell r="J21">
            <v>21684</v>
          </cell>
          <cell r="K21">
            <v>34.549999999999997</v>
          </cell>
          <cell r="L21">
            <v>5</v>
          </cell>
          <cell r="M21">
            <v>-4.0999999999999996</v>
          </cell>
        </row>
        <row r="22">
          <cell r="A22">
            <v>43192</v>
          </cell>
          <cell r="B22">
            <v>281.45</v>
          </cell>
          <cell r="C22">
            <v>290.45</v>
          </cell>
          <cell r="D22">
            <v>279.2</v>
          </cell>
          <cell r="E22">
            <v>289.75</v>
          </cell>
          <cell r="F22">
            <v>286.10963931938301</v>
          </cell>
          <cell r="G22">
            <v>121243</v>
          </cell>
          <cell r="H22">
            <v>2421</v>
          </cell>
          <cell r="I22">
            <v>34688791</v>
          </cell>
          <cell r="J22">
            <v>52521</v>
          </cell>
          <cell r="K22">
            <v>43.32</v>
          </cell>
          <cell r="L22">
            <v>11.25</v>
          </cell>
          <cell r="M22">
            <v>8.3000000000000007</v>
          </cell>
        </row>
        <row r="23">
          <cell r="A23">
            <v>43187</v>
          </cell>
          <cell r="B23">
            <v>273.45</v>
          </cell>
          <cell r="C23">
            <v>284</v>
          </cell>
          <cell r="D23">
            <v>273</v>
          </cell>
          <cell r="E23">
            <v>281.45</v>
          </cell>
          <cell r="F23">
            <v>278.499625506526</v>
          </cell>
          <cell r="G23">
            <v>156211</v>
          </cell>
          <cell r="H23">
            <v>2443</v>
          </cell>
          <cell r="I23">
            <v>43504705</v>
          </cell>
          <cell r="J23">
            <v>33698</v>
          </cell>
          <cell r="K23">
            <v>21.57</v>
          </cell>
          <cell r="L23">
            <v>11</v>
          </cell>
          <cell r="M23">
            <v>8</v>
          </cell>
        </row>
        <row r="24">
          <cell r="A24">
            <v>43186</v>
          </cell>
          <cell r="B24">
            <v>279</v>
          </cell>
          <cell r="C24">
            <v>280.85000000000002</v>
          </cell>
          <cell r="D24">
            <v>272.10000000000002</v>
          </cell>
          <cell r="E24">
            <v>272.55</v>
          </cell>
          <cell r="F24">
            <v>272.717177467493</v>
          </cell>
          <cell r="G24">
            <v>3219846</v>
          </cell>
          <cell r="H24">
            <v>3684</v>
          </cell>
          <cell r="I24">
            <v>878107313</v>
          </cell>
          <cell r="J24">
            <v>3031423</v>
          </cell>
          <cell r="K24">
            <v>94.15</v>
          </cell>
          <cell r="L24">
            <v>8.75</v>
          </cell>
          <cell r="M24">
            <v>-6.45</v>
          </cell>
        </row>
        <row r="25">
          <cell r="A25">
            <v>43185</v>
          </cell>
          <cell r="B25">
            <v>285.2</v>
          </cell>
          <cell r="C25">
            <v>285.64999999999998</v>
          </cell>
          <cell r="D25">
            <v>272.55</v>
          </cell>
          <cell r="E25">
            <v>273.89999999999998</v>
          </cell>
          <cell r="F25">
            <v>275.53356450281001</v>
          </cell>
          <cell r="G25">
            <v>352411</v>
          </cell>
          <cell r="H25">
            <v>3329</v>
          </cell>
          <cell r="I25">
            <v>97101059</v>
          </cell>
          <cell r="J25">
            <v>177360</v>
          </cell>
          <cell r="K25">
            <v>50.33</v>
          </cell>
          <cell r="L25">
            <v>13.1</v>
          </cell>
          <cell r="M25">
            <v>-11.3</v>
          </cell>
        </row>
        <row r="26">
          <cell r="A26">
            <v>43182</v>
          </cell>
          <cell r="B26">
            <v>286</v>
          </cell>
          <cell r="C26">
            <v>287.89999999999998</v>
          </cell>
          <cell r="D26">
            <v>283.8</v>
          </cell>
          <cell r="E26">
            <v>285.2</v>
          </cell>
          <cell r="F26">
            <v>285.65880966411299</v>
          </cell>
          <cell r="G26">
            <v>93335</v>
          </cell>
          <cell r="H26">
            <v>1730</v>
          </cell>
          <cell r="I26">
            <v>26661965</v>
          </cell>
          <cell r="J26">
            <v>35241</v>
          </cell>
          <cell r="K26">
            <v>37.76</v>
          </cell>
          <cell r="L26">
            <v>4.0999999999999996</v>
          </cell>
          <cell r="M26">
            <v>-0.8</v>
          </cell>
        </row>
        <row r="27">
          <cell r="A27">
            <v>43181</v>
          </cell>
          <cell r="B27">
            <v>295.55</v>
          </cell>
          <cell r="C27">
            <v>295.55</v>
          </cell>
          <cell r="D27">
            <v>288.2</v>
          </cell>
          <cell r="E27">
            <v>289.25</v>
          </cell>
          <cell r="F27">
            <v>291.33207938917599</v>
          </cell>
          <cell r="G27">
            <v>89584</v>
          </cell>
          <cell r="H27">
            <v>1239</v>
          </cell>
          <cell r="I27">
            <v>26098693</v>
          </cell>
          <cell r="J27">
            <v>24831</v>
          </cell>
          <cell r="K27">
            <v>27.72</v>
          </cell>
          <cell r="L27">
            <v>7.35</v>
          </cell>
          <cell r="M27">
            <v>-6.3</v>
          </cell>
        </row>
        <row r="28">
          <cell r="A28">
            <v>43180</v>
          </cell>
          <cell r="B28">
            <v>292</v>
          </cell>
          <cell r="C28">
            <v>296.95</v>
          </cell>
          <cell r="D28">
            <v>292</v>
          </cell>
          <cell r="E28">
            <v>295.55</v>
          </cell>
          <cell r="F28">
            <v>294.519121570773</v>
          </cell>
          <cell r="G28">
            <v>87702</v>
          </cell>
          <cell r="H28">
            <v>779</v>
          </cell>
          <cell r="I28">
            <v>25829916</v>
          </cell>
          <cell r="J28">
            <v>32975</v>
          </cell>
          <cell r="K28">
            <v>37.6</v>
          </cell>
          <cell r="L28">
            <v>4.95</v>
          </cell>
          <cell r="M28">
            <v>3.55</v>
          </cell>
        </row>
        <row r="29">
          <cell r="A29">
            <v>43179</v>
          </cell>
          <cell r="B29">
            <v>286.39999999999998</v>
          </cell>
          <cell r="C29">
            <v>294.85000000000002</v>
          </cell>
          <cell r="D29">
            <v>285</v>
          </cell>
          <cell r="E29">
            <v>293.75</v>
          </cell>
          <cell r="F29">
            <v>292.06072379307801</v>
          </cell>
          <cell r="G29">
            <v>97293</v>
          </cell>
          <cell r="H29">
            <v>1048</v>
          </cell>
          <cell r="I29">
            <v>28415464</v>
          </cell>
          <cell r="J29">
            <v>17654</v>
          </cell>
          <cell r="K29">
            <v>18.149999999999999</v>
          </cell>
          <cell r="L29">
            <v>9.85</v>
          </cell>
          <cell r="M29">
            <v>7.35</v>
          </cell>
        </row>
        <row r="30">
          <cell r="A30">
            <v>43178</v>
          </cell>
          <cell r="B30">
            <v>295.75</v>
          </cell>
          <cell r="C30">
            <v>296.10000000000002</v>
          </cell>
          <cell r="D30">
            <v>286.55</v>
          </cell>
          <cell r="E30">
            <v>288.05</v>
          </cell>
          <cell r="F30">
            <v>291.09024553074602</v>
          </cell>
          <cell r="G30">
            <v>134810</v>
          </cell>
          <cell r="H30">
            <v>1615</v>
          </cell>
          <cell r="I30">
            <v>39241876</v>
          </cell>
          <cell r="J30">
            <v>57629</v>
          </cell>
          <cell r="K30">
            <v>42.75</v>
          </cell>
          <cell r="L30">
            <v>9.5500000000000007</v>
          </cell>
          <cell r="M30">
            <v>-7.7</v>
          </cell>
        </row>
        <row r="31">
          <cell r="A31">
            <v>43175</v>
          </cell>
          <cell r="B31">
            <v>296</v>
          </cell>
          <cell r="C31">
            <v>297.10000000000002</v>
          </cell>
          <cell r="D31">
            <v>291.10000000000002</v>
          </cell>
          <cell r="E31">
            <v>295.75</v>
          </cell>
          <cell r="F31">
            <v>294.20437722988402</v>
          </cell>
          <cell r="G31">
            <v>75116</v>
          </cell>
          <cell r="H31">
            <v>944</v>
          </cell>
          <cell r="I31">
            <v>22099456</v>
          </cell>
          <cell r="J31">
            <v>36904</v>
          </cell>
          <cell r="K31">
            <v>49.13</v>
          </cell>
          <cell r="L31">
            <v>6</v>
          </cell>
          <cell r="M31">
            <v>-0.25</v>
          </cell>
        </row>
        <row r="32">
          <cell r="A32">
            <v>43174</v>
          </cell>
          <cell r="B32">
            <v>295</v>
          </cell>
          <cell r="C32">
            <v>302</v>
          </cell>
          <cell r="D32">
            <v>291.89999999999998</v>
          </cell>
          <cell r="E32">
            <v>293.25</v>
          </cell>
          <cell r="F32">
            <v>296.537803268836</v>
          </cell>
          <cell r="G32">
            <v>229623</v>
          </cell>
          <cell r="H32">
            <v>2370</v>
          </cell>
          <cell r="I32">
            <v>68091900</v>
          </cell>
          <cell r="J32">
            <v>54657</v>
          </cell>
          <cell r="K32">
            <v>23.8</v>
          </cell>
          <cell r="L32">
            <v>10.1</v>
          </cell>
          <cell r="M32">
            <v>-1.75</v>
          </cell>
        </row>
        <row r="33">
          <cell r="A33">
            <v>43173</v>
          </cell>
          <cell r="B33">
            <v>295.10000000000002</v>
          </cell>
          <cell r="C33">
            <v>296.3</v>
          </cell>
          <cell r="D33">
            <v>292.89999999999998</v>
          </cell>
          <cell r="E33">
            <v>293.35000000000002</v>
          </cell>
          <cell r="F33">
            <v>294.21968863694002</v>
          </cell>
          <cell r="G33">
            <v>94552</v>
          </cell>
          <cell r="H33">
            <v>1451</v>
          </cell>
          <cell r="I33">
            <v>27819060</v>
          </cell>
          <cell r="J33">
            <v>28242</v>
          </cell>
          <cell r="K33">
            <v>29.87</v>
          </cell>
          <cell r="L33">
            <v>3.4</v>
          </cell>
          <cell r="M33">
            <v>-1.75</v>
          </cell>
        </row>
        <row r="34">
          <cell r="A34">
            <v>43172</v>
          </cell>
          <cell r="B34">
            <v>293.5</v>
          </cell>
          <cell r="C34">
            <v>298.95</v>
          </cell>
          <cell r="D34">
            <v>293.2</v>
          </cell>
          <cell r="E34">
            <v>295.55</v>
          </cell>
          <cell r="F34">
            <v>295.51560014165102</v>
          </cell>
          <cell r="G34">
            <v>189197</v>
          </cell>
          <cell r="H34">
            <v>2368</v>
          </cell>
          <cell r="I34">
            <v>55910665</v>
          </cell>
          <cell r="J34">
            <v>101908</v>
          </cell>
          <cell r="K34">
            <v>53.86</v>
          </cell>
          <cell r="L34">
            <v>5.75</v>
          </cell>
          <cell r="M34">
            <v>2.0499999999999998</v>
          </cell>
        </row>
        <row r="35">
          <cell r="A35">
            <v>43171</v>
          </cell>
          <cell r="B35">
            <v>289.89999999999998</v>
          </cell>
          <cell r="C35">
            <v>291.95</v>
          </cell>
          <cell r="D35">
            <v>286.45</v>
          </cell>
          <cell r="E35">
            <v>290.75</v>
          </cell>
          <cell r="F35">
            <v>290.02112205710398</v>
          </cell>
          <cell r="G35">
            <v>59890</v>
          </cell>
          <cell r="H35">
            <v>813</v>
          </cell>
          <cell r="I35">
            <v>17369365</v>
          </cell>
          <cell r="J35">
            <v>15474</v>
          </cell>
          <cell r="K35">
            <v>25.84</v>
          </cell>
          <cell r="L35">
            <v>5.5</v>
          </cell>
          <cell r="M35">
            <v>0.85</v>
          </cell>
        </row>
        <row r="36">
          <cell r="A36">
            <v>43168</v>
          </cell>
          <cell r="B36">
            <v>285</v>
          </cell>
          <cell r="C36">
            <v>287.8</v>
          </cell>
          <cell r="D36">
            <v>284.10000000000002</v>
          </cell>
          <cell r="E36">
            <v>285.2</v>
          </cell>
          <cell r="F36">
            <v>285.95108850651201</v>
          </cell>
          <cell r="G36">
            <v>42076</v>
          </cell>
          <cell r="H36">
            <v>861</v>
          </cell>
          <cell r="I36">
            <v>12031678</v>
          </cell>
          <cell r="J36">
            <v>14640</v>
          </cell>
          <cell r="K36">
            <v>34.79</v>
          </cell>
          <cell r="L36">
            <v>3.7</v>
          </cell>
          <cell r="M36">
            <v>0.2</v>
          </cell>
        </row>
        <row r="37">
          <cell r="A37">
            <v>43167</v>
          </cell>
          <cell r="B37">
            <v>285.2</v>
          </cell>
          <cell r="C37">
            <v>287.64999999999998</v>
          </cell>
          <cell r="D37">
            <v>283.5</v>
          </cell>
          <cell r="E37">
            <v>285</v>
          </cell>
          <cell r="F37">
            <v>285.45112753157298</v>
          </cell>
          <cell r="G37">
            <v>3524735</v>
          </cell>
          <cell r="H37">
            <v>1055</v>
          </cell>
          <cell r="I37">
            <v>1006139580</v>
          </cell>
          <cell r="J37">
            <v>3423860</v>
          </cell>
          <cell r="K37">
            <v>97.14</v>
          </cell>
          <cell r="L37">
            <v>4.1500000000000004</v>
          </cell>
          <cell r="M37">
            <v>-0.2</v>
          </cell>
        </row>
        <row r="38">
          <cell r="A38">
            <v>43166</v>
          </cell>
          <cell r="B38">
            <v>286.25</v>
          </cell>
          <cell r="C38">
            <v>290.85000000000002</v>
          </cell>
          <cell r="D38">
            <v>284</v>
          </cell>
          <cell r="E38">
            <v>285.2</v>
          </cell>
          <cell r="F38">
            <v>287.22321793408503</v>
          </cell>
          <cell r="G38">
            <v>70971</v>
          </cell>
          <cell r="H38">
            <v>1130</v>
          </cell>
          <cell r="I38">
            <v>20384519</v>
          </cell>
          <cell r="J38">
            <v>27965</v>
          </cell>
          <cell r="K38">
            <v>39.4</v>
          </cell>
          <cell r="L38">
            <v>6.85</v>
          </cell>
          <cell r="M38">
            <v>-1.05</v>
          </cell>
        </row>
        <row r="39">
          <cell r="A39">
            <v>43165</v>
          </cell>
          <cell r="B39">
            <v>291.25</v>
          </cell>
          <cell r="C39">
            <v>291.85000000000002</v>
          </cell>
          <cell r="D39">
            <v>285.5</v>
          </cell>
          <cell r="E39">
            <v>286.14999999999998</v>
          </cell>
          <cell r="F39">
            <v>289.98606810587302</v>
          </cell>
          <cell r="G39">
            <v>1941301</v>
          </cell>
          <cell r="H39">
            <v>2053</v>
          </cell>
          <cell r="I39">
            <v>562950244</v>
          </cell>
          <cell r="J39">
            <v>1728466</v>
          </cell>
          <cell r="K39">
            <v>89.04</v>
          </cell>
          <cell r="L39">
            <v>6.35</v>
          </cell>
          <cell r="M39">
            <v>-5.0999999999999996</v>
          </cell>
        </row>
        <row r="40">
          <cell r="A40">
            <v>43164</v>
          </cell>
          <cell r="B40">
            <v>292.10000000000002</v>
          </cell>
          <cell r="C40">
            <v>293.64999999999998</v>
          </cell>
          <cell r="D40">
            <v>289.64999999999998</v>
          </cell>
          <cell r="E40">
            <v>290.55</v>
          </cell>
          <cell r="F40">
            <v>291.548324578159</v>
          </cell>
          <cell r="G40">
            <v>502560</v>
          </cell>
          <cell r="H40">
            <v>1356</v>
          </cell>
          <cell r="I40">
            <v>146520526</v>
          </cell>
          <cell r="J40">
            <v>434369</v>
          </cell>
          <cell r="K40">
            <v>86.43</v>
          </cell>
          <cell r="L40">
            <v>4</v>
          </cell>
          <cell r="M40">
            <v>-1.55</v>
          </cell>
        </row>
        <row r="41">
          <cell r="A41">
            <v>43160</v>
          </cell>
          <cell r="B41">
            <v>293</v>
          </cell>
          <cell r="C41">
            <v>294.3</v>
          </cell>
          <cell r="D41">
            <v>290.55</v>
          </cell>
          <cell r="E41">
            <v>292</v>
          </cell>
          <cell r="F41">
            <v>291.40648842787499</v>
          </cell>
          <cell r="G41">
            <v>313512</v>
          </cell>
          <cell r="H41">
            <v>1382</v>
          </cell>
          <cell r="I41">
            <v>91359431</v>
          </cell>
          <cell r="J41">
            <v>206197</v>
          </cell>
          <cell r="K41">
            <v>65.77</v>
          </cell>
          <cell r="L41">
            <v>3.75</v>
          </cell>
          <cell r="M41">
            <v>-1</v>
          </cell>
        </row>
        <row r="42">
          <cell r="A42">
            <v>43159</v>
          </cell>
          <cell r="B42">
            <v>290</v>
          </cell>
          <cell r="C42">
            <v>293.2</v>
          </cell>
          <cell r="D42">
            <v>288.3</v>
          </cell>
          <cell r="E42">
            <v>292.8</v>
          </cell>
          <cell r="F42">
            <v>291.033678534898</v>
          </cell>
          <cell r="G42">
            <v>1707022</v>
          </cell>
          <cell r="H42">
            <v>1414</v>
          </cell>
          <cell r="I42">
            <v>496800892</v>
          </cell>
          <cell r="J42">
            <v>1502251</v>
          </cell>
          <cell r="K42">
            <v>88</v>
          </cell>
          <cell r="L42">
            <v>4.9000000000000004</v>
          </cell>
          <cell r="M42">
            <v>2.8</v>
          </cell>
        </row>
        <row r="43">
          <cell r="A43">
            <v>43158</v>
          </cell>
          <cell r="B43">
            <v>292.10000000000002</v>
          </cell>
          <cell r="C43">
            <v>294.39999999999998</v>
          </cell>
          <cell r="D43">
            <v>291</v>
          </cell>
          <cell r="E43">
            <v>292.39999999999998</v>
          </cell>
          <cell r="F43">
            <v>292.36993096420298</v>
          </cell>
          <cell r="G43">
            <v>400372</v>
          </cell>
          <cell r="H43">
            <v>3457</v>
          </cell>
          <cell r="I43">
            <v>117056734</v>
          </cell>
          <cell r="J43">
            <v>261865</v>
          </cell>
          <cell r="K43">
            <v>65.41</v>
          </cell>
          <cell r="L43">
            <v>3.4</v>
          </cell>
          <cell r="M43">
            <v>0.3</v>
          </cell>
        </row>
        <row r="44">
          <cell r="A44">
            <v>43157</v>
          </cell>
          <cell r="B44">
            <v>295</v>
          </cell>
          <cell r="C44">
            <v>295.45</v>
          </cell>
          <cell r="D44">
            <v>290.60000000000002</v>
          </cell>
          <cell r="E44">
            <v>291.89999999999998</v>
          </cell>
          <cell r="F44">
            <v>292.19404612939201</v>
          </cell>
          <cell r="G44">
            <v>118276</v>
          </cell>
          <cell r="H44">
            <v>1111</v>
          </cell>
          <cell r="I44">
            <v>34559543</v>
          </cell>
          <cell r="J44">
            <v>60421</v>
          </cell>
          <cell r="K44">
            <v>51.08</v>
          </cell>
          <cell r="L44">
            <v>4.8499999999999996</v>
          </cell>
          <cell r="M44">
            <v>-3.1</v>
          </cell>
        </row>
        <row r="45">
          <cell r="A45">
            <v>43154</v>
          </cell>
          <cell r="B45">
            <v>293.3</v>
          </cell>
          <cell r="C45">
            <v>295.7</v>
          </cell>
          <cell r="D45">
            <v>292.3</v>
          </cell>
          <cell r="E45">
            <v>294.14999999999998</v>
          </cell>
          <cell r="F45">
            <v>294.28320341444601</v>
          </cell>
          <cell r="G45">
            <v>168695</v>
          </cell>
          <cell r="H45">
            <v>2058</v>
          </cell>
          <cell r="I45">
            <v>49644105</v>
          </cell>
          <cell r="J45">
            <v>61508</v>
          </cell>
          <cell r="K45">
            <v>36.46</v>
          </cell>
          <cell r="L45">
            <v>3.4</v>
          </cell>
          <cell r="M45">
            <v>0.85</v>
          </cell>
        </row>
        <row r="46">
          <cell r="A46">
            <v>43153</v>
          </cell>
          <cell r="B46">
            <v>292.3</v>
          </cell>
          <cell r="C46">
            <v>294.05</v>
          </cell>
          <cell r="D46">
            <v>290.89999999999998</v>
          </cell>
          <cell r="E46">
            <v>292.39999999999998</v>
          </cell>
          <cell r="F46">
            <v>292.68780562135498</v>
          </cell>
          <cell r="G46">
            <v>72189</v>
          </cell>
          <cell r="H46">
            <v>831</v>
          </cell>
          <cell r="I46">
            <v>21128840</v>
          </cell>
          <cell r="J46">
            <v>22453</v>
          </cell>
          <cell r="K46">
            <v>31.1</v>
          </cell>
          <cell r="L46">
            <v>3.15</v>
          </cell>
          <cell r="M46">
            <v>0.1</v>
          </cell>
        </row>
        <row r="47">
          <cell r="A47">
            <v>43152</v>
          </cell>
          <cell r="B47">
            <v>291.75</v>
          </cell>
          <cell r="C47">
            <v>294.85000000000002</v>
          </cell>
          <cell r="D47">
            <v>290.55</v>
          </cell>
          <cell r="E47">
            <v>292.25</v>
          </cell>
          <cell r="F47">
            <v>293.04769882922801</v>
          </cell>
          <cell r="G47">
            <v>1783440</v>
          </cell>
          <cell r="H47">
            <v>2824</v>
          </cell>
          <cell r="I47">
            <v>522632988</v>
          </cell>
          <cell r="J47">
            <v>1620862</v>
          </cell>
          <cell r="K47">
            <v>90.88</v>
          </cell>
          <cell r="L47">
            <v>4.3</v>
          </cell>
          <cell r="M47">
            <v>0.5</v>
          </cell>
        </row>
        <row r="48">
          <cell r="A48">
            <v>43151</v>
          </cell>
          <cell r="B48">
            <v>288.55</v>
          </cell>
          <cell r="C48">
            <v>292.85000000000002</v>
          </cell>
          <cell r="D48">
            <v>288.55</v>
          </cell>
          <cell r="E48">
            <v>291.35000000000002</v>
          </cell>
          <cell r="F48">
            <v>291.34273942786001</v>
          </cell>
          <cell r="G48">
            <v>218688</v>
          </cell>
          <cell r="H48">
            <v>970</v>
          </cell>
          <cell r="I48">
            <v>63713161</v>
          </cell>
          <cell r="J48">
            <v>160465</v>
          </cell>
          <cell r="K48">
            <v>73.38</v>
          </cell>
          <cell r="L48">
            <v>4.3</v>
          </cell>
          <cell r="M48">
            <v>2.8</v>
          </cell>
        </row>
        <row r="49">
          <cell r="A49">
            <v>43150</v>
          </cell>
          <cell r="B49">
            <v>292.60000000000002</v>
          </cell>
          <cell r="C49">
            <v>294.55</v>
          </cell>
          <cell r="D49">
            <v>288.64999999999998</v>
          </cell>
          <cell r="E49">
            <v>290.05</v>
          </cell>
          <cell r="F49">
            <v>290.90650929196499</v>
          </cell>
          <cell r="G49">
            <v>264422</v>
          </cell>
          <cell r="H49">
            <v>726</v>
          </cell>
          <cell r="I49">
            <v>76922081</v>
          </cell>
          <cell r="J49">
            <v>218408</v>
          </cell>
          <cell r="K49">
            <v>82.6</v>
          </cell>
          <cell r="L49">
            <v>5.9</v>
          </cell>
          <cell r="M49">
            <v>-2.5499999999999998</v>
          </cell>
        </row>
        <row r="50">
          <cell r="A50">
            <v>43147</v>
          </cell>
          <cell r="B50">
            <v>294.39999999999998</v>
          </cell>
          <cell r="C50">
            <v>295.64999999999998</v>
          </cell>
          <cell r="D50">
            <v>289.85000000000002</v>
          </cell>
          <cell r="E50">
            <v>290.7</v>
          </cell>
          <cell r="F50">
            <v>293.07501539845998</v>
          </cell>
          <cell r="G50">
            <v>542262</v>
          </cell>
          <cell r="H50">
            <v>1406</v>
          </cell>
          <cell r="I50">
            <v>158923444</v>
          </cell>
          <cell r="J50">
            <v>402887</v>
          </cell>
          <cell r="K50">
            <v>74.3</v>
          </cell>
          <cell r="L50">
            <v>5.8</v>
          </cell>
          <cell r="M50">
            <v>-3.7</v>
          </cell>
        </row>
        <row r="51">
          <cell r="A51">
            <v>43146</v>
          </cell>
          <cell r="B51">
            <v>294</v>
          </cell>
          <cell r="C51">
            <v>295.10000000000002</v>
          </cell>
          <cell r="D51">
            <v>290.7</v>
          </cell>
          <cell r="E51">
            <v>291.55</v>
          </cell>
          <cell r="F51">
            <v>292.451686710008</v>
          </cell>
          <cell r="G51">
            <v>71678</v>
          </cell>
          <cell r="H51">
            <v>857</v>
          </cell>
          <cell r="I51">
            <v>20962352</v>
          </cell>
          <cell r="J51">
            <v>22141</v>
          </cell>
          <cell r="K51">
            <v>30.89</v>
          </cell>
          <cell r="L51">
            <v>4.4000000000000004</v>
          </cell>
          <cell r="M51">
            <v>-2.4500000000000002</v>
          </cell>
        </row>
        <row r="52">
          <cell r="A52">
            <v>43145</v>
          </cell>
          <cell r="B52">
            <v>291.60000000000002</v>
          </cell>
          <cell r="C52">
            <v>296.7</v>
          </cell>
          <cell r="D52">
            <v>290</v>
          </cell>
          <cell r="E52">
            <v>293</v>
          </cell>
          <cell r="F52">
            <v>293.49235346714698</v>
          </cell>
          <cell r="G52">
            <v>129732</v>
          </cell>
          <cell r="H52">
            <v>1906</v>
          </cell>
          <cell r="I52">
            <v>38075350</v>
          </cell>
          <cell r="J52">
            <v>31302</v>
          </cell>
          <cell r="K52">
            <v>24.13</v>
          </cell>
          <cell r="L52">
            <v>6.7</v>
          </cell>
          <cell r="M52">
            <v>1.4</v>
          </cell>
        </row>
        <row r="53">
          <cell r="A53">
            <v>43143</v>
          </cell>
          <cell r="B53">
            <v>289</v>
          </cell>
          <cell r="C53">
            <v>290.75</v>
          </cell>
          <cell r="D53">
            <v>286.45</v>
          </cell>
          <cell r="E53">
            <v>287.89999999999998</v>
          </cell>
          <cell r="F53">
            <v>288.49662750171802</v>
          </cell>
          <cell r="G53">
            <v>714159</v>
          </cell>
          <cell r="H53">
            <v>1387</v>
          </cell>
          <cell r="I53">
            <v>206032463</v>
          </cell>
          <cell r="J53">
            <v>638032</v>
          </cell>
          <cell r="K53">
            <v>89.34</v>
          </cell>
          <cell r="L53">
            <v>4.3</v>
          </cell>
          <cell r="M53">
            <v>-1.1000000000000001</v>
          </cell>
        </row>
        <row r="54">
          <cell r="A54">
            <v>43140</v>
          </cell>
          <cell r="B54">
            <v>288.5</v>
          </cell>
          <cell r="C54">
            <v>288.95</v>
          </cell>
          <cell r="D54">
            <v>284.10000000000002</v>
          </cell>
          <cell r="E54">
            <v>285</v>
          </cell>
          <cell r="F54">
            <v>285.194096572359</v>
          </cell>
          <cell r="G54">
            <v>3301980</v>
          </cell>
          <cell r="H54">
            <v>2563</v>
          </cell>
          <cell r="I54">
            <v>941705203</v>
          </cell>
          <cell r="J54">
            <v>3088247</v>
          </cell>
          <cell r="K54">
            <v>93.53</v>
          </cell>
          <cell r="L54">
            <v>4.8499999999999996</v>
          </cell>
          <cell r="M54">
            <v>-3.5</v>
          </cell>
        </row>
        <row r="55">
          <cell r="A55">
            <v>43139</v>
          </cell>
          <cell r="B55">
            <v>291</v>
          </cell>
          <cell r="C55">
            <v>294.35000000000002</v>
          </cell>
          <cell r="D55">
            <v>287.75</v>
          </cell>
          <cell r="E55">
            <v>289.60000000000002</v>
          </cell>
          <cell r="F55">
            <v>289.306463883665</v>
          </cell>
          <cell r="G55">
            <v>1566798</v>
          </cell>
          <cell r="H55">
            <v>2294</v>
          </cell>
          <cell r="I55">
            <v>453284789</v>
          </cell>
          <cell r="J55">
            <v>1406308</v>
          </cell>
          <cell r="K55">
            <v>89.76</v>
          </cell>
          <cell r="L55">
            <v>6.6</v>
          </cell>
          <cell r="M55">
            <v>-1.4</v>
          </cell>
        </row>
        <row r="56">
          <cell r="A56">
            <v>43138</v>
          </cell>
          <cell r="B56">
            <v>311.45</v>
          </cell>
          <cell r="C56">
            <v>311.45</v>
          </cell>
          <cell r="D56">
            <v>288.2</v>
          </cell>
          <cell r="E56">
            <v>289.45</v>
          </cell>
          <cell r="F56">
            <v>289.83117925209399</v>
          </cell>
          <cell r="G56">
            <v>547101</v>
          </cell>
          <cell r="H56">
            <v>3002</v>
          </cell>
          <cell r="I56">
            <v>158566928</v>
          </cell>
          <cell r="J56">
            <v>288824</v>
          </cell>
          <cell r="K56">
            <v>52.79</v>
          </cell>
          <cell r="L56">
            <v>23.25</v>
          </cell>
          <cell r="M56">
            <v>-22</v>
          </cell>
        </row>
        <row r="57">
          <cell r="A57">
            <v>43137</v>
          </cell>
          <cell r="B57">
            <v>294.45</v>
          </cell>
          <cell r="C57">
            <v>296</v>
          </cell>
          <cell r="D57">
            <v>290.25</v>
          </cell>
          <cell r="E57">
            <v>294.89999999999998</v>
          </cell>
          <cell r="F57">
            <v>293.24493408596601</v>
          </cell>
          <cell r="G57">
            <v>170601</v>
          </cell>
          <cell r="H57">
            <v>1753</v>
          </cell>
          <cell r="I57">
            <v>50027879</v>
          </cell>
          <cell r="J57">
            <v>38612</v>
          </cell>
          <cell r="K57">
            <v>22.63</v>
          </cell>
          <cell r="L57">
            <v>5.75</v>
          </cell>
          <cell r="M57">
            <v>0.45</v>
          </cell>
        </row>
        <row r="58">
          <cell r="A58">
            <v>43136</v>
          </cell>
          <cell r="B58">
            <v>298</v>
          </cell>
          <cell r="C58">
            <v>305.45</v>
          </cell>
          <cell r="D58">
            <v>295.45</v>
          </cell>
          <cell r="E58">
            <v>298.55</v>
          </cell>
          <cell r="F58">
            <v>300.53290797042899</v>
          </cell>
          <cell r="G58">
            <v>156102</v>
          </cell>
          <cell r="H58">
            <v>1338</v>
          </cell>
          <cell r="I58">
            <v>46913788</v>
          </cell>
          <cell r="J58">
            <v>22062</v>
          </cell>
          <cell r="K58">
            <v>14.13</v>
          </cell>
          <cell r="L58">
            <v>10</v>
          </cell>
          <cell r="M58">
            <v>0.55000000000000004</v>
          </cell>
        </row>
        <row r="59">
          <cell r="A59">
            <v>43133</v>
          </cell>
          <cell r="B59">
            <v>301.25</v>
          </cell>
          <cell r="C59">
            <v>302.39999999999998</v>
          </cell>
          <cell r="D59">
            <v>295.45</v>
          </cell>
          <cell r="E59">
            <v>300.5</v>
          </cell>
          <cell r="F59">
            <v>299.03888498640299</v>
          </cell>
          <cell r="G59">
            <v>143783</v>
          </cell>
          <cell r="H59">
            <v>1782</v>
          </cell>
          <cell r="I59">
            <v>42996708</v>
          </cell>
          <cell r="J59">
            <v>33461</v>
          </cell>
          <cell r="K59">
            <v>23.27</v>
          </cell>
          <cell r="L59">
            <v>6.95</v>
          </cell>
          <cell r="M59">
            <v>-0.75</v>
          </cell>
        </row>
        <row r="60">
          <cell r="A60">
            <v>43132</v>
          </cell>
          <cell r="B60">
            <v>307</v>
          </cell>
          <cell r="C60">
            <v>308.89999999999998</v>
          </cell>
          <cell r="D60">
            <v>300.10000000000002</v>
          </cell>
          <cell r="E60">
            <v>301.25</v>
          </cell>
          <cell r="F60">
            <v>303.68247467501402</v>
          </cell>
          <cell r="G60">
            <v>115005</v>
          </cell>
          <cell r="H60">
            <v>1209</v>
          </cell>
          <cell r="I60">
            <v>34925003</v>
          </cell>
          <cell r="J60">
            <v>30973</v>
          </cell>
          <cell r="K60">
            <v>26.93</v>
          </cell>
          <cell r="L60">
            <v>8.8000000000000007</v>
          </cell>
          <cell r="M60">
            <v>-5.75</v>
          </cell>
        </row>
        <row r="61">
          <cell r="A61">
            <v>43131</v>
          </cell>
          <cell r="B61">
            <v>307</v>
          </cell>
          <cell r="C61">
            <v>308.95</v>
          </cell>
          <cell r="D61">
            <v>301.55</v>
          </cell>
          <cell r="E61">
            <v>304.64999999999998</v>
          </cell>
          <cell r="F61">
            <v>304.20234678971002</v>
          </cell>
          <cell r="G61">
            <v>211523</v>
          </cell>
          <cell r="H61">
            <v>1745</v>
          </cell>
          <cell r="I61">
            <v>64345793</v>
          </cell>
          <cell r="J61">
            <v>56539</v>
          </cell>
          <cell r="K61">
            <v>26.73</v>
          </cell>
          <cell r="L61">
            <v>7.4</v>
          </cell>
          <cell r="M61">
            <v>-2.35</v>
          </cell>
        </row>
        <row r="62">
          <cell r="A62">
            <v>43130</v>
          </cell>
          <cell r="B62">
            <v>310.5</v>
          </cell>
          <cell r="C62">
            <v>312.39999999999998</v>
          </cell>
          <cell r="D62">
            <v>305</v>
          </cell>
          <cell r="E62">
            <v>307.7</v>
          </cell>
          <cell r="F62">
            <v>307.43792567726899</v>
          </cell>
          <cell r="G62">
            <v>144182</v>
          </cell>
          <cell r="H62">
            <v>1448</v>
          </cell>
          <cell r="I62">
            <v>44327015</v>
          </cell>
          <cell r="J62">
            <v>19958</v>
          </cell>
          <cell r="K62">
            <v>13.84</v>
          </cell>
          <cell r="L62">
            <v>7.4</v>
          </cell>
          <cell r="M62">
            <v>-2.8</v>
          </cell>
        </row>
        <row r="63">
          <cell r="A63">
            <v>43129</v>
          </cell>
          <cell r="B63">
            <v>312.55</v>
          </cell>
          <cell r="C63">
            <v>316.25</v>
          </cell>
          <cell r="D63">
            <v>309.05</v>
          </cell>
          <cell r="E63">
            <v>311.95</v>
          </cell>
          <cell r="F63">
            <v>312.52648469659601</v>
          </cell>
          <cell r="G63">
            <v>264549</v>
          </cell>
          <cell r="H63">
            <v>1485</v>
          </cell>
          <cell r="I63">
            <v>82678569</v>
          </cell>
          <cell r="J63">
            <v>77112</v>
          </cell>
          <cell r="K63">
            <v>29.15</v>
          </cell>
          <cell r="L63">
            <v>7.2</v>
          </cell>
          <cell r="M63">
            <v>-0.6</v>
          </cell>
        </row>
        <row r="64">
          <cell r="A64">
            <v>43125</v>
          </cell>
          <cell r="B64">
            <v>315.89999999999998</v>
          </cell>
          <cell r="C64">
            <v>317.3</v>
          </cell>
          <cell r="D64">
            <v>309</v>
          </cell>
          <cell r="E64">
            <v>311.95</v>
          </cell>
          <cell r="F64">
            <v>312.12640275366101</v>
          </cell>
          <cell r="G64">
            <v>325966</v>
          </cell>
          <cell r="H64">
            <v>2124</v>
          </cell>
          <cell r="I64">
            <v>101742595</v>
          </cell>
          <cell r="J64">
            <v>133563</v>
          </cell>
          <cell r="K64">
            <v>40.97</v>
          </cell>
          <cell r="L64">
            <v>8.3000000000000007</v>
          </cell>
          <cell r="M64">
            <v>-3.95</v>
          </cell>
        </row>
        <row r="65">
          <cell r="A65">
            <v>43124</v>
          </cell>
          <cell r="B65">
            <v>316.5</v>
          </cell>
          <cell r="C65">
            <v>333</v>
          </cell>
          <cell r="D65">
            <v>311</v>
          </cell>
          <cell r="E65">
            <v>313.75</v>
          </cell>
          <cell r="F65">
            <v>316.88014934043298</v>
          </cell>
          <cell r="G65">
            <v>483727</v>
          </cell>
          <cell r="H65">
            <v>3622</v>
          </cell>
          <cell r="I65">
            <v>153283484</v>
          </cell>
          <cell r="J65">
            <v>142446</v>
          </cell>
          <cell r="K65">
            <v>29.45</v>
          </cell>
          <cell r="L65">
            <v>22</v>
          </cell>
          <cell r="M65">
            <v>-2.75</v>
          </cell>
        </row>
        <row r="66">
          <cell r="A66">
            <v>43123</v>
          </cell>
          <cell r="B66">
            <v>320.8</v>
          </cell>
          <cell r="C66">
            <v>322.75</v>
          </cell>
          <cell r="D66">
            <v>313.95</v>
          </cell>
          <cell r="E66">
            <v>315.10000000000002</v>
          </cell>
          <cell r="F66">
            <v>316.87214310588098</v>
          </cell>
          <cell r="G66">
            <v>272805</v>
          </cell>
          <cell r="H66">
            <v>2284</v>
          </cell>
          <cell r="I66">
            <v>86444305</v>
          </cell>
          <cell r="J66">
            <v>67438</v>
          </cell>
          <cell r="K66">
            <v>24.72</v>
          </cell>
          <cell r="L66">
            <v>8.8000000000000007</v>
          </cell>
          <cell r="M66">
            <v>-5.7</v>
          </cell>
        </row>
        <row r="67">
          <cell r="A67">
            <v>43122</v>
          </cell>
          <cell r="B67">
            <v>319.5</v>
          </cell>
          <cell r="C67">
            <v>328.2</v>
          </cell>
          <cell r="D67">
            <v>317.7</v>
          </cell>
          <cell r="E67">
            <v>320.8</v>
          </cell>
          <cell r="F67">
            <v>322.18546324831101</v>
          </cell>
          <cell r="G67">
            <v>732048</v>
          </cell>
          <cell r="H67">
            <v>3324</v>
          </cell>
          <cell r="I67">
            <v>235855224</v>
          </cell>
          <cell r="J67">
            <v>374489</v>
          </cell>
          <cell r="K67">
            <v>51.16</v>
          </cell>
          <cell r="L67">
            <v>10.5</v>
          </cell>
          <cell r="M67">
            <v>1.3</v>
          </cell>
        </row>
        <row r="68">
          <cell r="A68">
            <v>43119</v>
          </cell>
          <cell r="B68">
            <v>327.2</v>
          </cell>
          <cell r="C68">
            <v>330.3</v>
          </cell>
          <cell r="D68">
            <v>321</v>
          </cell>
          <cell r="E68">
            <v>328.45</v>
          </cell>
          <cell r="F68">
            <v>324.81686797734301</v>
          </cell>
          <cell r="G68">
            <v>227923</v>
          </cell>
          <cell r="H68">
            <v>1925</v>
          </cell>
          <cell r="I68">
            <v>74033235</v>
          </cell>
          <cell r="J68">
            <v>21355</v>
          </cell>
          <cell r="K68">
            <v>9.3699999999999992</v>
          </cell>
          <cell r="L68">
            <v>9.3000000000000007</v>
          </cell>
          <cell r="M68">
            <v>1.25</v>
          </cell>
        </row>
        <row r="69">
          <cell r="A69">
            <v>43118</v>
          </cell>
          <cell r="B69">
            <v>324</v>
          </cell>
          <cell r="C69">
            <v>328.3</v>
          </cell>
          <cell r="D69">
            <v>321.95</v>
          </cell>
          <cell r="E69">
            <v>326.05</v>
          </cell>
          <cell r="F69">
            <v>324.216246640831</v>
          </cell>
          <cell r="G69">
            <v>208757</v>
          </cell>
          <cell r="H69">
            <v>1774</v>
          </cell>
          <cell r="I69">
            <v>67682411</v>
          </cell>
          <cell r="J69">
            <v>40559</v>
          </cell>
          <cell r="K69">
            <v>19.43</v>
          </cell>
          <cell r="L69">
            <v>6.35</v>
          </cell>
          <cell r="M69">
            <v>2.0499999999999998</v>
          </cell>
        </row>
        <row r="70">
          <cell r="A70">
            <v>43117</v>
          </cell>
          <cell r="B70">
            <v>332.15</v>
          </cell>
          <cell r="C70">
            <v>333</v>
          </cell>
          <cell r="D70">
            <v>325</v>
          </cell>
          <cell r="E70">
            <v>325.75</v>
          </cell>
          <cell r="F70">
            <v>327.64655532872501</v>
          </cell>
          <cell r="G70">
            <v>203285</v>
          </cell>
          <cell r="H70">
            <v>2199</v>
          </cell>
          <cell r="I70">
            <v>66605630</v>
          </cell>
          <cell r="J70">
            <v>34824</v>
          </cell>
          <cell r="K70">
            <v>17.13</v>
          </cell>
          <cell r="L70">
            <v>8</v>
          </cell>
          <cell r="M70">
            <v>-6.4</v>
          </cell>
        </row>
        <row r="71">
          <cell r="A71">
            <v>43116</v>
          </cell>
          <cell r="B71">
            <v>315</v>
          </cell>
          <cell r="C71">
            <v>334.75</v>
          </cell>
          <cell r="D71">
            <v>315</v>
          </cell>
          <cell r="E71">
            <v>331.9</v>
          </cell>
          <cell r="F71">
            <v>328.158486774886</v>
          </cell>
          <cell r="G71">
            <v>410091</v>
          </cell>
          <cell r="H71">
            <v>5599</v>
          </cell>
          <cell r="I71">
            <v>134574842</v>
          </cell>
          <cell r="J71">
            <v>98796</v>
          </cell>
          <cell r="K71">
            <v>24.09</v>
          </cell>
          <cell r="L71">
            <v>19.75</v>
          </cell>
          <cell r="M71">
            <v>16.899999999999999</v>
          </cell>
        </row>
        <row r="72">
          <cell r="A72">
            <v>43115</v>
          </cell>
          <cell r="B72">
            <v>318.8</v>
          </cell>
          <cell r="C72">
            <v>324.14999999999998</v>
          </cell>
          <cell r="D72">
            <v>313.39999999999998</v>
          </cell>
          <cell r="E72">
            <v>316.45</v>
          </cell>
          <cell r="F72">
            <v>318.18183977764897</v>
          </cell>
          <cell r="G72">
            <v>126287</v>
          </cell>
          <cell r="H72">
            <v>1259</v>
          </cell>
          <cell r="I72">
            <v>40182230</v>
          </cell>
          <cell r="J72">
            <v>49760</v>
          </cell>
          <cell r="K72">
            <v>39.4</v>
          </cell>
          <cell r="L72">
            <v>10.75</v>
          </cell>
          <cell r="M72">
            <v>-2.35</v>
          </cell>
        </row>
        <row r="73">
          <cell r="A73">
            <v>43112</v>
          </cell>
          <cell r="B73">
            <v>321.05</v>
          </cell>
          <cell r="C73">
            <v>323.35000000000002</v>
          </cell>
          <cell r="D73">
            <v>317.35000000000002</v>
          </cell>
          <cell r="E73">
            <v>318.75</v>
          </cell>
          <cell r="F73">
            <v>320.28097070104201</v>
          </cell>
          <cell r="G73">
            <v>169733</v>
          </cell>
          <cell r="H73">
            <v>1891</v>
          </cell>
          <cell r="I73">
            <v>54362250</v>
          </cell>
          <cell r="J73">
            <v>32204</v>
          </cell>
          <cell r="K73">
            <v>18.97</v>
          </cell>
          <cell r="L73">
            <v>6</v>
          </cell>
          <cell r="M73">
            <v>-2.2999999999999998</v>
          </cell>
        </row>
        <row r="74">
          <cell r="A74">
            <v>43111</v>
          </cell>
          <cell r="B74">
            <v>324.89999999999998</v>
          </cell>
          <cell r="C74">
            <v>325.85000000000002</v>
          </cell>
          <cell r="D74">
            <v>319.25</v>
          </cell>
          <cell r="E74">
            <v>321.05</v>
          </cell>
          <cell r="F74">
            <v>322.35824911876</v>
          </cell>
          <cell r="G74">
            <v>153477</v>
          </cell>
          <cell r="H74">
            <v>1442</v>
          </cell>
          <cell r="I74">
            <v>49474577</v>
          </cell>
          <cell r="J74">
            <v>32987</v>
          </cell>
          <cell r="K74">
            <v>21.49</v>
          </cell>
          <cell r="L74">
            <v>6.6</v>
          </cell>
          <cell r="M74">
            <v>-3.85</v>
          </cell>
        </row>
        <row r="75">
          <cell r="A75">
            <v>43110</v>
          </cell>
          <cell r="B75">
            <v>318</v>
          </cell>
          <cell r="C75">
            <v>327</v>
          </cell>
          <cell r="D75">
            <v>315.2</v>
          </cell>
          <cell r="E75">
            <v>326.05</v>
          </cell>
          <cell r="F75">
            <v>322.05505436379599</v>
          </cell>
          <cell r="G75">
            <v>272240</v>
          </cell>
          <cell r="H75">
            <v>3995</v>
          </cell>
          <cell r="I75">
            <v>87676268</v>
          </cell>
          <cell r="J75">
            <v>69098</v>
          </cell>
          <cell r="K75">
            <v>25.38</v>
          </cell>
          <cell r="L75">
            <v>11.8</v>
          </cell>
          <cell r="M75">
            <v>8.0500000000000007</v>
          </cell>
        </row>
        <row r="76">
          <cell r="A76">
            <v>43109</v>
          </cell>
          <cell r="B76">
            <v>312.5</v>
          </cell>
          <cell r="C76">
            <v>320</v>
          </cell>
          <cell r="D76">
            <v>306.55</v>
          </cell>
          <cell r="E76">
            <v>317.60000000000002</v>
          </cell>
          <cell r="F76">
            <v>311.61057746375002</v>
          </cell>
          <cell r="G76">
            <v>257869</v>
          </cell>
          <cell r="H76">
            <v>2567</v>
          </cell>
          <cell r="I76">
            <v>80354708</v>
          </cell>
          <cell r="J76">
            <v>53993</v>
          </cell>
          <cell r="K76">
            <v>20.94</v>
          </cell>
          <cell r="L76">
            <v>13.45</v>
          </cell>
          <cell r="M76">
            <v>5.0999999999999996</v>
          </cell>
        </row>
        <row r="77">
          <cell r="A77">
            <v>43108</v>
          </cell>
          <cell r="B77">
            <v>310</v>
          </cell>
          <cell r="C77">
            <v>312.89999999999998</v>
          </cell>
          <cell r="D77">
            <v>309.39999999999998</v>
          </cell>
          <cell r="E77">
            <v>311.05</v>
          </cell>
          <cell r="F77">
            <v>310.59974030293699</v>
          </cell>
          <cell r="G77">
            <v>156336</v>
          </cell>
          <cell r="H77">
            <v>1249</v>
          </cell>
          <cell r="I77">
            <v>48557921</v>
          </cell>
          <cell r="J77">
            <v>22497</v>
          </cell>
          <cell r="K77">
            <v>14.39</v>
          </cell>
          <cell r="L77">
            <v>3.5</v>
          </cell>
          <cell r="M77">
            <v>1.05</v>
          </cell>
        </row>
        <row r="78">
          <cell r="A78">
            <v>43105</v>
          </cell>
          <cell r="B78">
            <v>314</v>
          </cell>
          <cell r="C78">
            <v>314</v>
          </cell>
          <cell r="D78">
            <v>307.8</v>
          </cell>
          <cell r="E78">
            <v>309.75</v>
          </cell>
          <cell r="F78">
            <v>311.05206653334102</v>
          </cell>
          <cell r="G78">
            <v>186012</v>
          </cell>
          <cell r="H78">
            <v>1334</v>
          </cell>
          <cell r="I78">
            <v>57859417</v>
          </cell>
          <cell r="J78">
            <v>72883</v>
          </cell>
          <cell r="K78">
            <v>39.18</v>
          </cell>
          <cell r="L78">
            <v>6.2</v>
          </cell>
          <cell r="M78">
            <v>-4.25</v>
          </cell>
        </row>
        <row r="79">
          <cell r="A79">
            <v>43104</v>
          </cell>
          <cell r="B79">
            <v>309.95</v>
          </cell>
          <cell r="C79">
            <v>312.39999999999998</v>
          </cell>
          <cell r="D79">
            <v>307.5</v>
          </cell>
          <cell r="E79">
            <v>311.5</v>
          </cell>
          <cell r="F79">
            <v>309.50244084937901</v>
          </cell>
          <cell r="G79">
            <v>165721</v>
          </cell>
          <cell r="H79">
            <v>1443</v>
          </cell>
          <cell r="I79">
            <v>51291054</v>
          </cell>
          <cell r="J79">
            <v>27656</v>
          </cell>
          <cell r="K79">
            <v>16.690000000000001</v>
          </cell>
          <cell r="L79">
            <v>4.9000000000000004</v>
          </cell>
          <cell r="M79">
            <v>1.55</v>
          </cell>
        </row>
        <row r="80">
          <cell r="A80">
            <v>43103</v>
          </cell>
          <cell r="B80">
            <v>320</v>
          </cell>
          <cell r="C80">
            <v>320</v>
          </cell>
          <cell r="D80">
            <v>308.55</v>
          </cell>
          <cell r="E80">
            <v>310.2</v>
          </cell>
          <cell r="F80">
            <v>315.151747583023</v>
          </cell>
          <cell r="G80">
            <v>199733</v>
          </cell>
          <cell r="H80">
            <v>1988</v>
          </cell>
          <cell r="I80">
            <v>62946204</v>
          </cell>
          <cell r="J80">
            <v>43956</v>
          </cell>
          <cell r="K80">
            <v>22.01</v>
          </cell>
          <cell r="L80">
            <v>11.45</v>
          </cell>
          <cell r="M80">
            <v>-9.8000000000000007</v>
          </cell>
        </row>
        <row r="81">
          <cell r="A81">
            <v>43102</v>
          </cell>
          <cell r="B81">
            <v>315</v>
          </cell>
          <cell r="C81">
            <v>323.75</v>
          </cell>
          <cell r="D81">
            <v>314.7</v>
          </cell>
          <cell r="E81">
            <v>318.89999999999998</v>
          </cell>
          <cell r="F81">
            <v>318.67640591863102</v>
          </cell>
          <cell r="G81">
            <v>205115</v>
          </cell>
          <cell r="H81">
            <v>2167</v>
          </cell>
          <cell r="I81">
            <v>65365311</v>
          </cell>
          <cell r="J81">
            <v>43059</v>
          </cell>
          <cell r="K81">
            <v>20.99</v>
          </cell>
          <cell r="L81">
            <v>9.0500000000000007</v>
          </cell>
          <cell r="M81">
            <v>3.9</v>
          </cell>
        </row>
        <row r="82">
          <cell r="A82">
            <v>43101</v>
          </cell>
          <cell r="B82">
            <v>313.39999999999998</v>
          </cell>
          <cell r="C82">
            <v>319.85000000000002</v>
          </cell>
          <cell r="D82">
            <v>309.39999999999998</v>
          </cell>
          <cell r="E82">
            <v>317.75</v>
          </cell>
          <cell r="F82">
            <v>317.06415211006299</v>
          </cell>
          <cell r="G82">
            <v>174663</v>
          </cell>
          <cell r="H82">
            <v>1867</v>
          </cell>
          <cell r="I82">
            <v>55379376</v>
          </cell>
          <cell r="J82">
            <v>42028</v>
          </cell>
          <cell r="K82">
            <v>24.06</v>
          </cell>
          <cell r="L82">
            <v>10.45</v>
          </cell>
          <cell r="M82">
            <v>4.3499999999999996</v>
          </cell>
        </row>
        <row r="83">
          <cell r="A83">
            <v>43098</v>
          </cell>
          <cell r="B83">
            <v>306.5</v>
          </cell>
          <cell r="C83">
            <v>315.39999999999998</v>
          </cell>
          <cell r="D83">
            <v>303.35000000000002</v>
          </cell>
          <cell r="E83">
            <v>313.39999999999998</v>
          </cell>
          <cell r="F83">
            <v>309.79393007426398</v>
          </cell>
          <cell r="G83">
            <v>251667</v>
          </cell>
          <cell r="H83">
            <v>2480</v>
          </cell>
          <cell r="I83">
            <v>77964909</v>
          </cell>
          <cell r="J83">
            <v>67849</v>
          </cell>
          <cell r="K83">
            <v>26.96</v>
          </cell>
          <cell r="L83">
            <v>12.05</v>
          </cell>
          <cell r="M83">
            <v>6.9</v>
          </cell>
        </row>
        <row r="84">
          <cell r="A84">
            <v>43097</v>
          </cell>
          <cell r="B84">
            <v>306.60000000000002</v>
          </cell>
          <cell r="C84">
            <v>309.95</v>
          </cell>
          <cell r="D84">
            <v>302.55</v>
          </cell>
          <cell r="E84">
            <v>307.55</v>
          </cell>
          <cell r="F84">
            <v>305.323397883908</v>
          </cell>
          <cell r="G84">
            <v>201031</v>
          </cell>
          <cell r="H84">
            <v>2442</v>
          </cell>
          <cell r="I84">
            <v>61379468</v>
          </cell>
          <cell r="J84">
            <v>61442</v>
          </cell>
          <cell r="K84">
            <v>30.56</v>
          </cell>
          <cell r="L84">
            <v>7.4</v>
          </cell>
          <cell r="M84">
            <v>0.95</v>
          </cell>
        </row>
        <row r="85">
          <cell r="A85">
            <v>43096</v>
          </cell>
          <cell r="B85">
            <v>303</v>
          </cell>
          <cell r="C85">
            <v>306.10000000000002</v>
          </cell>
          <cell r="D85">
            <v>300.10000000000002</v>
          </cell>
          <cell r="E85">
            <v>305.35000000000002</v>
          </cell>
          <cell r="F85">
            <v>303.39669344582597</v>
          </cell>
          <cell r="G85">
            <v>96717</v>
          </cell>
          <cell r="H85">
            <v>1620</v>
          </cell>
          <cell r="I85">
            <v>29343618</v>
          </cell>
          <cell r="J85">
            <v>24138</v>
          </cell>
          <cell r="K85">
            <v>24.96</v>
          </cell>
          <cell r="L85">
            <v>6</v>
          </cell>
          <cell r="M85">
            <v>2.35</v>
          </cell>
        </row>
        <row r="86">
          <cell r="A86">
            <v>43095</v>
          </cell>
          <cell r="B86">
            <v>303</v>
          </cell>
          <cell r="C86">
            <v>306</v>
          </cell>
          <cell r="D86">
            <v>298.75</v>
          </cell>
          <cell r="E86">
            <v>303.25</v>
          </cell>
          <cell r="F86">
            <v>301.865580932738</v>
          </cell>
          <cell r="G86">
            <v>163883</v>
          </cell>
          <cell r="H86">
            <v>2651</v>
          </cell>
          <cell r="I86">
            <v>49470637</v>
          </cell>
          <cell r="J86">
            <v>39484</v>
          </cell>
          <cell r="K86">
            <v>24.09</v>
          </cell>
          <cell r="L86">
            <v>7.25</v>
          </cell>
          <cell r="M86">
            <v>0.25</v>
          </cell>
        </row>
        <row r="87">
          <cell r="A87">
            <v>43091</v>
          </cell>
          <cell r="B87">
            <v>297.64999999999998</v>
          </cell>
          <cell r="C87">
            <v>303</v>
          </cell>
          <cell r="D87">
            <v>296.45</v>
          </cell>
          <cell r="E87">
            <v>301.10000000000002</v>
          </cell>
          <cell r="F87">
            <v>300.24470300782298</v>
          </cell>
          <cell r="G87">
            <v>135879</v>
          </cell>
          <cell r="H87">
            <v>2163</v>
          </cell>
          <cell r="I87">
            <v>40796950</v>
          </cell>
          <cell r="J87">
            <v>48352</v>
          </cell>
          <cell r="K87">
            <v>35.58</v>
          </cell>
          <cell r="L87">
            <v>6.55</v>
          </cell>
          <cell r="M87">
            <v>3.45</v>
          </cell>
        </row>
        <row r="88">
          <cell r="A88">
            <v>43090</v>
          </cell>
          <cell r="B88">
            <v>298</v>
          </cell>
          <cell r="C88">
            <v>298.55</v>
          </cell>
          <cell r="D88">
            <v>294.8</v>
          </cell>
          <cell r="E88">
            <v>297.64999999999998</v>
          </cell>
          <cell r="F88">
            <v>296.75289318397398</v>
          </cell>
          <cell r="G88">
            <v>91681</v>
          </cell>
          <cell r="H88">
            <v>1924</v>
          </cell>
          <cell r="I88">
            <v>27206602</v>
          </cell>
          <cell r="J88">
            <v>32318</v>
          </cell>
          <cell r="K88">
            <v>35.25</v>
          </cell>
          <cell r="L88">
            <v>3.75</v>
          </cell>
          <cell r="M88">
            <v>-0.35</v>
          </cell>
        </row>
        <row r="89">
          <cell r="A89">
            <v>43089</v>
          </cell>
          <cell r="B89">
            <v>294.35000000000002</v>
          </cell>
          <cell r="C89">
            <v>298</v>
          </cell>
          <cell r="D89">
            <v>292.55</v>
          </cell>
          <cell r="E89">
            <v>296.64999999999998</v>
          </cell>
          <cell r="F89">
            <v>294.89914189330102</v>
          </cell>
          <cell r="G89">
            <v>139027</v>
          </cell>
          <cell r="H89">
            <v>4959</v>
          </cell>
          <cell r="I89">
            <v>40998943</v>
          </cell>
          <cell r="J89">
            <v>60428</v>
          </cell>
          <cell r="K89">
            <v>43.46</v>
          </cell>
          <cell r="L89">
            <v>5.45</v>
          </cell>
          <cell r="M89">
            <v>2.2999999999999998</v>
          </cell>
        </row>
        <row r="90">
          <cell r="A90">
            <v>43088</v>
          </cell>
          <cell r="B90">
            <v>295.8</v>
          </cell>
          <cell r="C90">
            <v>296.95</v>
          </cell>
          <cell r="D90">
            <v>290.8</v>
          </cell>
          <cell r="E90">
            <v>292.14999999999998</v>
          </cell>
          <cell r="F90">
            <v>293.42647736471702</v>
          </cell>
          <cell r="G90">
            <v>160590</v>
          </cell>
          <cell r="H90">
            <v>2208</v>
          </cell>
          <cell r="I90">
            <v>47121358</v>
          </cell>
          <cell r="J90">
            <v>66444</v>
          </cell>
          <cell r="K90">
            <v>41.37</v>
          </cell>
          <cell r="L90">
            <v>6.15</v>
          </cell>
          <cell r="M90">
            <v>-3.65</v>
          </cell>
        </row>
        <row r="91">
          <cell r="A91">
            <v>43087</v>
          </cell>
          <cell r="B91">
            <v>288</v>
          </cell>
          <cell r="C91">
            <v>297.25</v>
          </cell>
          <cell r="D91">
            <v>284</v>
          </cell>
          <cell r="E91">
            <v>295.3</v>
          </cell>
          <cell r="F91">
            <v>290.63044886434398</v>
          </cell>
          <cell r="G91">
            <v>240830</v>
          </cell>
          <cell r="H91">
            <v>3192</v>
          </cell>
          <cell r="I91">
            <v>69992531</v>
          </cell>
          <cell r="J91">
            <v>49807</v>
          </cell>
          <cell r="K91">
            <v>20.68</v>
          </cell>
          <cell r="L91">
            <v>13.25</v>
          </cell>
          <cell r="M91">
            <v>7.3</v>
          </cell>
        </row>
        <row r="92">
          <cell r="A92">
            <v>43084</v>
          </cell>
          <cell r="B92">
            <v>290</v>
          </cell>
          <cell r="C92">
            <v>290.60000000000002</v>
          </cell>
          <cell r="D92">
            <v>282</v>
          </cell>
          <cell r="E92">
            <v>289.8</v>
          </cell>
          <cell r="F92">
            <v>288.95297679331702</v>
          </cell>
          <cell r="G92">
            <v>91827</v>
          </cell>
          <cell r="H92">
            <v>1498</v>
          </cell>
          <cell r="I92">
            <v>26533685</v>
          </cell>
          <cell r="J92">
            <v>33371</v>
          </cell>
          <cell r="K92">
            <v>36.340000000000003</v>
          </cell>
          <cell r="L92">
            <v>8.6</v>
          </cell>
          <cell r="M92">
            <v>-0.2</v>
          </cell>
        </row>
        <row r="93">
          <cell r="A93">
            <v>43083</v>
          </cell>
          <cell r="B93">
            <v>286.3</v>
          </cell>
          <cell r="C93">
            <v>289.95</v>
          </cell>
          <cell r="D93">
            <v>282.5</v>
          </cell>
          <cell r="E93">
            <v>287.89999999999998</v>
          </cell>
          <cell r="F93">
            <v>285.73356431864198</v>
          </cell>
          <cell r="G93">
            <v>68114</v>
          </cell>
          <cell r="H93">
            <v>939</v>
          </cell>
          <cell r="I93">
            <v>19462456</v>
          </cell>
          <cell r="J93">
            <v>13701</v>
          </cell>
          <cell r="K93">
            <v>20.11</v>
          </cell>
          <cell r="L93">
            <v>7.45</v>
          </cell>
          <cell r="M93">
            <v>1.6</v>
          </cell>
        </row>
        <row r="94">
          <cell r="A94">
            <v>43082</v>
          </cell>
          <cell r="B94">
            <v>285</v>
          </cell>
          <cell r="C94">
            <v>289.45</v>
          </cell>
          <cell r="D94">
            <v>285</v>
          </cell>
          <cell r="E94">
            <v>287.2</v>
          </cell>
          <cell r="F94">
            <v>286.86744207326302</v>
          </cell>
          <cell r="G94">
            <v>98357</v>
          </cell>
          <cell r="H94">
            <v>846</v>
          </cell>
          <cell r="I94">
            <v>28215421</v>
          </cell>
          <cell r="J94">
            <v>10814</v>
          </cell>
          <cell r="K94">
            <v>10.99</v>
          </cell>
          <cell r="L94">
            <v>4.45</v>
          </cell>
          <cell r="M94">
            <v>2.2000000000000002</v>
          </cell>
        </row>
        <row r="95">
          <cell r="A95">
            <v>43081</v>
          </cell>
          <cell r="B95">
            <v>290</v>
          </cell>
          <cell r="C95">
            <v>290.95</v>
          </cell>
          <cell r="D95">
            <v>285.3</v>
          </cell>
          <cell r="E95">
            <v>287.2</v>
          </cell>
          <cell r="F95">
            <v>287.71650644303497</v>
          </cell>
          <cell r="G95">
            <v>122225</v>
          </cell>
          <cell r="H95">
            <v>1048</v>
          </cell>
          <cell r="I95">
            <v>35166150</v>
          </cell>
          <cell r="J95">
            <v>24932</v>
          </cell>
          <cell r="K95">
            <v>20.399999999999999</v>
          </cell>
          <cell r="L95">
            <v>5.65</v>
          </cell>
          <cell r="M95">
            <v>-2.8</v>
          </cell>
        </row>
        <row r="96">
          <cell r="A96">
            <v>43080</v>
          </cell>
          <cell r="B96">
            <v>282.2</v>
          </cell>
          <cell r="C96">
            <v>289.60000000000002</v>
          </cell>
          <cell r="D96">
            <v>282.2</v>
          </cell>
          <cell r="E96">
            <v>289.25</v>
          </cell>
          <cell r="F96">
            <v>287.28995025836599</v>
          </cell>
          <cell r="G96">
            <v>103535</v>
          </cell>
          <cell r="H96">
            <v>1348</v>
          </cell>
          <cell r="I96">
            <v>29744565</v>
          </cell>
          <cell r="J96">
            <v>36405</v>
          </cell>
          <cell r="K96">
            <v>35.159999999999997</v>
          </cell>
          <cell r="L96">
            <v>7.4</v>
          </cell>
          <cell r="M96">
            <v>7.05</v>
          </cell>
        </row>
        <row r="97">
          <cell r="A97">
            <v>43077</v>
          </cell>
          <cell r="B97">
            <v>283</v>
          </cell>
          <cell r="C97">
            <v>286.14999999999998</v>
          </cell>
          <cell r="D97">
            <v>281.60000000000002</v>
          </cell>
          <cell r="E97">
            <v>283.25</v>
          </cell>
          <cell r="F97">
            <v>284.31956559936901</v>
          </cell>
          <cell r="G97">
            <v>176427</v>
          </cell>
          <cell r="H97">
            <v>1556</v>
          </cell>
          <cell r="I97">
            <v>50161648</v>
          </cell>
          <cell r="J97">
            <v>65316</v>
          </cell>
          <cell r="K97">
            <v>37.020000000000003</v>
          </cell>
          <cell r="L97">
            <v>4.55</v>
          </cell>
          <cell r="M97">
            <v>0.25</v>
          </cell>
        </row>
        <row r="98">
          <cell r="A98">
            <v>43076</v>
          </cell>
          <cell r="B98">
            <v>286.5</v>
          </cell>
          <cell r="C98">
            <v>286.5</v>
          </cell>
          <cell r="D98">
            <v>280.3</v>
          </cell>
          <cell r="E98">
            <v>281.35000000000002</v>
          </cell>
          <cell r="F98">
            <v>282.34179628181602</v>
          </cell>
          <cell r="G98">
            <v>154753</v>
          </cell>
          <cell r="H98">
            <v>1575</v>
          </cell>
          <cell r="I98">
            <v>43693240</v>
          </cell>
          <cell r="J98">
            <v>68093</v>
          </cell>
          <cell r="K98">
            <v>44</v>
          </cell>
          <cell r="L98">
            <v>6.2</v>
          </cell>
          <cell r="M98">
            <v>-5.15</v>
          </cell>
        </row>
        <row r="99">
          <cell r="A99">
            <v>43075</v>
          </cell>
          <cell r="B99">
            <v>284</v>
          </cell>
          <cell r="C99">
            <v>284.25</v>
          </cell>
          <cell r="D99">
            <v>281</v>
          </cell>
          <cell r="E99">
            <v>282.3</v>
          </cell>
          <cell r="F99">
            <v>282.20003155624897</v>
          </cell>
          <cell r="G99">
            <v>114082</v>
          </cell>
          <cell r="H99">
            <v>1309</v>
          </cell>
          <cell r="I99">
            <v>32193944</v>
          </cell>
          <cell r="J99">
            <v>50112</v>
          </cell>
          <cell r="K99">
            <v>43.93</v>
          </cell>
          <cell r="L99">
            <v>3.25</v>
          </cell>
          <cell r="M99">
            <v>-1.7</v>
          </cell>
        </row>
        <row r="100">
          <cell r="A100">
            <v>43074</v>
          </cell>
          <cell r="B100">
            <v>288</v>
          </cell>
          <cell r="C100">
            <v>288</v>
          </cell>
          <cell r="D100">
            <v>282.60000000000002</v>
          </cell>
          <cell r="E100">
            <v>283.39999999999998</v>
          </cell>
          <cell r="F100">
            <v>285.30212132750802</v>
          </cell>
          <cell r="G100">
            <v>199592</v>
          </cell>
          <cell r="H100">
            <v>1768</v>
          </cell>
          <cell r="I100">
            <v>56944021</v>
          </cell>
          <cell r="J100">
            <v>95934</v>
          </cell>
          <cell r="K100">
            <v>48.07</v>
          </cell>
          <cell r="L100">
            <v>5.4</v>
          </cell>
          <cell r="M100">
            <v>-4.5999999999999996</v>
          </cell>
        </row>
        <row r="101">
          <cell r="A101">
            <v>43073</v>
          </cell>
          <cell r="B101">
            <v>287</v>
          </cell>
          <cell r="C101">
            <v>291.25</v>
          </cell>
          <cell r="D101">
            <v>280</v>
          </cell>
          <cell r="E101">
            <v>290.05</v>
          </cell>
          <cell r="F101">
            <v>287.89146111745498</v>
          </cell>
          <cell r="G101">
            <v>337105</v>
          </cell>
          <cell r="H101">
            <v>2316</v>
          </cell>
          <cell r="I101">
            <v>97049651</v>
          </cell>
          <cell r="J101">
            <v>135341</v>
          </cell>
          <cell r="K101">
            <v>40.15</v>
          </cell>
          <cell r="L101">
            <v>11.25</v>
          </cell>
          <cell r="M101">
            <v>3.05</v>
          </cell>
        </row>
        <row r="102">
          <cell r="A102">
            <v>43070</v>
          </cell>
          <cell r="B102">
            <v>296</v>
          </cell>
          <cell r="C102">
            <v>296</v>
          </cell>
          <cell r="D102">
            <v>288.10000000000002</v>
          </cell>
          <cell r="E102">
            <v>289.45</v>
          </cell>
          <cell r="F102">
            <v>291.07062849091699</v>
          </cell>
          <cell r="G102">
            <v>99365</v>
          </cell>
          <cell r="H102">
            <v>1201</v>
          </cell>
          <cell r="I102">
            <v>28922233</v>
          </cell>
          <cell r="J102">
            <v>37194</v>
          </cell>
          <cell r="K102">
            <v>37.43</v>
          </cell>
          <cell r="L102">
            <v>7.9</v>
          </cell>
          <cell r="M102">
            <v>-6.55</v>
          </cell>
        </row>
        <row r="103">
          <cell r="A103">
            <v>43069</v>
          </cell>
          <cell r="B103">
            <v>299</v>
          </cell>
          <cell r="C103">
            <v>300.5</v>
          </cell>
          <cell r="D103">
            <v>289.25</v>
          </cell>
          <cell r="E103">
            <v>291.8</v>
          </cell>
          <cell r="F103">
            <v>296.37678172163203</v>
          </cell>
          <cell r="G103">
            <v>171744</v>
          </cell>
          <cell r="H103">
            <v>1746</v>
          </cell>
          <cell r="I103">
            <v>50900934</v>
          </cell>
          <cell r="J103">
            <v>53900</v>
          </cell>
          <cell r="K103">
            <v>31.38</v>
          </cell>
          <cell r="L103">
            <v>11.25</v>
          </cell>
          <cell r="M103">
            <v>-7.2</v>
          </cell>
        </row>
        <row r="104">
          <cell r="A104">
            <v>43068</v>
          </cell>
          <cell r="B104">
            <v>296.45</v>
          </cell>
          <cell r="C104">
            <v>298.8</v>
          </cell>
          <cell r="D104">
            <v>293.45</v>
          </cell>
          <cell r="E104">
            <v>297.89999999999998</v>
          </cell>
          <cell r="F104">
            <v>296.77552544176501</v>
          </cell>
          <cell r="G104">
            <v>116521</v>
          </cell>
          <cell r="H104">
            <v>1198</v>
          </cell>
          <cell r="I104">
            <v>34580581</v>
          </cell>
          <cell r="J104">
            <v>43252</v>
          </cell>
          <cell r="K104">
            <v>37.119999999999997</v>
          </cell>
          <cell r="L104">
            <v>5.35</v>
          </cell>
          <cell r="M104">
            <v>1.45</v>
          </cell>
        </row>
        <row r="105">
          <cell r="A105">
            <v>43067</v>
          </cell>
          <cell r="B105">
            <v>297</v>
          </cell>
          <cell r="C105">
            <v>297</v>
          </cell>
          <cell r="D105">
            <v>293.05</v>
          </cell>
          <cell r="E105">
            <v>294</v>
          </cell>
          <cell r="F105">
            <v>294.64884953101301</v>
          </cell>
          <cell r="G105">
            <v>106826</v>
          </cell>
          <cell r="H105">
            <v>927</v>
          </cell>
          <cell r="I105">
            <v>31476158</v>
          </cell>
          <cell r="J105">
            <v>45294</v>
          </cell>
          <cell r="K105">
            <v>42.4</v>
          </cell>
          <cell r="L105">
            <v>3.95</v>
          </cell>
          <cell r="M105">
            <v>-3</v>
          </cell>
        </row>
        <row r="106">
          <cell r="A106">
            <v>43066</v>
          </cell>
          <cell r="B106">
            <v>293.89999999999998</v>
          </cell>
          <cell r="C106">
            <v>295</v>
          </cell>
          <cell r="D106">
            <v>291.39999999999998</v>
          </cell>
          <cell r="E106">
            <v>294.8</v>
          </cell>
          <cell r="F106">
            <v>293.68354561458</v>
          </cell>
          <cell r="G106">
            <v>67599</v>
          </cell>
          <cell r="H106">
            <v>765</v>
          </cell>
          <cell r="I106">
            <v>19852714</v>
          </cell>
          <cell r="J106">
            <v>26660</v>
          </cell>
          <cell r="K106">
            <v>39.44</v>
          </cell>
          <cell r="L106">
            <v>3.6</v>
          </cell>
          <cell r="M106">
            <v>0.9</v>
          </cell>
        </row>
        <row r="107">
          <cell r="A107">
            <v>43063</v>
          </cell>
          <cell r="B107">
            <v>293.45</v>
          </cell>
          <cell r="C107">
            <v>294.2</v>
          </cell>
          <cell r="D107">
            <v>291.10000000000002</v>
          </cell>
          <cell r="E107">
            <v>292.55</v>
          </cell>
          <cell r="F107">
            <v>292.08520191428698</v>
          </cell>
          <cell r="G107">
            <v>74388</v>
          </cell>
          <cell r="H107">
            <v>1444</v>
          </cell>
          <cell r="I107">
            <v>21727634</v>
          </cell>
          <cell r="J107">
            <v>31201</v>
          </cell>
          <cell r="K107">
            <v>41.94</v>
          </cell>
          <cell r="L107">
            <v>3.1</v>
          </cell>
          <cell r="M107">
            <v>-0.9</v>
          </cell>
        </row>
        <row r="108">
          <cell r="A108">
            <v>43062</v>
          </cell>
          <cell r="B108">
            <v>294.14999999999998</v>
          </cell>
          <cell r="C108">
            <v>294.89999999999998</v>
          </cell>
          <cell r="D108">
            <v>292.95</v>
          </cell>
          <cell r="E108">
            <v>293.39999999999998</v>
          </cell>
          <cell r="F108">
            <v>293.589793304426</v>
          </cell>
          <cell r="G108">
            <v>85101</v>
          </cell>
          <cell r="H108">
            <v>993</v>
          </cell>
          <cell r="I108">
            <v>24984785</v>
          </cell>
          <cell r="J108">
            <v>31938</v>
          </cell>
          <cell r="K108">
            <v>37.53</v>
          </cell>
          <cell r="L108">
            <v>1.95</v>
          </cell>
          <cell r="M108">
            <v>-0.75</v>
          </cell>
        </row>
        <row r="109">
          <cell r="A109">
            <v>43061</v>
          </cell>
          <cell r="B109">
            <v>294.5</v>
          </cell>
          <cell r="C109">
            <v>295.39999999999998</v>
          </cell>
          <cell r="D109">
            <v>293.05</v>
          </cell>
          <cell r="E109">
            <v>294.14999999999998</v>
          </cell>
          <cell r="F109">
            <v>294.01220355012299</v>
          </cell>
          <cell r="G109">
            <v>54984</v>
          </cell>
          <cell r="H109">
            <v>560</v>
          </cell>
          <cell r="I109">
            <v>16165967</v>
          </cell>
          <cell r="J109">
            <v>23268</v>
          </cell>
          <cell r="K109">
            <v>42.32</v>
          </cell>
          <cell r="L109">
            <v>2.35</v>
          </cell>
          <cell r="M109">
            <v>-0.35</v>
          </cell>
        </row>
        <row r="110">
          <cell r="A110">
            <v>43060</v>
          </cell>
          <cell r="B110">
            <v>298.25</v>
          </cell>
          <cell r="C110">
            <v>298.25</v>
          </cell>
          <cell r="D110">
            <v>293.2</v>
          </cell>
          <cell r="E110">
            <v>293.95</v>
          </cell>
          <cell r="F110">
            <v>295.83585284760898</v>
          </cell>
          <cell r="G110">
            <v>167228</v>
          </cell>
          <cell r="H110">
            <v>1465</v>
          </cell>
          <cell r="I110">
            <v>49472038</v>
          </cell>
          <cell r="J110">
            <v>71876</v>
          </cell>
          <cell r="K110">
            <v>42.98</v>
          </cell>
          <cell r="L110">
            <v>5.05</v>
          </cell>
          <cell r="M110">
            <v>-4.3</v>
          </cell>
        </row>
        <row r="111">
          <cell r="A111">
            <v>43059</v>
          </cell>
          <cell r="B111">
            <v>294.55</v>
          </cell>
          <cell r="C111">
            <v>297</v>
          </cell>
          <cell r="D111">
            <v>293.10000000000002</v>
          </cell>
          <cell r="E111">
            <v>294.60000000000002</v>
          </cell>
          <cell r="F111">
            <v>294.788511010842</v>
          </cell>
          <cell r="G111">
            <v>74245</v>
          </cell>
          <cell r="H111">
            <v>861</v>
          </cell>
          <cell r="I111">
            <v>21886573</v>
          </cell>
          <cell r="J111">
            <v>28136</v>
          </cell>
          <cell r="K111">
            <v>37.9</v>
          </cell>
          <cell r="L111">
            <v>3.9</v>
          </cell>
          <cell r="M111">
            <v>0.05</v>
          </cell>
        </row>
        <row r="112">
          <cell r="A112">
            <v>43056</v>
          </cell>
          <cell r="B112">
            <v>299.75</v>
          </cell>
          <cell r="C112">
            <v>299.75</v>
          </cell>
          <cell r="D112">
            <v>294.3</v>
          </cell>
          <cell r="E112">
            <v>294.75</v>
          </cell>
          <cell r="F112">
            <v>296.33695967041098</v>
          </cell>
          <cell r="G112">
            <v>124276</v>
          </cell>
          <cell r="H112">
            <v>999</v>
          </cell>
          <cell r="I112">
            <v>36827572</v>
          </cell>
          <cell r="J112">
            <v>20649</v>
          </cell>
          <cell r="K112">
            <v>16.62</v>
          </cell>
          <cell r="L112">
            <v>5.45</v>
          </cell>
          <cell r="M112">
            <v>-5</v>
          </cell>
        </row>
        <row r="113">
          <cell r="A113">
            <v>43055</v>
          </cell>
          <cell r="B113">
            <v>296</v>
          </cell>
          <cell r="C113">
            <v>299.10000000000002</v>
          </cell>
          <cell r="D113">
            <v>294.89999999999998</v>
          </cell>
          <cell r="E113">
            <v>297.64999999999998</v>
          </cell>
          <cell r="F113">
            <v>297.015300251285</v>
          </cell>
          <cell r="G113">
            <v>85162</v>
          </cell>
          <cell r="H113">
            <v>790</v>
          </cell>
          <cell r="I113">
            <v>25294417</v>
          </cell>
          <cell r="J113">
            <v>17193</v>
          </cell>
          <cell r="K113">
            <v>20.190000000000001</v>
          </cell>
          <cell r="L113">
            <v>4.2</v>
          </cell>
          <cell r="M113">
            <v>1.65</v>
          </cell>
        </row>
        <row r="114">
          <cell r="A114">
            <v>43054</v>
          </cell>
          <cell r="B114">
            <v>299</v>
          </cell>
          <cell r="C114">
            <v>299.05</v>
          </cell>
          <cell r="D114">
            <v>294</v>
          </cell>
          <cell r="E114">
            <v>296.2</v>
          </cell>
          <cell r="F114">
            <v>295.59834417995802</v>
          </cell>
          <cell r="G114">
            <v>192533</v>
          </cell>
          <cell r="H114">
            <v>902</v>
          </cell>
          <cell r="I114">
            <v>56912436</v>
          </cell>
          <cell r="J114">
            <v>118563</v>
          </cell>
          <cell r="K114">
            <v>61.58</v>
          </cell>
          <cell r="L114">
            <v>5.05</v>
          </cell>
          <cell r="M114">
            <v>-2.8</v>
          </cell>
        </row>
        <row r="115">
          <cell r="A115">
            <v>43053</v>
          </cell>
          <cell r="B115">
            <v>298.8</v>
          </cell>
          <cell r="C115">
            <v>300</v>
          </cell>
          <cell r="D115">
            <v>295.7</v>
          </cell>
          <cell r="E115">
            <v>299.05</v>
          </cell>
          <cell r="F115">
            <v>298.20757106670402</v>
          </cell>
          <cell r="G115">
            <v>42636</v>
          </cell>
          <cell r="H115">
            <v>589</v>
          </cell>
          <cell r="I115">
            <v>12714378</v>
          </cell>
          <cell r="J115">
            <v>14946</v>
          </cell>
          <cell r="K115">
            <v>35.049999999999997</v>
          </cell>
          <cell r="L115">
            <v>4.3</v>
          </cell>
          <cell r="M115">
            <v>0.25</v>
          </cell>
        </row>
        <row r="116">
          <cell r="A116">
            <v>43052</v>
          </cell>
          <cell r="B116">
            <v>302</v>
          </cell>
          <cell r="C116">
            <v>303.89999999999998</v>
          </cell>
          <cell r="D116">
            <v>298.3</v>
          </cell>
          <cell r="E116">
            <v>298.8</v>
          </cell>
          <cell r="F116">
            <v>301.35552297716299</v>
          </cell>
          <cell r="G116">
            <v>88675</v>
          </cell>
          <cell r="H116">
            <v>784</v>
          </cell>
          <cell r="I116">
            <v>26722701</v>
          </cell>
          <cell r="J116">
            <v>29010</v>
          </cell>
          <cell r="K116">
            <v>32.71</v>
          </cell>
          <cell r="L116">
            <v>5.6</v>
          </cell>
          <cell r="M116">
            <v>-3.2</v>
          </cell>
        </row>
        <row r="117">
          <cell r="A117">
            <v>43049</v>
          </cell>
          <cell r="B117">
            <v>303.8</v>
          </cell>
          <cell r="C117">
            <v>304</v>
          </cell>
          <cell r="D117">
            <v>298.5</v>
          </cell>
          <cell r="E117">
            <v>302.05</v>
          </cell>
          <cell r="F117">
            <v>301.49289002936598</v>
          </cell>
          <cell r="G117">
            <v>107947</v>
          </cell>
          <cell r="H117">
            <v>829</v>
          </cell>
          <cell r="I117">
            <v>32545253</v>
          </cell>
          <cell r="J117">
            <v>17297</v>
          </cell>
          <cell r="K117">
            <v>16.02</v>
          </cell>
          <cell r="L117">
            <v>5.5</v>
          </cell>
          <cell r="M117">
            <v>-1.75</v>
          </cell>
        </row>
        <row r="118">
          <cell r="A118">
            <v>43048</v>
          </cell>
          <cell r="B118">
            <v>301.5</v>
          </cell>
          <cell r="C118">
            <v>304.35000000000002</v>
          </cell>
          <cell r="D118">
            <v>299.89999999999998</v>
          </cell>
          <cell r="E118">
            <v>302.60000000000002</v>
          </cell>
          <cell r="F118">
            <v>302.15088757396398</v>
          </cell>
          <cell r="G118">
            <v>54756</v>
          </cell>
          <cell r="H118">
            <v>836</v>
          </cell>
          <cell r="I118">
            <v>16544574</v>
          </cell>
          <cell r="J118">
            <v>22072</v>
          </cell>
          <cell r="K118">
            <v>40.31</v>
          </cell>
          <cell r="L118">
            <v>4.45</v>
          </cell>
          <cell r="M118">
            <v>1.1000000000000001</v>
          </cell>
        </row>
        <row r="119">
          <cell r="A119">
            <v>43047</v>
          </cell>
          <cell r="B119">
            <v>303</v>
          </cell>
          <cell r="C119">
            <v>306.45</v>
          </cell>
          <cell r="D119">
            <v>301</v>
          </cell>
          <cell r="E119">
            <v>301.60000000000002</v>
          </cell>
          <cell r="F119">
            <v>303.650935782967</v>
          </cell>
          <cell r="G119">
            <v>116480</v>
          </cell>
          <cell r="H119">
            <v>1322</v>
          </cell>
          <cell r="I119">
            <v>35369261</v>
          </cell>
          <cell r="J119">
            <v>41696</v>
          </cell>
          <cell r="K119">
            <v>35.799999999999997</v>
          </cell>
          <cell r="L119">
            <v>5.45</v>
          </cell>
          <cell r="M119">
            <v>-1.4</v>
          </cell>
        </row>
        <row r="120">
          <cell r="A120">
            <v>43046</v>
          </cell>
          <cell r="B120">
            <v>299.55</v>
          </cell>
          <cell r="C120">
            <v>308.39999999999998</v>
          </cell>
          <cell r="D120">
            <v>299.05</v>
          </cell>
          <cell r="E120">
            <v>302.10000000000002</v>
          </cell>
          <cell r="F120">
            <v>304.370473622318</v>
          </cell>
          <cell r="G120">
            <v>591864</v>
          </cell>
          <cell r="H120">
            <v>4115</v>
          </cell>
          <cell r="I120">
            <v>180145926</v>
          </cell>
          <cell r="J120">
            <v>293951</v>
          </cell>
          <cell r="K120">
            <v>49.67</v>
          </cell>
          <cell r="L120">
            <v>9.35</v>
          </cell>
          <cell r="M120">
            <v>2.5499999999999998</v>
          </cell>
        </row>
        <row r="121">
          <cell r="A121">
            <v>43045</v>
          </cell>
          <cell r="B121">
            <v>294.55</v>
          </cell>
          <cell r="C121">
            <v>300.45</v>
          </cell>
          <cell r="D121">
            <v>293.25</v>
          </cell>
          <cell r="E121">
            <v>299.5</v>
          </cell>
          <cell r="F121">
            <v>297.48876197267901</v>
          </cell>
          <cell r="G121">
            <v>162662</v>
          </cell>
          <cell r="H121">
            <v>1216</v>
          </cell>
          <cell r="I121">
            <v>48390117</v>
          </cell>
          <cell r="J121">
            <v>66843</v>
          </cell>
          <cell r="K121">
            <v>41.09</v>
          </cell>
          <cell r="L121">
            <v>7.2</v>
          </cell>
          <cell r="M121">
            <v>4.95</v>
          </cell>
        </row>
        <row r="122">
          <cell r="A122">
            <v>43042</v>
          </cell>
          <cell r="B122">
            <v>294</v>
          </cell>
          <cell r="C122">
            <v>295.45</v>
          </cell>
          <cell r="D122">
            <v>293.45</v>
          </cell>
          <cell r="E122">
            <v>294.3</v>
          </cell>
          <cell r="F122">
            <v>294.56546678622698</v>
          </cell>
          <cell r="G122">
            <v>70257</v>
          </cell>
          <cell r="H122">
            <v>610</v>
          </cell>
          <cell r="I122">
            <v>20695286</v>
          </cell>
          <cell r="J122">
            <v>25165</v>
          </cell>
          <cell r="K122">
            <v>35.82</v>
          </cell>
          <cell r="L122">
            <v>2</v>
          </cell>
          <cell r="M122">
            <v>0.3</v>
          </cell>
        </row>
        <row r="123">
          <cell r="A123">
            <v>43041</v>
          </cell>
          <cell r="B123">
            <v>293</v>
          </cell>
          <cell r="C123">
            <v>295.55</v>
          </cell>
          <cell r="D123">
            <v>292.64999999999998</v>
          </cell>
          <cell r="E123">
            <v>293.05</v>
          </cell>
          <cell r="F123">
            <v>293.91402857040299</v>
          </cell>
          <cell r="G123">
            <v>111444</v>
          </cell>
          <cell r="H123">
            <v>1102</v>
          </cell>
          <cell r="I123">
            <v>32754955</v>
          </cell>
          <cell r="J123">
            <v>21572</v>
          </cell>
          <cell r="K123">
            <v>19.36</v>
          </cell>
          <cell r="L123">
            <v>2.9</v>
          </cell>
          <cell r="M123">
            <v>0.05</v>
          </cell>
        </row>
        <row r="124">
          <cell r="A124">
            <v>43040</v>
          </cell>
          <cell r="B124">
            <v>295.35000000000002</v>
          </cell>
          <cell r="C124">
            <v>295.35000000000002</v>
          </cell>
          <cell r="D124">
            <v>292.64999999999998</v>
          </cell>
          <cell r="E124">
            <v>293.10000000000002</v>
          </cell>
          <cell r="F124">
            <v>294.19620609472503</v>
          </cell>
          <cell r="G124">
            <v>204275</v>
          </cell>
          <cell r="H124">
            <v>1265</v>
          </cell>
          <cell r="I124">
            <v>60096930</v>
          </cell>
          <cell r="J124">
            <v>32956</v>
          </cell>
          <cell r="K124">
            <v>16.13</v>
          </cell>
          <cell r="L124">
            <v>2.7</v>
          </cell>
          <cell r="M124">
            <v>-2.25</v>
          </cell>
        </row>
        <row r="125">
          <cell r="A125">
            <v>43039</v>
          </cell>
          <cell r="B125">
            <v>292.5</v>
          </cell>
          <cell r="C125">
            <v>296.25</v>
          </cell>
          <cell r="D125">
            <v>292.3</v>
          </cell>
          <cell r="E125">
            <v>294</v>
          </cell>
          <cell r="F125">
            <v>293.82676275787401</v>
          </cell>
          <cell r="G125">
            <v>186767</v>
          </cell>
          <cell r="H125">
            <v>1263</v>
          </cell>
          <cell r="I125">
            <v>54877143</v>
          </cell>
          <cell r="J125">
            <v>18686</v>
          </cell>
          <cell r="K125">
            <v>10</v>
          </cell>
          <cell r="L125">
            <v>3.95</v>
          </cell>
          <cell r="M125">
            <v>1.5</v>
          </cell>
        </row>
        <row r="126">
          <cell r="A126">
            <v>43038</v>
          </cell>
          <cell r="B126">
            <v>296</v>
          </cell>
          <cell r="C126">
            <v>296</v>
          </cell>
          <cell r="D126">
            <v>291.8</v>
          </cell>
          <cell r="E126">
            <v>293.2</v>
          </cell>
          <cell r="F126">
            <v>293.26441037836003</v>
          </cell>
          <cell r="G126">
            <v>117745</v>
          </cell>
          <cell r="H126">
            <v>972</v>
          </cell>
          <cell r="I126">
            <v>34530418</v>
          </cell>
          <cell r="J126">
            <v>34806</v>
          </cell>
          <cell r="K126">
            <v>29.56</v>
          </cell>
          <cell r="L126">
            <v>4.2</v>
          </cell>
          <cell r="M126">
            <v>-2.8</v>
          </cell>
        </row>
        <row r="127">
          <cell r="A127">
            <v>43035</v>
          </cell>
          <cell r="B127">
            <v>301.35000000000002</v>
          </cell>
          <cell r="C127">
            <v>301.35000000000002</v>
          </cell>
          <cell r="D127">
            <v>295.10000000000002</v>
          </cell>
          <cell r="E127">
            <v>296.60000000000002</v>
          </cell>
          <cell r="F127">
            <v>296.74561418348497</v>
          </cell>
          <cell r="G127">
            <v>59111</v>
          </cell>
          <cell r="H127">
            <v>740</v>
          </cell>
          <cell r="I127">
            <v>17540930</v>
          </cell>
          <cell r="J127">
            <v>17973</v>
          </cell>
          <cell r="K127">
            <v>30.41</v>
          </cell>
          <cell r="L127">
            <v>6.25</v>
          </cell>
          <cell r="M127">
            <v>-4.75</v>
          </cell>
        </row>
        <row r="128">
          <cell r="A128">
            <v>43034</v>
          </cell>
          <cell r="B128">
            <v>297.5</v>
          </cell>
          <cell r="C128">
            <v>303</v>
          </cell>
          <cell r="D128">
            <v>296.95</v>
          </cell>
          <cell r="E128">
            <v>301.85000000000002</v>
          </cell>
          <cell r="F128">
            <v>300.25942545135001</v>
          </cell>
          <cell r="G128">
            <v>275451</v>
          </cell>
          <cell r="H128">
            <v>2085</v>
          </cell>
          <cell r="I128">
            <v>82706759</v>
          </cell>
          <cell r="J128">
            <v>135327</v>
          </cell>
          <cell r="K128">
            <v>49.13</v>
          </cell>
          <cell r="L128">
            <v>6.05</v>
          </cell>
          <cell r="M128">
            <v>4.3499999999999996</v>
          </cell>
        </row>
        <row r="129">
          <cell r="A129">
            <v>43033</v>
          </cell>
          <cell r="B129">
            <v>296</v>
          </cell>
          <cell r="C129">
            <v>301.55</v>
          </cell>
          <cell r="D129">
            <v>296</v>
          </cell>
          <cell r="E129">
            <v>298.95</v>
          </cell>
          <cell r="F129">
            <v>299.72171084965998</v>
          </cell>
          <cell r="G129">
            <v>164807</v>
          </cell>
          <cell r="H129">
            <v>1396</v>
          </cell>
          <cell r="I129">
            <v>49396236</v>
          </cell>
          <cell r="J129">
            <v>77531</v>
          </cell>
          <cell r="K129">
            <v>47.04</v>
          </cell>
          <cell r="L129">
            <v>5.55</v>
          </cell>
          <cell r="M129">
            <v>2.95</v>
          </cell>
        </row>
        <row r="130">
          <cell r="A130">
            <v>43032</v>
          </cell>
          <cell r="B130">
            <v>296.60000000000002</v>
          </cell>
          <cell r="C130">
            <v>298.89999999999998</v>
          </cell>
          <cell r="D130">
            <v>291.10000000000002</v>
          </cell>
          <cell r="E130">
            <v>296.3</v>
          </cell>
          <cell r="F130">
            <v>296.09307883967102</v>
          </cell>
          <cell r="G130">
            <v>88699</v>
          </cell>
          <cell r="H130">
            <v>701</v>
          </cell>
          <cell r="I130">
            <v>26263160</v>
          </cell>
          <cell r="J130">
            <v>36853</v>
          </cell>
          <cell r="K130">
            <v>41.55</v>
          </cell>
          <cell r="L130">
            <v>7.8</v>
          </cell>
          <cell r="M130">
            <v>-0.3</v>
          </cell>
        </row>
        <row r="131">
          <cell r="A131">
            <v>43031</v>
          </cell>
          <cell r="B131">
            <v>291.85000000000002</v>
          </cell>
          <cell r="C131">
            <v>297.39999999999998</v>
          </cell>
          <cell r="D131">
            <v>291.85000000000002</v>
          </cell>
          <cell r="E131">
            <v>296.60000000000002</v>
          </cell>
          <cell r="F131">
            <v>294.81244685639899</v>
          </cell>
          <cell r="G131">
            <v>79972</v>
          </cell>
          <cell r="H131">
            <v>1016</v>
          </cell>
          <cell r="I131">
            <v>23576741</v>
          </cell>
          <cell r="J131">
            <v>29436</v>
          </cell>
          <cell r="K131">
            <v>36.81</v>
          </cell>
          <cell r="L131">
            <v>5.55</v>
          </cell>
          <cell r="M131">
            <v>4.75</v>
          </cell>
        </row>
        <row r="132">
          <cell r="A132">
            <v>43027</v>
          </cell>
          <cell r="B132">
            <v>295.05</v>
          </cell>
          <cell r="C132">
            <v>296</v>
          </cell>
          <cell r="D132">
            <v>291</v>
          </cell>
          <cell r="E132">
            <v>291.85000000000002</v>
          </cell>
          <cell r="F132">
            <v>292.61008268542503</v>
          </cell>
          <cell r="G132">
            <v>16206</v>
          </cell>
          <cell r="H132">
            <v>387</v>
          </cell>
          <cell r="I132">
            <v>4742039</v>
          </cell>
          <cell r="J132">
            <v>8064</v>
          </cell>
          <cell r="K132">
            <v>49.76</v>
          </cell>
          <cell r="L132">
            <v>5</v>
          </cell>
          <cell r="M132">
            <v>-3.2</v>
          </cell>
        </row>
        <row r="133">
          <cell r="A133">
            <v>43026</v>
          </cell>
          <cell r="B133">
            <v>288.55</v>
          </cell>
          <cell r="C133">
            <v>298.64999999999998</v>
          </cell>
          <cell r="D133">
            <v>287</v>
          </cell>
          <cell r="E133">
            <v>295.05</v>
          </cell>
          <cell r="F133">
            <v>294.37262724732</v>
          </cell>
          <cell r="G133">
            <v>454430</v>
          </cell>
          <cell r="H133">
            <v>2848</v>
          </cell>
          <cell r="I133">
            <v>133771753</v>
          </cell>
          <cell r="J133">
            <v>239069</v>
          </cell>
          <cell r="K133">
            <v>52.61</v>
          </cell>
          <cell r="L133">
            <v>11.65</v>
          </cell>
          <cell r="M133">
            <v>6.5</v>
          </cell>
        </row>
        <row r="134">
          <cell r="A134">
            <v>43025</v>
          </cell>
          <cell r="B134">
            <v>292</v>
          </cell>
          <cell r="C134">
            <v>292.5</v>
          </cell>
          <cell r="D134">
            <v>286.64999999999998</v>
          </cell>
          <cell r="E134">
            <v>289.5</v>
          </cell>
          <cell r="F134">
            <v>290.16490021291003</v>
          </cell>
          <cell r="G134">
            <v>128223</v>
          </cell>
          <cell r="H134">
            <v>1255</v>
          </cell>
          <cell r="I134">
            <v>37205814</v>
          </cell>
          <cell r="J134">
            <v>28005</v>
          </cell>
          <cell r="K134">
            <v>21.84</v>
          </cell>
          <cell r="L134">
            <v>5.85</v>
          </cell>
          <cell r="M134">
            <v>-2.5</v>
          </cell>
        </row>
        <row r="135">
          <cell r="A135">
            <v>43024</v>
          </cell>
          <cell r="B135">
            <v>291.85000000000002</v>
          </cell>
          <cell r="C135">
            <v>292.35000000000002</v>
          </cell>
          <cell r="D135">
            <v>287.3</v>
          </cell>
          <cell r="E135">
            <v>290.05</v>
          </cell>
          <cell r="F135">
            <v>290.24865967870699</v>
          </cell>
          <cell r="G135">
            <v>1246716</v>
          </cell>
          <cell r="H135">
            <v>893</v>
          </cell>
          <cell r="I135">
            <v>361857648</v>
          </cell>
          <cell r="J135">
            <v>1177278</v>
          </cell>
          <cell r="K135">
            <v>94.43</v>
          </cell>
          <cell r="L135">
            <v>5.05</v>
          </cell>
          <cell r="M135">
            <v>-1.8</v>
          </cell>
        </row>
        <row r="136">
          <cell r="A136">
            <v>43021</v>
          </cell>
          <cell r="B136">
            <v>293.85000000000002</v>
          </cell>
          <cell r="C136">
            <v>295.2</v>
          </cell>
          <cell r="D136">
            <v>290.3</v>
          </cell>
          <cell r="E136">
            <v>291.85000000000002</v>
          </cell>
          <cell r="F136">
            <v>292.732254290171</v>
          </cell>
          <cell r="G136">
            <v>51280</v>
          </cell>
          <cell r="H136">
            <v>767</v>
          </cell>
          <cell r="I136">
            <v>15011310</v>
          </cell>
          <cell r="J136">
            <v>15476</v>
          </cell>
          <cell r="K136">
            <v>30.18</v>
          </cell>
          <cell r="L136">
            <v>4.9000000000000004</v>
          </cell>
          <cell r="M136">
            <v>-2</v>
          </cell>
        </row>
        <row r="137">
          <cell r="A137">
            <v>43020</v>
          </cell>
          <cell r="B137">
            <v>291.10000000000002</v>
          </cell>
          <cell r="C137">
            <v>293.8</v>
          </cell>
          <cell r="D137">
            <v>290.14999999999998</v>
          </cell>
          <cell r="E137">
            <v>292.45</v>
          </cell>
          <cell r="F137">
            <v>292.09859704833502</v>
          </cell>
          <cell r="G137">
            <v>115257</v>
          </cell>
          <cell r="H137">
            <v>906</v>
          </cell>
          <cell r="I137">
            <v>33666408</v>
          </cell>
          <cell r="J137">
            <v>56046</v>
          </cell>
          <cell r="K137">
            <v>48.63</v>
          </cell>
          <cell r="L137">
            <v>3.65</v>
          </cell>
          <cell r="M137">
            <v>1.35</v>
          </cell>
        </row>
        <row r="138">
          <cell r="A138">
            <v>43019</v>
          </cell>
          <cell r="B138">
            <v>286.55</v>
          </cell>
          <cell r="C138">
            <v>293.5</v>
          </cell>
          <cell r="D138">
            <v>286.55</v>
          </cell>
          <cell r="E138">
            <v>290.64999999999998</v>
          </cell>
          <cell r="F138">
            <v>289.71932943865801</v>
          </cell>
          <cell r="G138">
            <v>59055</v>
          </cell>
          <cell r="H138">
            <v>855</v>
          </cell>
          <cell r="I138">
            <v>17109375</v>
          </cell>
          <cell r="J138">
            <v>30189</v>
          </cell>
          <cell r="K138">
            <v>51.12</v>
          </cell>
          <cell r="L138">
            <v>6.95</v>
          </cell>
          <cell r="M138">
            <v>4.0999999999999996</v>
          </cell>
        </row>
        <row r="139">
          <cell r="A139">
            <v>43018</v>
          </cell>
          <cell r="B139">
            <v>286.95</v>
          </cell>
          <cell r="C139">
            <v>288.39999999999998</v>
          </cell>
          <cell r="D139">
            <v>285.14999999999998</v>
          </cell>
          <cell r="E139">
            <v>286.55</v>
          </cell>
          <cell r="F139">
            <v>286.57249834640402</v>
          </cell>
          <cell r="G139">
            <v>42332</v>
          </cell>
          <cell r="H139">
            <v>557</v>
          </cell>
          <cell r="I139">
            <v>12131187</v>
          </cell>
          <cell r="J139">
            <v>15660</v>
          </cell>
          <cell r="K139">
            <v>36.99</v>
          </cell>
          <cell r="L139">
            <v>3.25</v>
          </cell>
          <cell r="M139">
            <v>-0.4</v>
          </cell>
        </row>
        <row r="140">
          <cell r="A140">
            <v>43017</v>
          </cell>
          <cell r="B140">
            <v>287</v>
          </cell>
          <cell r="C140">
            <v>287.35000000000002</v>
          </cell>
          <cell r="D140">
            <v>284.64999999999998</v>
          </cell>
          <cell r="E140">
            <v>286.55</v>
          </cell>
          <cell r="F140">
            <v>286.02087432856399</v>
          </cell>
          <cell r="G140">
            <v>37606</v>
          </cell>
          <cell r="H140">
            <v>406</v>
          </cell>
          <cell r="I140">
            <v>10756101</v>
          </cell>
          <cell r="J140">
            <v>15690</v>
          </cell>
          <cell r="K140">
            <v>41.72</v>
          </cell>
          <cell r="L140">
            <v>2.7</v>
          </cell>
          <cell r="M140">
            <v>-0.45</v>
          </cell>
        </row>
        <row r="141">
          <cell r="A141">
            <v>43014</v>
          </cell>
          <cell r="B141">
            <v>285</v>
          </cell>
          <cell r="C141">
            <v>287</v>
          </cell>
          <cell r="D141">
            <v>283.85000000000002</v>
          </cell>
          <cell r="E141">
            <v>286.25</v>
          </cell>
          <cell r="F141">
            <v>285.85457784877201</v>
          </cell>
          <cell r="G141">
            <v>65107</v>
          </cell>
          <cell r="H141">
            <v>652</v>
          </cell>
          <cell r="I141">
            <v>18611134</v>
          </cell>
          <cell r="J141">
            <v>14284</v>
          </cell>
          <cell r="K141">
            <v>21.94</v>
          </cell>
          <cell r="L141">
            <v>3.15</v>
          </cell>
          <cell r="M141">
            <v>1.25</v>
          </cell>
        </row>
        <row r="142">
          <cell r="A142">
            <v>43013</v>
          </cell>
          <cell r="B142">
            <v>282</v>
          </cell>
          <cell r="C142">
            <v>285</v>
          </cell>
          <cell r="D142">
            <v>282</v>
          </cell>
          <cell r="E142">
            <v>283.7</v>
          </cell>
          <cell r="F142">
            <v>283.98074608904898</v>
          </cell>
          <cell r="G142">
            <v>97227</v>
          </cell>
          <cell r="H142">
            <v>834</v>
          </cell>
          <cell r="I142">
            <v>27610596</v>
          </cell>
          <cell r="J142">
            <v>13599</v>
          </cell>
          <cell r="K142">
            <v>13.99</v>
          </cell>
          <cell r="L142">
            <v>3</v>
          </cell>
          <cell r="M142">
            <v>1.7</v>
          </cell>
        </row>
        <row r="143">
          <cell r="A143">
            <v>43012</v>
          </cell>
          <cell r="B143">
            <v>283.05</v>
          </cell>
          <cell r="C143">
            <v>286.05</v>
          </cell>
          <cell r="D143">
            <v>281.75</v>
          </cell>
          <cell r="E143">
            <v>283.10000000000002</v>
          </cell>
          <cell r="F143">
            <v>284.03441567464898</v>
          </cell>
          <cell r="G143">
            <v>64767</v>
          </cell>
          <cell r="H143">
            <v>700</v>
          </cell>
          <cell r="I143">
            <v>18396057</v>
          </cell>
          <cell r="J143">
            <v>14908</v>
          </cell>
          <cell r="K143">
            <v>23.02</v>
          </cell>
          <cell r="L143">
            <v>4.3</v>
          </cell>
          <cell r="M143">
            <v>0.05</v>
          </cell>
        </row>
        <row r="144">
          <cell r="A144">
            <v>43011</v>
          </cell>
          <cell r="B144">
            <v>281.55</v>
          </cell>
          <cell r="C144">
            <v>285.39999999999998</v>
          </cell>
          <cell r="D144">
            <v>281</v>
          </cell>
          <cell r="E144">
            <v>283.05</v>
          </cell>
          <cell r="F144">
            <v>282.93524182027397</v>
          </cell>
          <cell r="G144">
            <v>72099</v>
          </cell>
          <cell r="H144">
            <v>831</v>
          </cell>
          <cell r="I144">
            <v>20399348</v>
          </cell>
          <cell r="J144">
            <v>18791</v>
          </cell>
          <cell r="K144">
            <v>26.06</v>
          </cell>
          <cell r="L144">
            <v>4.4000000000000004</v>
          </cell>
          <cell r="M144">
            <v>1.5</v>
          </cell>
        </row>
        <row r="145">
          <cell r="A145">
            <v>43007</v>
          </cell>
          <cell r="B145">
            <v>287</v>
          </cell>
          <cell r="C145">
            <v>287.75</v>
          </cell>
          <cell r="D145">
            <v>280</v>
          </cell>
          <cell r="E145">
            <v>280.95</v>
          </cell>
          <cell r="F145">
            <v>283.51055266975499</v>
          </cell>
          <cell r="G145">
            <v>85476</v>
          </cell>
          <cell r="H145">
            <v>1015</v>
          </cell>
          <cell r="I145">
            <v>24233348</v>
          </cell>
          <cell r="J145">
            <v>19439</v>
          </cell>
          <cell r="K145">
            <v>22.74</v>
          </cell>
          <cell r="L145">
            <v>7.75</v>
          </cell>
          <cell r="M145">
            <v>-6.05</v>
          </cell>
        </row>
        <row r="146">
          <cell r="A146">
            <v>43006</v>
          </cell>
          <cell r="B146">
            <v>288.60000000000002</v>
          </cell>
          <cell r="C146">
            <v>290.39999999999998</v>
          </cell>
          <cell r="D146">
            <v>285</v>
          </cell>
          <cell r="E146">
            <v>285.85000000000002</v>
          </cell>
          <cell r="F146">
            <v>286.19303217582302</v>
          </cell>
          <cell r="G146">
            <v>87861</v>
          </cell>
          <cell r="H146">
            <v>859</v>
          </cell>
          <cell r="I146">
            <v>25145206</v>
          </cell>
          <cell r="J146">
            <v>28116</v>
          </cell>
          <cell r="K146">
            <v>32</v>
          </cell>
          <cell r="L146">
            <v>5.4</v>
          </cell>
          <cell r="M146">
            <v>-2.75</v>
          </cell>
        </row>
        <row r="147">
          <cell r="A147">
            <v>43005</v>
          </cell>
          <cell r="B147">
            <v>290.3</v>
          </cell>
          <cell r="C147">
            <v>290.39999999999998</v>
          </cell>
          <cell r="D147">
            <v>287.85000000000002</v>
          </cell>
          <cell r="E147">
            <v>288.60000000000002</v>
          </cell>
          <cell r="F147">
            <v>288.85082454858502</v>
          </cell>
          <cell r="G147">
            <v>76648</v>
          </cell>
          <cell r="H147">
            <v>667</v>
          </cell>
          <cell r="I147">
            <v>22139838</v>
          </cell>
          <cell r="J147">
            <v>16615</v>
          </cell>
          <cell r="K147">
            <v>21.68</v>
          </cell>
          <cell r="L147">
            <v>2.5499999999999998</v>
          </cell>
          <cell r="M147">
            <v>-1.7</v>
          </cell>
        </row>
        <row r="148">
          <cell r="A148">
            <v>43004</v>
          </cell>
          <cell r="B148">
            <v>291.2</v>
          </cell>
          <cell r="C148">
            <v>292.35000000000002</v>
          </cell>
          <cell r="D148">
            <v>289.05</v>
          </cell>
          <cell r="E148">
            <v>290.25</v>
          </cell>
          <cell r="F148">
            <v>290.12337857357301</v>
          </cell>
          <cell r="G148">
            <v>69923</v>
          </cell>
          <cell r="H148">
            <v>819</v>
          </cell>
          <cell r="I148">
            <v>20286297</v>
          </cell>
          <cell r="J148">
            <v>16278</v>
          </cell>
          <cell r="K148">
            <v>23.28</v>
          </cell>
          <cell r="L148">
            <v>3.3</v>
          </cell>
          <cell r="M148">
            <v>-0.95</v>
          </cell>
        </row>
        <row r="149">
          <cell r="A149">
            <v>43003</v>
          </cell>
          <cell r="B149">
            <v>293.89999999999998</v>
          </cell>
          <cell r="C149">
            <v>294.3</v>
          </cell>
          <cell r="D149">
            <v>290</v>
          </cell>
          <cell r="E149">
            <v>291.60000000000002</v>
          </cell>
          <cell r="F149">
            <v>291.93991391100701</v>
          </cell>
          <cell r="G149">
            <v>119179</v>
          </cell>
          <cell r="H149">
            <v>986</v>
          </cell>
          <cell r="I149">
            <v>34793107</v>
          </cell>
          <cell r="J149">
            <v>40858</v>
          </cell>
          <cell r="K149">
            <v>34.28</v>
          </cell>
          <cell r="L149">
            <v>4.3</v>
          </cell>
          <cell r="M149">
            <v>-2.2999999999999998</v>
          </cell>
        </row>
        <row r="150">
          <cell r="A150">
            <v>43000</v>
          </cell>
          <cell r="B150">
            <v>291</v>
          </cell>
          <cell r="C150">
            <v>294.64999999999998</v>
          </cell>
          <cell r="D150">
            <v>290.95</v>
          </cell>
          <cell r="E150">
            <v>294.05</v>
          </cell>
          <cell r="F150">
            <v>293.21196348703899</v>
          </cell>
          <cell r="G150">
            <v>152932</v>
          </cell>
          <cell r="H150">
            <v>1281</v>
          </cell>
          <cell r="I150">
            <v>44841492</v>
          </cell>
          <cell r="J150">
            <v>43477</v>
          </cell>
          <cell r="K150">
            <v>28.43</v>
          </cell>
          <cell r="L150">
            <v>3.7</v>
          </cell>
          <cell r="M150">
            <v>3.05</v>
          </cell>
        </row>
        <row r="151">
          <cell r="A151">
            <v>42999</v>
          </cell>
          <cell r="B151">
            <v>289</v>
          </cell>
          <cell r="C151">
            <v>292.14999999999998</v>
          </cell>
          <cell r="D151">
            <v>289</v>
          </cell>
          <cell r="E151">
            <v>291.14999999999998</v>
          </cell>
          <cell r="F151">
            <v>290.81258747917099</v>
          </cell>
          <cell r="G151">
            <v>105025</v>
          </cell>
          <cell r="H151">
            <v>753</v>
          </cell>
          <cell r="I151">
            <v>30542592</v>
          </cell>
          <cell r="J151">
            <v>27058</v>
          </cell>
          <cell r="K151">
            <v>25.76</v>
          </cell>
          <cell r="L151">
            <v>3.15</v>
          </cell>
          <cell r="M151">
            <v>2.15</v>
          </cell>
        </row>
        <row r="152">
          <cell r="A152">
            <v>42998</v>
          </cell>
          <cell r="B152">
            <v>289</v>
          </cell>
          <cell r="C152">
            <v>292.95</v>
          </cell>
          <cell r="D152">
            <v>286.3</v>
          </cell>
          <cell r="E152">
            <v>291.75</v>
          </cell>
          <cell r="F152">
            <v>289.45013689414202</v>
          </cell>
          <cell r="G152">
            <v>234853</v>
          </cell>
          <cell r="H152">
            <v>1799</v>
          </cell>
          <cell r="I152">
            <v>67978233</v>
          </cell>
          <cell r="J152">
            <v>76899</v>
          </cell>
          <cell r="K152">
            <v>32.74</v>
          </cell>
          <cell r="L152">
            <v>6.65</v>
          </cell>
          <cell r="M152">
            <v>2.75</v>
          </cell>
        </row>
        <row r="153">
          <cell r="A153">
            <v>42997</v>
          </cell>
          <cell r="B153">
            <v>288</v>
          </cell>
          <cell r="C153">
            <v>291.05</v>
          </cell>
          <cell r="D153">
            <v>287.60000000000002</v>
          </cell>
          <cell r="E153">
            <v>288.89999999999998</v>
          </cell>
          <cell r="F153">
            <v>289.38108384368701</v>
          </cell>
          <cell r="G153">
            <v>114463</v>
          </cell>
          <cell r="H153">
            <v>918</v>
          </cell>
          <cell r="I153">
            <v>33123427</v>
          </cell>
          <cell r="J153">
            <v>14116</v>
          </cell>
          <cell r="K153">
            <v>12.33</v>
          </cell>
          <cell r="L153">
            <v>3.45</v>
          </cell>
          <cell r="M153">
            <v>0.9</v>
          </cell>
        </row>
        <row r="154">
          <cell r="A154">
            <v>42996</v>
          </cell>
          <cell r="B154">
            <v>284.7</v>
          </cell>
          <cell r="C154">
            <v>289.2</v>
          </cell>
          <cell r="D154">
            <v>284.45</v>
          </cell>
          <cell r="E154">
            <v>288.60000000000002</v>
          </cell>
          <cell r="F154">
            <v>288.04111923912097</v>
          </cell>
          <cell r="G154">
            <v>329724</v>
          </cell>
          <cell r="H154">
            <v>1705</v>
          </cell>
          <cell r="I154">
            <v>94974070</v>
          </cell>
          <cell r="J154">
            <v>221251</v>
          </cell>
          <cell r="K154">
            <v>67.099999999999994</v>
          </cell>
          <cell r="L154">
            <v>4.75</v>
          </cell>
          <cell r="M154">
            <v>3.9</v>
          </cell>
        </row>
        <row r="155">
          <cell r="A155">
            <v>42993</v>
          </cell>
          <cell r="B155">
            <v>286.05</v>
          </cell>
          <cell r="C155">
            <v>287</v>
          </cell>
          <cell r="D155">
            <v>282</v>
          </cell>
          <cell r="E155">
            <v>285.75</v>
          </cell>
          <cell r="F155">
            <v>285.02597333757302</v>
          </cell>
          <cell r="G155">
            <v>150924</v>
          </cell>
          <cell r="H155">
            <v>1666</v>
          </cell>
          <cell r="I155">
            <v>43017260</v>
          </cell>
          <cell r="J155">
            <v>43204</v>
          </cell>
          <cell r="K155">
            <v>28.63</v>
          </cell>
          <cell r="L155">
            <v>5</v>
          </cell>
          <cell r="M155">
            <v>-0.3</v>
          </cell>
        </row>
        <row r="156">
          <cell r="A156">
            <v>42992</v>
          </cell>
          <cell r="B156">
            <v>281.60000000000002</v>
          </cell>
          <cell r="C156">
            <v>288.89999999999998</v>
          </cell>
          <cell r="D156">
            <v>281.60000000000002</v>
          </cell>
          <cell r="E156">
            <v>283.89999999999998</v>
          </cell>
          <cell r="F156">
            <v>283.86823893133698</v>
          </cell>
          <cell r="G156">
            <v>463832</v>
          </cell>
          <cell r="H156">
            <v>3589</v>
          </cell>
          <cell r="I156">
            <v>131667173</v>
          </cell>
          <cell r="J156">
            <v>123691</v>
          </cell>
          <cell r="K156">
            <v>26.67</v>
          </cell>
          <cell r="L156">
            <v>7.3</v>
          </cell>
          <cell r="M156">
            <v>2.2999999999999998</v>
          </cell>
        </row>
        <row r="157">
          <cell r="A157">
            <v>42991</v>
          </cell>
          <cell r="B157">
            <v>298.8</v>
          </cell>
          <cell r="C157">
            <v>299.64999999999998</v>
          </cell>
          <cell r="D157">
            <v>295.05</v>
          </cell>
          <cell r="E157">
            <v>296.05</v>
          </cell>
          <cell r="F157">
            <v>297.14221222590101</v>
          </cell>
          <cell r="G157">
            <v>808742</v>
          </cell>
          <cell r="H157">
            <v>4067</v>
          </cell>
          <cell r="I157">
            <v>240311387</v>
          </cell>
          <cell r="J157">
            <v>540306</v>
          </cell>
          <cell r="K157">
            <v>66.81</v>
          </cell>
          <cell r="L157">
            <v>4.5999999999999996</v>
          </cell>
          <cell r="M157">
            <v>-2.75</v>
          </cell>
        </row>
        <row r="158">
          <cell r="A158">
            <v>42990</v>
          </cell>
          <cell r="B158">
            <v>302</v>
          </cell>
          <cell r="C158">
            <v>302.75</v>
          </cell>
          <cell r="D158">
            <v>297.45</v>
          </cell>
          <cell r="E158">
            <v>298.25</v>
          </cell>
          <cell r="F158">
            <v>299.14175685025299</v>
          </cell>
          <cell r="G158">
            <v>689427</v>
          </cell>
          <cell r="H158">
            <v>3644</v>
          </cell>
          <cell r="I158">
            <v>206236404</v>
          </cell>
          <cell r="J158">
            <v>426401</v>
          </cell>
          <cell r="K158">
            <v>61.85</v>
          </cell>
          <cell r="L158">
            <v>5.3</v>
          </cell>
          <cell r="M158">
            <v>-3.75</v>
          </cell>
        </row>
        <row r="159">
          <cell r="A159">
            <v>42989</v>
          </cell>
          <cell r="B159">
            <v>301</v>
          </cell>
          <cell r="C159">
            <v>303.55</v>
          </cell>
          <cell r="D159">
            <v>300.5</v>
          </cell>
          <cell r="E159">
            <v>301.25</v>
          </cell>
          <cell r="F159">
            <v>301.70683038715703</v>
          </cell>
          <cell r="G159">
            <v>361429</v>
          </cell>
          <cell r="H159">
            <v>2966</v>
          </cell>
          <cell r="I159">
            <v>109045598</v>
          </cell>
          <cell r="J159">
            <v>227692</v>
          </cell>
          <cell r="K159">
            <v>63</v>
          </cell>
          <cell r="L159">
            <v>3.05</v>
          </cell>
          <cell r="M159">
            <v>0.25</v>
          </cell>
        </row>
        <row r="160">
          <cell r="A160">
            <v>42986</v>
          </cell>
          <cell r="B160">
            <v>300</v>
          </cell>
          <cell r="C160">
            <v>301.5</v>
          </cell>
          <cell r="D160">
            <v>298.5</v>
          </cell>
          <cell r="E160">
            <v>300.39999999999998</v>
          </cell>
          <cell r="F160">
            <v>299.79600216956999</v>
          </cell>
          <cell r="G160">
            <v>377955</v>
          </cell>
          <cell r="H160">
            <v>2587</v>
          </cell>
          <cell r="I160">
            <v>113309398</v>
          </cell>
          <cell r="J160">
            <v>270883</v>
          </cell>
          <cell r="K160">
            <v>71.67</v>
          </cell>
          <cell r="L160">
            <v>3</v>
          </cell>
          <cell r="M160">
            <v>0.4</v>
          </cell>
        </row>
        <row r="161">
          <cell r="A161">
            <v>42985</v>
          </cell>
          <cell r="B161">
            <v>298.89999999999998</v>
          </cell>
          <cell r="C161">
            <v>300</v>
          </cell>
          <cell r="D161">
            <v>297.7</v>
          </cell>
          <cell r="E161">
            <v>298.95</v>
          </cell>
          <cell r="F161">
            <v>298.918472059387</v>
          </cell>
          <cell r="G161">
            <v>382973</v>
          </cell>
          <cell r="H161">
            <v>2438</v>
          </cell>
          <cell r="I161">
            <v>114477704</v>
          </cell>
          <cell r="J161">
            <v>254546</v>
          </cell>
          <cell r="K161">
            <v>66.47</v>
          </cell>
          <cell r="L161">
            <v>2.2999999999999998</v>
          </cell>
          <cell r="M161">
            <v>0.05</v>
          </cell>
        </row>
        <row r="162">
          <cell r="A162">
            <v>42984</v>
          </cell>
          <cell r="B162">
            <v>297.89999999999998</v>
          </cell>
          <cell r="C162">
            <v>298</v>
          </cell>
          <cell r="D162">
            <v>296.10000000000002</v>
          </cell>
          <cell r="E162">
            <v>297.2</v>
          </cell>
          <cell r="F162">
            <v>297.01680418826101</v>
          </cell>
          <cell r="G162">
            <v>305043</v>
          </cell>
          <cell r="H162">
            <v>1763</v>
          </cell>
          <cell r="I162">
            <v>90602897</v>
          </cell>
          <cell r="J162">
            <v>211901</v>
          </cell>
          <cell r="K162">
            <v>69.47</v>
          </cell>
          <cell r="L162">
            <v>1.9</v>
          </cell>
          <cell r="M162">
            <v>-0.7</v>
          </cell>
        </row>
        <row r="163">
          <cell r="A163">
            <v>42983</v>
          </cell>
          <cell r="B163">
            <v>297.3</v>
          </cell>
          <cell r="C163">
            <v>298.5</v>
          </cell>
          <cell r="D163">
            <v>296.75</v>
          </cell>
          <cell r="E163">
            <v>297.2</v>
          </cell>
          <cell r="F163">
            <v>297.50375201726098</v>
          </cell>
          <cell r="G163">
            <v>283181</v>
          </cell>
          <cell r="H163">
            <v>1788</v>
          </cell>
          <cell r="I163">
            <v>84247410</v>
          </cell>
          <cell r="J163">
            <v>174325</v>
          </cell>
          <cell r="K163">
            <v>61.56</v>
          </cell>
          <cell r="L163">
            <v>1.75</v>
          </cell>
          <cell r="M163">
            <v>-0.1</v>
          </cell>
        </row>
        <row r="164">
          <cell r="A164">
            <v>42982</v>
          </cell>
          <cell r="B164">
            <v>297</v>
          </cell>
          <cell r="C164">
            <v>298</v>
          </cell>
          <cell r="D164">
            <v>295.85000000000002</v>
          </cell>
          <cell r="E164">
            <v>297.35000000000002</v>
          </cell>
          <cell r="F164">
            <v>296.84611658226697</v>
          </cell>
          <cell r="G164">
            <v>332349</v>
          </cell>
          <cell r="H164">
            <v>2565</v>
          </cell>
          <cell r="I164">
            <v>98656510</v>
          </cell>
          <cell r="J164">
            <v>207838</v>
          </cell>
          <cell r="K164">
            <v>62.54</v>
          </cell>
          <cell r="L164">
            <v>2.15</v>
          </cell>
          <cell r="M164">
            <v>0.35</v>
          </cell>
        </row>
        <row r="165">
          <cell r="A165">
            <v>42979</v>
          </cell>
          <cell r="B165">
            <v>298</v>
          </cell>
          <cell r="C165">
            <v>298.3</v>
          </cell>
          <cell r="D165">
            <v>296.2</v>
          </cell>
          <cell r="E165">
            <v>296.8</v>
          </cell>
          <cell r="F165">
            <v>297.00454564810002</v>
          </cell>
          <cell r="G165">
            <v>281808</v>
          </cell>
          <cell r="H165">
            <v>2507</v>
          </cell>
          <cell r="I165">
            <v>83698257</v>
          </cell>
          <cell r="J165">
            <v>173836</v>
          </cell>
          <cell r="K165">
            <v>61.69</v>
          </cell>
          <cell r="L165">
            <v>2.1</v>
          </cell>
          <cell r="M165">
            <v>-1.2</v>
          </cell>
        </row>
        <row r="166">
          <cell r="A166">
            <v>42978</v>
          </cell>
          <cell r="B166">
            <v>295.5</v>
          </cell>
          <cell r="C166">
            <v>300</v>
          </cell>
          <cell r="D166">
            <v>294.64999999999998</v>
          </cell>
          <cell r="E166">
            <v>299.05</v>
          </cell>
          <cell r="F166">
            <v>296.52639691714802</v>
          </cell>
          <cell r="G166">
            <v>778500</v>
          </cell>
          <cell r="H166">
            <v>5634</v>
          </cell>
          <cell r="I166">
            <v>230845800</v>
          </cell>
          <cell r="L166">
            <v>5.35</v>
          </cell>
          <cell r="M166">
            <v>3.55</v>
          </cell>
        </row>
        <row r="167">
          <cell r="A167">
            <v>42977</v>
          </cell>
          <cell r="B167">
            <v>291.10000000000002</v>
          </cell>
          <cell r="C167">
            <v>292.7</v>
          </cell>
          <cell r="D167">
            <v>291</v>
          </cell>
          <cell r="E167">
            <v>291.64999999999998</v>
          </cell>
          <cell r="F167">
            <v>291.82408215706999</v>
          </cell>
          <cell r="G167">
            <v>223377</v>
          </cell>
          <cell r="H167">
            <v>2113</v>
          </cell>
          <cell r="I167">
            <v>65186788</v>
          </cell>
          <cell r="J167">
            <v>110336</v>
          </cell>
          <cell r="K167">
            <v>49.39</v>
          </cell>
          <cell r="L167">
            <v>1.7</v>
          </cell>
          <cell r="M167">
            <v>0.55000000000000004</v>
          </cell>
        </row>
        <row r="168">
          <cell r="A168">
            <v>42976</v>
          </cell>
          <cell r="B168">
            <v>290.2</v>
          </cell>
          <cell r="C168">
            <v>292.05</v>
          </cell>
          <cell r="D168">
            <v>290.2</v>
          </cell>
          <cell r="E168">
            <v>290.95</v>
          </cell>
          <cell r="F168">
            <v>290.97186420197897</v>
          </cell>
          <cell r="G168">
            <v>188692</v>
          </cell>
          <cell r="H168">
            <v>1586</v>
          </cell>
          <cell r="I168">
            <v>54904063</v>
          </cell>
          <cell r="J168">
            <v>111591</v>
          </cell>
          <cell r="K168">
            <v>59.14</v>
          </cell>
          <cell r="L168">
            <v>1.85</v>
          </cell>
          <cell r="M168">
            <v>0.75</v>
          </cell>
        </row>
        <row r="169">
          <cell r="A169">
            <v>42975</v>
          </cell>
          <cell r="B169">
            <v>290.8</v>
          </cell>
          <cell r="C169">
            <v>292</v>
          </cell>
          <cell r="D169">
            <v>289.75</v>
          </cell>
          <cell r="E169">
            <v>290.89999999999998</v>
          </cell>
          <cell r="F169">
            <v>290.94024712237001</v>
          </cell>
          <cell r="G169">
            <v>231788</v>
          </cell>
          <cell r="H169">
            <v>2240</v>
          </cell>
          <cell r="I169">
            <v>67436458</v>
          </cell>
          <cell r="J169">
            <v>152206</v>
          </cell>
          <cell r="K169">
            <v>65.67</v>
          </cell>
          <cell r="L169">
            <v>2.25</v>
          </cell>
          <cell r="M169">
            <v>0.1</v>
          </cell>
        </row>
        <row r="170">
          <cell r="A170">
            <v>42971</v>
          </cell>
          <cell r="B170">
            <v>290.10000000000002</v>
          </cell>
          <cell r="C170">
            <v>290.95</v>
          </cell>
          <cell r="D170">
            <v>288.85000000000002</v>
          </cell>
          <cell r="E170">
            <v>289.60000000000002</v>
          </cell>
          <cell r="F170">
            <v>289.711028507511</v>
          </cell>
          <cell r="G170">
            <v>647268</v>
          </cell>
          <cell r="H170">
            <v>2196</v>
          </cell>
          <cell r="I170">
            <v>187520678</v>
          </cell>
          <cell r="J170">
            <v>564211</v>
          </cell>
          <cell r="K170">
            <v>87.17</v>
          </cell>
          <cell r="L170">
            <v>2.1</v>
          </cell>
          <cell r="M170">
            <v>-0.5</v>
          </cell>
        </row>
        <row r="171">
          <cell r="A171">
            <v>42970</v>
          </cell>
          <cell r="B171">
            <v>291</v>
          </cell>
          <cell r="C171">
            <v>291.95</v>
          </cell>
          <cell r="D171">
            <v>290.14999999999998</v>
          </cell>
          <cell r="E171">
            <v>290.85000000000002</v>
          </cell>
          <cell r="F171">
            <v>290.93628148553802</v>
          </cell>
          <cell r="G171">
            <v>222761</v>
          </cell>
          <cell r="H171">
            <v>2111</v>
          </cell>
          <cell r="I171">
            <v>64809257</v>
          </cell>
          <cell r="J171">
            <v>90723</v>
          </cell>
          <cell r="K171">
            <v>40.729999999999997</v>
          </cell>
          <cell r="L171">
            <v>1.8</v>
          </cell>
          <cell r="M171">
            <v>-0.15</v>
          </cell>
        </row>
        <row r="172">
          <cell r="A172">
            <v>42969</v>
          </cell>
          <cell r="B172">
            <v>289.75</v>
          </cell>
          <cell r="C172">
            <v>293.05</v>
          </cell>
          <cell r="D172">
            <v>289.2</v>
          </cell>
          <cell r="E172">
            <v>290.25</v>
          </cell>
          <cell r="F172">
            <v>291.17611413891399</v>
          </cell>
          <cell r="G172">
            <v>275594</v>
          </cell>
          <cell r="H172">
            <v>2690</v>
          </cell>
          <cell r="I172">
            <v>80246390</v>
          </cell>
          <cell r="J172">
            <v>147454</v>
          </cell>
          <cell r="K172">
            <v>53.5</v>
          </cell>
          <cell r="L172">
            <v>3.85</v>
          </cell>
          <cell r="M172">
            <v>0.5</v>
          </cell>
        </row>
        <row r="173">
          <cell r="A173">
            <v>42968</v>
          </cell>
          <cell r="B173">
            <v>289.14999999999998</v>
          </cell>
          <cell r="C173">
            <v>291.35000000000002</v>
          </cell>
          <cell r="D173">
            <v>288</v>
          </cell>
          <cell r="E173">
            <v>288.35000000000002</v>
          </cell>
          <cell r="F173">
            <v>289.41746631320098</v>
          </cell>
          <cell r="G173">
            <v>364015</v>
          </cell>
          <cell r="H173">
            <v>2735</v>
          </cell>
          <cell r="I173">
            <v>105352299</v>
          </cell>
          <cell r="J173">
            <v>177666</v>
          </cell>
          <cell r="K173">
            <v>48.81</v>
          </cell>
          <cell r="L173">
            <v>3.35</v>
          </cell>
          <cell r="M173">
            <v>-0.8</v>
          </cell>
        </row>
        <row r="174">
          <cell r="A174">
            <v>42965</v>
          </cell>
          <cell r="B174">
            <v>288.25</v>
          </cell>
          <cell r="C174">
            <v>291</v>
          </cell>
          <cell r="D174">
            <v>288</v>
          </cell>
          <cell r="E174">
            <v>288.2</v>
          </cell>
          <cell r="F174">
            <v>289.43641289042</v>
          </cell>
          <cell r="G174">
            <v>298268</v>
          </cell>
          <cell r="H174">
            <v>2454</v>
          </cell>
          <cell r="I174">
            <v>86329620</v>
          </cell>
          <cell r="J174">
            <v>142383</v>
          </cell>
          <cell r="K174">
            <v>47.74</v>
          </cell>
          <cell r="L174">
            <v>3</v>
          </cell>
          <cell r="M174">
            <v>-0.05</v>
          </cell>
        </row>
        <row r="175">
          <cell r="A175">
            <v>42964</v>
          </cell>
          <cell r="B175">
            <v>290</v>
          </cell>
          <cell r="C175">
            <v>290.89999999999998</v>
          </cell>
          <cell r="D175">
            <v>288</v>
          </cell>
          <cell r="E175">
            <v>288.8</v>
          </cell>
          <cell r="F175">
            <v>289.31231909158498</v>
          </cell>
          <cell r="G175">
            <v>251163</v>
          </cell>
          <cell r="H175">
            <v>2424</v>
          </cell>
          <cell r="I175">
            <v>72664550</v>
          </cell>
          <cell r="J175">
            <v>137740</v>
          </cell>
          <cell r="K175">
            <v>54.84</v>
          </cell>
          <cell r="L175">
            <v>2.9</v>
          </cell>
          <cell r="M175">
            <v>-1.2</v>
          </cell>
        </row>
        <row r="176">
          <cell r="A176">
            <v>42963</v>
          </cell>
          <cell r="B176">
            <v>289</v>
          </cell>
          <cell r="C176">
            <v>290.39999999999998</v>
          </cell>
          <cell r="D176">
            <v>288</v>
          </cell>
          <cell r="E176">
            <v>290</v>
          </cell>
          <cell r="F176">
            <v>289.51003789818702</v>
          </cell>
          <cell r="G176">
            <v>195260</v>
          </cell>
          <cell r="H176">
            <v>1344</v>
          </cell>
          <cell r="I176">
            <v>56529730</v>
          </cell>
          <cell r="J176">
            <v>68402</v>
          </cell>
          <cell r="K176">
            <v>35.03</v>
          </cell>
          <cell r="L176">
            <v>2.4</v>
          </cell>
          <cell r="M176">
            <v>1</v>
          </cell>
        </row>
        <row r="177">
          <cell r="A177">
            <v>42961</v>
          </cell>
          <cell r="B177">
            <v>290.60000000000002</v>
          </cell>
          <cell r="C177">
            <v>291</v>
          </cell>
          <cell r="D177">
            <v>287.5</v>
          </cell>
          <cell r="E177">
            <v>289</v>
          </cell>
          <cell r="F177">
            <v>288.559318240133</v>
          </cell>
          <cell r="G177">
            <v>183173</v>
          </cell>
          <cell r="H177">
            <v>1880</v>
          </cell>
          <cell r="I177">
            <v>52856276</v>
          </cell>
          <cell r="J177">
            <v>76193</v>
          </cell>
          <cell r="K177">
            <v>41.6</v>
          </cell>
          <cell r="L177">
            <v>3.5</v>
          </cell>
          <cell r="M177">
            <v>-1.6</v>
          </cell>
        </row>
        <row r="178">
          <cell r="A178">
            <v>42958</v>
          </cell>
          <cell r="B178">
            <v>288.05</v>
          </cell>
          <cell r="C178">
            <v>294.35000000000002</v>
          </cell>
          <cell r="D178">
            <v>288.05</v>
          </cell>
          <cell r="E178">
            <v>289.89999999999998</v>
          </cell>
          <cell r="F178">
            <v>290.63920302397599</v>
          </cell>
          <cell r="G178">
            <v>257674</v>
          </cell>
          <cell r="H178">
            <v>3010</v>
          </cell>
          <cell r="I178">
            <v>74890166</v>
          </cell>
          <cell r="J178">
            <v>81618</v>
          </cell>
          <cell r="K178">
            <v>31.67</v>
          </cell>
          <cell r="L178">
            <v>6.3</v>
          </cell>
          <cell r="M178">
            <v>1.85</v>
          </cell>
        </row>
        <row r="179">
          <cell r="A179">
            <v>42957</v>
          </cell>
          <cell r="B179">
            <v>286</v>
          </cell>
          <cell r="C179">
            <v>289</v>
          </cell>
          <cell r="D179">
            <v>285.89999999999998</v>
          </cell>
          <cell r="E179">
            <v>288</v>
          </cell>
          <cell r="F179">
            <v>287.82778004411199</v>
          </cell>
          <cell r="G179">
            <v>144629</v>
          </cell>
          <cell r="H179">
            <v>1544</v>
          </cell>
          <cell r="I179">
            <v>41628244</v>
          </cell>
          <cell r="J179">
            <v>63046</v>
          </cell>
          <cell r="K179">
            <v>43.59</v>
          </cell>
          <cell r="L179">
            <v>3.1</v>
          </cell>
          <cell r="M179">
            <v>2</v>
          </cell>
        </row>
        <row r="180">
          <cell r="A180">
            <v>42956</v>
          </cell>
          <cell r="B180">
            <v>287</v>
          </cell>
          <cell r="C180">
            <v>288.45</v>
          </cell>
          <cell r="D180">
            <v>286.10000000000002</v>
          </cell>
          <cell r="E180">
            <v>286.75</v>
          </cell>
          <cell r="F180">
            <v>287.39137515646598</v>
          </cell>
          <cell r="G180">
            <v>148594</v>
          </cell>
          <cell r="H180">
            <v>1175</v>
          </cell>
          <cell r="I180">
            <v>42704634</v>
          </cell>
          <cell r="J180">
            <v>67163</v>
          </cell>
          <cell r="K180">
            <v>45.2</v>
          </cell>
          <cell r="L180">
            <v>2.35</v>
          </cell>
          <cell r="M180">
            <v>-0.25</v>
          </cell>
        </row>
        <row r="181">
          <cell r="A181">
            <v>42955</v>
          </cell>
          <cell r="B181">
            <v>290.10000000000002</v>
          </cell>
          <cell r="C181">
            <v>291.2</v>
          </cell>
          <cell r="D181">
            <v>285.3</v>
          </cell>
          <cell r="E181">
            <v>287.45</v>
          </cell>
          <cell r="F181">
            <v>287.02850568112598</v>
          </cell>
          <cell r="G181">
            <v>229884</v>
          </cell>
          <cell r="H181">
            <v>1947</v>
          </cell>
          <cell r="I181">
            <v>65983261</v>
          </cell>
          <cell r="J181">
            <v>98023</v>
          </cell>
          <cell r="K181">
            <v>42.64</v>
          </cell>
          <cell r="L181">
            <v>5.9</v>
          </cell>
          <cell r="M181">
            <v>-2.65</v>
          </cell>
        </row>
        <row r="182">
          <cell r="A182">
            <v>42954</v>
          </cell>
          <cell r="B182">
            <v>289.25</v>
          </cell>
          <cell r="C182">
            <v>290</v>
          </cell>
          <cell r="D182">
            <v>287.39999999999998</v>
          </cell>
          <cell r="E182">
            <v>288.5</v>
          </cell>
          <cell r="F182">
            <v>288.360165536328</v>
          </cell>
          <cell r="G182">
            <v>153199</v>
          </cell>
          <cell r="H182">
            <v>1654</v>
          </cell>
          <cell r="I182">
            <v>44176489</v>
          </cell>
          <cell r="J182">
            <v>74419</v>
          </cell>
          <cell r="K182">
            <v>48.58</v>
          </cell>
          <cell r="L182">
            <v>2.6</v>
          </cell>
          <cell r="M182">
            <v>-0.75</v>
          </cell>
        </row>
        <row r="183">
          <cell r="A183">
            <v>42951</v>
          </cell>
          <cell r="B183">
            <v>289.10000000000002</v>
          </cell>
          <cell r="C183">
            <v>293.25</v>
          </cell>
          <cell r="D183">
            <v>289</v>
          </cell>
          <cell r="E183">
            <v>289.3</v>
          </cell>
          <cell r="F183">
            <v>289.95972380978901</v>
          </cell>
          <cell r="G183">
            <v>215214</v>
          </cell>
          <cell r="H183">
            <v>2363</v>
          </cell>
          <cell r="I183">
            <v>62403392</v>
          </cell>
          <cell r="J183">
            <v>111198</v>
          </cell>
          <cell r="K183">
            <v>51.67</v>
          </cell>
          <cell r="L183">
            <v>4.25</v>
          </cell>
          <cell r="M183">
            <v>0.2</v>
          </cell>
        </row>
        <row r="184">
          <cell r="A184">
            <v>42950</v>
          </cell>
          <cell r="B184">
            <v>294.10000000000002</v>
          </cell>
          <cell r="C184">
            <v>295.39999999999998</v>
          </cell>
          <cell r="D184">
            <v>289.14999999999998</v>
          </cell>
          <cell r="E184">
            <v>289.64999999999998</v>
          </cell>
          <cell r="F184">
            <v>291.22744444400701</v>
          </cell>
          <cell r="G184">
            <v>254383</v>
          </cell>
          <cell r="H184">
            <v>2553</v>
          </cell>
          <cell r="I184">
            <v>74083311</v>
          </cell>
          <cell r="J184">
            <v>109049</v>
          </cell>
          <cell r="K184">
            <v>42.87</v>
          </cell>
          <cell r="L184">
            <v>6.25</v>
          </cell>
          <cell r="M184">
            <v>-4.45</v>
          </cell>
        </row>
        <row r="185">
          <cell r="A185">
            <v>42949</v>
          </cell>
          <cell r="B185">
            <v>294.5</v>
          </cell>
          <cell r="C185">
            <v>297.64999999999998</v>
          </cell>
          <cell r="D185">
            <v>293.55</v>
          </cell>
          <cell r="E185">
            <v>294.35000000000002</v>
          </cell>
          <cell r="F185">
            <v>295.22829147368998</v>
          </cell>
          <cell r="G185">
            <v>196052</v>
          </cell>
          <cell r="H185">
            <v>2201</v>
          </cell>
          <cell r="I185">
            <v>57880097</v>
          </cell>
          <cell r="J185">
            <v>52757</v>
          </cell>
          <cell r="K185">
            <v>26.91</v>
          </cell>
          <cell r="L185">
            <v>4.0999999999999996</v>
          </cell>
          <cell r="M185">
            <v>-0.15</v>
          </cell>
        </row>
        <row r="186">
          <cell r="A186">
            <v>42948</v>
          </cell>
          <cell r="B186">
            <v>290</v>
          </cell>
          <cell r="C186">
            <v>295.89999999999998</v>
          </cell>
          <cell r="D186">
            <v>289.45</v>
          </cell>
          <cell r="E186">
            <v>294.25</v>
          </cell>
          <cell r="F186">
            <v>293.85112318051199</v>
          </cell>
          <cell r="G186">
            <v>399357</v>
          </cell>
          <cell r="H186">
            <v>3386</v>
          </cell>
          <cell r="I186">
            <v>117351503</v>
          </cell>
          <cell r="J186">
            <v>173365</v>
          </cell>
          <cell r="K186">
            <v>43.41</v>
          </cell>
          <cell r="L186">
            <v>6.45</v>
          </cell>
          <cell r="M186">
            <v>4.25</v>
          </cell>
        </row>
        <row r="187">
          <cell r="A187">
            <v>42947</v>
          </cell>
          <cell r="B187">
            <v>289.95</v>
          </cell>
          <cell r="C187">
            <v>290.5</v>
          </cell>
          <cell r="D187">
            <v>288.05</v>
          </cell>
          <cell r="E187">
            <v>289</v>
          </cell>
          <cell r="F187">
            <v>289.37963214245002</v>
          </cell>
          <cell r="G187">
            <v>228458</v>
          </cell>
          <cell r="H187">
            <v>2239</v>
          </cell>
          <cell r="I187">
            <v>66111092</v>
          </cell>
          <cell r="J187">
            <v>89017</v>
          </cell>
          <cell r="K187">
            <v>38.96</v>
          </cell>
          <cell r="L187">
            <v>2.4500000000000002</v>
          </cell>
          <cell r="M187">
            <v>-0.95</v>
          </cell>
        </row>
        <row r="188">
          <cell r="A188">
            <v>42944</v>
          </cell>
          <cell r="B188">
            <v>289.05</v>
          </cell>
          <cell r="C188">
            <v>290.85000000000002</v>
          </cell>
          <cell r="D188">
            <v>288.05</v>
          </cell>
          <cell r="E188">
            <v>288.89999999999998</v>
          </cell>
          <cell r="F188">
            <v>288.83924431571802</v>
          </cell>
          <cell r="G188">
            <v>318334</v>
          </cell>
          <cell r="H188">
            <v>3008</v>
          </cell>
          <cell r="I188">
            <v>91947352</v>
          </cell>
          <cell r="J188">
            <v>147789</v>
          </cell>
          <cell r="K188">
            <v>46.43</v>
          </cell>
          <cell r="L188">
            <v>2.8</v>
          </cell>
          <cell r="M188">
            <v>-0.15</v>
          </cell>
        </row>
        <row r="189">
          <cell r="A189">
            <v>42943</v>
          </cell>
          <cell r="B189">
            <v>290</v>
          </cell>
          <cell r="C189">
            <v>292</v>
          </cell>
          <cell r="D189">
            <v>287.55</v>
          </cell>
          <cell r="E189">
            <v>290.10000000000002</v>
          </cell>
          <cell r="F189">
            <v>289.86208783107298</v>
          </cell>
          <cell r="G189">
            <v>257722</v>
          </cell>
          <cell r="H189">
            <v>2350</v>
          </cell>
          <cell r="I189">
            <v>74703837</v>
          </cell>
          <cell r="J189">
            <v>124173</v>
          </cell>
          <cell r="K189">
            <v>48.18</v>
          </cell>
          <cell r="L189">
            <v>4.45</v>
          </cell>
          <cell r="M189">
            <v>0.1</v>
          </cell>
        </row>
        <row r="190">
          <cell r="A190">
            <v>42942</v>
          </cell>
          <cell r="B190">
            <v>290</v>
          </cell>
          <cell r="C190">
            <v>291.39999999999998</v>
          </cell>
          <cell r="D190">
            <v>286</v>
          </cell>
          <cell r="E190">
            <v>289.95</v>
          </cell>
          <cell r="F190">
            <v>289.79336207151499</v>
          </cell>
          <cell r="G190">
            <v>371863</v>
          </cell>
          <cell r="H190">
            <v>3032</v>
          </cell>
          <cell r="I190">
            <v>107763429</v>
          </cell>
          <cell r="J190">
            <v>173098</v>
          </cell>
          <cell r="K190">
            <v>46.55</v>
          </cell>
          <cell r="L190">
            <v>5.4</v>
          </cell>
          <cell r="M190">
            <v>-0.05</v>
          </cell>
        </row>
        <row r="191">
          <cell r="A191">
            <v>42941</v>
          </cell>
          <cell r="B191">
            <v>292.85000000000002</v>
          </cell>
          <cell r="C191">
            <v>293</v>
          </cell>
          <cell r="D191">
            <v>289.39999999999998</v>
          </cell>
          <cell r="E191">
            <v>289.85000000000002</v>
          </cell>
          <cell r="F191">
            <v>290.32504096529101</v>
          </cell>
          <cell r="G191">
            <v>409493</v>
          </cell>
          <cell r="H191">
            <v>4157</v>
          </cell>
          <cell r="I191">
            <v>118886072</v>
          </cell>
          <cell r="J191">
            <v>197590</v>
          </cell>
          <cell r="K191">
            <v>48.25</v>
          </cell>
          <cell r="L191">
            <v>3.6</v>
          </cell>
          <cell r="M191">
            <v>-3</v>
          </cell>
        </row>
        <row r="192">
          <cell r="A192">
            <v>42940</v>
          </cell>
          <cell r="B192">
            <v>290.95</v>
          </cell>
          <cell r="C192">
            <v>293.64999999999998</v>
          </cell>
          <cell r="D192">
            <v>289.5</v>
          </cell>
          <cell r="E192">
            <v>291.8</v>
          </cell>
          <cell r="F192">
            <v>291.72223961796601</v>
          </cell>
          <cell r="G192">
            <v>852699</v>
          </cell>
          <cell r="H192">
            <v>6137</v>
          </cell>
          <cell r="I192">
            <v>248751262</v>
          </cell>
          <cell r="J192">
            <v>328178</v>
          </cell>
          <cell r="K192">
            <v>38.49</v>
          </cell>
          <cell r="L192">
            <v>4.1500000000000004</v>
          </cell>
          <cell r="M192">
            <v>0.85</v>
          </cell>
        </row>
        <row r="193">
          <cell r="A193">
            <v>42937</v>
          </cell>
          <cell r="B193">
            <v>284.39999999999998</v>
          </cell>
          <cell r="C193">
            <v>291</v>
          </cell>
          <cell r="D193">
            <v>280</v>
          </cell>
          <cell r="E193">
            <v>286.39999999999998</v>
          </cell>
          <cell r="F193">
            <v>286.887892911667</v>
          </cell>
          <cell r="G193">
            <v>2103908</v>
          </cell>
          <cell r="H193">
            <v>13912</v>
          </cell>
          <cell r="I193">
            <v>603585733</v>
          </cell>
          <cell r="J193">
            <v>919777</v>
          </cell>
          <cell r="K193">
            <v>43.72</v>
          </cell>
          <cell r="L193">
            <v>11</v>
          </cell>
          <cell r="M193">
            <v>2</v>
          </cell>
        </row>
        <row r="194">
          <cell r="A194">
            <v>42936</v>
          </cell>
          <cell r="B194">
            <v>272</v>
          </cell>
          <cell r="C194">
            <v>274.25</v>
          </cell>
          <cell r="D194">
            <v>268.2</v>
          </cell>
          <cell r="E194">
            <v>269</v>
          </cell>
          <cell r="F194">
            <v>271.032102861883</v>
          </cell>
          <cell r="G194">
            <v>241100</v>
          </cell>
          <cell r="H194">
            <v>2383</v>
          </cell>
          <cell r="I194">
            <v>65345840</v>
          </cell>
          <cell r="J194">
            <v>87966</v>
          </cell>
          <cell r="K194">
            <v>36.49</v>
          </cell>
          <cell r="L194">
            <v>6.05</v>
          </cell>
          <cell r="M194">
            <v>-3</v>
          </cell>
        </row>
        <row r="195">
          <cell r="A195">
            <v>42935</v>
          </cell>
          <cell r="B195">
            <v>271</v>
          </cell>
          <cell r="C195">
            <v>272.2</v>
          </cell>
          <cell r="D195">
            <v>267.45</v>
          </cell>
          <cell r="E195">
            <v>271.25</v>
          </cell>
          <cell r="F195">
            <v>269.954217078657</v>
          </cell>
          <cell r="G195">
            <v>239609</v>
          </cell>
          <cell r="H195">
            <v>2418</v>
          </cell>
          <cell r="I195">
            <v>64683460</v>
          </cell>
          <cell r="J195">
            <v>115441</v>
          </cell>
          <cell r="K195">
            <v>48.18</v>
          </cell>
          <cell r="L195">
            <v>4.75</v>
          </cell>
          <cell r="M195">
            <v>0.25</v>
          </cell>
        </row>
        <row r="196">
          <cell r="A196">
            <v>42934</v>
          </cell>
          <cell r="B196">
            <v>267.10000000000002</v>
          </cell>
          <cell r="C196">
            <v>272</v>
          </cell>
          <cell r="D196">
            <v>267.10000000000002</v>
          </cell>
          <cell r="E196">
            <v>268.64999999999998</v>
          </cell>
          <cell r="F196">
            <v>269.28682009334898</v>
          </cell>
          <cell r="G196">
            <v>216390</v>
          </cell>
          <cell r="H196">
            <v>3145</v>
          </cell>
          <cell r="I196">
            <v>58270975</v>
          </cell>
          <cell r="J196">
            <v>86716</v>
          </cell>
          <cell r="K196">
            <v>40.07</v>
          </cell>
          <cell r="L196">
            <v>4.9000000000000004</v>
          </cell>
          <cell r="M196">
            <v>1.55</v>
          </cell>
        </row>
        <row r="197">
          <cell r="A197">
            <v>42933</v>
          </cell>
          <cell r="B197">
            <v>267.10000000000002</v>
          </cell>
          <cell r="C197">
            <v>273.89999999999998</v>
          </cell>
          <cell r="D197">
            <v>264.7</v>
          </cell>
          <cell r="E197">
            <v>267.60000000000002</v>
          </cell>
          <cell r="F197">
            <v>269.00183155911202</v>
          </cell>
          <cell r="G197">
            <v>511586</v>
          </cell>
          <cell r="H197">
            <v>5780</v>
          </cell>
          <cell r="I197">
            <v>137617571</v>
          </cell>
          <cell r="J197">
            <v>107587</v>
          </cell>
          <cell r="K197">
            <v>21.03</v>
          </cell>
          <cell r="L197">
            <v>9.1999999999999993</v>
          </cell>
          <cell r="M197">
            <v>0.5</v>
          </cell>
        </row>
        <row r="198">
          <cell r="A198">
            <v>42930</v>
          </cell>
          <cell r="B198">
            <v>264.5</v>
          </cell>
          <cell r="C198">
            <v>265</v>
          </cell>
          <cell r="D198">
            <v>258.89999999999998</v>
          </cell>
          <cell r="E198">
            <v>259.5</v>
          </cell>
          <cell r="F198">
            <v>261.19562065690099</v>
          </cell>
          <cell r="G198">
            <v>80012</v>
          </cell>
          <cell r="H198">
            <v>1193</v>
          </cell>
          <cell r="I198">
            <v>20898784</v>
          </cell>
          <cell r="J198">
            <v>27228</v>
          </cell>
          <cell r="K198">
            <v>34.03</v>
          </cell>
          <cell r="L198">
            <v>6.1</v>
          </cell>
          <cell r="M198">
            <v>-5</v>
          </cell>
        </row>
        <row r="199">
          <cell r="A199">
            <v>42929</v>
          </cell>
          <cell r="B199">
            <v>260.10000000000002</v>
          </cell>
          <cell r="C199">
            <v>265.75</v>
          </cell>
          <cell r="D199">
            <v>260.10000000000002</v>
          </cell>
          <cell r="E199">
            <v>264.2</v>
          </cell>
          <cell r="F199">
            <v>263.62782130297001</v>
          </cell>
          <cell r="G199">
            <v>143595</v>
          </cell>
          <cell r="H199">
            <v>1751</v>
          </cell>
          <cell r="I199">
            <v>37855637</v>
          </cell>
          <cell r="J199">
            <v>30679</v>
          </cell>
          <cell r="K199">
            <v>21.36</v>
          </cell>
          <cell r="L199">
            <v>5.65</v>
          </cell>
          <cell r="M199">
            <v>4.0999999999999996</v>
          </cell>
        </row>
        <row r="200">
          <cell r="A200">
            <v>42928</v>
          </cell>
          <cell r="B200">
            <v>263.05</v>
          </cell>
          <cell r="C200">
            <v>266.5</v>
          </cell>
          <cell r="D200">
            <v>261.55</v>
          </cell>
          <cell r="E200">
            <v>263.95</v>
          </cell>
          <cell r="F200">
            <v>263.35178083849502</v>
          </cell>
          <cell r="G200">
            <v>132213</v>
          </cell>
          <cell r="H200">
            <v>1586</v>
          </cell>
          <cell r="I200">
            <v>34818529</v>
          </cell>
          <cell r="J200">
            <v>31830</v>
          </cell>
          <cell r="K200">
            <v>24.07</v>
          </cell>
          <cell r="L200">
            <v>4.95</v>
          </cell>
          <cell r="M200">
            <v>0.9</v>
          </cell>
        </row>
        <row r="201">
          <cell r="A201">
            <v>42927</v>
          </cell>
          <cell r="B201">
            <v>268</v>
          </cell>
          <cell r="C201">
            <v>273.2</v>
          </cell>
          <cell r="D201">
            <v>262.5</v>
          </cell>
          <cell r="E201">
            <v>263.35000000000002</v>
          </cell>
          <cell r="F201">
            <v>266.201423157519</v>
          </cell>
          <cell r="G201">
            <v>560725</v>
          </cell>
          <cell r="H201">
            <v>2261</v>
          </cell>
          <cell r="I201">
            <v>149265793</v>
          </cell>
          <cell r="J201">
            <v>414920</v>
          </cell>
          <cell r="K201">
            <v>74</v>
          </cell>
          <cell r="L201">
            <v>10.7</v>
          </cell>
          <cell r="M201">
            <v>-4.6500000000000004</v>
          </cell>
        </row>
        <row r="202">
          <cell r="A202">
            <v>42926</v>
          </cell>
          <cell r="B202">
            <v>256.39999999999998</v>
          </cell>
          <cell r="C202">
            <v>269.85000000000002</v>
          </cell>
          <cell r="D202">
            <v>256.39999999999998</v>
          </cell>
          <cell r="E202">
            <v>268.5</v>
          </cell>
          <cell r="F202">
            <v>265.04710180931397</v>
          </cell>
          <cell r="G202">
            <v>784938</v>
          </cell>
          <cell r="H202">
            <v>11337</v>
          </cell>
          <cell r="I202">
            <v>208045542</v>
          </cell>
          <cell r="J202">
            <v>423351</v>
          </cell>
          <cell r="K202">
            <v>53.93</v>
          </cell>
          <cell r="L202">
            <v>13.45</v>
          </cell>
          <cell r="M202">
            <v>12.1</v>
          </cell>
        </row>
        <row r="203">
          <cell r="A203">
            <v>42923</v>
          </cell>
          <cell r="B203">
            <v>255</v>
          </cell>
          <cell r="C203">
            <v>258.39999999999998</v>
          </cell>
          <cell r="D203">
            <v>255</v>
          </cell>
          <cell r="E203">
            <v>256.60000000000002</v>
          </cell>
          <cell r="F203">
            <v>256.93381589571999</v>
          </cell>
          <cell r="G203">
            <v>69352</v>
          </cell>
          <cell r="H203">
            <v>1077</v>
          </cell>
          <cell r="I203">
            <v>17818874</v>
          </cell>
          <cell r="J203">
            <v>23767</v>
          </cell>
          <cell r="K203">
            <v>34.270000000000003</v>
          </cell>
          <cell r="L203">
            <v>3.4</v>
          </cell>
          <cell r="M203">
            <v>1.6</v>
          </cell>
        </row>
        <row r="204">
          <cell r="A204">
            <v>42922</v>
          </cell>
          <cell r="B204">
            <v>257</v>
          </cell>
          <cell r="C204">
            <v>260.05</v>
          </cell>
          <cell r="D204">
            <v>256</v>
          </cell>
          <cell r="E204">
            <v>257.10000000000002</v>
          </cell>
          <cell r="F204">
            <v>257.892773470365</v>
          </cell>
          <cell r="G204">
            <v>77257</v>
          </cell>
          <cell r="H204">
            <v>1034</v>
          </cell>
          <cell r="I204">
            <v>19924022</v>
          </cell>
          <cell r="J204">
            <v>22420</v>
          </cell>
          <cell r="K204">
            <v>29.02</v>
          </cell>
          <cell r="L204">
            <v>4.05</v>
          </cell>
          <cell r="M204">
            <v>0.1</v>
          </cell>
        </row>
        <row r="205">
          <cell r="A205">
            <v>42921</v>
          </cell>
          <cell r="B205">
            <v>260.8</v>
          </cell>
          <cell r="C205">
            <v>260.8</v>
          </cell>
          <cell r="D205">
            <v>256.3</v>
          </cell>
          <cell r="E205">
            <v>257.55</v>
          </cell>
          <cell r="F205">
            <v>257.94454313740601</v>
          </cell>
          <cell r="G205">
            <v>129470</v>
          </cell>
          <cell r="H205">
            <v>1143</v>
          </cell>
          <cell r="I205">
            <v>33396080</v>
          </cell>
          <cell r="J205">
            <v>75288</v>
          </cell>
          <cell r="K205">
            <v>58.15</v>
          </cell>
          <cell r="L205">
            <v>4.5</v>
          </cell>
          <cell r="M205">
            <v>-3.25</v>
          </cell>
        </row>
        <row r="206">
          <cell r="A206">
            <v>42920</v>
          </cell>
          <cell r="B206">
            <v>258.05</v>
          </cell>
          <cell r="C206">
            <v>260.89999999999998</v>
          </cell>
          <cell r="D206">
            <v>255.15</v>
          </cell>
          <cell r="E206">
            <v>259.89999999999998</v>
          </cell>
          <cell r="F206">
            <v>258.65214531961698</v>
          </cell>
          <cell r="G206">
            <v>144454</v>
          </cell>
          <cell r="H206">
            <v>1363</v>
          </cell>
          <cell r="I206">
            <v>37363337</v>
          </cell>
          <cell r="J206">
            <v>46680</v>
          </cell>
          <cell r="K206">
            <v>32.31</v>
          </cell>
          <cell r="L206">
            <v>5.75</v>
          </cell>
          <cell r="M206">
            <v>1.85</v>
          </cell>
        </row>
        <row r="207">
          <cell r="A207">
            <v>42919</v>
          </cell>
          <cell r="B207">
            <v>259</v>
          </cell>
          <cell r="C207">
            <v>260.35000000000002</v>
          </cell>
          <cell r="D207">
            <v>252.3</v>
          </cell>
          <cell r="E207">
            <v>259.35000000000002</v>
          </cell>
          <cell r="F207">
            <v>256.81882043702399</v>
          </cell>
          <cell r="G207">
            <v>238156</v>
          </cell>
          <cell r="H207">
            <v>1986</v>
          </cell>
          <cell r="I207">
            <v>61162943</v>
          </cell>
          <cell r="J207">
            <v>52392</v>
          </cell>
          <cell r="K207">
            <v>22</v>
          </cell>
          <cell r="L207">
            <v>8.0500000000000007</v>
          </cell>
          <cell r="M207">
            <v>0.35</v>
          </cell>
        </row>
        <row r="208">
          <cell r="A208">
            <v>42916</v>
          </cell>
          <cell r="B208">
            <v>260</v>
          </cell>
          <cell r="C208">
            <v>260.75</v>
          </cell>
          <cell r="D208">
            <v>256.5</v>
          </cell>
          <cell r="E208">
            <v>258.75</v>
          </cell>
          <cell r="F208">
            <v>258.18663134008898</v>
          </cell>
          <cell r="G208">
            <v>155124</v>
          </cell>
          <cell r="H208">
            <v>1423</v>
          </cell>
          <cell r="I208">
            <v>40050943</v>
          </cell>
          <cell r="J208">
            <v>66374</v>
          </cell>
          <cell r="K208">
            <v>42.79</v>
          </cell>
          <cell r="L208">
            <v>4.25</v>
          </cell>
          <cell r="M208">
            <v>-1.25</v>
          </cell>
        </row>
        <row r="209">
          <cell r="A209">
            <v>42915</v>
          </cell>
          <cell r="B209">
            <v>259</v>
          </cell>
          <cell r="C209">
            <v>260.8</v>
          </cell>
          <cell r="D209">
            <v>256.05</v>
          </cell>
          <cell r="E209">
            <v>259.25</v>
          </cell>
          <cell r="F209">
            <v>258.71093016184</v>
          </cell>
          <cell r="G209">
            <v>147985</v>
          </cell>
          <cell r="H209">
            <v>1868</v>
          </cell>
          <cell r="I209">
            <v>38285337</v>
          </cell>
          <cell r="J209">
            <v>46639</v>
          </cell>
          <cell r="K209">
            <v>31.52</v>
          </cell>
          <cell r="L209">
            <v>4.75</v>
          </cell>
          <cell r="M209">
            <v>0.25</v>
          </cell>
        </row>
        <row r="210">
          <cell r="A210">
            <v>42914</v>
          </cell>
          <cell r="B210">
            <v>257</v>
          </cell>
          <cell r="C210">
            <v>259.89999999999998</v>
          </cell>
          <cell r="D210">
            <v>254.2</v>
          </cell>
          <cell r="E210">
            <v>258.39999999999998</v>
          </cell>
          <cell r="F210">
            <v>257.26237504193199</v>
          </cell>
          <cell r="G210">
            <v>149050</v>
          </cell>
          <cell r="H210">
            <v>1361</v>
          </cell>
          <cell r="I210">
            <v>38344957</v>
          </cell>
          <cell r="J210">
            <v>58483</v>
          </cell>
          <cell r="K210">
            <v>39.24</v>
          </cell>
          <cell r="L210">
            <v>5.7</v>
          </cell>
          <cell r="M210">
            <v>1.4</v>
          </cell>
        </row>
        <row r="211">
          <cell r="A211">
            <v>42913</v>
          </cell>
          <cell r="B211">
            <v>256.85000000000002</v>
          </cell>
          <cell r="C211">
            <v>257.7</v>
          </cell>
          <cell r="D211">
            <v>253.4</v>
          </cell>
          <cell r="E211">
            <v>256</v>
          </cell>
          <cell r="F211">
            <v>255.46726959517599</v>
          </cell>
          <cell r="G211">
            <v>150930</v>
          </cell>
          <cell r="H211">
            <v>1362</v>
          </cell>
          <cell r="I211">
            <v>38557675</v>
          </cell>
          <cell r="J211">
            <v>42961</v>
          </cell>
          <cell r="K211">
            <v>28.46</v>
          </cell>
          <cell r="L211">
            <v>4.3</v>
          </cell>
          <cell r="M211">
            <v>-0.85</v>
          </cell>
        </row>
        <row r="212">
          <cell r="A212">
            <v>42909</v>
          </cell>
          <cell r="B212">
            <v>255</v>
          </cell>
          <cell r="C212">
            <v>259.89999999999998</v>
          </cell>
          <cell r="D212">
            <v>253.15</v>
          </cell>
          <cell r="E212">
            <v>256.85000000000002</v>
          </cell>
          <cell r="F212">
            <v>257.025200852598</v>
          </cell>
          <cell r="G212">
            <v>243960</v>
          </cell>
          <cell r="H212">
            <v>3158</v>
          </cell>
          <cell r="I212">
            <v>62703868</v>
          </cell>
          <cell r="J212">
            <v>98400</v>
          </cell>
          <cell r="K212">
            <v>40.33</v>
          </cell>
          <cell r="L212">
            <v>6.75</v>
          </cell>
          <cell r="M212">
            <v>1.85</v>
          </cell>
        </row>
        <row r="213">
          <cell r="A213">
            <v>42908</v>
          </cell>
          <cell r="B213">
            <v>256</v>
          </cell>
          <cell r="C213">
            <v>258.8</v>
          </cell>
          <cell r="D213">
            <v>253.35</v>
          </cell>
          <cell r="E213">
            <v>254.65</v>
          </cell>
          <cell r="F213">
            <v>255.65452679571601</v>
          </cell>
          <cell r="G213">
            <v>127651</v>
          </cell>
          <cell r="H213">
            <v>1370</v>
          </cell>
          <cell r="I213">
            <v>32634556</v>
          </cell>
          <cell r="J213">
            <v>34907</v>
          </cell>
          <cell r="K213">
            <v>27.35</v>
          </cell>
          <cell r="L213">
            <v>5.45</v>
          </cell>
          <cell r="M213">
            <v>-1.35</v>
          </cell>
        </row>
        <row r="214">
          <cell r="A214">
            <v>42907</v>
          </cell>
          <cell r="B214">
            <v>254.1</v>
          </cell>
          <cell r="C214">
            <v>257</v>
          </cell>
          <cell r="D214">
            <v>252.1</v>
          </cell>
          <cell r="E214">
            <v>255.9</v>
          </cell>
          <cell r="F214">
            <v>254.14762253108901</v>
          </cell>
          <cell r="G214">
            <v>266565</v>
          </cell>
          <cell r="H214">
            <v>2031</v>
          </cell>
          <cell r="I214">
            <v>67746861</v>
          </cell>
          <cell r="J214">
            <v>119466</v>
          </cell>
          <cell r="K214">
            <v>44.82</v>
          </cell>
          <cell r="L214">
            <v>4.9000000000000004</v>
          </cell>
          <cell r="M214">
            <v>1.8</v>
          </cell>
        </row>
        <row r="215">
          <cell r="A215">
            <v>42906</v>
          </cell>
          <cell r="B215">
            <v>256</v>
          </cell>
          <cell r="C215">
            <v>257.25</v>
          </cell>
          <cell r="D215">
            <v>253.15</v>
          </cell>
          <cell r="E215">
            <v>254.05</v>
          </cell>
          <cell r="F215">
            <v>254.44085571418799</v>
          </cell>
          <cell r="G215">
            <v>176788</v>
          </cell>
          <cell r="H215">
            <v>1657</v>
          </cell>
          <cell r="I215">
            <v>44982090</v>
          </cell>
          <cell r="J215">
            <v>31078</v>
          </cell>
          <cell r="K215">
            <v>17.579999999999998</v>
          </cell>
          <cell r="L215">
            <v>4.0999999999999996</v>
          </cell>
          <cell r="M215">
            <v>-1.95</v>
          </cell>
        </row>
        <row r="216">
          <cell r="A216">
            <v>42905</v>
          </cell>
          <cell r="B216">
            <v>256.89999999999998</v>
          </cell>
          <cell r="C216">
            <v>257.5</v>
          </cell>
          <cell r="D216">
            <v>253.55</v>
          </cell>
          <cell r="E216">
            <v>254.35</v>
          </cell>
          <cell r="F216">
            <v>254.87160668494101</v>
          </cell>
          <cell r="G216">
            <v>158326</v>
          </cell>
          <cell r="H216">
            <v>1592</v>
          </cell>
          <cell r="I216">
            <v>40352802</v>
          </cell>
          <cell r="J216">
            <v>63746</v>
          </cell>
          <cell r="K216">
            <v>40.26</v>
          </cell>
          <cell r="L216">
            <v>3.95</v>
          </cell>
          <cell r="M216">
            <v>-2.5499999999999998</v>
          </cell>
        </row>
        <row r="217">
          <cell r="A217">
            <v>42902</v>
          </cell>
          <cell r="B217">
            <v>261</v>
          </cell>
          <cell r="C217">
            <v>263</v>
          </cell>
          <cell r="D217">
            <v>253.1</v>
          </cell>
          <cell r="E217">
            <v>254.95</v>
          </cell>
          <cell r="F217">
            <v>255.68954426750901</v>
          </cell>
          <cell r="G217">
            <v>254645</v>
          </cell>
          <cell r="H217">
            <v>3232</v>
          </cell>
          <cell r="I217">
            <v>65110064</v>
          </cell>
          <cell r="J217">
            <v>57036</v>
          </cell>
          <cell r="K217">
            <v>22.4</v>
          </cell>
          <cell r="L217">
            <v>9.9</v>
          </cell>
          <cell r="M217">
            <v>-6.05</v>
          </cell>
        </row>
        <row r="218">
          <cell r="A218">
            <v>42901</v>
          </cell>
          <cell r="B218">
            <v>260.05</v>
          </cell>
          <cell r="C218">
            <v>262</v>
          </cell>
          <cell r="D218">
            <v>255.2</v>
          </cell>
          <cell r="E218">
            <v>260.8</v>
          </cell>
          <cell r="F218">
            <v>258.81661320112698</v>
          </cell>
          <cell r="G218">
            <v>329184</v>
          </cell>
          <cell r="H218">
            <v>4432</v>
          </cell>
          <cell r="I218">
            <v>85198288</v>
          </cell>
          <cell r="J218">
            <v>67326</v>
          </cell>
          <cell r="K218">
            <v>20.45</v>
          </cell>
          <cell r="L218">
            <v>6.8</v>
          </cell>
          <cell r="M218">
            <v>0.75</v>
          </cell>
        </row>
        <row r="219">
          <cell r="A219">
            <v>42900</v>
          </cell>
          <cell r="B219">
            <v>261</v>
          </cell>
          <cell r="C219">
            <v>261.3</v>
          </cell>
          <cell r="D219">
            <v>252.45</v>
          </cell>
          <cell r="E219">
            <v>256.05</v>
          </cell>
          <cell r="F219">
            <v>255.30160820530699</v>
          </cell>
          <cell r="G219">
            <v>297661</v>
          </cell>
          <cell r="H219">
            <v>2686</v>
          </cell>
          <cell r="I219">
            <v>75993332</v>
          </cell>
          <cell r="J219">
            <v>57013</v>
          </cell>
          <cell r="K219">
            <v>19.149999999999999</v>
          </cell>
          <cell r="L219">
            <v>8.85</v>
          </cell>
          <cell r="M219">
            <v>-4.95</v>
          </cell>
        </row>
        <row r="220">
          <cell r="A220">
            <v>42899</v>
          </cell>
          <cell r="B220">
            <v>261.8</v>
          </cell>
          <cell r="C220">
            <v>266.7</v>
          </cell>
          <cell r="D220">
            <v>257</v>
          </cell>
          <cell r="E220">
            <v>259.35000000000002</v>
          </cell>
          <cell r="F220">
            <v>261.53825010984002</v>
          </cell>
          <cell r="G220">
            <v>293607</v>
          </cell>
          <cell r="H220">
            <v>4169</v>
          </cell>
          <cell r="I220">
            <v>76789461</v>
          </cell>
          <cell r="J220">
            <v>79566</v>
          </cell>
          <cell r="K220">
            <v>27.1</v>
          </cell>
          <cell r="L220">
            <v>9.6999999999999993</v>
          </cell>
          <cell r="M220">
            <v>-2.4500000000000002</v>
          </cell>
        </row>
        <row r="221">
          <cell r="A221">
            <v>42898</v>
          </cell>
          <cell r="B221">
            <v>540</v>
          </cell>
          <cell r="C221">
            <v>540</v>
          </cell>
          <cell r="D221">
            <v>520.25</v>
          </cell>
          <cell r="E221">
            <v>526.29999999999995</v>
          </cell>
          <cell r="F221">
            <v>526.03654584570097</v>
          </cell>
          <cell r="G221">
            <v>183605</v>
          </cell>
          <cell r="H221">
            <v>3168</v>
          </cell>
          <cell r="I221">
            <v>96582940</v>
          </cell>
          <cell r="J221">
            <v>52720</v>
          </cell>
          <cell r="K221">
            <v>28.71</v>
          </cell>
          <cell r="L221">
            <v>19.75</v>
          </cell>
          <cell r="M221">
            <v>-13.7</v>
          </cell>
        </row>
        <row r="222">
          <cell r="A222">
            <v>42895</v>
          </cell>
          <cell r="B222">
            <v>541</v>
          </cell>
          <cell r="C222">
            <v>543.5</v>
          </cell>
          <cell r="D222">
            <v>531.29999999999995</v>
          </cell>
          <cell r="E222">
            <v>536.75</v>
          </cell>
          <cell r="F222">
            <v>537.33162691641201</v>
          </cell>
          <cell r="G222">
            <v>226791</v>
          </cell>
          <cell r="H222">
            <v>3275</v>
          </cell>
          <cell r="I222">
            <v>121861977</v>
          </cell>
          <cell r="J222">
            <v>96481</v>
          </cell>
          <cell r="K222">
            <v>42.54</v>
          </cell>
          <cell r="L222">
            <v>12.2</v>
          </cell>
          <cell r="M222">
            <v>-4.25</v>
          </cell>
        </row>
        <row r="223">
          <cell r="A223">
            <v>42894</v>
          </cell>
          <cell r="B223">
            <v>550.9</v>
          </cell>
          <cell r="C223">
            <v>552.75</v>
          </cell>
          <cell r="D223">
            <v>542.29999999999995</v>
          </cell>
          <cell r="E223">
            <v>545.54999999999995</v>
          </cell>
          <cell r="F223">
            <v>545.81879612767102</v>
          </cell>
          <cell r="G223">
            <v>104330</v>
          </cell>
          <cell r="H223">
            <v>1697</v>
          </cell>
          <cell r="I223">
            <v>56945275</v>
          </cell>
          <cell r="J223">
            <v>37155</v>
          </cell>
          <cell r="K223">
            <v>35.61</v>
          </cell>
          <cell r="L223">
            <v>10.45</v>
          </cell>
          <cell r="M223">
            <v>-5.35</v>
          </cell>
        </row>
        <row r="224">
          <cell r="A224">
            <v>42893</v>
          </cell>
          <cell r="B224">
            <v>560</v>
          </cell>
          <cell r="C224">
            <v>562</v>
          </cell>
          <cell r="D224">
            <v>536</v>
          </cell>
          <cell r="E224">
            <v>548.85</v>
          </cell>
          <cell r="F224">
            <v>551.78243551233595</v>
          </cell>
          <cell r="G224">
            <v>427795</v>
          </cell>
          <cell r="H224">
            <v>4004</v>
          </cell>
          <cell r="I224">
            <v>236049767</v>
          </cell>
          <cell r="J224">
            <v>267636</v>
          </cell>
          <cell r="K224">
            <v>62.56</v>
          </cell>
          <cell r="L224">
            <v>26</v>
          </cell>
          <cell r="M224">
            <v>-11.15</v>
          </cell>
        </row>
        <row r="225">
          <cell r="A225">
            <v>42892</v>
          </cell>
          <cell r="B225">
            <v>555</v>
          </cell>
          <cell r="C225">
            <v>567.85</v>
          </cell>
          <cell r="D225">
            <v>552.29999999999995</v>
          </cell>
          <cell r="E225">
            <v>560.65</v>
          </cell>
          <cell r="F225">
            <v>562.46444659565805</v>
          </cell>
          <cell r="G225">
            <v>750997</v>
          </cell>
          <cell r="H225">
            <v>4421</v>
          </cell>
          <cell r="I225">
            <v>422409112</v>
          </cell>
          <cell r="J225">
            <v>585124</v>
          </cell>
          <cell r="K225">
            <v>77.91</v>
          </cell>
          <cell r="L225">
            <v>15.55</v>
          </cell>
          <cell r="M225">
            <v>5.65</v>
          </cell>
        </row>
        <row r="226">
          <cell r="A226">
            <v>42891</v>
          </cell>
          <cell r="B226">
            <v>551.9</v>
          </cell>
          <cell r="C226">
            <v>558</v>
          </cell>
          <cell r="D226">
            <v>546.70000000000005</v>
          </cell>
          <cell r="E226">
            <v>555.6</v>
          </cell>
          <cell r="F226">
            <v>551.54236770397597</v>
          </cell>
          <cell r="G226">
            <v>576170</v>
          </cell>
          <cell r="H226">
            <v>2489</v>
          </cell>
          <cell r="I226">
            <v>317782166</v>
          </cell>
          <cell r="J226">
            <v>466800</v>
          </cell>
          <cell r="K226">
            <v>81.02</v>
          </cell>
          <cell r="L226">
            <v>11.3</v>
          </cell>
          <cell r="M226">
            <v>3.7</v>
          </cell>
        </row>
        <row r="227">
          <cell r="A227">
            <v>42888</v>
          </cell>
          <cell r="B227">
            <v>544.4</v>
          </cell>
          <cell r="C227">
            <v>554</v>
          </cell>
          <cell r="D227">
            <v>540.65</v>
          </cell>
          <cell r="E227">
            <v>551.95000000000005</v>
          </cell>
          <cell r="F227">
            <v>547.30683734657498</v>
          </cell>
          <cell r="G227">
            <v>85384</v>
          </cell>
          <cell r="H227">
            <v>1712</v>
          </cell>
          <cell r="I227">
            <v>46731247</v>
          </cell>
          <cell r="J227">
            <v>35273</v>
          </cell>
          <cell r="K227">
            <v>41.31</v>
          </cell>
          <cell r="L227">
            <v>13.35</v>
          </cell>
          <cell r="M227">
            <v>7.55</v>
          </cell>
        </row>
        <row r="228">
          <cell r="A228">
            <v>42887</v>
          </cell>
          <cell r="B228">
            <v>537.9</v>
          </cell>
          <cell r="C228">
            <v>544.9</v>
          </cell>
          <cell r="D228">
            <v>534.75</v>
          </cell>
          <cell r="E228">
            <v>541.75</v>
          </cell>
          <cell r="F228">
            <v>540.88257042253497</v>
          </cell>
          <cell r="G228">
            <v>62480</v>
          </cell>
          <cell r="H228">
            <v>1404</v>
          </cell>
          <cell r="I228">
            <v>33794343</v>
          </cell>
          <cell r="J228">
            <v>24127</v>
          </cell>
          <cell r="K228">
            <v>38.619999999999997</v>
          </cell>
          <cell r="L228">
            <v>10.15</v>
          </cell>
          <cell r="M228">
            <v>3.85</v>
          </cell>
        </row>
        <row r="229">
          <cell r="A229">
            <v>42886</v>
          </cell>
          <cell r="B229">
            <v>534</v>
          </cell>
          <cell r="C229">
            <v>540</v>
          </cell>
          <cell r="D229">
            <v>533.15</v>
          </cell>
          <cell r="E229">
            <v>537.15</v>
          </cell>
          <cell r="F229">
            <v>535.844120566264</v>
          </cell>
          <cell r="G229">
            <v>57429</v>
          </cell>
          <cell r="H229">
            <v>1206</v>
          </cell>
          <cell r="I229">
            <v>30772992</v>
          </cell>
          <cell r="J229">
            <v>22879</v>
          </cell>
          <cell r="K229">
            <v>39.840000000000003</v>
          </cell>
          <cell r="L229">
            <v>6.85</v>
          </cell>
          <cell r="M229">
            <v>3.15</v>
          </cell>
        </row>
        <row r="230">
          <cell r="A230">
            <v>42885</v>
          </cell>
          <cell r="B230">
            <v>533.65</v>
          </cell>
          <cell r="C230">
            <v>539.79999999999995</v>
          </cell>
          <cell r="D230">
            <v>529.1</v>
          </cell>
          <cell r="E230">
            <v>535.45000000000005</v>
          </cell>
          <cell r="F230">
            <v>535.47187058951204</v>
          </cell>
          <cell r="G230">
            <v>46055</v>
          </cell>
          <cell r="H230">
            <v>929</v>
          </cell>
          <cell r="I230">
            <v>24661157</v>
          </cell>
          <cell r="J230">
            <v>10493</v>
          </cell>
          <cell r="K230">
            <v>22.78</v>
          </cell>
          <cell r="L230">
            <v>10.7</v>
          </cell>
          <cell r="M230">
            <v>1.8</v>
          </cell>
        </row>
        <row r="231">
          <cell r="A231">
            <v>42884</v>
          </cell>
          <cell r="B231">
            <v>540</v>
          </cell>
          <cell r="C231">
            <v>540</v>
          </cell>
          <cell r="D231">
            <v>530.20000000000005</v>
          </cell>
          <cell r="E231">
            <v>534.4</v>
          </cell>
          <cell r="F231">
            <v>534.01844327112497</v>
          </cell>
          <cell r="G231">
            <v>41099</v>
          </cell>
          <cell r="H231">
            <v>829</v>
          </cell>
          <cell r="I231">
            <v>21947624</v>
          </cell>
          <cell r="J231">
            <v>9927</v>
          </cell>
          <cell r="K231">
            <v>24.15</v>
          </cell>
          <cell r="L231">
            <v>9.8000000000000007</v>
          </cell>
          <cell r="M231">
            <v>-5.6</v>
          </cell>
        </row>
        <row r="232">
          <cell r="A232">
            <v>42881</v>
          </cell>
          <cell r="B232">
            <v>535</v>
          </cell>
          <cell r="C232">
            <v>544.9</v>
          </cell>
          <cell r="D232">
            <v>531.6</v>
          </cell>
          <cell r="E232">
            <v>538.9</v>
          </cell>
          <cell r="F232">
            <v>539.73140797368899</v>
          </cell>
          <cell r="G232">
            <v>91827</v>
          </cell>
          <cell r="H232">
            <v>3642</v>
          </cell>
          <cell r="I232">
            <v>49561916</v>
          </cell>
          <cell r="J232">
            <v>38604</v>
          </cell>
          <cell r="K232">
            <v>42.04</v>
          </cell>
          <cell r="L232">
            <v>13.3</v>
          </cell>
          <cell r="M232">
            <v>3.9</v>
          </cell>
        </row>
        <row r="233">
          <cell r="A233">
            <v>42880</v>
          </cell>
          <cell r="B233">
            <v>524.95000000000005</v>
          </cell>
          <cell r="C233">
            <v>537</v>
          </cell>
          <cell r="D233">
            <v>524.95000000000005</v>
          </cell>
          <cell r="E233">
            <v>534.95000000000005</v>
          </cell>
          <cell r="F233">
            <v>531.26003308979602</v>
          </cell>
          <cell r="G233">
            <v>68299</v>
          </cell>
          <cell r="H233">
            <v>3667</v>
          </cell>
          <cell r="I233">
            <v>36284529</v>
          </cell>
          <cell r="J233">
            <v>29029</v>
          </cell>
          <cell r="K233">
            <v>42.5</v>
          </cell>
          <cell r="L233">
            <v>12.05</v>
          </cell>
          <cell r="M233">
            <v>10</v>
          </cell>
        </row>
        <row r="234">
          <cell r="A234">
            <v>42879</v>
          </cell>
          <cell r="B234">
            <v>527</v>
          </cell>
          <cell r="C234">
            <v>532.20000000000005</v>
          </cell>
          <cell r="D234">
            <v>520.35</v>
          </cell>
          <cell r="E234">
            <v>524.95000000000005</v>
          </cell>
          <cell r="F234">
            <v>527.00615933686299</v>
          </cell>
          <cell r="G234">
            <v>642764</v>
          </cell>
          <cell r="H234">
            <v>2834</v>
          </cell>
          <cell r="I234">
            <v>338740587</v>
          </cell>
          <cell r="J234">
            <v>567761</v>
          </cell>
          <cell r="K234">
            <v>88.33</v>
          </cell>
          <cell r="L234">
            <v>11.85</v>
          </cell>
          <cell r="M234">
            <v>-2.0499999999999998</v>
          </cell>
        </row>
        <row r="235">
          <cell r="A235">
            <v>42878</v>
          </cell>
          <cell r="B235">
            <v>522.35</v>
          </cell>
          <cell r="C235">
            <v>528.75</v>
          </cell>
          <cell r="D235">
            <v>520.20000000000005</v>
          </cell>
          <cell r="E235">
            <v>525.4</v>
          </cell>
          <cell r="F235">
            <v>525.54847439639104</v>
          </cell>
          <cell r="G235">
            <v>113070</v>
          </cell>
          <cell r="H235">
            <v>2359</v>
          </cell>
          <cell r="I235">
            <v>59423766</v>
          </cell>
          <cell r="J235">
            <v>29098</v>
          </cell>
          <cell r="K235">
            <v>25.73</v>
          </cell>
          <cell r="L235">
            <v>8.5500000000000007</v>
          </cell>
          <cell r="M235">
            <v>3.05</v>
          </cell>
        </row>
        <row r="236">
          <cell r="A236">
            <v>42877</v>
          </cell>
          <cell r="B236">
            <v>521.70000000000005</v>
          </cell>
          <cell r="C236">
            <v>523.15</v>
          </cell>
          <cell r="D236">
            <v>508</v>
          </cell>
          <cell r="E236">
            <v>520.70000000000005</v>
          </cell>
          <cell r="F236">
            <v>518.00945227876502</v>
          </cell>
          <cell r="G236">
            <v>371868</v>
          </cell>
          <cell r="H236">
            <v>1736</v>
          </cell>
          <cell r="I236">
            <v>192631139</v>
          </cell>
          <cell r="J236">
            <v>284205</v>
          </cell>
          <cell r="K236">
            <v>76.430000000000007</v>
          </cell>
          <cell r="L236">
            <v>15.15</v>
          </cell>
          <cell r="M236">
            <v>-1</v>
          </cell>
        </row>
        <row r="237">
          <cell r="A237">
            <v>42874</v>
          </cell>
          <cell r="B237">
            <v>518</v>
          </cell>
          <cell r="C237">
            <v>527.1</v>
          </cell>
          <cell r="D237">
            <v>517.9</v>
          </cell>
          <cell r="E237">
            <v>519.29999999999995</v>
          </cell>
          <cell r="F237">
            <v>520.41134762184299</v>
          </cell>
          <cell r="G237">
            <v>68120</v>
          </cell>
          <cell r="H237">
            <v>1513</v>
          </cell>
          <cell r="I237">
            <v>35450421</v>
          </cell>
          <cell r="J237">
            <v>16230</v>
          </cell>
          <cell r="K237">
            <v>23.83</v>
          </cell>
          <cell r="L237">
            <v>9.1999999999999993</v>
          </cell>
          <cell r="M237">
            <v>1.3</v>
          </cell>
        </row>
        <row r="238">
          <cell r="A238">
            <v>42873</v>
          </cell>
          <cell r="B238">
            <v>507</v>
          </cell>
          <cell r="C238">
            <v>527</v>
          </cell>
          <cell r="D238">
            <v>507</v>
          </cell>
          <cell r="E238">
            <v>523.6</v>
          </cell>
          <cell r="F238">
            <v>518.23691287653196</v>
          </cell>
          <cell r="G238">
            <v>1284717</v>
          </cell>
          <cell r="H238">
            <v>5936</v>
          </cell>
          <cell r="I238">
            <v>665787772</v>
          </cell>
          <cell r="J238">
            <v>1043906</v>
          </cell>
          <cell r="K238">
            <v>81.260000000000005</v>
          </cell>
          <cell r="L238">
            <v>20</v>
          </cell>
          <cell r="M238">
            <v>16.600000000000001</v>
          </cell>
        </row>
        <row r="239">
          <cell r="A239">
            <v>42872</v>
          </cell>
          <cell r="B239">
            <v>515</v>
          </cell>
          <cell r="C239">
            <v>517</v>
          </cell>
          <cell r="D239">
            <v>505.6</v>
          </cell>
          <cell r="E239">
            <v>506.05</v>
          </cell>
          <cell r="F239">
            <v>506.57804655620799</v>
          </cell>
          <cell r="G239">
            <v>859692</v>
          </cell>
          <cell r="H239">
            <v>2367</v>
          </cell>
          <cell r="I239">
            <v>435501094</v>
          </cell>
          <cell r="J239">
            <v>657930</v>
          </cell>
          <cell r="K239">
            <v>76.53</v>
          </cell>
          <cell r="L239">
            <v>11.4</v>
          </cell>
          <cell r="M239">
            <v>-8.9499999999999993</v>
          </cell>
        </row>
        <row r="240">
          <cell r="A240">
            <v>42871</v>
          </cell>
          <cell r="B240">
            <v>506.25</v>
          </cell>
          <cell r="C240">
            <v>516.29999999999995</v>
          </cell>
          <cell r="D240">
            <v>505.8</v>
          </cell>
          <cell r="E240">
            <v>514.79999999999995</v>
          </cell>
          <cell r="F240">
            <v>512.66303311672698</v>
          </cell>
          <cell r="G240">
            <v>137423</v>
          </cell>
          <cell r="H240">
            <v>2469</v>
          </cell>
          <cell r="I240">
            <v>70451692</v>
          </cell>
          <cell r="J240">
            <v>36256</v>
          </cell>
          <cell r="K240">
            <v>26.38</v>
          </cell>
          <cell r="L240">
            <v>10.5</v>
          </cell>
          <cell r="M240">
            <v>8.5500000000000007</v>
          </cell>
        </row>
        <row r="241">
          <cell r="A241">
            <v>42870</v>
          </cell>
          <cell r="B241">
            <v>507</v>
          </cell>
          <cell r="C241">
            <v>508.15</v>
          </cell>
          <cell r="D241">
            <v>502.1</v>
          </cell>
          <cell r="E241">
            <v>506.25</v>
          </cell>
          <cell r="F241">
            <v>505.09905960424197</v>
          </cell>
          <cell r="G241">
            <v>58167</v>
          </cell>
          <cell r="H241">
            <v>2044</v>
          </cell>
          <cell r="I241">
            <v>29380097</v>
          </cell>
          <cell r="J241">
            <v>21227</v>
          </cell>
          <cell r="K241">
            <v>36.49</v>
          </cell>
          <cell r="L241">
            <v>6.05</v>
          </cell>
          <cell r="M241">
            <v>-0.75</v>
          </cell>
        </row>
        <row r="242">
          <cell r="A242">
            <v>42867</v>
          </cell>
          <cell r="B242">
            <v>504.8</v>
          </cell>
          <cell r="C242">
            <v>507.45</v>
          </cell>
          <cell r="D242">
            <v>503.75</v>
          </cell>
          <cell r="E242">
            <v>506.8</v>
          </cell>
          <cell r="F242">
            <v>506.02957078445502</v>
          </cell>
          <cell r="G242">
            <v>51233</v>
          </cell>
          <cell r="H242">
            <v>989</v>
          </cell>
          <cell r="I242">
            <v>25925413</v>
          </cell>
          <cell r="J242">
            <v>20081</v>
          </cell>
          <cell r="K242">
            <v>39.200000000000003</v>
          </cell>
          <cell r="L242">
            <v>3.7</v>
          </cell>
          <cell r="M242">
            <v>2</v>
          </cell>
        </row>
        <row r="243">
          <cell r="A243">
            <v>42866</v>
          </cell>
          <cell r="B243">
            <v>501.55</v>
          </cell>
          <cell r="C243">
            <v>509</v>
          </cell>
          <cell r="D243">
            <v>500.55</v>
          </cell>
          <cell r="E243">
            <v>504.8</v>
          </cell>
          <cell r="F243">
            <v>503.18347493762002</v>
          </cell>
          <cell r="G243">
            <v>94983</v>
          </cell>
          <cell r="H243">
            <v>1282</v>
          </cell>
          <cell r="I243">
            <v>47793876</v>
          </cell>
          <cell r="J243">
            <v>23114</v>
          </cell>
          <cell r="K243">
            <v>24.33</v>
          </cell>
          <cell r="L243">
            <v>8.4499999999999993</v>
          </cell>
          <cell r="M243">
            <v>3.25</v>
          </cell>
        </row>
        <row r="244">
          <cell r="A244">
            <v>42865</v>
          </cell>
          <cell r="B244">
            <v>508.5</v>
          </cell>
          <cell r="C244">
            <v>510.55</v>
          </cell>
          <cell r="D244">
            <v>499.25</v>
          </cell>
          <cell r="E244">
            <v>500.35</v>
          </cell>
          <cell r="F244">
            <v>502.527880292558</v>
          </cell>
          <cell r="G244">
            <v>104321</v>
          </cell>
          <cell r="H244">
            <v>3016</v>
          </cell>
          <cell r="I244">
            <v>52424211</v>
          </cell>
          <cell r="J244">
            <v>42082</v>
          </cell>
          <cell r="K244">
            <v>40.340000000000003</v>
          </cell>
          <cell r="L244">
            <v>11.3</v>
          </cell>
          <cell r="M244">
            <v>-8.15</v>
          </cell>
        </row>
        <row r="245">
          <cell r="A245">
            <v>42864</v>
          </cell>
          <cell r="B245">
            <v>503.35</v>
          </cell>
          <cell r="C245">
            <v>509.4</v>
          </cell>
          <cell r="D245">
            <v>500.4</v>
          </cell>
          <cell r="E245">
            <v>508.7</v>
          </cell>
          <cell r="F245">
            <v>505.77563340989599</v>
          </cell>
          <cell r="G245">
            <v>113631</v>
          </cell>
          <cell r="H245">
            <v>2418</v>
          </cell>
          <cell r="I245">
            <v>57471791</v>
          </cell>
          <cell r="J245">
            <v>45211</v>
          </cell>
          <cell r="K245">
            <v>39.79</v>
          </cell>
          <cell r="L245">
            <v>9</v>
          </cell>
          <cell r="M245">
            <v>5.35</v>
          </cell>
        </row>
        <row r="246">
          <cell r="A246">
            <v>42863</v>
          </cell>
          <cell r="B246">
            <v>500</v>
          </cell>
          <cell r="C246">
            <v>504.9</v>
          </cell>
          <cell r="D246">
            <v>496.8</v>
          </cell>
          <cell r="E246">
            <v>502.6</v>
          </cell>
          <cell r="F246">
            <v>502.62258075971499</v>
          </cell>
          <cell r="G246">
            <v>84479</v>
          </cell>
          <cell r="H246">
            <v>2025</v>
          </cell>
          <cell r="I246">
            <v>42461053</v>
          </cell>
          <cell r="J246">
            <v>26702</v>
          </cell>
          <cell r="K246">
            <v>31.61</v>
          </cell>
          <cell r="L246">
            <v>8.1</v>
          </cell>
          <cell r="M246">
            <v>2.6</v>
          </cell>
        </row>
        <row r="247">
          <cell r="A247">
            <v>42860</v>
          </cell>
          <cell r="B247">
            <v>499.9</v>
          </cell>
          <cell r="C247">
            <v>499.9</v>
          </cell>
          <cell r="D247">
            <v>496.1</v>
          </cell>
          <cell r="E247">
            <v>498.45</v>
          </cell>
          <cell r="F247">
            <v>498.02618259858701</v>
          </cell>
          <cell r="G247">
            <v>55915</v>
          </cell>
          <cell r="H247">
            <v>1278</v>
          </cell>
          <cell r="I247">
            <v>27847134</v>
          </cell>
          <cell r="J247">
            <v>19173</v>
          </cell>
          <cell r="K247">
            <v>34.29</v>
          </cell>
          <cell r="L247">
            <v>3.8</v>
          </cell>
          <cell r="M247">
            <v>-1.45</v>
          </cell>
        </row>
        <row r="248">
          <cell r="A248">
            <v>42859</v>
          </cell>
          <cell r="B248">
            <v>497</v>
          </cell>
          <cell r="C248">
            <v>499.95</v>
          </cell>
          <cell r="D248">
            <v>495.05</v>
          </cell>
          <cell r="E248">
            <v>498.8</v>
          </cell>
          <cell r="F248">
            <v>497.47449055280498</v>
          </cell>
          <cell r="G248">
            <v>74149</v>
          </cell>
          <cell r="H248">
            <v>2087</v>
          </cell>
          <cell r="I248">
            <v>36887236</v>
          </cell>
          <cell r="J248">
            <v>26907</v>
          </cell>
          <cell r="K248">
            <v>36.29</v>
          </cell>
          <cell r="L248">
            <v>4.9000000000000004</v>
          </cell>
          <cell r="M248">
            <v>1.8</v>
          </cell>
        </row>
        <row r="249">
          <cell r="A249">
            <v>42858</v>
          </cell>
          <cell r="B249">
            <v>497</v>
          </cell>
          <cell r="C249">
            <v>499.2</v>
          </cell>
          <cell r="D249">
            <v>494.4</v>
          </cell>
          <cell r="E249">
            <v>496.15</v>
          </cell>
          <cell r="F249">
            <v>496.23545187283202</v>
          </cell>
          <cell r="G249">
            <v>325523</v>
          </cell>
          <cell r="H249">
            <v>1931</v>
          </cell>
          <cell r="I249">
            <v>161536053</v>
          </cell>
          <cell r="J249">
            <v>26667</v>
          </cell>
          <cell r="K249">
            <v>8.19</v>
          </cell>
          <cell r="L249">
            <v>4.8</v>
          </cell>
          <cell r="M249">
            <v>-0.85</v>
          </cell>
        </row>
        <row r="250">
          <cell r="A250">
            <v>42857</v>
          </cell>
          <cell r="B250">
            <v>495</v>
          </cell>
          <cell r="C250">
            <v>497.85</v>
          </cell>
          <cell r="D250">
            <v>493</v>
          </cell>
          <cell r="E250">
            <v>495</v>
          </cell>
          <cell r="F250">
            <v>495.81809022915797</v>
          </cell>
          <cell r="G250">
            <v>58562</v>
          </cell>
          <cell r="H250">
            <v>1474</v>
          </cell>
          <cell r="I250">
            <v>29036099</v>
          </cell>
          <cell r="J250">
            <v>22834</v>
          </cell>
          <cell r="K250">
            <v>38.99</v>
          </cell>
          <cell r="L250">
            <v>4.8499999999999996</v>
          </cell>
          <cell r="M250">
            <v>0</v>
          </cell>
        </row>
        <row r="251">
          <cell r="A251">
            <v>42853</v>
          </cell>
          <cell r="B251">
            <v>495.75</v>
          </cell>
          <cell r="C251">
            <v>497.6</v>
          </cell>
          <cell r="D251">
            <v>490.15</v>
          </cell>
          <cell r="E251">
            <v>494.1</v>
          </cell>
          <cell r="F251">
            <v>492.85718527001001</v>
          </cell>
          <cell r="G251">
            <v>94311</v>
          </cell>
          <cell r="H251">
            <v>2859</v>
          </cell>
          <cell r="I251">
            <v>46481854</v>
          </cell>
          <cell r="J251">
            <v>35299</v>
          </cell>
          <cell r="K251">
            <v>37.43</v>
          </cell>
          <cell r="L251">
            <v>7.45</v>
          </cell>
          <cell r="M251">
            <v>-1.65</v>
          </cell>
        </row>
        <row r="252">
          <cell r="A252">
            <v>42852</v>
          </cell>
          <cell r="B252">
            <v>492.5</v>
          </cell>
          <cell r="C252">
            <v>498</v>
          </cell>
          <cell r="D252">
            <v>488.65</v>
          </cell>
          <cell r="E252">
            <v>495.7</v>
          </cell>
          <cell r="F252">
            <v>493.23526114953398</v>
          </cell>
          <cell r="G252">
            <v>167720</v>
          </cell>
          <cell r="H252">
            <v>3131</v>
          </cell>
          <cell r="I252">
            <v>82725418</v>
          </cell>
          <cell r="J252">
            <v>74880</v>
          </cell>
          <cell r="K252">
            <v>44.65</v>
          </cell>
          <cell r="L252">
            <v>9.35</v>
          </cell>
          <cell r="M252">
            <v>3.2</v>
          </cell>
        </row>
        <row r="253">
          <cell r="A253">
            <v>42851</v>
          </cell>
          <cell r="B253">
            <v>504</v>
          </cell>
          <cell r="C253">
            <v>513</v>
          </cell>
          <cell r="D253">
            <v>489</v>
          </cell>
          <cell r="E253">
            <v>490.6</v>
          </cell>
          <cell r="F253">
            <v>498.49232834707601</v>
          </cell>
          <cell r="G253">
            <v>1206650</v>
          </cell>
          <cell r="H253">
            <v>20186</v>
          </cell>
          <cell r="I253">
            <v>601505768</v>
          </cell>
          <cell r="J253">
            <v>394558</v>
          </cell>
          <cell r="K253">
            <v>32.700000000000003</v>
          </cell>
          <cell r="L253">
            <v>24</v>
          </cell>
          <cell r="M253">
            <v>-13.4</v>
          </cell>
        </row>
        <row r="254">
          <cell r="A254">
            <v>42850</v>
          </cell>
          <cell r="B254">
            <v>499</v>
          </cell>
          <cell r="C254">
            <v>499.9</v>
          </cell>
          <cell r="D254">
            <v>489.3</v>
          </cell>
          <cell r="E254">
            <v>494.55</v>
          </cell>
          <cell r="F254">
            <v>494.233432469364</v>
          </cell>
          <cell r="G254">
            <v>136849</v>
          </cell>
          <cell r="H254">
            <v>2306</v>
          </cell>
          <cell r="I254">
            <v>67635351</v>
          </cell>
          <cell r="J254">
            <v>16647</v>
          </cell>
          <cell r="K254">
            <v>12.16</v>
          </cell>
          <cell r="L254">
            <v>10.6</v>
          </cell>
          <cell r="M254">
            <v>-4.45</v>
          </cell>
        </row>
        <row r="255">
          <cell r="A255">
            <v>42849</v>
          </cell>
          <cell r="B255">
            <v>490</v>
          </cell>
          <cell r="C255">
            <v>494</v>
          </cell>
          <cell r="D255">
            <v>484.75</v>
          </cell>
          <cell r="E255">
            <v>491.8</v>
          </cell>
          <cell r="F255">
            <v>488.96996672861002</v>
          </cell>
          <cell r="G255">
            <v>89867</v>
          </cell>
          <cell r="H255">
            <v>992</v>
          </cell>
          <cell r="I255">
            <v>43942264</v>
          </cell>
          <cell r="J255">
            <v>49325</v>
          </cell>
          <cell r="K255">
            <v>54.89</v>
          </cell>
          <cell r="L255">
            <v>9.25</v>
          </cell>
          <cell r="M255">
            <v>1.8</v>
          </cell>
        </row>
        <row r="256">
          <cell r="A256">
            <v>42846</v>
          </cell>
          <cell r="B256">
            <v>500</v>
          </cell>
          <cell r="C256">
            <v>503.15</v>
          </cell>
          <cell r="D256">
            <v>486.8</v>
          </cell>
          <cell r="E256">
            <v>493.2</v>
          </cell>
          <cell r="F256">
            <v>497.57582034885399</v>
          </cell>
          <cell r="G256">
            <v>33309</v>
          </cell>
          <cell r="H256">
            <v>764</v>
          </cell>
          <cell r="I256">
            <v>16573753</v>
          </cell>
          <cell r="J256">
            <v>8410</v>
          </cell>
          <cell r="K256">
            <v>25.25</v>
          </cell>
          <cell r="L256">
            <v>16.350000000000001</v>
          </cell>
          <cell r="M256">
            <v>-6.8</v>
          </cell>
        </row>
        <row r="257">
          <cell r="A257">
            <v>42845</v>
          </cell>
          <cell r="B257">
            <v>498.2</v>
          </cell>
          <cell r="C257">
            <v>505</v>
          </cell>
          <cell r="D257">
            <v>496</v>
          </cell>
          <cell r="E257">
            <v>500</v>
          </cell>
          <cell r="F257">
            <v>500.10675347907699</v>
          </cell>
          <cell r="G257">
            <v>372297</v>
          </cell>
          <cell r="H257">
            <v>1050</v>
          </cell>
          <cell r="I257">
            <v>186188244</v>
          </cell>
          <cell r="J257">
            <v>333530</v>
          </cell>
          <cell r="K257">
            <v>89.59</v>
          </cell>
          <cell r="L257">
            <v>9</v>
          </cell>
          <cell r="M257">
            <v>1.8</v>
          </cell>
        </row>
        <row r="258">
          <cell r="A258">
            <v>42844</v>
          </cell>
          <cell r="B258">
            <v>494</v>
          </cell>
          <cell r="C258">
            <v>499.35</v>
          </cell>
          <cell r="D258">
            <v>490.5</v>
          </cell>
          <cell r="E258">
            <v>498.2</v>
          </cell>
          <cell r="F258">
            <v>495.02998156199902</v>
          </cell>
          <cell r="G258">
            <v>189283</v>
          </cell>
          <cell r="H258">
            <v>1098</v>
          </cell>
          <cell r="I258">
            <v>93700760</v>
          </cell>
          <cell r="J258">
            <v>151378</v>
          </cell>
          <cell r="K258">
            <v>79.97</v>
          </cell>
          <cell r="L258">
            <v>8.85</v>
          </cell>
          <cell r="M258">
            <v>4.2</v>
          </cell>
        </row>
        <row r="259">
          <cell r="A259">
            <v>42843</v>
          </cell>
          <cell r="B259">
            <v>491.8</v>
          </cell>
          <cell r="C259">
            <v>497.45</v>
          </cell>
          <cell r="D259">
            <v>491.3</v>
          </cell>
          <cell r="E259">
            <v>493.95</v>
          </cell>
          <cell r="F259">
            <v>494.15396703577801</v>
          </cell>
          <cell r="G259">
            <v>27363</v>
          </cell>
          <cell r="H259">
            <v>622</v>
          </cell>
          <cell r="I259">
            <v>13521535</v>
          </cell>
          <cell r="J259">
            <v>5560</v>
          </cell>
          <cell r="K259">
            <v>20.32</v>
          </cell>
          <cell r="L259">
            <v>6.15</v>
          </cell>
          <cell r="M259">
            <v>2.15</v>
          </cell>
        </row>
        <row r="260">
          <cell r="A260">
            <v>42842</v>
          </cell>
          <cell r="B260">
            <v>494.8</v>
          </cell>
          <cell r="C260">
            <v>495.75</v>
          </cell>
          <cell r="D260">
            <v>490.05</v>
          </cell>
          <cell r="E260">
            <v>491.8</v>
          </cell>
          <cell r="F260">
            <v>492.47891820828198</v>
          </cell>
          <cell r="G260">
            <v>31947</v>
          </cell>
          <cell r="H260">
            <v>740</v>
          </cell>
          <cell r="I260">
            <v>15733224</v>
          </cell>
          <cell r="J260">
            <v>6259</v>
          </cell>
          <cell r="K260">
            <v>19.59</v>
          </cell>
          <cell r="L260">
            <v>5.7</v>
          </cell>
          <cell r="M260">
            <v>-3</v>
          </cell>
        </row>
        <row r="261">
          <cell r="A261">
            <v>42838</v>
          </cell>
          <cell r="B261">
            <v>501.1</v>
          </cell>
          <cell r="C261">
            <v>504</v>
          </cell>
          <cell r="D261">
            <v>492.3</v>
          </cell>
          <cell r="E261">
            <v>494.8</v>
          </cell>
          <cell r="F261">
            <v>494.902389797691</v>
          </cell>
          <cell r="G261">
            <v>146163</v>
          </cell>
          <cell r="H261">
            <v>1158</v>
          </cell>
          <cell r="I261">
            <v>72336418</v>
          </cell>
          <cell r="J261">
            <v>104575</v>
          </cell>
          <cell r="K261">
            <v>71.55</v>
          </cell>
          <cell r="L261">
            <v>11.7</v>
          </cell>
          <cell r="M261">
            <v>-6.3</v>
          </cell>
        </row>
        <row r="262">
          <cell r="A262">
            <v>42837</v>
          </cell>
          <cell r="B262">
            <v>510</v>
          </cell>
          <cell r="C262">
            <v>510</v>
          </cell>
          <cell r="D262">
            <v>499</v>
          </cell>
          <cell r="E262">
            <v>501</v>
          </cell>
          <cell r="F262">
            <v>505.05629742150899</v>
          </cell>
          <cell r="G262">
            <v>258058</v>
          </cell>
          <cell r="H262">
            <v>1648</v>
          </cell>
          <cell r="I262">
            <v>130333818</v>
          </cell>
          <cell r="J262">
            <v>185702</v>
          </cell>
          <cell r="K262">
            <v>71.959999999999994</v>
          </cell>
          <cell r="L262">
            <v>11</v>
          </cell>
          <cell r="M262">
            <v>-9</v>
          </cell>
        </row>
        <row r="263">
          <cell r="A263">
            <v>42836</v>
          </cell>
          <cell r="B263">
            <v>506</v>
          </cell>
          <cell r="C263">
            <v>511.45</v>
          </cell>
          <cell r="D263">
            <v>500.75</v>
          </cell>
          <cell r="E263">
            <v>509.95</v>
          </cell>
          <cell r="F263">
            <v>508.20707544085201</v>
          </cell>
          <cell r="G263">
            <v>45877</v>
          </cell>
          <cell r="H263">
            <v>1476</v>
          </cell>
          <cell r="I263">
            <v>23315016</v>
          </cell>
          <cell r="J263">
            <v>17547</v>
          </cell>
          <cell r="K263">
            <v>38.25</v>
          </cell>
          <cell r="L263">
            <v>10.7</v>
          </cell>
          <cell r="M263">
            <v>3.95</v>
          </cell>
        </row>
        <row r="264">
          <cell r="A264">
            <v>42835</v>
          </cell>
          <cell r="B264">
            <v>510</v>
          </cell>
          <cell r="C264">
            <v>517.20000000000005</v>
          </cell>
          <cell r="D264">
            <v>501</v>
          </cell>
          <cell r="E264">
            <v>503.35</v>
          </cell>
          <cell r="F264">
            <v>507.99143167028097</v>
          </cell>
          <cell r="G264">
            <v>92200</v>
          </cell>
          <cell r="H264">
            <v>1830</v>
          </cell>
          <cell r="I264">
            <v>46836810</v>
          </cell>
          <cell r="J264">
            <v>14268</v>
          </cell>
          <cell r="K264">
            <v>15.48</v>
          </cell>
          <cell r="L264">
            <v>16.2</v>
          </cell>
          <cell r="M264">
            <v>-6.65</v>
          </cell>
        </row>
        <row r="265">
          <cell r="A265">
            <v>42832</v>
          </cell>
          <cell r="B265">
            <v>512.45000000000005</v>
          </cell>
          <cell r="C265">
            <v>513.65</v>
          </cell>
          <cell r="D265">
            <v>509.05</v>
          </cell>
          <cell r="E265">
            <v>511.75</v>
          </cell>
          <cell r="F265">
            <v>510.31513120248502</v>
          </cell>
          <cell r="G265">
            <v>85631</v>
          </cell>
          <cell r="H265">
            <v>789</v>
          </cell>
          <cell r="I265">
            <v>43698795</v>
          </cell>
          <cell r="J265">
            <v>60503</v>
          </cell>
          <cell r="K265">
            <v>70.66</v>
          </cell>
          <cell r="L265">
            <v>4.5999999999999996</v>
          </cell>
          <cell r="M265">
            <v>-0.7</v>
          </cell>
        </row>
        <row r="266">
          <cell r="A266">
            <v>42831</v>
          </cell>
          <cell r="B266">
            <v>510</v>
          </cell>
          <cell r="C266">
            <v>515</v>
          </cell>
          <cell r="D266">
            <v>506.45</v>
          </cell>
          <cell r="E266">
            <v>513.4</v>
          </cell>
          <cell r="F266">
            <v>511.00519316702599</v>
          </cell>
          <cell r="G266">
            <v>74521</v>
          </cell>
          <cell r="H266">
            <v>1432</v>
          </cell>
          <cell r="I266">
            <v>38080618</v>
          </cell>
          <cell r="J266">
            <v>22934</v>
          </cell>
          <cell r="K266">
            <v>30.78</v>
          </cell>
          <cell r="L266">
            <v>8.5500000000000007</v>
          </cell>
          <cell r="M266">
            <v>3.4</v>
          </cell>
        </row>
        <row r="267">
          <cell r="A267">
            <v>42830</v>
          </cell>
          <cell r="B267">
            <v>507.1</v>
          </cell>
          <cell r="C267">
            <v>511.45</v>
          </cell>
          <cell r="D267">
            <v>503.05</v>
          </cell>
          <cell r="E267">
            <v>510.55</v>
          </cell>
          <cell r="F267">
            <v>508.58198577189398</v>
          </cell>
          <cell r="G267">
            <v>74641</v>
          </cell>
          <cell r="H267">
            <v>1357</v>
          </cell>
          <cell r="I267">
            <v>37961068</v>
          </cell>
          <cell r="J267">
            <v>22431</v>
          </cell>
          <cell r="K267">
            <v>30.05</v>
          </cell>
          <cell r="L267">
            <v>8.4</v>
          </cell>
          <cell r="M267">
            <v>3.45</v>
          </cell>
        </row>
        <row r="268">
          <cell r="A268">
            <v>42828</v>
          </cell>
          <cell r="B268">
            <v>515.70000000000005</v>
          </cell>
          <cell r="C268">
            <v>515.70000000000005</v>
          </cell>
          <cell r="D268">
            <v>505.5</v>
          </cell>
          <cell r="E268">
            <v>507.1</v>
          </cell>
          <cell r="F268">
            <v>508.71039714913201</v>
          </cell>
          <cell r="G268">
            <v>89236</v>
          </cell>
          <cell r="H268">
            <v>1739</v>
          </cell>
          <cell r="I268">
            <v>45395281</v>
          </cell>
          <cell r="J268">
            <v>30231</v>
          </cell>
          <cell r="K268">
            <v>33.880000000000003</v>
          </cell>
          <cell r="L268">
            <v>10.199999999999999</v>
          </cell>
          <cell r="M268">
            <v>-8.6</v>
          </cell>
        </row>
        <row r="269">
          <cell r="A269">
            <v>42825</v>
          </cell>
          <cell r="B269">
            <v>512</v>
          </cell>
          <cell r="C269">
            <v>517.5</v>
          </cell>
          <cell r="D269">
            <v>510.2</v>
          </cell>
          <cell r="E269">
            <v>515.35</v>
          </cell>
          <cell r="F269">
            <v>512.95482652752298</v>
          </cell>
          <cell r="G269">
            <v>69377</v>
          </cell>
          <cell r="H269">
            <v>1266</v>
          </cell>
          <cell r="I269">
            <v>35587267</v>
          </cell>
          <cell r="J269">
            <v>13874</v>
          </cell>
          <cell r="K269">
            <v>20</v>
          </cell>
          <cell r="L269">
            <v>7.3</v>
          </cell>
          <cell r="M269">
            <v>3.35</v>
          </cell>
        </row>
        <row r="270">
          <cell r="A270">
            <v>42824</v>
          </cell>
          <cell r="B270">
            <v>510</v>
          </cell>
          <cell r="C270">
            <v>517.79999999999995</v>
          </cell>
          <cell r="D270">
            <v>508.5</v>
          </cell>
          <cell r="E270">
            <v>515.75</v>
          </cell>
          <cell r="F270">
            <v>512.984113193496</v>
          </cell>
          <cell r="G270">
            <v>56399</v>
          </cell>
          <cell r="H270">
            <v>1540</v>
          </cell>
          <cell r="I270">
            <v>28931791</v>
          </cell>
          <cell r="J270">
            <v>17986</v>
          </cell>
          <cell r="K270">
            <v>31.89</v>
          </cell>
          <cell r="L270">
            <v>9.3000000000000007</v>
          </cell>
          <cell r="M270">
            <v>5.75</v>
          </cell>
        </row>
        <row r="271">
          <cell r="A271">
            <v>42823</v>
          </cell>
          <cell r="B271">
            <v>508</v>
          </cell>
          <cell r="C271">
            <v>512.29999999999995</v>
          </cell>
          <cell r="D271">
            <v>502</v>
          </cell>
          <cell r="E271">
            <v>510</v>
          </cell>
          <cell r="F271">
            <v>506.35011562101698</v>
          </cell>
          <cell r="G271">
            <v>816893</v>
          </cell>
          <cell r="H271">
            <v>2208</v>
          </cell>
          <cell r="I271">
            <v>413633865</v>
          </cell>
          <cell r="J271">
            <v>750270</v>
          </cell>
          <cell r="K271">
            <v>91.84</v>
          </cell>
          <cell r="L271">
            <v>10.3</v>
          </cell>
          <cell r="M271">
            <v>2</v>
          </cell>
        </row>
        <row r="272">
          <cell r="A272">
            <v>42822</v>
          </cell>
          <cell r="B272">
            <v>509</v>
          </cell>
          <cell r="C272">
            <v>510.7</v>
          </cell>
          <cell r="D272">
            <v>503.25</v>
          </cell>
          <cell r="E272">
            <v>507.55</v>
          </cell>
          <cell r="F272">
            <v>508.43552046510803</v>
          </cell>
          <cell r="G272">
            <v>1590683</v>
          </cell>
          <cell r="H272">
            <v>2565</v>
          </cell>
          <cell r="I272">
            <v>808759739</v>
          </cell>
          <cell r="J272">
            <v>1535336</v>
          </cell>
          <cell r="K272">
            <v>96.52</v>
          </cell>
          <cell r="L272">
            <v>7.45</v>
          </cell>
          <cell r="M272">
            <v>-1.45</v>
          </cell>
        </row>
        <row r="273">
          <cell r="A273">
            <v>42821</v>
          </cell>
          <cell r="B273">
            <v>512</v>
          </cell>
          <cell r="C273">
            <v>512.20000000000005</v>
          </cell>
          <cell r="D273">
            <v>502.6</v>
          </cell>
          <cell r="E273">
            <v>503.45</v>
          </cell>
          <cell r="F273">
            <v>504.89459990586801</v>
          </cell>
          <cell r="G273">
            <v>3488754</v>
          </cell>
          <cell r="H273">
            <v>2357</v>
          </cell>
          <cell r="I273">
            <v>1761453055</v>
          </cell>
          <cell r="J273">
            <v>3435644</v>
          </cell>
          <cell r="K273">
            <v>98.48</v>
          </cell>
          <cell r="L273">
            <v>9.6</v>
          </cell>
          <cell r="M273">
            <v>-8.5500000000000007</v>
          </cell>
        </row>
        <row r="274">
          <cell r="A274">
            <v>42818</v>
          </cell>
          <cell r="B274">
            <v>510</v>
          </cell>
          <cell r="C274">
            <v>514</v>
          </cell>
          <cell r="D274">
            <v>510</v>
          </cell>
          <cell r="E274">
            <v>512.5</v>
          </cell>
          <cell r="F274">
            <v>511.41758347726801</v>
          </cell>
          <cell r="G274">
            <v>4448756</v>
          </cell>
          <cell r="H274">
            <v>2072</v>
          </cell>
          <cell r="I274">
            <v>2275172043</v>
          </cell>
          <cell r="J274">
            <v>4375875</v>
          </cell>
          <cell r="K274">
            <v>98.36</v>
          </cell>
          <cell r="L274">
            <v>4</v>
          </cell>
          <cell r="M274">
            <v>2.5</v>
          </cell>
        </row>
        <row r="275">
          <cell r="A275">
            <v>42817</v>
          </cell>
          <cell r="B275">
            <v>501.55</v>
          </cell>
          <cell r="C275">
            <v>511</v>
          </cell>
          <cell r="D275">
            <v>501</v>
          </cell>
          <cell r="E275">
            <v>509.55</v>
          </cell>
          <cell r="F275">
            <v>504.611801102519</v>
          </cell>
          <cell r="G275">
            <v>3712043</v>
          </cell>
          <cell r="H275">
            <v>3583</v>
          </cell>
          <cell r="I275">
            <v>1873140704</v>
          </cell>
          <cell r="J275">
            <v>3627402</v>
          </cell>
          <cell r="K275">
            <v>97.72</v>
          </cell>
          <cell r="L275">
            <v>10</v>
          </cell>
          <cell r="M275">
            <v>8</v>
          </cell>
        </row>
        <row r="276">
          <cell r="A276">
            <v>42816</v>
          </cell>
          <cell r="B276">
            <v>495</v>
          </cell>
          <cell r="C276">
            <v>502.85</v>
          </cell>
          <cell r="D276">
            <v>492.15</v>
          </cell>
          <cell r="E276">
            <v>501.55</v>
          </cell>
          <cell r="F276">
            <v>500.66520141055901</v>
          </cell>
          <cell r="G276">
            <v>2064713</v>
          </cell>
          <cell r="H276">
            <v>1297</v>
          </cell>
          <cell r="I276">
            <v>1033729950</v>
          </cell>
          <cell r="J276">
            <v>2033671</v>
          </cell>
          <cell r="K276">
            <v>98.5</v>
          </cell>
          <cell r="L276">
            <v>10.7</v>
          </cell>
          <cell r="M276">
            <v>6.55</v>
          </cell>
        </row>
        <row r="277">
          <cell r="A277">
            <v>42815</v>
          </cell>
          <cell r="B277">
            <v>497</v>
          </cell>
          <cell r="C277">
            <v>501.6</v>
          </cell>
          <cell r="D277">
            <v>493.9</v>
          </cell>
          <cell r="E277">
            <v>497.6</v>
          </cell>
          <cell r="F277">
            <v>499.15096339035699</v>
          </cell>
          <cell r="G277">
            <v>1359833</v>
          </cell>
          <cell r="H277">
            <v>1406</v>
          </cell>
          <cell r="I277">
            <v>678761952</v>
          </cell>
          <cell r="J277">
            <v>1331534</v>
          </cell>
          <cell r="K277">
            <v>97.92</v>
          </cell>
          <cell r="L277">
            <v>7.7</v>
          </cell>
          <cell r="M277">
            <v>0.6</v>
          </cell>
        </row>
        <row r="278">
          <cell r="A278">
            <v>42814</v>
          </cell>
          <cell r="B278">
            <v>503.75</v>
          </cell>
          <cell r="C278">
            <v>503.75</v>
          </cell>
          <cell r="D278">
            <v>494.9</v>
          </cell>
          <cell r="E278">
            <v>496.85</v>
          </cell>
          <cell r="F278">
            <v>499.840893841911</v>
          </cell>
          <cell r="G278">
            <v>1305600</v>
          </cell>
          <cell r="H278">
            <v>1612</v>
          </cell>
          <cell r="I278">
            <v>652592271</v>
          </cell>
          <cell r="J278">
            <v>1284568</v>
          </cell>
          <cell r="K278">
            <v>98.39</v>
          </cell>
          <cell r="L278">
            <v>8.85</v>
          </cell>
          <cell r="M278">
            <v>-6.9</v>
          </cell>
        </row>
        <row r="279">
          <cell r="A279">
            <v>42811</v>
          </cell>
          <cell r="B279">
            <v>504</v>
          </cell>
          <cell r="C279">
            <v>506.05</v>
          </cell>
          <cell r="D279">
            <v>499.1</v>
          </cell>
          <cell r="E279">
            <v>503.75</v>
          </cell>
          <cell r="F279">
            <v>500.38367405958797</v>
          </cell>
          <cell r="G279">
            <v>726145</v>
          </cell>
          <cell r="H279">
            <v>2141</v>
          </cell>
          <cell r="I279">
            <v>363351103</v>
          </cell>
          <cell r="J279">
            <v>673668</v>
          </cell>
          <cell r="K279">
            <v>92.77</v>
          </cell>
          <cell r="L279">
            <v>6.95</v>
          </cell>
          <cell r="M279">
            <v>-0.25</v>
          </cell>
        </row>
        <row r="280">
          <cell r="A280">
            <v>42810</v>
          </cell>
          <cell r="B280">
            <v>500</v>
          </cell>
          <cell r="C280">
            <v>501.1</v>
          </cell>
          <cell r="D280">
            <v>494</v>
          </cell>
          <cell r="E280">
            <v>499.55</v>
          </cell>
          <cell r="F280">
            <v>494.333691877913</v>
          </cell>
          <cell r="G280">
            <v>713068</v>
          </cell>
          <cell r="H280">
            <v>1639</v>
          </cell>
          <cell r="I280">
            <v>352493537</v>
          </cell>
          <cell r="J280">
            <v>681259</v>
          </cell>
          <cell r="K280">
            <v>95.54</v>
          </cell>
          <cell r="L280">
            <v>7.1</v>
          </cell>
          <cell r="M280">
            <v>-0.45</v>
          </cell>
        </row>
        <row r="281">
          <cell r="A281">
            <v>42809</v>
          </cell>
          <cell r="B281">
            <v>505</v>
          </cell>
          <cell r="C281">
            <v>505</v>
          </cell>
          <cell r="D281">
            <v>491.5</v>
          </cell>
          <cell r="E281">
            <v>493.5</v>
          </cell>
          <cell r="F281">
            <v>496.73738299657799</v>
          </cell>
          <cell r="G281">
            <v>77455</v>
          </cell>
          <cell r="H281">
            <v>2383</v>
          </cell>
          <cell r="I281">
            <v>38474794</v>
          </cell>
          <cell r="J281">
            <v>29617</v>
          </cell>
          <cell r="K281">
            <v>38.24</v>
          </cell>
          <cell r="L281">
            <v>13.5</v>
          </cell>
          <cell r="M281">
            <v>-11.5</v>
          </cell>
        </row>
        <row r="282">
          <cell r="A282">
            <v>42808</v>
          </cell>
          <cell r="B282">
            <v>490</v>
          </cell>
          <cell r="C282">
            <v>503</v>
          </cell>
          <cell r="D282">
            <v>489.45</v>
          </cell>
          <cell r="E282">
            <v>500.45</v>
          </cell>
          <cell r="F282">
            <v>495.756308395509</v>
          </cell>
          <cell r="G282">
            <v>74385</v>
          </cell>
          <cell r="H282">
            <v>1924</v>
          </cell>
          <cell r="I282">
            <v>36876833</v>
          </cell>
          <cell r="J282">
            <v>44391</v>
          </cell>
          <cell r="K282">
            <v>59.68</v>
          </cell>
          <cell r="L282">
            <v>13.55</v>
          </cell>
          <cell r="M282">
            <v>10.45</v>
          </cell>
        </row>
        <row r="283">
          <cell r="A283">
            <v>42804</v>
          </cell>
          <cell r="B283">
            <v>489</v>
          </cell>
          <cell r="C283">
            <v>489</v>
          </cell>
          <cell r="D283">
            <v>484.1</v>
          </cell>
          <cell r="E283">
            <v>486.95</v>
          </cell>
          <cell r="F283">
            <v>486.46312739508301</v>
          </cell>
          <cell r="G283">
            <v>21398</v>
          </cell>
          <cell r="H283">
            <v>575</v>
          </cell>
          <cell r="I283">
            <v>10409338</v>
          </cell>
          <cell r="J283">
            <v>10166</v>
          </cell>
          <cell r="K283">
            <v>47.51</v>
          </cell>
          <cell r="L283">
            <v>4.9000000000000004</v>
          </cell>
          <cell r="M283">
            <v>-2.0499999999999998</v>
          </cell>
        </row>
        <row r="284">
          <cell r="A284">
            <v>42803</v>
          </cell>
          <cell r="B284">
            <v>492</v>
          </cell>
          <cell r="C284">
            <v>492.1</v>
          </cell>
          <cell r="D284">
            <v>483.2</v>
          </cell>
          <cell r="E284">
            <v>484.2</v>
          </cell>
          <cell r="F284">
            <v>486.16405181770699</v>
          </cell>
          <cell r="G284">
            <v>70941</v>
          </cell>
          <cell r="H284">
            <v>2286</v>
          </cell>
          <cell r="I284">
            <v>34488964</v>
          </cell>
          <cell r="J284">
            <v>18107</v>
          </cell>
          <cell r="K284">
            <v>25.52</v>
          </cell>
          <cell r="L284">
            <v>8.9</v>
          </cell>
          <cell r="M284">
            <v>-7.8</v>
          </cell>
        </row>
        <row r="285">
          <cell r="A285">
            <v>42802</v>
          </cell>
          <cell r="B285">
            <v>494</v>
          </cell>
          <cell r="C285">
            <v>494.75</v>
          </cell>
          <cell r="D285">
            <v>489.5</v>
          </cell>
          <cell r="E285">
            <v>493.9</v>
          </cell>
          <cell r="F285">
            <v>492.27872628726197</v>
          </cell>
          <cell r="G285">
            <v>36900</v>
          </cell>
          <cell r="H285">
            <v>1269</v>
          </cell>
          <cell r="I285">
            <v>18165085</v>
          </cell>
          <cell r="J285">
            <v>14498</v>
          </cell>
          <cell r="K285">
            <v>39.29</v>
          </cell>
          <cell r="L285">
            <v>5.25</v>
          </cell>
          <cell r="M285">
            <v>-0.1</v>
          </cell>
        </row>
        <row r="286">
          <cell r="A286">
            <v>42801</v>
          </cell>
          <cell r="B286">
            <v>492</v>
          </cell>
          <cell r="C286">
            <v>499.2</v>
          </cell>
          <cell r="D286">
            <v>491.35</v>
          </cell>
          <cell r="E286">
            <v>493.8</v>
          </cell>
          <cell r="F286">
            <v>495.69985332681398</v>
          </cell>
          <cell r="G286">
            <v>89996</v>
          </cell>
          <cell r="H286">
            <v>2224</v>
          </cell>
          <cell r="I286">
            <v>44611004</v>
          </cell>
          <cell r="J286">
            <v>39368</v>
          </cell>
          <cell r="K286">
            <v>43.74</v>
          </cell>
          <cell r="L286">
            <v>7.85</v>
          </cell>
          <cell r="M286">
            <v>1.8</v>
          </cell>
        </row>
        <row r="287">
          <cell r="A287">
            <v>42800</v>
          </cell>
          <cell r="B287">
            <v>494</v>
          </cell>
          <cell r="C287">
            <v>494</v>
          </cell>
          <cell r="D287">
            <v>488.7</v>
          </cell>
          <cell r="E287">
            <v>491.85</v>
          </cell>
          <cell r="F287">
            <v>490.515031142748</v>
          </cell>
          <cell r="G287">
            <v>62936</v>
          </cell>
          <cell r="H287">
            <v>1644</v>
          </cell>
          <cell r="I287">
            <v>30871054</v>
          </cell>
          <cell r="J287">
            <v>15862</v>
          </cell>
          <cell r="K287">
            <v>25.2</v>
          </cell>
          <cell r="L287">
            <v>5.3</v>
          </cell>
          <cell r="M287">
            <v>-2.15</v>
          </cell>
        </row>
        <row r="288">
          <cell r="A288">
            <v>42797</v>
          </cell>
          <cell r="B288">
            <v>490</v>
          </cell>
          <cell r="C288">
            <v>494.45</v>
          </cell>
          <cell r="D288">
            <v>487</v>
          </cell>
          <cell r="E288">
            <v>492.4</v>
          </cell>
          <cell r="F288">
            <v>491.62619425930097</v>
          </cell>
          <cell r="G288">
            <v>48461</v>
          </cell>
          <cell r="H288">
            <v>1561</v>
          </cell>
          <cell r="I288">
            <v>23824697</v>
          </cell>
          <cell r="J288">
            <v>17678</v>
          </cell>
          <cell r="K288">
            <v>36.479999999999997</v>
          </cell>
          <cell r="L288">
            <v>7.45</v>
          </cell>
          <cell r="M288">
            <v>2.4</v>
          </cell>
        </row>
        <row r="289">
          <cell r="A289">
            <v>42796</v>
          </cell>
          <cell r="B289">
            <v>493</v>
          </cell>
          <cell r="C289">
            <v>495</v>
          </cell>
          <cell r="D289">
            <v>487.15</v>
          </cell>
          <cell r="E289">
            <v>489.25</v>
          </cell>
          <cell r="F289">
            <v>491.476719953236</v>
          </cell>
          <cell r="G289">
            <v>78694</v>
          </cell>
          <cell r="H289">
            <v>2202</v>
          </cell>
          <cell r="I289">
            <v>38676269</v>
          </cell>
          <cell r="J289">
            <v>29380</v>
          </cell>
          <cell r="K289">
            <v>37.33</v>
          </cell>
          <cell r="L289">
            <v>7.85</v>
          </cell>
          <cell r="M289">
            <v>-3.75</v>
          </cell>
        </row>
        <row r="290">
          <cell r="A290">
            <v>42795</v>
          </cell>
          <cell r="B290">
            <v>488.95</v>
          </cell>
          <cell r="C290">
            <v>494.8</v>
          </cell>
          <cell r="D290">
            <v>486</v>
          </cell>
          <cell r="E290">
            <v>488.15</v>
          </cell>
          <cell r="F290">
            <v>489.59699959208899</v>
          </cell>
          <cell r="G290">
            <v>66191</v>
          </cell>
          <cell r="H290">
            <v>1576</v>
          </cell>
          <cell r="I290">
            <v>32406915</v>
          </cell>
          <cell r="J290">
            <v>20690</v>
          </cell>
          <cell r="K290">
            <v>31.26</v>
          </cell>
          <cell r="L290">
            <v>8.8000000000000007</v>
          </cell>
          <cell r="M290">
            <v>-0.8</v>
          </cell>
        </row>
        <row r="291">
          <cell r="A291">
            <v>42794</v>
          </cell>
          <cell r="B291">
            <v>490.95</v>
          </cell>
          <cell r="C291">
            <v>492.45</v>
          </cell>
          <cell r="D291">
            <v>487</v>
          </cell>
          <cell r="E291">
            <v>488.5</v>
          </cell>
          <cell r="F291">
            <v>490.06861000866701</v>
          </cell>
          <cell r="G291">
            <v>87684</v>
          </cell>
          <cell r="H291">
            <v>2881</v>
          </cell>
          <cell r="I291">
            <v>42971176</v>
          </cell>
          <cell r="J291">
            <v>33869</v>
          </cell>
          <cell r="K291">
            <v>38.630000000000003</v>
          </cell>
          <cell r="L291">
            <v>5.45</v>
          </cell>
          <cell r="M291">
            <v>-2.4500000000000002</v>
          </cell>
        </row>
        <row r="292">
          <cell r="A292">
            <v>42793</v>
          </cell>
          <cell r="B292">
            <v>486</v>
          </cell>
          <cell r="C292">
            <v>492.75</v>
          </cell>
          <cell r="D292">
            <v>480.1</v>
          </cell>
          <cell r="E292">
            <v>488.8</v>
          </cell>
          <cell r="F292">
            <v>489.217686146625</v>
          </cell>
          <cell r="G292">
            <v>73289</v>
          </cell>
          <cell r="H292">
            <v>1941</v>
          </cell>
          <cell r="I292">
            <v>35854275</v>
          </cell>
          <cell r="J292">
            <v>30051</v>
          </cell>
          <cell r="K292">
            <v>41</v>
          </cell>
          <cell r="L292">
            <v>12.65</v>
          </cell>
          <cell r="M292">
            <v>2.8</v>
          </cell>
        </row>
        <row r="293">
          <cell r="A293">
            <v>42789</v>
          </cell>
          <cell r="B293">
            <v>474.5</v>
          </cell>
          <cell r="C293">
            <v>489.8</v>
          </cell>
          <cell r="D293">
            <v>472</v>
          </cell>
          <cell r="E293">
            <v>485.55</v>
          </cell>
          <cell r="F293">
            <v>482.81504152967602</v>
          </cell>
          <cell r="G293">
            <v>92464</v>
          </cell>
          <cell r="H293">
            <v>2970</v>
          </cell>
          <cell r="I293">
            <v>44643010</v>
          </cell>
          <cell r="J293">
            <v>33976</v>
          </cell>
          <cell r="K293">
            <v>36.75</v>
          </cell>
          <cell r="L293">
            <v>17.8</v>
          </cell>
          <cell r="M293">
            <v>11.05</v>
          </cell>
        </row>
        <row r="294">
          <cell r="A294">
            <v>42788</v>
          </cell>
          <cell r="B294">
            <v>477</v>
          </cell>
          <cell r="C294">
            <v>477</v>
          </cell>
          <cell r="D294">
            <v>470.7</v>
          </cell>
          <cell r="E294">
            <v>473.55</v>
          </cell>
          <cell r="F294">
            <v>473.82806667405799</v>
          </cell>
          <cell r="G294">
            <v>27057</v>
          </cell>
          <cell r="H294">
            <v>1603</v>
          </cell>
          <cell r="I294">
            <v>12820366</v>
          </cell>
          <cell r="J294">
            <v>9338</v>
          </cell>
          <cell r="K294">
            <v>34.51</v>
          </cell>
          <cell r="L294">
            <v>6.3</v>
          </cell>
          <cell r="M294">
            <v>-3.45</v>
          </cell>
        </row>
        <row r="295">
          <cell r="A295">
            <v>42787</v>
          </cell>
          <cell r="B295">
            <v>476.1</v>
          </cell>
          <cell r="C295">
            <v>480.5</v>
          </cell>
          <cell r="D295">
            <v>473.55</v>
          </cell>
          <cell r="E295">
            <v>475.55</v>
          </cell>
          <cell r="F295">
            <v>476.733563377981</v>
          </cell>
          <cell r="G295">
            <v>48976</v>
          </cell>
          <cell r="H295">
            <v>1238</v>
          </cell>
          <cell r="I295">
            <v>23348503</v>
          </cell>
          <cell r="J295">
            <v>8471</v>
          </cell>
          <cell r="K295">
            <v>17.3</v>
          </cell>
          <cell r="L295">
            <v>6.95</v>
          </cell>
          <cell r="M295">
            <v>-0.55000000000000004</v>
          </cell>
        </row>
        <row r="296">
          <cell r="A296">
            <v>42786</v>
          </cell>
          <cell r="B296">
            <v>470</v>
          </cell>
          <cell r="C296">
            <v>477.95</v>
          </cell>
          <cell r="D296">
            <v>470</v>
          </cell>
          <cell r="E296">
            <v>475.55</v>
          </cell>
          <cell r="F296">
            <v>475.44864073844701</v>
          </cell>
          <cell r="G296">
            <v>35534</v>
          </cell>
          <cell r="H296">
            <v>920</v>
          </cell>
          <cell r="I296">
            <v>16894592</v>
          </cell>
          <cell r="J296">
            <v>11583</v>
          </cell>
          <cell r="K296">
            <v>32.6</v>
          </cell>
          <cell r="L296">
            <v>7.95</v>
          </cell>
          <cell r="M296">
            <v>5.55</v>
          </cell>
        </row>
        <row r="297">
          <cell r="A297">
            <v>42783</v>
          </cell>
          <cell r="B297">
            <v>480</v>
          </cell>
          <cell r="C297">
            <v>483.35</v>
          </cell>
          <cell r="D297">
            <v>474.35</v>
          </cell>
          <cell r="E297">
            <v>475.7</v>
          </cell>
          <cell r="F297">
            <v>477.22597283783102</v>
          </cell>
          <cell r="G297">
            <v>63397</v>
          </cell>
          <cell r="H297">
            <v>1486</v>
          </cell>
          <cell r="I297">
            <v>30254695</v>
          </cell>
          <cell r="J297">
            <v>11128</v>
          </cell>
          <cell r="K297">
            <v>17.55</v>
          </cell>
          <cell r="L297">
            <v>9</v>
          </cell>
          <cell r="M297">
            <v>-4.3</v>
          </cell>
        </row>
        <row r="298">
          <cell r="A298">
            <v>42782</v>
          </cell>
          <cell r="B298">
            <v>476</v>
          </cell>
          <cell r="C298">
            <v>481.1</v>
          </cell>
          <cell r="D298">
            <v>474.5</v>
          </cell>
          <cell r="E298">
            <v>480.6</v>
          </cell>
          <cell r="F298">
            <v>478.88405438430902</v>
          </cell>
          <cell r="G298">
            <v>64651</v>
          </cell>
          <cell r="H298">
            <v>2728</v>
          </cell>
          <cell r="I298">
            <v>30960333</v>
          </cell>
          <cell r="J298">
            <v>20011</v>
          </cell>
          <cell r="K298">
            <v>30.95</v>
          </cell>
          <cell r="L298">
            <v>6.6</v>
          </cell>
          <cell r="M298">
            <v>4.5999999999999996</v>
          </cell>
        </row>
        <row r="299">
          <cell r="A299">
            <v>42781</v>
          </cell>
          <cell r="B299">
            <v>475.05</v>
          </cell>
          <cell r="C299">
            <v>478.7</v>
          </cell>
          <cell r="D299">
            <v>468.95</v>
          </cell>
          <cell r="E299">
            <v>474.6</v>
          </cell>
          <cell r="F299">
            <v>472.934372748378</v>
          </cell>
          <cell r="G299">
            <v>49964</v>
          </cell>
          <cell r="H299">
            <v>1127</v>
          </cell>
          <cell r="I299">
            <v>23629693</v>
          </cell>
          <cell r="J299">
            <v>15105</v>
          </cell>
          <cell r="K299">
            <v>30.23</v>
          </cell>
          <cell r="L299">
            <v>9.75</v>
          </cell>
          <cell r="M299">
            <v>-0.45</v>
          </cell>
        </row>
        <row r="300">
          <cell r="A300">
            <v>42780</v>
          </cell>
          <cell r="B300">
            <v>475.2</v>
          </cell>
          <cell r="C300">
            <v>478</v>
          </cell>
          <cell r="D300">
            <v>472.1</v>
          </cell>
          <cell r="E300">
            <v>474.9</v>
          </cell>
          <cell r="F300">
            <v>475.04513320950298</v>
          </cell>
          <cell r="G300">
            <v>72142</v>
          </cell>
          <cell r="H300">
            <v>1757</v>
          </cell>
          <cell r="I300">
            <v>34270706</v>
          </cell>
          <cell r="J300">
            <v>24364</v>
          </cell>
          <cell r="K300">
            <v>33.770000000000003</v>
          </cell>
          <cell r="L300">
            <v>5.9</v>
          </cell>
          <cell r="M300">
            <v>-0.3</v>
          </cell>
        </row>
        <row r="301">
          <cell r="A301">
            <v>42779</v>
          </cell>
          <cell r="B301">
            <v>466.3</v>
          </cell>
          <cell r="C301">
            <v>476</v>
          </cell>
          <cell r="D301">
            <v>466.3</v>
          </cell>
          <cell r="E301">
            <v>474.95</v>
          </cell>
          <cell r="F301">
            <v>472.078709711827</v>
          </cell>
          <cell r="G301">
            <v>112502</v>
          </cell>
          <cell r="H301">
            <v>2547</v>
          </cell>
          <cell r="I301">
            <v>53109799</v>
          </cell>
          <cell r="J301">
            <v>35200</v>
          </cell>
          <cell r="K301">
            <v>31.29</v>
          </cell>
          <cell r="L301">
            <v>9.6999999999999993</v>
          </cell>
          <cell r="M301">
            <v>8.65</v>
          </cell>
        </row>
        <row r="302">
          <cell r="A302">
            <v>42776</v>
          </cell>
          <cell r="B302">
            <v>464.65</v>
          </cell>
          <cell r="C302">
            <v>471.8</v>
          </cell>
          <cell r="D302">
            <v>464.65</v>
          </cell>
          <cell r="E302">
            <v>468.1</v>
          </cell>
          <cell r="F302">
            <v>467.32737749482999</v>
          </cell>
          <cell r="G302">
            <v>86078</v>
          </cell>
          <cell r="H302">
            <v>2065</v>
          </cell>
          <cell r="I302">
            <v>40226606</v>
          </cell>
          <cell r="J302">
            <v>21838</v>
          </cell>
          <cell r="K302">
            <v>25.37</v>
          </cell>
          <cell r="L302">
            <v>7.15</v>
          </cell>
          <cell r="M302">
            <v>3.45</v>
          </cell>
        </row>
        <row r="303">
          <cell r="A303">
            <v>42775</v>
          </cell>
          <cell r="B303">
            <v>460</v>
          </cell>
          <cell r="C303">
            <v>465</v>
          </cell>
          <cell r="D303">
            <v>458.05</v>
          </cell>
          <cell r="E303">
            <v>464.65</v>
          </cell>
          <cell r="F303">
            <v>461.36347026581001</v>
          </cell>
          <cell r="G303">
            <v>84835</v>
          </cell>
          <cell r="H303">
            <v>2034</v>
          </cell>
          <cell r="I303">
            <v>39139770</v>
          </cell>
          <cell r="J303">
            <v>15692</v>
          </cell>
          <cell r="K303">
            <v>18.5</v>
          </cell>
          <cell r="L303">
            <v>6.95</v>
          </cell>
          <cell r="M303">
            <v>4.6500000000000004</v>
          </cell>
        </row>
        <row r="304">
          <cell r="A304">
            <v>42774</v>
          </cell>
          <cell r="B304">
            <v>456</v>
          </cell>
          <cell r="C304">
            <v>464.6</v>
          </cell>
          <cell r="D304">
            <v>455</v>
          </cell>
          <cell r="E304">
            <v>460.1</v>
          </cell>
          <cell r="F304">
            <v>461.80180271493202</v>
          </cell>
          <cell r="G304">
            <v>138125</v>
          </cell>
          <cell r="H304">
            <v>2590</v>
          </cell>
          <cell r="I304">
            <v>63786374</v>
          </cell>
          <cell r="J304">
            <v>49329</v>
          </cell>
          <cell r="K304">
            <v>35.71</v>
          </cell>
          <cell r="L304">
            <v>9.6</v>
          </cell>
          <cell r="M304">
            <v>4.0999999999999996</v>
          </cell>
        </row>
        <row r="305">
          <cell r="A305">
            <v>42773</v>
          </cell>
          <cell r="B305">
            <v>464</v>
          </cell>
          <cell r="C305">
            <v>464.6</v>
          </cell>
          <cell r="D305">
            <v>455.65</v>
          </cell>
          <cell r="E305">
            <v>457.55</v>
          </cell>
          <cell r="F305">
            <v>457.73827476782401</v>
          </cell>
          <cell r="G305">
            <v>103047</v>
          </cell>
          <cell r="H305">
            <v>2448</v>
          </cell>
          <cell r="I305">
            <v>47168556</v>
          </cell>
          <cell r="J305">
            <v>14807</v>
          </cell>
          <cell r="K305">
            <v>14.37</v>
          </cell>
          <cell r="L305">
            <v>8.9499999999999993</v>
          </cell>
          <cell r="M305">
            <v>-6.45</v>
          </cell>
        </row>
        <row r="306">
          <cell r="A306">
            <v>42772</v>
          </cell>
          <cell r="B306">
            <v>455.5</v>
          </cell>
          <cell r="C306">
            <v>462.5</v>
          </cell>
          <cell r="D306">
            <v>455.25</v>
          </cell>
          <cell r="E306">
            <v>461.05</v>
          </cell>
          <cell r="F306">
            <v>458.98888011474401</v>
          </cell>
          <cell r="G306">
            <v>186153</v>
          </cell>
          <cell r="H306">
            <v>3155</v>
          </cell>
          <cell r="I306">
            <v>85442157</v>
          </cell>
          <cell r="J306">
            <v>55606</v>
          </cell>
          <cell r="K306">
            <v>29.87</v>
          </cell>
          <cell r="L306">
            <v>7.25</v>
          </cell>
          <cell r="M306">
            <v>5.55</v>
          </cell>
        </row>
        <row r="307">
          <cell r="A307">
            <v>42769</v>
          </cell>
          <cell r="B307">
            <v>455.2</v>
          </cell>
          <cell r="C307">
            <v>458.3</v>
          </cell>
          <cell r="D307">
            <v>454.2</v>
          </cell>
          <cell r="E307">
            <v>456.7</v>
          </cell>
          <cell r="F307">
            <v>455.82683407741803</v>
          </cell>
          <cell r="G307">
            <v>195766</v>
          </cell>
          <cell r="H307">
            <v>3431</v>
          </cell>
          <cell r="I307">
            <v>89235396</v>
          </cell>
          <cell r="J307">
            <v>59547</v>
          </cell>
          <cell r="K307">
            <v>30.42</v>
          </cell>
          <cell r="L307">
            <v>4.0999999999999996</v>
          </cell>
          <cell r="M307">
            <v>1.5</v>
          </cell>
        </row>
        <row r="308">
          <cell r="A308">
            <v>42768</v>
          </cell>
          <cell r="B308">
            <v>455</v>
          </cell>
          <cell r="C308">
            <v>457.35</v>
          </cell>
          <cell r="D308">
            <v>446.2</v>
          </cell>
          <cell r="E308">
            <v>455.2</v>
          </cell>
          <cell r="F308">
            <v>452.008045743362</v>
          </cell>
          <cell r="G308">
            <v>152503</v>
          </cell>
          <cell r="H308">
            <v>3433</v>
          </cell>
          <cell r="I308">
            <v>68932583</v>
          </cell>
          <cell r="J308">
            <v>27733</v>
          </cell>
          <cell r="K308">
            <v>18.190000000000001</v>
          </cell>
          <cell r="L308">
            <v>11.15</v>
          </cell>
          <cell r="M308">
            <v>0.2</v>
          </cell>
        </row>
        <row r="309">
          <cell r="A309">
            <v>42767</v>
          </cell>
          <cell r="B309">
            <v>457.5</v>
          </cell>
          <cell r="C309">
            <v>459</v>
          </cell>
          <cell r="D309">
            <v>449.7</v>
          </cell>
          <cell r="E309">
            <v>455.25</v>
          </cell>
          <cell r="F309">
            <v>453.414015193902</v>
          </cell>
          <cell r="G309">
            <v>80427</v>
          </cell>
          <cell r="H309">
            <v>2335</v>
          </cell>
          <cell r="I309">
            <v>36466729</v>
          </cell>
          <cell r="J309">
            <v>28791</v>
          </cell>
          <cell r="K309">
            <v>35.799999999999997</v>
          </cell>
          <cell r="L309">
            <v>9.3000000000000007</v>
          </cell>
          <cell r="M309">
            <v>-2.25</v>
          </cell>
        </row>
        <row r="310">
          <cell r="A310">
            <v>42766</v>
          </cell>
          <cell r="B310">
            <v>464</v>
          </cell>
          <cell r="C310">
            <v>464.65</v>
          </cell>
          <cell r="D310">
            <v>445.55</v>
          </cell>
          <cell r="E310">
            <v>457.1</v>
          </cell>
          <cell r="F310">
            <v>454.78874225974403</v>
          </cell>
          <cell r="G310">
            <v>134201</v>
          </cell>
          <cell r="H310">
            <v>4072</v>
          </cell>
          <cell r="I310">
            <v>61033104</v>
          </cell>
          <cell r="J310">
            <v>27282</v>
          </cell>
          <cell r="K310">
            <v>20.329999999999998</v>
          </cell>
          <cell r="L310">
            <v>19.100000000000001</v>
          </cell>
          <cell r="M310">
            <v>-6.9</v>
          </cell>
        </row>
        <row r="311">
          <cell r="A311">
            <v>42765</v>
          </cell>
          <cell r="B311">
            <v>462</v>
          </cell>
          <cell r="C311">
            <v>466.4</v>
          </cell>
          <cell r="D311">
            <v>457.45</v>
          </cell>
          <cell r="E311">
            <v>464.65</v>
          </cell>
          <cell r="F311">
            <v>460.34024345958898</v>
          </cell>
          <cell r="G311">
            <v>253348</v>
          </cell>
          <cell r="H311">
            <v>3888</v>
          </cell>
          <cell r="I311">
            <v>116626280</v>
          </cell>
          <cell r="J311">
            <v>105623</v>
          </cell>
          <cell r="K311">
            <v>41.69</v>
          </cell>
          <cell r="L311">
            <v>8.9499999999999993</v>
          </cell>
          <cell r="M311">
            <v>2.65</v>
          </cell>
        </row>
        <row r="312">
          <cell r="A312">
            <v>42762</v>
          </cell>
          <cell r="B312">
            <v>469.9</v>
          </cell>
          <cell r="C312">
            <v>473.25</v>
          </cell>
          <cell r="D312">
            <v>464.35</v>
          </cell>
          <cell r="E312">
            <v>466.1</v>
          </cell>
          <cell r="F312">
            <v>466.80873244992699</v>
          </cell>
          <cell r="G312">
            <v>557690</v>
          </cell>
          <cell r="H312">
            <v>4357</v>
          </cell>
          <cell r="I312">
            <v>260334562</v>
          </cell>
          <cell r="J312">
            <v>456873</v>
          </cell>
          <cell r="K312">
            <v>81.92</v>
          </cell>
          <cell r="L312">
            <v>8.9</v>
          </cell>
          <cell r="M312">
            <v>-3.8</v>
          </cell>
        </row>
        <row r="313">
          <cell r="A313">
            <v>42760</v>
          </cell>
          <cell r="B313">
            <v>479.1</v>
          </cell>
          <cell r="C313">
            <v>482.9</v>
          </cell>
          <cell r="D313">
            <v>471.2</v>
          </cell>
          <cell r="E313">
            <v>473.45</v>
          </cell>
          <cell r="F313">
            <v>477.81111179474499</v>
          </cell>
          <cell r="G313">
            <v>81265</v>
          </cell>
          <cell r="H313">
            <v>2887</v>
          </cell>
          <cell r="I313">
            <v>38829320</v>
          </cell>
          <cell r="J313">
            <v>16040</v>
          </cell>
          <cell r="K313">
            <v>19.739999999999998</v>
          </cell>
          <cell r="L313">
            <v>11.7</v>
          </cell>
          <cell r="M313">
            <v>-5.65</v>
          </cell>
        </row>
        <row r="314">
          <cell r="A314">
            <v>42759</v>
          </cell>
          <cell r="B314">
            <v>480.2</v>
          </cell>
          <cell r="C314">
            <v>482.95</v>
          </cell>
          <cell r="D314">
            <v>476.05</v>
          </cell>
          <cell r="E314">
            <v>481.1</v>
          </cell>
          <cell r="F314">
            <v>480.15267146282901</v>
          </cell>
          <cell r="G314">
            <v>52125</v>
          </cell>
          <cell r="H314">
            <v>1533</v>
          </cell>
          <cell r="I314">
            <v>25027958</v>
          </cell>
          <cell r="J314">
            <v>11908</v>
          </cell>
          <cell r="K314">
            <v>22.85</v>
          </cell>
          <cell r="L314">
            <v>6.9</v>
          </cell>
          <cell r="M314">
            <v>0.9</v>
          </cell>
        </row>
        <row r="315">
          <cell r="A315">
            <v>42758</v>
          </cell>
          <cell r="B315">
            <v>477.3</v>
          </cell>
          <cell r="C315">
            <v>483.9</v>
          </cell>
          <cell r="D315">
            <v>470.9</v>
          </cell>
          <cell r="E315">
            <v>479.3</v>
          </cell>
          <cell r="F315">
            <v>479.38996710351199</v>
          </cell>
          <cell r="G315">
            <v>187862</v>
          </cell>
          <cell r="H315">
            <v>4667</v>
          </cell>
          <cell r="I315">
            <v>90059158</v>
          </cell>
          <cell r="J315">
            <v>24169</v>
          </cell>
          <cell r="K315">
            <v>12.87</v>
          </cell>
          <cell r="L315">
            <v>13</v>
          </cell>
          <cell r="M315">
            <v>2</v>
          </cell>
        </row>
        <row r="316">
          <cell r="A316">
            <v>42755</v>
          </cell>
          <cell r="B316">
            <v>477</v>
          </cell>
          <cell r="C316">
            <v>479.25</v>
          </cell>
          <cell r="D316">
            <v>475.15</v>
          </cell>
          <cell r="E316">
            <v>477.3</v>
          </cell>
          <cell r="F316">
            <v>477.06210993044402</v>
          </cell>
          <cell r="G316">
            <v>142763</v>
          </cell>
          <cell r="H316">
            <v>2491</v>
          </cell>
          <cell r="I316">
            <v>68106818</v>
          </cell>
          <cell r="J316">
            <v>10661</v>
          </cell>
          <cell r="K316">
            <v>7.47</v>
          </cell>
          <cell r="L316">
            <v>4.0999999999999996</v>
          </cell>
          <cell r="M316">
            <v>0.3</v>
          </cell>
        </row>
        <row r="317">
          <cell r="A317">
            <v>42754</v>
          </cell>
          <cell r="B317">
            <v>483.6</v>
          </cell>
          <cell r="C317">
            <v>483.85</v>
          </cell>
          <cell r="D317">
            <v>475.05</v>
          </cell>
          <cell r="E317">
            <v>477.9</v>
          </cell>
          <cell r="F317">
            <v>476.54733545094399</v>
          </cell>
          <cell r="G317">
            <v>497101</v>
          </cell>
          <cell r="H317">
            <v>4317</v>
          </cell>
          <cell r="I317">
            <v>236892157</v>
          </cell>
          <cell r="J317">
            <v>369074</v>
          </cell>
          <cell r="K317">
            <v>74.25</v>
          </cell>
          <cell r="L317">
            <v>8.8000000000000007</v>
          </cell>
          <cell r="M317">
            <v>-5.7</v>
          </cell>
        </row>
        <row r="318">
          <cell r="A318">
            <v>42753</v>
          </cell>
          <cell r="B318">
            <v>482</v>
          </cell>
          <cell r="C318">
            <v>486.95</v>
          </cell>
          <cell r="D318">
            <v>478.75</v>
          </cell>
          <cell r="E318">
            <v>481.75</v>
          </cell>
          <cell r="F318">
            <v>484.29341085739799</v>
          </cell>
          <cell r="G318">
            <v>82727</v>
          </cell>
          <cell r="H318">
            <v>3728</v>
          </cell>
          <cell r="I318">
            <v>40064141</v>
          </cell>
          <cell r="J318">
            <v>11307</v>
          </cell>
          <cell r="K318">
            <v>13.67</v>
          </cell>
          <cell r="L318">
            <v>8.1999999999999993</v>
          </cell>
          <cell r="M318">
            <v>-0.25</v>
          </cell>
        </row>
        <row r="319">
          <cell r="A319">
            <v>42752</v>
          </cell>
          <cell r="B319">
            <v>484.7</v>
          </cell>
          <cell r="C319">
            <v>487.25</v>
          </cell>
          <cell r="D319">
            <v>479.1</v>
          </cell>
          <cell r="E319">
            <v>480.65</v>
          </cell>
          <cell r="F319">
            <v>484.13284212032301</v>
          </cell>
          <cell r="G319">
            <v>97853</v>
          </cell>
          <cell r="H319">
            <v>4359</v>
          </cell>
          <cell r="I319">
            <v>47373851</v>
          </cell>
          <cell r="J319">
            <v>18592</v>
          </cell>
          <cell r="K319">
            <v>19</v>
          </cell>
          <cell r="L319">
            <v>8.15</v>
          </cell>
          <cell r="M319">
            <v>-4.05</v>
          </cell>
        </row>
        <row r="320">
          <cell r="A320">
            <v>42751</v>
          </cell>
          <cell r="B320">
            <v>482.15</v>
          </cell>
          <cell r="C320">
            <v>487.1</v>
          </cell>
          <cell r="D320">
            <v>480</v>
          </cell>
          <cell r="E320">
            <v>483.2</v>
          </cell>
          <cell r="F320">
            <v>484.13224738740701</v>
          </cell>
          <cell r="G320">
            <v>80667</v>
          </cell>
          <cell r="H320">
            <v>3060</v>
          </cell>
          <cell r="I320">
            <v>39053496</v>
          </cell>
          <cell r="J320">
            <v>22043</v>
          </cell>
          <cell r="K320">
            <v>27.33</v>
          </cell>
          <cell r="L320">
            <v>7.1</v>
          </cell>
          <cell r="M320">
            <v>1.05</v>
          </cell>
        </row>
        <row r="321">
          <cell r="A321">
            <v>42748</v>
          </cell>
          <cell r="B321">
            <v>483</v>
          </cell>
          <cell r="C321">
            <v>486</v>
          </cell>
          <cell r="D321">
            <v>480.2</v>
          </cell>
          <cell r="E321">
            <v>484.7</v>
          </cell>
          <cell r="F321">
            <v>483.11568160313499</v>
          </cell>
          <cell r="G321">
            <v>118368</v>
          </cell>
          <cell r="H321">
            <v>5047</v>
          </cell>
          <cell r="I321">
            <v>57185437</v>
          </cell>
          <cell r="J321">
            <v>20152</v>
          </cell>
          <cell r="K321">
            <v>17.02</v>
          </cell>
          <cell r="L321">
            <v>5.8</v>
          </cell>
          <cell r="M321">
            <v>1.7</v>
          </cell>
        </row>
        <row r="322">
          <cell r="A322">
            <v>42747</v>
          </cell>
          <cell r="B322">
            <v>476</v>
          </cell>
          <cell r="C322">
            <v>484.3</v>
          </cell>
          <cell r="D322">
            <v>474</v>
          </cell>
          <cell r="E322">
            <v>483.35</v>
          </cell>
          <cell r="F322">
            <v>480.89687665231497</v>
          </cell>
          <cell r="G322">
            <v>158868</v>
          </cell>
          <cell r="H322">
            <v>4884</v>
          </cell>
          <cell r="I322">
            <v>76399125</v>
          </cell>
          <cell r="J322">
            <v>29358</v>
          </cell>
          <cell r="K322">
            <v>18.48</v>
          </cell>
          <cell r="L322">
            <v>10.3</v>
          </cell>
          <cell r="M322">
            <v>7.35</v>
          </cell>
        </row>
        <row r="323">
          <cell r="A323">
            <v>42746</v>
          </cell>
          <cell r="B323">
            <v>475</v>
          </cell>
          <cell r="C323">
            <v>481</v>
          </cell>
          <cell r="D323">
            <v>475</v>
          </cell>
          <cell r="E323">
            <v>476.1</v>
          </cell>
          <cell r="F323">
            <v>477.491137235792</v>
          </cell>
          <cell r="G323">
            <v>82085</v>
          </cell>
          <cell r="H323">
            <v>2758</v>
          </cell>
          <cell r="I323">
            <v>39194860</v>
          </cell>
          <cell r="J323">
            <v>15780</v>
          </cell>
          <cell r="K323">
            <v>19.22</v>
          </cell>
          <cell r="L323">
            <v>6</v>
          </cell>
          <cell r="M323">
            <v>1.1000000000000001</v>
          </cell>
        </row>
        <row r="324">
          <cell r="A324">
            <v>42745</v>
          </cell>
          <cell r="B324">
            <v>472</v>
          </cell>
          <cell r="C324">
            <v>478.9</v>
          </cell>
          <cell r="D324">
            <v>471.55</v>
          </cell>
          <cell r="E324">
            <v>476.5</v>
          </cell>
          <cell r="F324">
            <v>476.02592386501198</v>
          </cell>
          <cell r="G324">
            <v>61102</v>
          </cell>
          <cell r="H324">
            <v>2371</v>
          </cell>
          <cell r="I324">
            <v>29086136</v>
          </cell>
          <cell r="J324">
            <v>25764</v>
          </cell>
          <cell r="K324">
            <v>42.17</v>
          </cell>
          <cell r="L324">
            <v>7.35</v>
          </cell>
          <cell r="M324">
            <v>4.5</v>
          </cell>
        </row>
        <row r="325">
          <cell r="A325">
            <v>42744</v>
          </cell>
          <cell r="B325">
            <v>470</v>
          </cell>
          <cell r="C325">
            <v>473.55</v>
          </cell>
          <cell r="D325">
            <v>462.25</v>
          </cell>
          <cell r="E325">
            <v>472.65</v>
          </cell>
          <cell r="F325">
            <v>469.15983890524802</v>
          </cell>
          <cell r="G325">
            <v>46184</v>
          </cell>
          <cell r="H325">
            <v>1725</v>
          </cell>
          <cell r="I325">
            <v>21667678</v>
          </cell>
          <cell r="J325">
            <v>9188</v>
          </cell>
          <cell r="K325">
            <v>19.89</v>
          </cell>
          <cell r="L325">
            <v>11.3</v>
          </cell>
          <cell r="M325">
            <v>2.65</v>
          </cell>
        </row>
        <row r="326">
          <cell r="A326">
            <v>42741</v>
          </cell>
          <cell r="B326">
            <v>477.4</v>
          </cell>
          <cell r="C326">
            <v>480.05</v>
          </cell>
          <cell r="D326">
            <v>468.3</v>
          </cell>
          <cell r="E326">
            <v>469.9</v>
          </cell>
          <cell r="F326">
            <v>472.59599338057001</v>
          </cell>
          <cell r="G326">
            <v>85808</v>
          </cell>
          <cell r="H326">
            <v>3092</v>
          </cell>
          <cell r="I326">
            <v>40552517</v>
          </cell>
          <cell r="J326">
            <v>18863</v>
          </cell>
          <cell r="K326">
            <v>21.98</v>
          </cell>
          <cell r="L326">
            <v>11.75</v>
          </cell>
          <cell r="M326">
            <v>-7.5</v>
          </cell>
        </row>
        <row r="327">
          <cell r="A327">
            <v>42740</v>
          </cell>
          <cell r="B327">
            <v>476.1</v>
          </cell>
          <cell r="C327">
            <v>485.75</v>
          </cell>
          <cell r="D327">
            <v>476.1</v>
          </cell>
          <cell r="E327">
            <v>480.35</v>
          </cell>
          <cell r="F327">
            <v>482.52336589987902</v>
          </cell>
          <cell r="G327">
            <v>125589</v>
          </cell>
          <cell r="H327">
            <v>4694</v>
          </cell>
          <cell r="I327">
            <v>60599627</v>
          </cell>
          <cell r="J327">
            <v>28304</v>
          </cell>
          <cell r="K327">
            <v>22.54</v>
          </cell>
          <cell r="L327">
            <v>9.65</v>
          </cell>
          <cell r="M327">
            <v>4.25</v>
          </cell>
        </row>
        <row r="328">
          <cell r="A328">
            <v>42739</v>
          </cell>
          <cell r="B328">
            <v>468</v>
          </cell>
          <cell r="C328">
            <v>478</v>
          </cell>
          <cell r="D328">
            <v>466.7</v>
          </cell>
          <cell r="E328">
            <v>475.75</v>
          </cell>
          <cell r="F328">
            <v>471.705501144305</v>
          </cell>
          <cell r="G328">
            <v>129773</v>
          </cell>
          <cell r="H328">
            <v>3041</v>
          </cell>
          <cell r="I328">
            <v>61214638</v>
          </cell>
          <cell r="J328">
            <v>19322</v>
          </cell>
          <cell r="K328">
            <v>14.89</v>
          </cell>
          <cell r="L328">
            <v>11.3</v>
          </cell>
          <cell r="M328">
            <v>7.75</v>
          </cell>
        </row>
        <row r="329">
          <cell r="A329">
            <v>42738</v>
          </cell>
          <cell r="B329">
            <v>471.2</v>
          </cell>
          <cell r="C329">
            <v>473.75</v>
          </cell>
          <cell r="D329">
            <v>465.95</v>
          </cell>
          <cell r="E329">
            <v>467.5</v>
          </cell>
          <cell r="F329">
            <v>469.66119785818103</v>
          </cell>
          <cell r="G329">
            <v>84601</v>
          </cell>
          <cell r="H329">
            <v>2272</v>
          </cell>
          <cell r="I329">
            <v>39733807</v>
          </cell>
          <cell r="J329">
            <v>10349</v>
          </cell>
          <cell r="K329">
            <v>12.23</v>
          </cell>
          <cell r="L329">
            <v>7.8</v>
          </cell>
          <cell r="M329">
            <v>-3.7</v>
          </cell>
        </row>
        <row r="330">
          <cell r="A330">
            <v>42737</v>
          </cell>
          <cell r="B330">
            <v>475</v>
          </cell>
          <cell r="C330">
            <v>478.1</v>
          </cell>
          <cell r="D330">
            <v>471.25</v>
          </cell>
          <cell r="E330">
            <v>472.65</v>
          </cell>
          <cell r="F330">
            <v>474.75996861514301</v>
          </cell>
          <cell r="G330">
            <v>63725</v>
          </cell>
          <cell r="H330">
            <v>1537</v>
          </cell>
          <cell r="I330">
            <v>30254079</v>
          </cell>
          <cell r="J330">
            <v>11457</v>
          </cell>
          <cell r="K330">
            <v>17.98</v>
          </cell>
          <cell r="L330">
            <v>6.85</v>
          </cell>
          <cell r="M330">
            <v>-2.35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VS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538.9</v>
          </cell>
          <cell r="C2">
            <v>541</v>
          </cell>
          <cell r="D2">
            <v>522.04999999999995</v>
          </cell>
          <cell r="E2">
            <v>524.65</v>
          </cell>
          <cell r="F2">
            <v>529.30095219461202</v>
          </cell>
          <cell r="G2">
            <v>30666</v>
          </cell>
          <cell r="H2">
            <v>890</v>
          </cell>
          <cell r="I2">
            <v>16231543</v>
          </cell>
          <cell r="J2">
            <v>10097</v>
          </cell>
          <cell r="K2">
            <v>32.93</v>
          </cell>
          <cell r="L2">
            <v>18.95</v>
          </cell>
          <cell r="M2">
            <v>-14.25</v>
          </cell>
        </row>
        <row r="3">
          <cell r="A3">
            <v>43217</v>
          </cell>
          <cell r="B3">
            <v>543.79999999999995</v>
          </cell>
          <cell r="C3">
            <v>557</v>
          </cell>
          <cell r="D3">
            <v>533.25</v>
          </cell>
          <cell r="E3">
            <v>536.04999999999995</v>
          </cell>
          <cell r="F3">
            <v>544.86097977964403</v>
          </cell>
          <cell r="G3">
            <v>94756</v>
          </cell>
          <cell r="H3">
            <v>2763</v>
          </cell>
          <cell r="I3">
            <v>51628847</v>
          </cell>
          <cell r="J3">
            <v>22829</v>
          </cell>
          <cell r="K3">
            <v>24.09</v>
          </cell>
          <cell r="L3">
            <v>23.75</v>
          </cell>
          <cell r="M3">
            <v>-7.75</v>
          </cell>
        </row>
        <row r="4">
          <cell r="A4">
            <v>43216</v>
          </cell>
          <cell r="B4">
            <v>536</v>
          </cell>
          <cell r="C4">
            <v>551.9</v>
          </cell>
          <cell r="D4">
            <v>524.95000000000005</v>
          </cell>
          <cell r="E4">
            <v>547.15</v>
          </cell>
          <cell r="F4">
            <v>544.031255842213</v>
          </cell>
          <cell r="G4">
            <v>256752</v>
          </cell>
          <cell r="H4">
            <v>5021</v>
          </cell>
          <cell r="I4">
            <v>139681113</v>
          </cell>
          <cell r="J4">
            <v>33348</v>
          </cell>
          <cell r="K4">
            <v>12.99</v>
          </cell>
          <cell r="L4">
            <v>26.95</v>
          </cell>
          <cell r="M4">
            <v>11.15</v>
          </cell>
        </row>
        <row r="5">
          <cell r="A5">
            <v>43215</v>
          </cell>
          <cell r="B5">
            <v>533</v>
          </cell>
          <cell r="C5">
            <v>551.75</v>
          </cell>
          <cell r="D5">
            <v>523.65</v>
          </cell>
          <cell r="E5">
            <v>530.29999999999995</v>
          </cell>
          <cell r="F5">
            <v>537.03556453262399</v>
          </cell>
          <cell r="G5">
            <v>117336</v>
          </cell>
          <cell r="H5">
            <v>3434</v>
          </cell>
          <cell r="I5">
            <v>63013605</v>
          </cell>
          <cell r="J5">
            <v>25867</v>
          </cell>
          <cell r="K5">
            <v>22.05</v>
          </cell>
          <cell r="L5">
            <v>28.1</v>
          </cell>
          <cell r="M5">
            <v>-2.7</v>
          </cell>
        </row>
        <row r="6">
          <cell r="A6">
            <v>43214</v>
          </cell>
          <cell r="B6">
            <v>532.79999999999995</v>
          </cell>
          <cell r="C6">
            <v>542.9</v>
          </cell>
          <cell r="D6">
            <v>522</v>
          </cell>
          <cell r="E6">
            <v>530.1</v>
          </cell>
          <cell r="F6">
            <v>532.01491430033195</v>
          </cell>
          <cell r="G6">
            <v>117270</v>
          </cell>
          <cell r="H6">
            <v>3557</v>
          </cell>
          <cell r="I6">
            <v>62389389</v>
          </cell>
          <cell r="J6">
            <v>21435</v>
          </cell>
          <cell r="K6">
            <v>18.28</v>
          </cell>
          <cell r="L6">
            <v>20.9</v>
          </cell>
          <cell r="M6">
            <v>-2.7</v>
          </cell>
        </row>
        <row r="7">
          <cell r="A7">
            <v>43213</v>
          </cell>
          <cell r="B7">
            <v>496.05</v>
          </cell>
          <cell r="C7">
            <v>547.75</v>
          </cell>
          <cell r="D7">
            <v>493.75</v>
          </cell>
          <cell r="E7">
            <v>527.35</v>
          </cell>
          <cell r="F7">
            <v>525.13571400034095</v>
          </cell>
          <cell r="G7">
            <v>275329</v>
          </cell>
          <cell r="H7">
            <v>7973</v>
          </cell>
          <cell r="I7">
            <v>144585091</v>
          </cell>
          <cell r="J7">
            <v>45637</v>
          </cell>
          <cell r="K7">
            <v>16.579999999999998</v>
          </cell>
          <cell r="L7">
            <v>54</v>
          </cell>
          <cell r="M7">
            <v>31.3</v>
          </cell>
        </row>
        <row r="8">
          <cell r="A8">
            <v>43210</v>
          </cell>
          <cell r="B8">
            <v>492.85</v>
          </cell>
          <cell r="C8">
            <v>498</v>
          </cell>
          <cell r="D8">
            <v>485</v>
          </cell>
          <cell r="E8">
            <v>493.2</v>
          </cell>
          <cell r="F8">
            <v>491.5117244548</v>
          </cell>
          <cell r="G8">
            <v>60941</v>
          </cell>
          <cell r="H8">
            <v>1698</v>
          </cell>
          <cell r="I8">
            <v>29953216</v>
          </cell>
          <cell r="J8">
            <v>14436</v>
          </cell>
          <cell r="K8">
            <v>23.69</v>
          </cell>
          <cell r="L8">
            <v>13</v>
          </cell>
          <cell r="M8">
            <v>0.35</v>
          </cell>
        </row>
        <row r="9">
          <cell r="A9">
            <v>43209</v>
          </cell>
          <cell r="B9">
            <v>492.3</v>
          </cell>
          <cell r="C9">
            <v>503</v>
          </cell>
          <cell r="D9">
            <v>480.7</v>
          </cell>
          <cell r="E9">
            <v>487</v>
          </cell>
          <cell r="F9">
            <v>489.92268901142199</v>
          </cell>
          <cell r="G9">
            <v>78527</v>
          </cell>
          <cell r="H9">
            <v>2358</v>
          </cell>
          <cell r="I9">
            <v>38472159</v>
          </cell>
          <cell r="J9">
            <v>13887</v>
          </cell>
          <cell r="K9">
            <v>17.68</v>
          </cell>
          <cell r="L9">
            <v>22.3</v>
          </cell>
          <cell r="M9">
            <v>-5.3</v>
          </cell>
        </row>
        <row r="10">
          <cell r="A10">
            <v>43208</v>
          </cell>
          <cell r="B10">
            <v>504.2</v>
          </cell>
          <cell r="C10">
            <v>511.85</v>
          </cell>
          <cell r="D10">
            <v>481</v>
          </cell>
          <cell r="E10">
            <v>485.4</v>
          </cell>
          <cell r="F10">
            <v>495.16560769131002</v>
          </cell>
          <cell r="G10">
            <v>53983</v>
          </cell>
          <cell r="H10">
            <v>1852</v>
          </cell>
          <cell r="I10">
            <v>26730525</v>
          </cell>
          <cell r="J10">
            <v>17267</v>
          </cell>
          <cell r="K10">
            <v>31.99</v>
          </cell>
          <cell r="L10">
            <v>30.85</v>
          </cell>
          <cell r="M10">
            <v>-18.8</v>
          </cell>
        </row>
        <row r="11">
          <cell r="A11">
            <v>43207</v>
          </cell>
          <cell r="B11">
            <v>513.9</v>
          </cell>
          <cell r="C11">
            <v>522</v>
          </cell>
          <cell r="D11">
            <v>501.6</v>
          </cell>
          <cell r="E11">
            <v>504.05</v>
          </cell>
          <cell r="F11">
            <v>510.23536936360699</v>
          </cell>
          <cell r="G11">
            <v>100064</v>
          </cell>
          <cell r="H11">
            <v>2945</v>
          </cell>
          <cell r="I11">
            <v>51056192</v>
          </cell>
          <cell r="J11">
            <v>18814</v>
          </cell>
          <cell r="K11">
            <v>18.8</v>
          </cell>
          <cell r="L11">
            <v>20.399999999999999</v>
          </cell>
          <cell r="M11">
            <v>-9.85</v>
          </cell>
        </row>
        <row r="12">
          <cell r="A12">
            <v>43206</v>
          </cell>
          <cell r="B12">
            <v>481</v>
          </cell>
          <cell r="C12">
            <v>522.5</v>
          </cell>
          <cell r="D12">
            <v>476.95</v>
          </cell>
          <cell r="E12">
            <v>508.85</v>
          </cell>
          <cell r="F12">
            <v>507.50319307237601</v>
          </cell>
          <cell r="G12">
            <v>193544</v>
          </cell>
          <cell r="H12">
            <v>6399</v>
          </cell>
          <cell r="I12">
            <v>98224198</v>
          </cell>
          <cell r="J12">
            <v>32946</v>
          </cell>
          <cell r="K12">
            <v>17.02</v>
          </cell>
          <cell r="L12">
            <v>45.55</v>
          </cell>
          <cell r="M12">
            <v>27.85</v>
          </cell>
        </row>
        <row r="13">
          <cell r="A13">
            <v>43203</v>
          </cell>
          <cell r="B13">
            <v>481</v>
          </cell>
          <cell r="C13">
            <v>512.54999999999995</v>
          </cell>
          <cell r="D13">
            <v>479</v>
          </cell>
          <cell r="E13">
            <v>490.55</v>
          </cell>
          <cell r="F13">
            <v>498.04188280600499</v>
          </cell>
          <cell r="G13">
            <v>190078</v>
          </cell>
          <cell r="H13">
            <v>6159</v>
          </cell>
          <cell r="I13">
            <v>94666805</v>
          </cell>
          <cell r="J13">
            <v>27934</v>
          </cell>
          <cell r="K13">
            <v>14.7</v>
          </cell>
          <cell r="L13">
            <v>33.549999999999997</v>
          </cell>
          <cell r="M13">
            <v>9.5500000000000007</v>
          </cell>
        </row>
        <row r="14">
          <cell r="A14">
            <v>43202</v>
          </cell>
          <cell r="B14">
            <v>505</v>
          </cell>
          <cell r="C14">
            <v>517</v>
          </cell>
          <cell r="D14">
            <v>474.4</v>
          </cell>
          <cell r="E14">
            <v>480</v>
          </cell>
          <cell r="F14">
            <v>491.94869221111998</v>
          </cell>
          <cell r="G14">
            <v>345698</v>
          </cell>
          <cell r="H14">
            <v>9871</v>
          </cell>
          <cell r="I14">
            <v>170065679</v>
          </cell>
          <cell r="J14">
            <v>66939</v>
          </cell>
          <cell r="K14">
            <v>19.36</v>
          </cell>
          <cell r="L14">
            <v>42.6</v>
          </cell>
          <cell r="M14">
            <v>-25</v>
          </cell>
        </row>
        <row r="15">
          <cell r="A15">
            <v>43201</v>
          </cell>
          <cell r="B15">
            <v>407.6</v>
          </cell>
          <cell r="C15">
            <v>486.95</v>
          </cell>
          <cell r="D15">
            <v>400.6</v>
          </cell>
          <cell r="E15">
            <v>486.95</v>
          </cell>
          <cell r="F15">
            <v>460.969932796926</v>
          </cell>
          <cell r="G15">
            <v>295671</v>
          </cell>
          <cell r="H15">
            <v>8448</v>
          </cell>
          <cell r="I15">
            <v>136295441</v>
          </cell>
          <cell r="J15">
            <v>57002</v>
          </cell>
          <cell r="K15">
            <v>19.28</v>
          </cell>
          <cell r="L15">
            <v>86.35</v>
          </cell>
          <cell r="M15">
            <v>79.349999999999994</v>
          </cell>
        </row>
        <row r="16">
          <cell r="A16">
            <v>43200</v>
          </cell>
          <cell r="B16">
            <v>418</v>
          </cell>
          <cell r="C16">
            <v>418</v>
          </cell>
          <cell r="D16">
            <v>402.6</v>
          </cell>
          <cell r="E16">
            <v>405.8</v>
          </cell>
          <cell r="F16">
            <v>408.78346337014801</v>
          </cell>
          <cell r="G16">
            <v>9869</v>
          </cell>
          <cell r="H16">
            <v>286</v>
          </cell>
          <cell r="I16">
            <v>4034284</v>
          </cell>
          <cell r="J16">
            <v>5024</v>
          </cell>
          <cell r="K16">
            <v>50.91</v>
          </cell>
          <cell r="L16">
            <v>15.4</v>
          </cell>
          <cell r="M16">
            <v>-12.2</v>
          </cell>
        </row>
        <row r="17">
          <cell r="A17">
            <v>43199</v>
          </cell>
          <cell r="B17">
            <v>419</v>
          </cell>
          <cell r="C17">
            <v>423.65</v>
          </cell>
          <cell r="D17">
            <v>409.9</v>
          </cell>
          <cell r="E17">
            <v>411.3</v>
          </cell>
          <cell r="F17">
            <v>415.33592012904899</v>
          </cell>
          <cell r="G17">
            <v>22937</v>
          </cell>
          <cell r="H17">
            <v>1191</v>
          </cell>
          <cell r="I17">
            <v>9526560</v>
          </cell>
          <cell r="J17">
            <v>10232</v>
          </cell>
          <cell r="K17">
            <v>44.61</v>
          </cell>
          <cell r="L17">
            <v>13.75</v>
          </cell>
          <cell r="M17">
            <v>-7.7</v>
          </cell>
        </row>
        <row r="18">
          <cell r="A18">
            <v>43196</v>
          </cell>
          <cell r="B18">
            <v>421.6</v>
          </cell>
          <cell r="C18">
            <v>432.8</v>
          </cell>
          <cell r="D18">
            <v>399</v>
          </cell>
          <cell r="E18">
            <v>411.85</v>
          </cell>
          <cell r="F18">
            <v>417.810695132013</v>
          </cell>
          <cell r="G18">
            <v>77568</v>
          </cell>
          <cell r="H18">
            <v>2388</v>
          </cell>
          <cell r="I18">
            <v>32408740</v>
          </cell>
          <cell r="J18">
            <v>24009</v>
          </cell>
          <cell r="K18">
            <v>30.95</v>
          </cell>
          <cell r="L18">
            <v>33.799999999999997</v>
          </cell>
          <cell r="M18">
            <v>-9.75</v>
          </cell>
        </row>
        <row r="19">
          <cell r="A19">
            <v>43195</v>
          </cell>
          <cell r="B19">
            <v>401</v>
          </cell>
          <cell r="C19">
            <v>410</v>
          </cell>
          <cell r="D19">
            <v>399.8</v>
          </cell>
          <cell r="E19">
            <v>410</v>
          </cell>
          <cell r="F19">
            <v>408.75273365942002</v>
          </cell>
          <cell r="G19">
            <v>52951</v>
          </cell>
          <cell r="H19">
            <v>585</v>
          </cell>
          <cell r="I19">
            <v>21643866</v>
          </cell>
          <cell r="J19">
            <v>20931</v>
          </cell>
          <cell r="K19">
            <v>39.53</v>
          </cell>
          <cell r="L19">
            <v>10.199999999999999</v>
          </cell>
          <cell r="M19">
            <v>9</v>
          </cell>
        </row>
        <row r="20">
          <cell r="A20">
            <v>43194</v>
          </cell>
          <cell r="B20">
            <v>382</v>
          </cell>
          <cell r="C20">
            <v>392.2</v>
          </cell>
          <cell r="D20">
            <v>377</v>
          </cell>
          <cell r="E20">
            <v>390.5</v>
          </cell>
          <cell r="F20">
            <v>390.09286447516001</v>
          </cell>
          <cell r="G20">
            <v>83778</v>
          </cell>
          <cell r="H20">
            <v>1039</v>
          </cell>
          <cell r="I20">
            <v>32681200</v>
          </cell>
          <cell r="J20">
            <v>14867</v>
          </cell>
          <cell r="K20">
            <v>17.75</v>
          </cell>
          <cell r="L20">
            <v>15.2</v>
          </cell>
          <cell r="M20">
            <v>8.5</v>
          </cell>
        </row>
        <row r="21">
          <cell r="A21">
            <v>43193</v>
          </cell>
          <cell r="B21">
            <v>365</v>
          </cell>
          <cell r="C21">
            <v>373.55</v>
          </cell>
          <cell r="D21">
            <v>359.05</v>
          </cell>
          <cell r="E21">
            <v>373.55</v>
          </cell>
          <cell r="F21">
            <v>369.31871882383803</v>
          </cell>
          <cell r="G21">
            <v>19045</v>
          </cell>
          <cell r="H21">
            <v>370</v>
          </cell>
          <cell r="I21">
            <v>7033675</v>
          </cell>
          <cell r="J21">
            <v>8179</v>
          </cell>
          <cell r="K21">
            <v>42.95</v>
          </cell>
          <cell r="L21">
            <v>14.5</v>
          </cell>
          <cell r="M21">
            <v>8.5500000000000007</v>
          </cell>
        </row>
        <row r="22">
          <cell r="A22">
            <v>43192</v>
          </cell>
          <cell r="B22">
            <v>341.7</v>
          </cell>
          <cell r="C22">
            <v>355.8</v>
          </cell>
          <cell r="D22">
            <v>341.1</v>
          </cell>
          <cell r="E22">
            <v>355.8</v>
          </cell>
          <cell r="F22">
            <v>353.21575875486297</v>
          </cell>
          <cell r="G22">
            <v>5140</v>
          </cell>
          <cell r="H22">
            <v>203</v>
          </cell>
          <cell r="I22">
            <v>1815529</v>
          </cell>
          <cell r="J22">
            <v>3684</v>
          </cell>
          <cell r="K22">
            <v>71.67</v>
          </cell>
          <cell r="L22">
            <v>14.7</v>
          </cell>
          <cell r="M22">
            <v>14.1</v>
          </cell>
        </row>
        <row r="23">
          <cell r="A23">
            <v>43187</v>
          </cell>
          <cell r="B23">
            <v>346.15</v>
          </cell>
          <cell r="C23">
            <v>346.85</v>
          </cell>
          <cell r="D23">
            <v>335.2</v>
          </cell>
          <cell r="E23">
            <v>338.9</v>
          </cell>
          <cell r="F23">
            <v>341.06482010279802</v>
          </cell>
          <cell r="G23">
            <v>7004</v>
          </cell>
          <cell r="H23">
            <v>180</v>
          </cell>
          <cell r="I23">
            <v>2388818</v>
          </cell>
          <cell r="J23">
            <v>3989</v>
          </cell>
          <cell r="K23">
            <v>56.95</v>
          </cell>
          <cell r="L23">
            <v>11.65</v>
          </cell>
          <cell r="M23">
            <v>-7.25</v>
          </cell>
        </row>
        <row r="24">
          <cell r="A24">
            <v>43186</v>
          </cell>
          <cell r="B24">
            <v>358</v>
          </cell>
          <cell r="C24">
            <v>358.7</v>
          </cell>
          <cell r="D24">
            <v>342</v>
          </cell>
          <cell r="E24">
            <v>346.1</v>
          </cell>
          <cell r="F24">
            <v>353.19241492414898</v>
          </cell>
          <cell r="G24">
            <v>24390</v>
          </cell>
          <cell r="H24">
            <v>1146</v>
          </cell>
          <cell r="I24">
            <v>8614363</v>
          </cell>
          <cell r="J24">
            <v>5585</v>
          </cell>
          <cell r="K24">
            <v>22.9</v>
          </cell>
          <cell r="L24">
            <v>16.7</v>
          </cell>
          <cell r="M24">
            <v>-11.9</v>
          </cell>
        </row>
        <row r="25">
          <cell r="A25">
            <v>43185</v>
          </cell>
          <cell r="B25">
            <v>336.5</v>
          </cell>
          <cell r="C25">
            <v>348</v>
          </cell>
          <cell r="D25">
            <v>331.05</v>
          </cell>
          <cell r="E25">
            <v>341.65</v>
          </cell>
          <cell r="F25">
            <v>340.211357728454</v>
          </cell>
          <cell r="G25">
            <v>15003</v>
          </cell>
          <cell r="H25">
            <v>307</v>
          </cell>
          <cell r="I25">
            <v>5104191</v>
          </cell>
          <cell r="J25">
            <v>8078</v>
          </cell>
          <cell r="K25">
            <v>53.84</v>
          </cell>
          <cell r="L25">
            <v>16.95</v>
          </cell>
          <cell r="M25">
            <v>5.15</v>
          </cell>
        </row>
        <row r="26">
          <cell r="A26">
            <v>43182</v>
          </cell>
          <cell r="B26">
            <v>357.95</v>
          </cell>
          <cell r="C26">
            <v>357.95</v>
          </cell>
          <cell r="D26">
            <v>340.1</v>
          </cell>
          <cell r="E26">
            <v>340.35</v>
          </cell>
          <cell r="F26">
            <v>343.77645719165798</v>
          </cell>
          <cell r="G26">
            <v>14051</v>
          </cell>
          <cell r="H26">
            <v>457</v>
          </cell>
          <cell r="I26">
            <v>4830403</v>
          </cell>
          <cell r="J26">
            <v>8773</v>
          </cell>
          <cell r="K26">
            <v>62.44</v>
          </cell>
          <cell r="L26">
            <v>17.850000000000001</v>
          </cell>
          <cell r="M26">
            <v>-17.600000000000001</v>
          </cell>
        </row>
        <row r="27">
          <cell r="A27">
            <v>43181</v>
          </cell>
          <cell r="B27">
            <v>365</v>
          </cell>
          <cell r="C27">
            <v>375.6</v>
          </cell>
          <cell r="D27">
            <v>356</v>
          </cell>
          <cell r="E27">
            <v>357.95</v>
          </cell>
          <cell r="F27">
            <v>365.06553160215498</v>
          </cell>
          <cell r="G27">
            <v>16328</v>
          </cell>
          <cell r="H27">
            <v>392</v>
          </cell>
          <cell r="I27">
            <v>5960790</v>
          </cell>
          <cell r="J27">
            <v>10174</v>
          </cell>
          <cell r="K27">
            <v>62.31</v>
          </cell>
          <cell r="L27">
            <v>19.600000000000001</v>
          </cell>
          <cell r="M27">
            <v>-7.05</v>
          </cell>
        </row>
        <row r="28">
          <cell r="A28">
            <v>43180</v>
          </cell>
          <cell r="B28">
            <v>360</v>
          </cell>
          <cell r="C28">
            <v>374</v>
          </cell>
          <cell r="D28">
            <v>360</v>
          </cell>
          <cell r="E28">
            <v>365.35</v>
          </cell>
          <cell r="F28">
            <v>368.77849145039397</v>
          </cell>
          <cell r="G28">
            <v>23042</v>
          </cell>
          <cell r="H28">
            <v>506</v>
          </cell>
          <cell r="I28">
            <v>8497394</v>
          </cell>
          <cell r="J28">
            <v>9799</v>
          </cell>
          <cell r="K28">
            <v>42.53</v>
          </cell>
          <cell r="L28">
            <v>14</v>
          </cell>
          <cell r="M28">
            <v>5.35</v>
          </cell>
        </row>
        <row r="29">
          <cell r="A29">
            <v>43179</v>
          </cell>
          <cell r="B29">
            <v>360</v>
          </cell>
          <cell r="C29">
            <v>361.45</v>
          </cell>
          <cell r="D29">
            <v>353.6</v>
          </cell>
          <cell r="E29">
            <v>356.2</v>
          </cell>
          <cell r="F29">
            <v>358.55494032238198</v>
          </cell>
          <cell r="G29">
            <v>8127</v>
          </cell>
          <cell r="H29">
            <v>204</v>
          </cell>
          <cell r="I29">
            <v>2913976</v>
          </cell>
          <cell r="J29">
            <v>6150</v>
          </cell>
          <cell r="K29">
            <v>75.67</v>
          </cell>
          <cell r="L29">
            <v>7.85</v>
          </cell>
          <cell r="M29">
            <v>-3.8</v>
          </cell>
        </row>
        <row r="30">
          <cell r="A30">
            <v>43178</v>
          </cell>
          <cell r="B30">
            <v>370.65</v>
          </cell>
          <cell r="C30">
            <v>374.8</v>
          </cell>
          <cell r="D30">
            <v>355</v>
          </cell>
          <cell r="E30">
            <v>361</v>
          </cell>
          <cell r="F30">
            <v>361.30431100846801</v>
          </cell>
          <cell r="G30">
            <v>12990</v>
          </cell>
          <cell r="H30">
            <v>258</v>
          </cell>
          <cell r="I30">
            <v>4693343</v>
          </cell>
          <cell r="J30">
            <v>9591</v>
          </cell>
          <cell r="K30">
            <v>73.83</v>
          </cell>
          <cell r="L30">
            <v>19.8</v>
          </cell>
          <cell r="M30">
            <v>-9.65</v>
          </cell>
        </row>
        <row r="31">
          <cell r="A31">
            <v>43175</v>
          </cell>
          <cell r="B31">
            <v>384.7</v>
          </cell>
          <cell r="C31">
            <v>387</v>
          </cell>
          <cell r="D31">
            <v>367</v>
          </cell>
          <cell r="E31">
            <v>369.05</v>
          </cell>
          <cell r="F31">
            <v>377.215014279885</v>
          </cell>
          <cell r="G31">
            <v>12255</v>
          </cell>
          <cell r="H31">
            <v>388</v>
          </cell>
          <cell r="I31">
            <v>4622770</v>
          </cell>
          <cell r="J31">
            <v>6717</v>
          </cell>
          <cell r="K31">
            <v>54.81</v>
          </cell>
          <cell r="L31">
            <v>20</v>
          </cell>
          <cell r="M31">
            <v>-15.65</v>
          </cell>
        </row>
        <row r="32">
          <cell r="A32">
            <v>43174</v>
          </cell>
          <cell r="B32">
            <v>380.85</v>
          </cell>
          <cell r="C32">
            <v>388</v>
          </cell>
          <cell r="D32">
            <v>374.1</v>
          </cell>
          <cell r="E32">
            <v>378.35</v>
          </cell>
          <cell r="F32">
            <v>380.353233830845</v>
          </cell>
          <cell r="G32">
            <v>10050</v>
          </cell>
          <cell r="H32">
            <v>314</v>
          </cell>
          <cell r="I32">
            <v>3822550</v>
          </cell>
          <cell r="J32">
            <v>3605</v>
          </cell>
          <cell r="K32">
            <v>35.869999999999997</v>
          </cell>
          <cell r="L32">
            <v>13.9</v>
          </cell>
          <cell r="M32">
            <v>-2.5</v>
          </cell>
        </row>
        <row r="33">
          <cell r="A33">
            <v>43173</v>
          </cell>
          <cell r="B33">
            <v>380</v>
          </cell>
          <cell r="C33">
            <v>389.8</v>
          </cell>
          <cell r="D33">
            <v>370.9</v>
          </cell>
          <cell r="E33">
            <v>378.85</v>
          </cell>
          <cell r="F33">
            <v>380.08084141059999</v>
          </cell>
          <cell r="G33">
            <v>9698</v>
          </cell>
          <cell r="H33">
            <v>311</v>
          </cell>
          <cell r="I33">
            <v>3686024</v>
          </cell>
          <cell r="J33">
            <v>3451</v>
          </cell>
          <cell r="K33">
            <v>35.58</v>
          </cell>
          <cell r="L33">
            <v>18.899999999999999</v>
          </cell>
          <cell r="M33">
            <v>-1.1499999999999999</v>
          </cell>
        </row>
        <row r="34">
          <cell r="A34">
            <v>43172</v>
          </cell>
          <cell r="B34">
            <v>366.1</v>
          </cell>
          <cell r="C34">
            <v>381.15</v>
          </cell>
          <cell r="D34">
            <v>362.55</v>
          </cell>
          <cell r="E34">
            <v>380</v>
          </cell>
          <cell r="F34">
            <v>378.60772276235298</v>
          </cell>
          <cell r="G34">
            <v>39908</v>
          </cell>
          <cell r="H34">
            <v>502</v>
          </cell>
          <cell r="I34">
            <v>15109477</v>
          </cell>
          <cell r="J34">
            <v>8091</v>
          </cell>
          <cell r="K34">
            <v>20.27</v>
          </cell>
          <cell r="L34">
            <v>18.600000000000001</v>
          </cell>
          <cell r="M34">
            <v>13.9</v>
          </cell>
        </row>
        <row r="35">
          <cell r="A35">
            <v>43171</v>
          </cell>
          <cell r="B35">
            <v>367.5</v>
          </cell>
          <cell r="C35">
            <v>370.95</v>
          </cell>
          <cell r="D35">
            <v>360</v>
          </cell>
          <cell r="E35">
            <v>363</v>
          </cell>
          <cell r="F35">
            <v>363.04033018867898</v>
          </cell>
          <cell r="G35">
            <v>4240</v>
          </cell>
          <cell r="H35">
            <v>138</v>
          </cell>
          <cell r="I35">
            <v>1539291</v>
          </cell>
          <cell r="J35">
            <v>1794</v>
          </cell>
          <cell r="K35">
            <v>42.31</v>
          </cell>
          <cell r="L35">
            <v>10.95</v>
          </cell>
          <cell r="M35">
            <v>-4.5</v>
          </cell>
        </row>
        <row r="36">
          <cell r="A36">
            <v>43168</v>
          </cell>
          <cell r="B36">
            <v>372.2</v>
          </cell>
          <cell r="C36">
            <v>377.7</v>
          </cell>
          <cell r="D36">
            <v>359.55</v>
          </cell>
          <cell r="E36">
            <v>361.25</v>
          </cell>
          <cell r="F36">
            <v>367.13758200562302</v>
          </cell>
          <cell r="G36">
            <v>5335</v>
          </cell>
          <cell r="H36">
            <v>146</v>
          </cell>
          <cell r="I36">
            <v>1958679</v>
          </cell>
          <cell r="J36">
            <v>3317</v>
          </cell>
          <cell r="K36">
            <v>62.17</v>
          </cell>
          <cell r="L36">
            <v>18.149999999999999</v>
          </cell>
          <cell r="M36">
            <v>-10.95</v>
          </cell>
        </row>
        <row r="37">
          <cell r="A37">
            <v>43167</v>
          </cell>
          <cell r="B37">
            <v>365</v>
          </cell>
          <cell r="C37">
            <v>375.5</v>
          </cell>
          <cell r="D37">
            <v>353.6</v>
          </cell>
          <cell r="E37">
            <v>369.75</v>
          </cell>
          <cell r="F37">
            <v>365.88048273414103</v>
          </cell>
          <cell r="G37">
            <v>19721</v>
          </cell>
          <cell r="H37">
            <v>456</v>
          </cell>
          <cell r="I37">
            <v>7215529</v>
          </cell>
          <cell r="J37">
            <v>7288</v>
          </cell>
          <cell r="K37">
            <v>36.96</v>
          </cell>
          <cell r="L37">
            <v>21.9</v>
          </cell>
          <cell r="M37">
            <v>4.75</v>
          </cell>
        </row>
        <row r="38">
          <cell r="A38">
            <v>43166</v>
          </cell>
          <cell r="B38">
            <v>375</v>
          </cell>
          <cell r="C38">
            <v>375</v>
          </cell>
          <cell r="D38">
            <v>355.9</v>
          </cell>
          <cell r="E38">
            <v>358</v>
          </cell>
          <cell r="F38">
            <v>361.06250600096001</v>
          </cell>
          <cell r="G38">
            <v>10415</v>
          </cell>
          <cell r="H38">
            <v>337</v>
          </cell>
          <cell r="I38">
            <v>3760466</v>
          </cell>
          <cell r="J38">
            <v>6977</v>
          </cell>
          <cell r="K38">
            <v>66.989999999999995</v>
          </cell>
          <cell r="L38">
            <v>19.100000000000001</v>
          </cell>
          <cell r="M38">
            <v>-17</v>
          </cell>
        </row>
        <row r="39">
          <cell r="A39">
            <v>43165</v>
          </cell>
          <cell r="B39">
            <v>387</v>
          </cell>
          <cell r="C39">
            <v>388.85</v>
          </cell>
          <cell r="D39">
            <v>372.05</v>
          </cell>
          <cell r="E39">
            <v>374.6</v>
          </cell>
          <cell r="F39">
            <v>380.94039473684199</v>
          </cell>
          <cell r="G39">
            <v>7600</v>
          </cell>
          <cell r="H39">
            <v>244</v>
          </cell>
          <cell r="I39">
            <v>2895147</v>
          </cell>
          <cell r="J39">
            <v>4291</v>
          </cell>
          <cell r="K39">
            <v>56.46</v>
          </cell>
          <cell r="L39">
            <v>16.8</v>
          </cell>
          <cell r="M39">
            <v>-12.4</v>
          </cell>
        </row>
        <row r="40">
          <cell r="A40">
            <v>43164</v>
          </cell>
          <cell r="B40">
            <v>387</v>
          </cell>
          <cell r="C40">
            <v>397</v>
          </cell>
          <cell r="D40">
            <v>376</v>
          </cell>
          <cell r="E40">
            <v>384.35</v>
          </cell>
          <cell r="F40">
            <v>384.26977808737098</v>
          </cell>
          <cell r="G40">
            <v>10049</v>
          </cell>
          <cell r="H40">
            <v>327</v>
          </cell>
          <cell r="I40">
            <v>3861527</v>
          </cell>
          <cell r="J40">
            <v>3189</v>
          </cell>
          <cell r="K40">
            <v>31.73</v>
          </cell>
          <cell r="L40">
            <v>21</v>
          </cell>
          <cell r="M40">
            <v>-2.65</v>
          </cell>
        </row>
        <row r="41">
          <cell r="A41">
            <v>43160</v>
          </cell>
          <cell r="B41">
            <v>398.1</v>
          </cell>
          <cell r="C41">
            <v>400</v>
          </cell>
          <cell r="D41">
            <v>385</v>
          </cell>
          <cell r="E41">
            <v>386.25</v>
          </cell>
          <cell r="F41">
            <v>392.30238774055499</v>
          </cell>
          <cell r="G41">
            <v>5612</v>
          </cell>
          <cell r="H41">
            <v>165</v>
          </cell>
          <cell r="I41">
            <v>2201601</v>
          </cell>
          <cell r="J41">
            <v>3055</v>
          </cell>
          <cell r="K41">
            <v>54.44</v>
          </cell>
          <cell r="L41">
            <v>15</v>
          </cell>
          <cell r="M41">
            <v>-11.85</v>
          </cell>
        </row>
        <row r="42">
          <cell r="A42">
            <v>43159</v>
          </cell>
          <cell r="B42">
            <v>400.75</v>
          </cell>
          <cell r="C42">
            <v>400.75</v>
          </cell>
          <cell r="D42">
            <v>391</v>
          </cell>
          <cell r="E42">
            <v>393.25</v>
          </cell>
          <cell r="F42">
            <v>394.65409289196799</v>
          </cell>
          <cell r="G42">
            <v>3897</v>
          </cell>
          <cell r="H42">
            <v>108</v>
          </cell>
          <cell r="I42">
            <v>1537967</v>
          </cell>
          <cell r="J42">
            <v>2475</v>
          </cell>
          <cell r="K42">
            <v>63.51</v>
          </cell>
          <cell r="L42">
            <v>9.75</v>
          </cell>
          <cell r="M42">
            <v>-7.5</v>
          </cell>
        </row>
        <row r="43">
          <cell r="A43">
            <v>43158</v>
          </cell>
          <cell r="B43">
            <v>400</v>
          </cell>
          <cell r="C43">
            <v>413.7</v>
          </cell>
          <cell r="D43">
            <v>395</v>
          </cell>
          <cell r="E43">
            <v>400.75</v>
          </cell>
          <cell r="F43">
            <v>403.91658643326002</v>
          </cell>
          <cell r="G43">
            <v>11425</v>
          </cell>
          <cell r="H43">
            <v>306</v>
          </cell>
          <cell r="I43">
            <v>4614747</v>
          </cell>
          <cell r="J43">
            <v>5050</v>
          </cell>
          <cell r="K43">
            <v>44.2</v>
          </cell>
          <cell r="L43">
            <v>18.7</v>
          </cell>
          <cell r="M43">
            <v>0.75</v>
          </cell>
        </row>
        <row r="44">
          <cell r="A44">
            <v>43157</v>
          </cell>
          <cell r="B44">
            <v>415</v>
          </cell>
          <cell r="C44">
            <v>415</v>
          </cell>
          <cell r="D44">
            <v>395.25</v>
          </cell>
          <cell r="E44">
            <v>398.45</v>
          </cell>
          <cell r="F44">
            <v>403.46485591255299</v>
          </cell>
          <cell r="G44">
            <v>15095</v>
          </cell>
          <cell r="H44">
            <v>472</v>
          </cell>
          <cell r="I44">
            <v>6090302</v>
          </cell>
          <cell r="J44">
            <v>8073</v>
          </cell>
          <cell r="K44">
            <v>53.48</v>
          </cell>
          <cell r="L44">
            <v>19.75</v>
          </cell>
          <cell r="M44">
            <v>-16.55</v>
          </cell>
        </row>
        <row r="45">
          <cell r="A45">
            <v>43154</v>
          </cell>
          <cell r="B45">
            <v>387.5</v>
          </cell>
          <cell r="C45">
            <v>406.4</v>
          </cell>
          <cell r="D45">
            <v>385.9</v>
          </cell>
          <cell r="E45">
            <v>406.4</v>
          </cell>
          <cell r="F45">
            <v>404.12706339298001</v>
          </cell>
          <cell r="G45">
            <v>36045</v>
          </cell>
          <cell r="H45">
            <v>491</v>
          </cell>
          <cell r="I45">
            <v>14566760</v>
          </cell>
          <cell r="J45">
            <v>11665</v>
          </cell>
          <cell r="K45">
            <v>32.36</v>
          </cell>
          <cell r="L45">
            <v>20.5</v>
          </cell>
          <cell r="M45">
            <v>18.899999999999999</v>
          </cell>
        </row>
        <row r="46">
          <cell r="A46">
            <v>43153</v>
          </cell>
          <cell r="B46">
            <v>388.3</v>
          </cell>
          <cell r="C46">
            <v>394</v>
          </cell>
          <cell r="D46">
            <v>382.6</v>
          </cell>
          <cell r="E46">
            <v>387.05</v>
          </cell>
          <cell r="F46">
            <v>388.52201649291999</v>
          </cell>
          <cell r="G46">
            <v>6427</v>
          </cell>
          <cell r="H46">
            <v>194</v>
          </cell>
          <cell r="I46">
            <v>2497031</v>
          </cell>
          <cell r="J46">
            <v>2552</v>
          </cell>
          <cell r="K46">
            <v>39.71</v>
          </cell>
          <cell r="L46">
            <v>11.4</v>
          </cell>
          <cell r="M46">
            <v>-1.25</v>
          </cell>
        </row>
        <row r="47">
          <cell r="A47">
            <v>43152</v>
          </cell>
          <cell r="B47">
            <v>387.4</v>
          </cell>
          <cell r="C47">
            <v>402.85</v>
          </cell>
          <cell r="D47">
            <v>385.2</v>
          </cell>
          <cell r="E47">
            <v>387.45</v>
          </cell>
          <cell r="F47">
            <v>391.661192882249</v>
          </cell>
          <cell r="G47">
            <v>18208</v>
          </cell>
          <cell r="H47">
            <v>599</v>
          </cell>
          <cell r="I47">
            <v>7131367</v>
          </cell>
          <cell r="J47">
            <v>5607</v>
          </cell>
          <cell r="K47">
            <v>30.79</v>
          </cell>
          <cell r="L47">
            <v>17.649999999999999</v>
          </cell>
          <cell r="M47">
            <v>0.05</v>
          </cell>
        </row>
        <row r="48">
          <cell r="A48">
            <v>43151</v>
          </cell>
          <cell r="B48">
            <v>391</v>
          </cell>
          <cell r="C48">
            <v>394</v>
          </cell>
          <cell r="D48">
            <v>381.1</v>
          </cell>
          <cell r="E48">
            <v>383.7</v>
          </cell>
          <cell r="F48">
            <v>387.44127490039801</v>
          </cell>
          <cell r="G48">
            <v>6275</v>
          </cell>
          <cell r="H48">
            <v>211</v>
          </cell>
          <cell r="I48">
            <v>2431194</v>
          </cell>
          <cell r="J48">
            <v>2647</v>
          </cell>
          <cell r="K48">
            <v>42.18</v>
          </cell>
          <cell r="L48">
            <v>12.9</v>
          </cell>
          <cell r="M48">
            <v>-7.3</v>
          </cell>
        </row>
        <row r="49">
          <cell r="A49">
            <v>43150</v>
          </cell>
          <cell r="B49">
            <v>399</v>
          </cell>
          <cell r="C49">
            <v>399.95</v>
          </cell>
          <cell r="D49">
            <v>381</v>
          </cell>
          <cell r="E49">
            <v>386.4</v>
          </cell>
          <cell r="F49">
            <v>388.98481315772801</v>
          </cell>
          <cell r="G49">
            <v>15869</v>
          </cell>
          <cell r="H49">
            <v>343</v>
          </cell>
          <cell r="I49">
            <v>6172800</v>
          </cell>
          <cell r="J49">
            <v>8179</v>
          </cell>
          <cell r="K49">
            <v>51.54</v>
          </cell>
          <cell r="L49">
            <v>18.95</v>
          </cell>
          <cell r="M49">
            <v>-12.6</v>
          </cell>
        </row>
        <row r="50">
          <cell r="A50">
            <v>43147</v>
          </cell>
          <cell r="B50">
            <v>410</v>
          </cell>
          <cell r="C50">
            <v>421.85</v>
          </cell>
          <cell r="D50">
            <v>390</v>
          </cell>
          <cell r="E50">
            <v>391.75</v>
          </cell>
          <cell r="F50">
            <v>400.80267623387903</v>
          </cell>
          <cell r="G50">
            <v>20626</v>
          </cell>
          <cell r="H50">
            <v>543</v>
          </cell>
          <cell r="I50">
            <v>8266956</v>
          </cell>
          <cell r="J50">
            <v>8659</v>
          </cell>
          <cell r="K50">
            <v>41.98</v>
          </cell>
          <cell r="L50">
            <v>31.85</v>
          </cell>
          <cell r="M50">
            <v>-18.25</v>
          </cell>
        </row>
        <row r="51">
          <cell r="A51">
            <v>43146</v>
          </cell>
          <cell r="B51">
            <v>437</v>
          </cell>
          <cell r="C51">
            <v>437</v>
          </cell>
          <cell r="D51">
            <v>408.35</v>
          </cell>
          <cell r="E51">
            <v>408.35</v>
          </cell>
          <cell r="F51">
            <v>417.91547303271398</v>
          </cell>
          <cell r="G51">
            <v>33930</v>
          </cell>
          <cell r="H51">
            <v>770</v>
          </cell>
          <cell r="I51">
            <v>14179872</v>
          </cell>
          <cell r="J51">
            <v>16021</v>
          </cell>
          <cell r="K51">
            <v>47.22</v>
          </cell>
          <cell r="L51">
            <v>28.65</v>
          </cell>
          <cell r="M51">
            <v>-28.65</v>
          </cell>
        </row>
        <row r="52">
          <cell r="A52">
            <v>43145</v>
          </cell>
          <cell r="B52">
            <v>429.8</v>
          </cell>
          <cell r="C52">
            <v>429.8</v>
          </cell>
          <cell r="D52">
            <v>420.2</v>
          </cell>
          <cell r="E52">
            <v>429.8</v>
          </cell>
          <cell r="F52">
            <v>428.47654422327099</v>
          </cell>
          <cell r="G52">
            <v>48730</v>
          </cell>
          <cell r="H52">
            <v>656</v>
          </cell>
          <cell r="I52">
            <v>20879662</v>
          </cell>
          <cell r="J52">
            <v>17390</v>
          </cell>
          <cell r="K52">
            <v>35.69</v>
          </cell>
          <cell r="L52">
            <v>9.6</v>
          </cell>
          <cell r="M52">
            <v>0</v>
          </cell>
        </row>
        <row r="53">
          <cell r="A53">
            <v>43143</v>
          </cell>
          <cell r="B53">
            <v>409.35</v>
          </cell>
          <cell r="C53">
            <v>409.35</v>
          </cell>
          <cell r="D53">
            <v>409.35</v>
          </cell>
          <cell r="E53">
            <v>409.35</v>
          </cell>
          <cell r="F53">
            <v>409.35</v>
          </cell>
          <cell r="G53">
            <v>3240</v>
          </cell>
          <cell r="H53">
            <v>84</v>
          </cell>
          <cell r="I53">
            <v>1326294</v>
          </cell>
          <cell r="J53">
            <v>3236</v>
          </cell>
          <cell r="K53">
            <v>99.88</v>
          </cell>
          <cell r="L53">
            <v>0</v>
          </cell>
          <cell r="M53">
            <v>0</v>
          </cell>
        </row>
        <row r="54">
          <cell r="A54">
            <v>43140</v>
          </cell>
          <cell r="B54">
            <v>369.9</v>
          </cell>
          <cell r="C54">
            <v>389.9</v>
          </cell>
          <cell r="D54">
            <v>355.95</v>
          </cell>
          <cell r="E54">
            <v>389.9</v>
          </cell>
          <cell r="F54">
            <v>385.850696943917</v>
          </cell>
          <cell r="G54">
            <v>30562</v>
          </cell>
          <cell r="H54">
            <v>508</v>
          </cell>
          <cell r="I54">
            <v>11792369</v>
          </cell>
          <cell r="J54">
            <v>13648</v>
          </cell>
          <cell r="K54">
            <v>44.66</v>
          </cell>
          <cell r="L54">
            <v>33.950000000000003</v>
          </cell>
          <cell r="M54">
            <v>20</v>
          </cell>
        </row>
        <row r="55">
          <cell r="A55">
            <v>43139</v>
          </cell>
          <cell r="B55">
            <v>353.7</v>
          </cell>
          <cell r="C55">
            <v>371.35</v>
          </cell>
          <cell r="D55">
            <v>350.5</v>
          </cell>
          <cell r="E55">
            <v>371.35</v>
          </cell>
          <cell r="F55">
            <v>369.70808284801802</v>
          </cell>
          <cell r="G55">
            <v>42584</v>
          </cell>
          <cell r="H55">
            <v>425</v>
          </cell>
          <cell r="I55">
            <v>15743649</v>
          </cell>
          <cell r="J55">
            <v>7610</v>
          </cell>
          <cell r="K55">
            <v>17.87</v>
          </cell>
          <cell r="L55">
            <v>20.85</v>
          </cell>
          <cell r="M55">
            <v>17.649999999999999</v>
          </cell>
        </row>
        <row r="56">
          <cell r="A56">
            <v>43138</v>
          </cell>
          <cell r="B56">
            <v>336</v>
          </cell>
          <cell r="C56">
            <v>353.7</v>
          </cell>
          <cell r="D56">
            <v>336</v>
          </cell>
          <cell r="E56">
            <v>353.7</v>
          </cell>
          <cell r="F56">
            <v>353.23650637880201</v>
          </cell>
          <cell r="G56">
            <v>4076</v>
          </cell>
          <cell r="H56">
            <v>152</v>
          </cell>
          <cell r="I56">
            <v>1439792</v>
          </cell>
          <cell r="J56">
            <v>3856</v>
          </cell>
          <cell r="K56">
            <v>94.6</v>
          </cell>
          <cell r="L56">
            <v>17.7</v>
          </cell>
          <cell r="M56">
            <v>17.7</v>
          </cell>
        </row>
        <row r="57">
          <cell r="A57">
            <v>43137</v>
          </cell>
          <cell r="B57">
            <v>336.9</v>
          </cell>
          <cell r="C57">
            <v>348.9</v>
          </cell>
          <cell r="D57">
            <v>336.9</v>
          </cell>
          <cell r="E57">
            <v>336.9</v>
          </cell>
          <cell r="F57">
            <v>336.93957440050798</v>
          </cell>
          <cell r="G57">
            <v>12594</v>
          </cell>
          <cell r="H57">
            <v>155</v>
          </cell>
          <cell r="I57">
            <v>4243417</v>
          </cell>
          <cell r="J57">
            <v>12594</v>
          </cell>
          <cell r="K57">
            <v>100</v>
          </cell>
          <cell r="L57">
            <v>12</v>
          </cell>
          <cell r="M57">
            <v>0</v>
          </cell>
        </row>
        <row r="58">
          <cell r="A58">
            <v>43136</v>
          </cell>
          <cell r="B58">
            <v>370.05</v>
          </cell>
          <cell r="C58">
            <v>370.05</v>
          </cell>
          <cell r="D58">
            <v>351.65</v>
          </cell>
          <cell r="E58">
            <v>354.6</v>
          </cell>
          <cell r="F58">
            <v>354.148481215027</v>
          </cell>
          <cell r="G58">
            <v>10008</v>
          </cell>
          <cell r="H58">
            <v>322</v>
          </cell>
          <cell r="I58">
            <v>3544318</v>
          </cell>
          <cell r="J58">
            <v>10008</v>
          </cell>
          <cell r="K58">
            <v>100</v>
          </cell>
          <cell r="L58">
            <v>18.399999999999999</v>
          </cell>
          <cell r="M58">
            <v>-15.45</v>
          </cell>
        </row>
        <row r="59">
          <cell r="A59">
            <v>43133</v>
          </cell>
          <cell r="B59">
            <v>390</v>
          </cell>
          <cell r="C59">
            <v>392.7</v>
          </cell>
          <cell r="D59">
            <v>370.15</v>
          </cell>
          <cell r="E59">
            <v>370.15</v>
          </cell>
          <cell r="F59">
            <v>373.144004430905</v>
          </cell>
          <cell r="G59">
            <v>7222</v>
          </cell>
          <cell r="H59">
            <v>252</v>
          </cell>
          <cell r="I59">
            <v>2694846</v>
          </cell>
          <cell r="J59">
            <v>7222</v>
          </cell>
          <cell r="K59">
            <v>100</v>
          </cell>
          <cell r="L59">
            <v>22.55</v>
          </cell>
          <cell r="M59">
            <v>-19.850000000000001</v>
          </cell>
        </row>
        <row r="60">
          <cell r="A60">
            <v>43132</v>
          </cell>
          <cell r="B60">
            <v>388</v>
          </cell>
          <cell r="C60">
            <v>399.8</v>
          </cell>
          <cell r="D60">
            <v>381.1</v>
          </cell>
          <cell r="E60">
            <v>389.6</v>
          </cell>
          <cell r="F60">
            <v>388.65273876404399</v>
          </cell>
          <cell r="G60">
            <v>2848</v>
          </cell>
          <cell r="H60">
            <v>98</v>
          </cell>
          <cell r="I60">
            <v>1106883</v>
          </cell>
          <cell r="J60">
            <v>2848</v>
          </cell>
          <cell r="K60">
            <v>100</v>
          </cell>
          <cell r="L60">
            <v>18.7</v>
          </cell>
          <cell r="M60">
            <v>1.6</v>
          </cell>
        </row>
        <row r="61">
          <cell r="A61">
            <v>43131</v>
          </cell>
          <cell r="B61">
            <v>390</v>
          </cell>
          <cell r="C61">
            <v>395.95</v>
          </cell>
          <cell r="D61">
            <v>385</v>
          </cell>
          <cell r="E61">
            <v>390.15</v>
          </cell>
          <cell r="F61">
            <v>388.155703844931</v>
          </cell>
          <cell r="G61">
            <v>3147</v>
          </cell>
          <cell r="H61">
            <v>111</v>
          </cell>
          <cell r="I61">
            <v>1221526</v>
          </cell>
          <cell r="J61">
            <v>3147</v>
          </cell>
          <cell r="K61">
            <v>100</v>
          </cell>
          <cell r="L61">
            <v>10.95</v>
          </cell>
          <cell r="M61">
            <v>0.15</v>
          </cell>
        </row>
        <row r="62">
          <cell r="A62">
            <v>43130</v>
          </cell>
          <cell r="B62">
            <v>392.1</v>
          </cell>
          <cell r="C62">
            <v>411</v>
          </cell>
          <cell r="D62">
            <v>389</v>
          </cell>
          <cell r="E62">
            <v>392.1</v>
          </cell>
          <cell r="F62">
            <v>392.91784118253599</v>
          </cell>
          <cell r="G62">
            <v>5818</v>
          </cell>
          <cell r="H62">
            <v>205</v>
          </cell>
          <cell r="I62">
            <v>2285996</v>
          </cell>
          <cell r="J62">
            <v>5818</v>
          </cell>
          <cell r="K62">
            <v>100</v>
          </cell>
          <cell r="L62">
            <v>22</v>
          </cell>
          <cell r="M62">
            <v>0</v>
          </cell>
        </row>
        <row r="63">
          <cell r="A63">
            <v>43129</v>
          </cell>
          <cell r="B63">
            <v>401</v>
          </cell>
          <cell r="C63">
            <v>417.75</v>
          </cell>
          <cell r="D63">
            <v>395.15</v>
          </cell>
          <cell r="E63">
            <v>398.65</v>
          </cell>
          <cell r="F63">
            <v>400.94272987591398</v>
          </cell>
          <cell r="G63">
            <v>3143</v>
          </cell>
          <cell r="H63">
            <v>111</v>
          </cell>
          <cell r="I63">
            <v>1260163</v>
          </cell>
          <cell r="J63">
            <v>3143</v>
          </cell>
          <cell r="K63">
            <v>100</v>
          </cell>
          <cell r="L63">
            <v>22.6</v>
          </cell>
          <cell r="M63">
            <v>-2.35</v>
          </cell>
        </row>
        <row r="64">
          <cell r="A64">
            <v>43125</v>
          </cell>
          <cell r="B64">
            <v>418.45</v>
          </cell>
          <cell r="C64">
            <v>418.45</v>
          </cell>
          <cell r="D64">
            <v>400</v>
          </cell>
          <cell r="E64">
            <v>404.55</v>
          </cell>
          <cell r="F64">
            <v>405.60447761194001</v>
          </cell>
          <cell r="G64">
            <v>2546</v>
          </cell>
          <cell r="H64">
            <v>108</v>
          </cell>
          <cell r="I64">
            <v>1032669</v>
          </cell>
          <cell r="J64">
            <v>2546</v>
          </cell>
          <cell r="K64">
            <v>100</v>
          </cell>
          <cell r="L64">
            <v>18.45</v>
          </cell>
          <cell r="M64">
            <v>-13.9</v>
          </cell>
        </row>
        <row r="65">
          <cell r="A65">
            <v>43124</v>
          </cell>
          <cell r="B65">
            <v>421.45</v>
          </cell>
          <cell r="C65">
            <v>421.45</v>
          </cell>
          <cell r="D65">
            <v>406</v>
          </cell>
          <cell r="E65">
            <v>408.45</v>
          </cell>
          <cell r="F65">
            <v>411.41860465116201</v>
          </cell>
          <cell r="G65">
            <v>6450</v>
          </cell>
          <cell r="H65">
            <v>175</v>
          </cell>
          <cell r="I65">
            <v>2653650</v>
          </cell>
          <cell r="J65">
            <v>6450</v>
          </cell>
          <cell r="K65">
            <v>100</v>
          </cell>
          <cell r="L65">
            <v>15.45</v>
          </cell>
          <cell r="M65">
            <v>-13</v>
          </cell>
        </row>
        <row r="66">
          <cell r="A66">
            <v>43123</v>
          </cell>
          <cell r="B66">
            <v>422.8</v>
          </cell>
          <cell r="C66">
            <v>423</v>
          </cell>
          <cell r="D66">
            <v>404</v>
          </cell>
          <cell r="E66">
            <v>415.5</v>
          </cell>
          <cell r="F66">
            <v>418.89524667717899</v>
          </cell>
          <cell r="G66">
            <v>8878</v>
          </cell>
          <cell r="H66">
            <v>236</v>
          </cell>
          <cell r="I66">
            <v>3718952</v>
          </cell>
          <cell r="J66">
            <v>8878</v>
          </cell>
          <cell r="K66">
            <v>100</v>
          </cell>
          <cell r="L66">
            <v>19</v>
          </cell>
          <cell r="M66">
            <v>-7.3</v>
          </cell>
        </row>
        <row r="67">
          <cell r="A67">
            <v>43122</v>
          </cell>
          <cell r="B67">
            <v>400</v>
          </cell>
          <cell r="C67">
            <v>411.9</v>
          </cell>
          <cell r="D67">
            <v>394</v>
          </cell>
          <cell r="E67">
            <v>402.9</v>
          </cell>
          <cell r="F67">
            <v>402.65372585096497</v>
          </cell>
          <cell r="G67">
            <v>5435</v>
          </cell>
          <cell r="H67">
            <v>159</v>
          </cell>
          <cell r="I67">
            <v>2188423</v>
          </cell>
          <cell r="J67">
            <v>5435</v>
          </cell>
          <cell r="K67">
            <v>100</v>
          </cell>
          <cell r="L67">
            <v>17.899999999999999</v>
          </cell>
          <cell r="M67">
            <v>2.9</v>
          </cell>
        </row>
        <row r="68">
          <cell r="A68">
            <v>43119</v>
          </cell>
          <cell r="B68">
            <v>392.75</v>
          </cell>
          <cell r="C68">
            <v>411</v>
          </cell>
          <cell r="D68">
            <v>392.75</v>
          </cell>
          <cell r="E68">
            <v>400.4</v>
          </cell>
          <cell r="F68">
            <v>399.61951138989701</v>
          </cell>
          <cell r="G68">
            <v>6058</v>
          </cell>
          <cell r="H68">
            <v>183</v>
          </cell>
          <cell r="I68">
            <v>2420895</v>
          </cell>
          <cell r="J68">
            <v>6058</v>
          </cell>
          <cell r="K68">
            <v>100</v>
          </cell>
          <cell r="L68">
            <v>18.25</v>
          </cell>
          <cell r="M68">
            <v>7.65</v>
          </cell>
        </row>
        <row r="69">
          <cell r="A69">
            <v>43118</v>
          </cell>
          <cell r="B69">
            <v>423.9</v>
          </cell>
          <cell r="C69">
            <v>442</v>
          </cell>
          <cell r="D69">
            <v>403</v>
          </cell>
          <cell r="E69">
            <v>404.85</v>
          </cell>
          <cell r="F69">
            <v>417.409785230274</v>
          </cell>
          <cell r="G69">
            <v>8707</v>
          </cell>
          <cell r="H69">
            <v>220</v>
          </cell>
          <cell r="I69">
            <v>3634387</v>
          </cell>
          <cell r="J69">
            <v>8707</v>
          </cell>
          <cell r="K69">
            <v>100</v>
          </cell>
          <cell r="L69">
            <v>39</v>
          </cell>
          <cell r="M69">
            <v>-19.05</v>
          </cell>
        </row>
        <row r="70">
          <cell r="A70">
            <v>43117</v>
          </cell>
          <cell r="B70">
            <v>417.1</v>
          </cell>
          <cell r="C70">
            <v>428</v>
          </cell>
          <cell r="D70">
            <v>401.1</v>
          </cell>
          <cell r="E70">
            <v>423.7</v>
          </cell>
          <cell r="F70">
            <v>412.46846846846802</v>
          </cell>
          <cell r="G70">
            <v>10323</v>
          </cell>
          <cell r="H70">
            <v>192</v>
          </cell>
          <cell r="I70">
            <v>4257912</v>
          </cell>
          <cell r="J70">
            <v>10323</v>
          </cell>
          <cell r="K70">
            <v>100</v>
          </cell>
          <cell r="L70">
            <v>26.9</v>
          </cell>
          <cell r="M70">
            <v>6.6</v>
          </cell>
        </row>
        <row r="71">
          <cell r="A71">
            <v>43116</v>
          </cell>
          <cell r="B71">
            <v>442.95</v>
          </cell>
          <cell r="C71">
            <v>442.95</v>
          </cell>
          <cell r="D71">
            <v>420.95</v>
          </cell>
          <cell r="E71">
            <v>421.5</v>
          </cell>
          <cell r="F71">
            <v>427.993821926105</v>
          </cell>
          <cell r="G71">
            <v>8255</v>
          </cell>
          <cell r="H71">
            <v>217</v>
          </cell>
          <cell r="I71">
            <v>3533089</v>
          </cell>
          <cell r="J71">
            <v>8255</v>
          </cell>
          <cell r="K71">
            <v>100</v>
          </cell>
          <cell r="L71">
            <v>22</v>
          </cell>
          <cell r="M71">
            <v>-21.45</v>
          </cell>
        </row>
        <row r="72">
          <cell r="A72">
            <v>43115</v>
          </cell>
          <cell r="B72">
            <v>430</v>
          </cell>
          <cell r="C72">
            <v>450</v>
          </cell>
          <cell r="D72">
            <v>430</v>
          </cell>
          <cell r="E72">
            <v>443.1</v>
          </cell>
          <cell r="F72">
            <v>437.46157886837699</v>
          </cell>
          <cell r="G72">
            <v>13326</v>
          </cell>
          <cell r="H72">
            <v>312</v>
          </cell>
          <cell r="I72">
            <v>5829613</v>
          </cell>
          <cell r="J72">
            <v>13326</v>
          </cell>
          <cell r="K72">
            <v>100</v>
          </cell>
          <cell r="L72">
            <v>20</v>
          </cell>
          <cell r="M72">
            <v>13.1</v>
          </cell>
        </row>
        <row r="73">
          <cell r="A73">
            <v>43112</v>
          </cell>
          <cell r="B73">
            <v>430</v>
          </cell>
          <cell r="C73">
            <v>434.95</v>
          </cell>
          <cell r="D73">
            <v>420</v>
          </cell>
          <cell r="E73">
            <v>430.05</v>
          </cell>
          <cell r="F73">
            <v>428.52937853107301</v>
          </cell>
          <cell r="G73">
            <v>8850</v>
          </cell>
          <cell r="H73">
            <v>238</v>
          </cell>
          <cell r="I73">
            <v>3792485</v>
          </cell>
          <cell r="J73">
            <v>8850</v>
          </cell>
          <cell r="K73">
            <v>100</v>
          </cell>
          <cell r="L73">
            <v>14.95</v>
          </cell>
          <cell r="M73">
            <v>0.05</v>
          </cell>
        </row>
        <row r="74">
          <cell r="A74">
            <v>43111</v>
          </cell>
          <cell r="B74">
            <v>448</v>
          </cell>
          <cell r="C74">
            <v>454.2</v>
          </cell>
          <cell r="D74">
            <v>417</v>
          </cell>
          <cell r="E74">
            <v>429.4</v>
          </cell>
          <cell r="F74">
            <v>427.12380952380897</v>
          </cell>
          <cell r="G74">
            <v>9555</v>
          </cell>
          <cell r="H74">
            <v>237</v>
          </cell>
          <cell r="I74">
            <v>4081168</v>
          </cell>
          <cell r="J74">
            <v>9555</v>
          </cell>
          <cell r="K74">
            <v>100</v>
          </cell>
          <cell r="L74">
            <v>37.200000000000003</v>
          </cell>
          <cell r="M74">
            <v>-18.600000000000001</v>
          </cell>
        </row>
        <row r="75">
          <cell r="A75">
            <v>43110</v>
          </cell>
          <cell r="B75">
            <v>454</v>
          </cell>
          <cell r="C75">
            <v>463</v>
          </cell>
          <cell r="D75">
            <v>435</v>
          </cell>
          <cell r="E75">
            <v>438.9</v>
          </cell>
          <cell r="F75">
            <v>448.31876230146003</v>
          </cell>
          <cell r="G75">
            <v>21847</v>
          </cell>
          <cell r="H75">
            <v>553</v>
          </cell>
          <cell r="I75">
            <v>9794420</v>
          </cell>
          <cell r="J75">
            <v>21847</v>
          </cell>
          <cell r="K75">
            <v>100</v>
          </cell>
          <cell r="L75">
            <v>28</v>
          </cell>
          <cell r="M75">
            <v>-15.1</v>
          </cell>
        </row>
        <row r="76">
          <cell r="A76">
            <v>43109</v>
          </cell>
          <cell r="B76">
            <v>438.9</v>
          </cell>
          <cell r="C76">
            <v>441.4</v>
          </cell>
          <cell r="D76">
            <v>425</v>
          </cell>
          <cell r="E76">
            <v>441.4</v>
          </cell>
          <cell r="F76">
            <v>437.80155038759602</v>
          </cell>
          <cell r="G76">
            <v>28380</v>
          </cell>
          <cell r="H76">
            <v>533</v>
          </cell>
          <cell r="I76">
            <v>12424808</v>
          </cell>
          <cell r="J76">
            <v>28380</v>
          </cell>
          <cell r="K76">
            <v>100</v>
          </cell>
          <cell r="L76">
            <v>16.399999999999999</v>
          </cell>
          <cell r="M76">
            <v>2.5</v>
          </cell>
        </row>
        <row r="77">
          <cell r="A77">
            <v>43108</v>
          </cell>
          <cell r="B77">
            <v>403.85</v>
          </cell>
          <cell r="C77">
            <v>420.4</v>
          </cell>
          <cell r="D77">
            <v>395.1</v>
          </cell>
          <cell r="E77">
            <v>420.4</v>
          </cell>
          <cell r="F77">
            <v>412.39977167984398</v>
          </cell>
          <cell r="G77">
            <v>23651</v>
          </cell>
          <cell r="H77">
            <v>332</v>
          </cell>
          <cell r="I77">
            <v>9753667</v>
          </cell>
          <cell r="J77">
            <v>23651</v>
          </cell>
          <cell r="K77">
            <v>100</v>
          </cell>
          <cell r="L77">
            <v>25.3</v>
          </cell>
          <cell r="M77">
            <v>16.55</v>
          </cell>
        </row>
        <row r="78">
          <cell r="A78">
            <v>43105</v>
          </cell>
          <cell r="B78">
            <v>405</v>
          </cell>
          <cell r="C78">
            <v>405</v>
          </cell>
          <cell r="D78">
            <v>395</v>
          </cell>
          <cell r="E78">
            <v>400.4</v>
          </cell>
          <cell r="F78">
            <v>399.20071914729601</v>
          </cell>
          <cell r="G78">
            <v>7787</v>
          </cell>
          <cell r="H78">
            <v>157</v>
          </cell>
          <cell r="I78">
            <v>3108576</v>
          </cell>
          <cell r="J78">
            <v>7787</v>
          </cell>
          <cell r="K78">
            <v>100</v>
          </cell>
          <cell r="L78">
            <v>10</v>
          </cell>
          <cell r="M78">
            <v>-4.5999999999999996</v>
          </cell>
        </row>
        <row r="79">
          <cell r="A79">
            <v>43104</v>
          </cell>
          <cell r="B79">
            <v>404.95</v>
          </cell>
          <cell r="C79">
            <v>405</v>
          </cell>
          <cell r="D79">
            <v>395</v>
          </cell>
          <cell r="E79">
            <v>400.25</v>
          </cell>
          <cell r="F79">
            <v>399.504109164211</v>
          </cell>
          <cell r="G79">
            <v>6449</v>
          </cell>
          <cell r="H79">
            <v>182</v>
          </cell>
          <cell r="I79">
            <v>2576402</v>
          </cell>
          <cell r="J79">
            <v>6449</v>
          </cell>
          <cell r="K79">
            <v>100</v>
          </cell>
          <cell r="L79">
            <v>10</v>
          </cell>
          <cell r="M79">
            <v>-4.7</v>
          </cell>
        </row>
        <row r="80">
          <cell r="A80">
            <v>43103</v>
          </cell>
          <cell r="B80">
            <v>399.8</v>
          </cell>
          <cell r="C80">
            <v>401</v>
          </cell>
          <cell r="D80">
            <v>385</v>
          </cell>
          <cell r="E80">
            <v>397.4</v>
          </cell>
          <cell r="F80">
            <v>397.69660086091699</v>
          </cell>
          <cell r="G80">
            <v>6737</v>
          </cell>
          <cell r="H80">
            <v>168</v>
          </cell>
          <cell r="I80">
            <v>2679282</v>
          </cell>
          <cell r="J80">
            <v>6737</v>
          </cell>
          <cell r="K80">
            <v>100</v>
          </cell>
          <cell r="L80">
            <v>16</v>
          </cell>
          <cell r="M80">
            <v>-2.4</v>
          </cell>
        </row>
        <row r="81">
          <cell r="A81">
            <v>43102</v>
          </cell>
          <cell r="B81">
            <v>395</v>
          </cell>
          <cell r="C81">
            <v>400</v>
          </cell>
          <cell r="D81">
            <v>390</v>
          </cell>
          <cell r="E81">
            <v>395.6</v>
          </cell>
          <cell r="F81">
            <v>393.35597924459898</v>
          </cell>
          <cell r="G81">
            <v>8287</v>
          </cell>
          <cell r="H81">
            <v>142</v>
          </cell>
          <cell r="I81">
            <v>3259741</v>
          </cell>
          <cell r="J81">
            <v>8287</v>
          </cell>
          <cell r="K81">
            <v>100</v>
          </cell>
          <cell r="L81">
            <v>10</v>
          </cell>
          <cell r="M81">
            <v>0.6</v>
          </cell>
        </row>
        <row r="82">
          <cell r="A82">
            <v>43101</v>
          </cell>
          <cell r="B82">
            <v>393.1</v>
          </cell>
          <cell r="C82">
            <v>405</v>
          </cell>
          <cell r="D82">
            <v>391</v>
          </cell>
          <cell r="E82">
            <v>396.85</v>
          </cell>
          <cell r="F82">
            <v>398.386033321517</v>
          </cell>
          <cell r="G82">
            <v>5642</v>
          </cell>
          <cell r="H82">
            <v>183</v>
          </cell>
          <cell r="I82">
            <v>2247694</v>
          </cell>
          <cell r="J82">
            <v>5642</v>
          </cell>
          <cell r="K82">
            <v>100</v>
          </cell>
          <cell r="L82">
            <v>14</v>
          </cell>
          <cell r="M82">
            <v>3.75</v>
          </cell>
        </row>
        <row r="83">
          <cell r="A83">
            <v>43098</v>
          </cell>
          <cell r="B83">
            <v>405.9</v>
          </cell>
          <cell r="C83">
            <v>410</v>
          </cell>
          <cell r="D83">
            <v>393</v>
          </cell>
          <cell r="E83">
            <v>395.15</v>
          </cell>
          <cell r="F83">
            <v>399.53212384736401</v>
          </cell>
          <cell r="G83">
            <v>13339</v>
          </cell>
          <cell r="H83">
            <v>268</v>
          </cell>
          <cell r="I83">
            <v>5329359</v>
          </cell>
          <cell r="J83">
            <v>13339</v>
          </cell>
          <cell r="K83">
            <v>100</v>
          </cell>
          <cell r="L83">
            <v>17</v>
          </cell>
          <cell r="M83">
            <v>-10.75</v>
          </cell>
        </row>
        <row r="84">
          <cell r="A84">
            <v>43097</v>
          </cell>
          <cell r="B84">
            <v>390.05</v>
          </cell>
          <cell r="C84">
            <v>399.8</v>
          </cell>
          <cell r="D84">
            <v>387.5</v>
          </cell>
          <cell r="E84">
            <v>394.45</v>
          </cell>
          <cell r="F84">
            <v>391.84950791080098</v>
          </cell>
          <cell r="G84">
            <v>8027</v>
          </cell>
          <cell r="H84">
            <v>187</v>
          </cell>
          <cell r="I84">
            <v>3145376</v>
          </cell>
          <cell r="J84">
            <v>8027</v>
          </cell>
          <cell r="K84">
            <v>100</v>
          </cell>
          <cell r="L84">
            <v>12.3</v>
          </cell>
          <cell r="M84">
            <v>4.4000000000000004</v>
          </cell>
        </row>
        <row r="85">
          <cell r="A85">
            <v>43096</v>
          </cell>
          <cell r="B85">
            <v>390</v>
          </cell>
          <cell r="C85">
            <v>398</v>
          </cell>
          <cell r="D85">
            <v>388.15</v>
          </cell>
          <cell r="E85">
            <v>392</v>
          </cell>
          <cell r="F85">
            <v>391.28090766823101</v>
          </cell>
          <cell r="G85">
            <v>8946</v>
          </cell>
          <cell r="H85">
            <v>168</v>
          </cell>
          <cell r="I85">
            <v>3500399</v>
          </cell>
          <cell r="J85">
            <v>8946</v>
          </cell>
          <cell r="K85">
            <v>100</v>
          </cell>
          <cell r="L85">
            <v>9.85</v>
          </cell>
          <cell r="M85">
            <v>2</v>
          </cell>
        </row>
        <row r="86">
          <cell r="A86">
            <v>43095</v>
          </cell>
          <cell r="B86">
            <v>391</v>
          </cell>
          <cell r="C86">
            <v>399.9</v>
          </cell>
          <cell r="D86">
            <v>388.15</v>
          </cell>
          <cell r="E86">
            <v>393.85</v>
          </cell>
          <cell r="F86">
            <v>391.80426045015997</v>
          </cell>
          <cell r="G86">
            <v>4976</v>
          </cell>
          <cell r="H86">
            <v>188</v>
          </cell>
          <cell r="I86">
            <v>1949618</v>
          </cell>
          <cell r="J86">
            <v>4976</v>
          </cell>
          <cell r="K86">
            <v>100</v>
          </cell>
          <cell r="L86">
            <v>11.75</v>
          </cell>
          <cell r="M86">
            <v>2.85</v>
          </cell>
        </row>
        <row r="87">
          <cell r="A87">
            <v>43091</v>
          </cell>
          <cell r="B87">
            <v>392</v>
          </cell>
          <cell r="C87">
            <v>397.95</v>
          </cell>
          <cell r="D87">
            <v>388.1</v>
          </cell>
          <cell r="E87">
            <v>395.05</v>
          </cell>
          <cell r="F87">
            <v>394.92539609290799</v>
          </cell>
          <cell r="G87">
            <v>6501</v>
          </cell>
          <cell r="H87">
            <v>155</v>
          </cell>
          <cell r="I87">
            <v>2567410</v>
          </cell>
          <cell r="J87">
            <v>6501</v>
          </cell>
          <cell r="K87">
            <v>100</v>
          </cell>
          <cell r="L87">
            <v>9.85</v>
          </cell>
          <cell r="M87">
            <v>3.05</v>
          </cell>
        </row>
        <row r="88">
          <cell r="A88">
            <v>43090</v>
          </cell>
          <cell r="B88">
            <v>390.1</v>
          </cell>
          <cell r="C88">
            <v>398.95</v>
          </cell>
          <cell r="D88">
            <v>390.1</v>
          </cell>
          <cell r="E88">
            <v>395.85</v>
          </cell>
          <cell r="F88">
            <v>394.42119373500702</v>
          </cell>
          <cell r="G88">
            <v>7087</v>
          </cell>
          <cell r="H88">
            <v>166</v>
          </cell>
          <cell r="I88">
            <v>2795263</v>
          </cell>
          <cell r="J88">
            <v>7087</v>
          </cell>
          <cell r="K88">
            <v>100</v>
          </cell>
          <cell r="L88">
            <v>8.85</v>
          </cell>
          <cell r="M88">
            <v>5.75</v>
          </cell>
        </row>
        <row r="89">
          <cell r="A89">
            <v>43089</v>
          </cell>
          <cell r="B89">
            <v>388.05</v>
          </cell>
          <cell r="C89">
            <v>399.9</v>
          </cell>
          <cell r="D89">
            <v>388.05</v>
          </cell>
          <cell r="E89">
            <v>392.2</v>
          </cell>
          <cell r="F89">
            <v>394.68110125334402</v>
          </cell>
          <cell r="G89">
            <v>14202</v>
          </cell>
          <cell r="H89">
            <v>276</v>
          </cell>
          <cell r="I89">
            <v>5605261</v>
          </cell>
          <cell r="J89">
            <v>14202</v>
          </cell>
          <cell r="K89">
            <v>100</v>
          </cell>
          <cell r="L89">
            <v>11.85</v>
          </cell>
          <cell r="M89">
            <v>4.1500000000000004</v>
          </cell>
        </row>
        <row r="90">
          <cell r="A90">
            <v>43088</v>
          </cell>
          <cell r="B90">
            <v>396.35</v>
          </cell>
          <cell r="C90">
            <v>402.5</v>
          </cell>
          <cell r="D90">
            <v>385.4</v>
          </cell>
          <cell r="E90">
            <v>396.6</v>
          </cell>
          <cell r="F90">
            <v>394.49634438612901</v>
          </cell>
          <cell r="G90">
            <v>32963</v>
          </cell>
          <cell r="H90">
            <v>242</v>
          </cell>
          <cell r="I90">
            <v>13003783</v>
          </cell>
          <cell r="J90">
            <v>32963</v>
          </cell>
          <cell r="K90">
            <v>100</v>
          </cell>
          <cell r="L90">
            <v>17.100000000000001</v>
          </cell>
          <cell r="M90">
            <v>0.25</v>
          </cell>
        </row>
        <row r="91">
          <cell r="A91">
            <v>43087</v>
          </cell>
          <cell r="B91">
            <v>394</v>
          </cell>
          <cell r="C91">
            <v>405.2</v>
          </cell>
          <cell r="D91">
            <v>375</v>
          </cell>
          <cell r="E91">
            <v>396.55</v>
          </cell>
          <cell r="F91">
            <v>396.91114123736702</v>
          </cell>
          <cell r="G91">
            <v>8114</v>
          </cell>
          <cell r="H91">
            <v>216</v>
          </cell>
          <cell r="I91">
            <v>3220537</v>
          </cell>
          <cell r="J91">
            <v>8114</v>
          </cell>
          <cell r="K91">
            <v>100</v>
          </cell>
          <cell r="L91">
            <v>30.2</v>
          </cell>
          <cell r="M91">
            <v>2.5499999999999998</v>
          </cell>
        </row>
        <row r="92">
          <cell r="A92">
            <v>43084</v>
          </cell>
          <cell r="B92">
            <v>390</v>
          </cell>
          <cell r="C92">
            <v>405</v>
          </cell>
          <cell r="D92">
            <v>390</v>
          </cell>
          <cell r="E92">
            <v>393.5</v>
          </cell>
          <cell r="F92">
            <v>394.86128910667099</v>
          </cell>
          <cell r="G92">
            <v>13265</v>
          </cell>
          <cell r="H92">
            <v>214</v>
          </cell>
          <cell r="I92">
            <v>5237835</v>
          </cell>
          <cell r="J92">
            <v>13265</v>
          </cell>
          <cell r="K92">
            <v>100</v>
          </cell>
          <cell r="L92">
            <v>15</v>
          </cell>
          <cell r="M92">
            <v>3.5</v>
          </cell>
        </row>
        <row r="93">
          <cell r="A93">
            <v>43083</v>
          </cell>
          <cell r="B93">
            <v>396.3</v>
          </cell>
          <cell r="C93">
            <v>404.85</v>
          </cell>
          <cell r="D93">
            <v>382</v>
          </cell>
          <cell r="E93">
            <v>393.9</v>
          </cell>
          <cell r="F93">
            <v>391.71430815140502</v>
          </cell>
          <cell r="G93">
            <v>6367</v>
          </cell>
          <cell r="H93">
            <v>227</v>
          </cell>
          <cell r="I93">
            <v>2494045</v>
          </cell>
          <cell r="J93">
            <v>6367</v>
          </cell>
          <cell r="K93">
            <v>100</v>
          </cell>
          <cell r="L93">
            <v>22.85</v>
          </cell>
          <cell r="M93">
            <v>-2.4</v>
          </cell>
        </row>
        <row r="94">
          <cell r="A94">
            <v>43082</v>
          </cell>
          <cell r="B94">
            <v>398</v>
          </cell>
          <cell r="C94">
            <v>408.9</v>
          </cell>
          <cell r="D94">
            <v>394.9</v>
          </cell>
          <cell r="E94">
            <v>396.2</v>
          </cell>
          <cell r="F94">
            <v>400.66820433965398</v>
          </cell>
          <cell r="G94">
            <v>5853</v>
          </cell>
          <cell r="H94">
            <v>201</v>
          </cell>
          <cell r="I94">
            <v>2345111</v>
          </cell>
          <cell r="J94">
            <v>5853</v>
          </cell>
          <cell r="K94">
            <v>100</v>
          </cell>
          <cell r="L94">
            <v>14</v>
          </cell>
          <cell r="M94">
            <v>-1.8</v>
          </cell>
        </row>
        <row r="95">
          <cell r="A95">
            <v>43081</v>
          </cell>
          <cell r="B95">
            <v>410</v>
          </cell>
          <cell r="C95">
            <v>413</v>
          </cell>
          <cell r="D95">
            <v>400</v>
          </cell>
          <cell r="E95">
            <v>402.25</v>
          </cell>
          <cell r="F95">
            <v>406.27977650585899</v>
          </cell>
          <cell r="G95">
            <v>7338</v>
          </cell>
          <cell r="H95">
            <v>188</v>
          </cell>
          <cell r="I95">
            <v>2981281</v>
          </cell>
          <cell r="J95">
            <v>7338</v>
          </cell>
          <cell r="K95">
            <v>100</v>
          </cell>
          <cell r="L95">
            <v>13</v>
          </cell>
          <cell r="M95">
            <v>-7.75</v>
          </cell>
        </row>
        <row r="96">
          <cell r="A96">
            <v>43080</v>
          </cell>
          <cell r="B96">
            <v>419.5</v>
          </cell>
          <cell r="C96">
            <v>423</v>
          </cell>
          <cell r="D96">
            <v>405</v>
          </cell>
          <cell r="E96">
            <v>408.3</v>
          </cell>
          <cell r="F96">
            <v>410.63416422287298</v>
          </cell>
          <cell r="G96">
            <v>8184</v>
          </cell>
          <cell r="H96">
            <v>249</v>
          </cell>
          <cell r="I96">
            <v>3360630</v>
          </cell>
          <cell r="J96">
            <v>8184</v>
          </cell>
          <cell r="K96">
            <v>100</v>
          </cell>
          <cell r="L96">
            <v>18</v>
          </cell>
          <cell r="M96">
            <v>-11.2</v>
          </cell>
        </row>
        <row r="97">
          <cell r="A97">
            <v>43077</v>
          </cell>
          <cell r="B97">
            <v>423.6</v>
          </cell>
          <cell r="C97">
            <v>423.6</v>
          </cell>
          <cell r="D97">
            <v>415</v>
          </cell>
          <cell r="E97">
            <v>419.5</v>
          </cell>
          <cell r="F97">
            <v>420.74237925201999</v>
          </cell>
          <cell r="G97">
            <v>26605</v>
          </cell>
          <cell r="H97">
            <v>627</v>
          </cell>
          <cell r="I97">
            <v>11193851</v>
          </cell>
          <cell r="J97">
            <v>26605</v>
          </cell>
          <cell r="K97">
            <v>100</v>
          </cell>
          <cell r="L97">
            <v>8.6</v>
          </cell>
          <cell r="M97">
            <v>-4.0999999999999996</v>
          </cell>
        </row>
        <row r="98">
          <cell r="A98">
            <v>43076</v>
          </cell>
          <cell r="B98">
            <v>397</v>
          </cell>
          <cell r="C98">
            <v>403.45</v>
          </cell>
          <cell r="D98">
            <v>393.25</v>
          </cell>
          <cell r="E98">
            <v>403.45</v>
          </cell>
          <cell r="F98">
            <v>401.39122922494602</v>
          </cell>
          <cell r="G98">
            <v>12154</v>
          </cell>
          <cell r="H98">
            <v>206</v>
          </cell>
          <cell r="I98">
            <v>4878509</v>
          </cell>
          <cell r="J98">
            <v>12154</v>
          </cell>
          <cell r="K98">
            <v>100</v>
          </cell>
          <cell r="L98">
            <v>10.199999999999999</v>
          </cell>
          <cell r="M98">
            <v>6.45</v>
          </cell>
        </row>
        <row r="99">
          <cell r="A99">
            <v>43075</v>
          </cell>
          <cell r="B99">
            <v>398.75</v>
          </cell>
          <cell r="C99">
            <v>404.55</v>
          </cell>
          <cell r="D99">
            <v>381</v>
          </cell>
          <cell r="E99">
            <v>384.25</v>
          </cell>
          <cell r="F99">
            <v>389.09235417761403</v>
          </cell>
          <cell r="G99">
            <v>7612</v>
          </cell>
          <cell r="H99">
            <v>294</v>
          </cell>
          <cell r="I99">
            <v>2961771</v>
          </cell>
          <cell r="J99">
            <v>7612</v>
          </cell>
          <cell r="K99">
            <v>100</v>
          </cell>
          <cell r="L99">
            <v>23.55</v>
          </cell>
          <cell r="M99">
            <v>-14.5</v>
          </cell>
        </row>
        <row r="100">
          <cell r="A100">
            <v>43074</v>
          </cell>
          <cell r="B100">
            <v>403</v>
          </cell>
          <cell r="C100">
            <v>422.65</v>
          </cell>
          <cell r="D100">
            <v>385</v>
          </cell>
          <cell r="E100">
            <v>398.75</v>
          </cell>
          <cell r="F100">
            <v>400.081411558529</v>
          </cell>
          <cell r="G100">
            <v>50214</v>
          </cell>
          <cell r="H100">
            <v>311</v>
          </cell>
          <cell r="I100">
            <v>20089688</v>
          </cell>
          <cell r="J100">
            <v>50214</v>
          </cell>
          <cell r="K100">
            <v>100</v>
          </cell>
          <cell r="L100">
            <v>37.65</v>
          </cell>
          <cell r="M100">
            <v>-4.25</v>
          </cell>
        </row>
        <row r="101">
          <cell r="A101">
            <v>43073</v>
          </cell>
          <cell r="B101">
            <v>407</v>
          </cell>
          <cell r="C101">
            <v>419</v>
          </cell>
          <cell r="D101">
            <v>400</v>
          </cell>
          <cell r="E101">
            <v>402.55</v>
          </cell>
          <cell r="F101">
            <v>403.87581443836302</v>
          </cell>
          <cell r="G101">
            <v>7674</v>
          </cell>
          <cell r="H101">
            <v>269</v>
          </cell>
          <cell r="I101">
            <v>3099343</v>
          </cell>
          <cell r="J101">
            <v>7674</v>
          </cell>
          <cell r="K101">
            <v>100</v>
          </cell>
          <cell r="L101">
            <v>19</v>
          </cell>
          <cell r="M101">
            <v>-4.45</v>
          </cell>
        </row>
        <row r="102">
          <cell r="A102">
            <v>43070</v>
          </cell>
          <cell r="B102">
            <v>407</v>
          </cell>
          <cell r="C102">
            <v>424</v>
          </cell>
          <cell r="D102">
            <v>401.1</v>
          </cell>
          <cell r="E102">
            <v>406.85</v>
          </cell>
          <cell r="F102">
            <v>412.20464135021001</v>
          </cell>
          <cell r="G102">
            <v>7110</v>
          </cell>
          <cell r="H102">
            <v>255</v>
          </cell>
          <cell r="I102">
            <v>2930775</v>
          </cell>
          <cell r="J102">
            <v>7110</v>
          </cell>
          <cell r="K102">
            <v>100</v>
          </cell>
          <cell r="L102">
            <v>22.9</v>
          </cell>
          <cell r="M102">
            <v>-0.15</v>
          </cell>
        </row>
        <row r="103">
          <cell r="A103">
            <v>43069</v>
          </cell>
          <cell r="B103">
            <v>409</v>
          </cell>
          <cell r="C103">
            <v>417.9</v>
          </cell>
          <cell r="D103">
            <v>401.1</v>
          </cell>
          <cell r="E103">
            <v>411.3</v>
          </cell>
          <cell r="F103">
            <v>411.04731259682899</v>
          </cell>
          <cell r="G103">
            <v>8391</v>
          </cell>
          <cell r="H103">
            <v>193</v>
          </cell>
          <cell r="I103">
            <v>3449098</v>
          </cell>
          <cell r="J103">
            <v>8391</v>
          </cell>
          <cell r="K103">
            <v>100</v>
          </cell>
          <cell r="L103">
            <v>16.8</v>
          </cell>
          <cell r="M103">
            <v>2.2999999999999998</v>
          </cell>
        </row>
        <row r="104">
          <cell r="A104">
            <v>43068</v>
          </cell>
          <cell r="B104">
            <v>426</v>
          </cell>
          <cell r="C104">
            <v>426</v>
          </cell>
          <cell r="D104">
            <v>414</v>
          </cell>
          <cell r="E104">
            <v>414.95</v>
          </cell>
          <cell r="F104">
            <v>416.8867703825</v>
          </cell>
          <cell r="G104">
            <v>8549</v>
          </cell>
          <cell r="H104">
            <v>243</v>
          </cell>
          <cell r="I104">
            <v>3563965</v>
          </cell>
          <cell r="J104">
            <v>8549</v>
          </cell>
          <cell r="K104">
            <v>100</v>
          </cell>
          <cell r="L104">
            <v>12</v>
          </cell>
          <cell r="M104">
            <v>-11.05</v>
          </cell>
        </row>
        <row r="105">
          <cell r="A105">
            <v>43067</v>
          </cell>
          <cell r="B105">
            <v>414</v>
          </cell>
          <cell r="C105">
            <v>425</v>
          </cell>
          <cell r="D105">
            <v>414</v>
          </cell>
          <cell r="E105">
            <v>422.1</v>
          </cell>
          <cell r="F105">
            <v>421.08456973293698</v>
          </cell>
          <cell r="G105">
            <v>6740</v>
          </cell>
          <cell r="H105">
            <v>223</v>
          </cell>
          <cell r="I105">
            <v>2838110</v>
          </cell>
          <cell r="J105">
            <v>6740</v>
          </cell>
          <cell r="K105">
            <v>100</v>
          </cell>
          <cell r="L105">
            <v>11</v>
          </cell>
          <cell r="M105">
            <v>8.1</v>
          </cell>
        </row>
        <row r="106">
          <cell r="A106">
            <v>43066</v>
          </cell>
          <cell r="B106">
            <v>430</v>
          </cell>
          <cell r="C106">
            <v>430</v>
          </cell>
          <cell r="D106">
            <v>413</v>
          </cell>
          <cell r="E106">
            <v>417</v>
          </cell>
          <cell r="F106">
            <v>418.59169483341299</v>
          </cell>
          <cell r="G106">
            <v>10355</v>
          </cell>
          <cell r="H106">
            <v>269</v>
          </cell>
          <cell r="I106">
            <v>4334517</v>
          </cell>
          <cell r="J106">
            <v>10355</v>
          </cell>
          <cell r="K106">
            <v>100</v>
          </cell>
          <cell r="L106">
            <v>17</v>
          </cell>
          <cell r="M106">
            <v>-13</v>
          </cell>
        </row>
        <row r="107">
          <cell r="A107">
            <v>43063</v>
          </cell>
          <cell r="B107">
            <v>425</v>
          </cell>
          <cell r="C107">
            <v>437</v>
          </cell>
          <cell r="D107">
            <v>422</v>
          </cell>
          <cell r="E107">
            <v>425.55</v>
          </cell>
          <cell r="F107">
            <v>427.16453415029702</v>
          </cell>
          <cell r="G107">
            <v>5549</v>
          </cell>
          <cell r="H107">
            <v>221</v>
          </cell>
          <cell r="I107">
            <v>2370336</v>
          </cell>
          <cell r="J107">
            <v>5549</v>
          </cell>
          <cell r="K107">
            <v>100</v>
          </cell>
          <cell r="L107">
            <v>15</v>
          </cell>
          <cell r="M107">
            <v>0.55000000000000004</v>
          </cell>
        </row>
        <row r="108">
          <cell r="A108">
            <v>43062</v>
          </cell>
          <cell r="B108">
            <v>435</v>
          </cell>
          <cell r="C108">
            <v>435</v>
          </cell>
          <cell r="D108">
            <v>423.5</v>
          </cell>
          <cell r="E108">
            <v>430.65</v>
          </cell>
          <cell r="F108">
            <v>429.41695890026602</v>
          </cell>
          <cell r="G108">
            <v>14258</v>
          </cell>
          <cell r="H108">
            <v>308</v>
          </cell>
          <cell r="I108">
            <v>6122627</v>
          </cell>
          <cell r="J108">
            <v>14258</v>
          </cell>
          <cell r="K108">
            <v>100</v>
          </cell>
          <cell r="L108">
            <v>11.5</v>
          </cell>
          <cell r="M108">
            <v>-4.3499999999999996</v>
          </cell>
        </row>
        <row r="109">
          <cell r="A109">
            <v>43061</v>
          </cell>
          <cell r="B109">
            <v>420.85</v>
          </cell>
          <cell r="C109">
            <v>441.3</v>
          </cell>
          <cell r="D109">
            <v>413</v>
          </cell>
          <cell r="E109">
            <v>437.8</v>
          </cell>
          <cell r="F109">
            <v>437.24195626959897</v>
          </cell>
          <cell r="G109">
            <v>46558</v>
          </cell>
          <cell r="H109">
            <v>516</v>
          </cell>
          <cell r="I109">
            <v>20357111</v>
          </cell>
          <cell r="J109">
            <v>46558</v>
          </cell>
          <cell r="K109">
            <v>100</v>
          </cell>
          <cell r="L109">
            <v>28.3</v>
          </cell>
          <cell r="M109">
            <v>16.95</v>
          </cell>
        </row>
        <row r="110">
          <cell r="A110">
            <v>43060</v>
          </cell>
          <cell r="B110">
            <v>440.2</v>
          </cell>
          <cell r="C110">
            <v>440.2</v>
          </cell>
          <cell r="D110">
            <v>414</v>
          </cell>
          <cell r="E110">
            <v>420.3</v>
          </cell>
          <cell r="F110">
            <v>423.86383844472903</v>
          </cell>
          <cell r="G110">
            <v>13271</v>
          </cell>
          <cell r="H110">
            <v>422</v>
          </cell>
          <cell r="I110">
            <v>5625097</v>
          </cell>
          <cell r="J110">
            <v>13271</v>
          </cell>
          <cell r="K110">
            <v>100</v>
          </cell>
          <cell r="L110">
            <v>26.2</v>
          </cell>
          <cell r="M110">
            <v>-19.899999999999999</v>
          </cell>
        </row>
        <row r="111">
          <cell r="A111">
            <v>43059</v>
          </cell>
          <cell r="B111">
            <v>451</v>
          </cell>
          <cell r="C111">
            <v>451</v>
          </cell>
          <cell r="D111">
            <v>428</v>
          </cell>
          <cell r="E111">
            <v>431.45</v>
          </cell>
          <cell r="F111">
            <v>431.99965071603202</v>
          </cell>
          <cell r="G111">
            <v>14315</v>
          </cell>
          <cell r="H111">
            <v>360</v>
          </cell>
          <cell r="I111">
            <v>6184075</v>
          </cell>
          <cell r="J111">
            <v>14315</v>
          </cell>
          <cell r="K111">
            <v>100</v>
          </cell>
          <cell r="L111">
            <v>23</v>
          </cell>
          <cell r="M111">
            <v>-19.55</v>
          </cell>
        </row>
        <row r="112">
          <cell r="A112">
            <v>43056</v>
          </cell>
          <cell r="B112">
            <v>449</v>
          </cell>
          <cell r="C112">
            <v>458.7</v>
          </cell>
          <cell r="D112">
            <v>438</v>
          </cell>
          <cell r="E112">
            <v>440.95</v>
          </cell>
          <cell r="F112">
            <v>448.71202401513199</v>
          </cell>
          <cell r="G112">
            <v>24318</v>
          </cell>
          <cell r="H112">
            <v>722</v>
          </cell>
          <cell r="I112">
            <v>10911779</v>
          </cell>
          <cell r="J112">
            <v>24318</v>
          </cell>
          <cell r="K112">
            <v>100</v>
          </cell>
          <cell r="L112">
            <v>20.7</v>
          </cell>
          <cell r="M112">
            <v>-8.0500000000000007</v>
          </cell>
        </row>
        <row r="113">
          <cell r="A113">
            <v>43055</v>
          </cell>
          <cell r="B113">
            <v>396.2</v>
          </cell>
          <cell r="C113">
            <v>437.85</v>
          </cell>
          <cell r="D113">
            <v>396.2</v>
          </cell>
          <cell r="E113">
            <v>437.85</v>
          </cell>
          <cell r="F113">
            <v>414.49702921068899</v>
          </cell>
          <cell r="G113">
            <v>40225</v>
          </cell>
          <cell r="H113">
            <v>813</v>
          </cell>
          <cell r="I113">
            <v>16673143</v>
          </cell>
          <cell r="J113">
            <v>40225</v>
          </cell>
          <cell r="K113">
            <v>100</v>
          </cell>
          <cell r="L113">
            <v>41.65</v>
          </cell>
          <cell r="M113">
            <v>41.65</v>
          </cell>
        </row>
        <row r="114">
          <cell r="A114">
            <v>43054</v>
          </cell>
          <cell r="B114">
            <v>425</v>
          </cell>
          <cell r="C114">
            <v>425</v>
          </cell>
          <cell r="D114">
            <v>417</v>
          </cell>
          <cell r="E114">
            <v>417</v>
          </cell>
          <cell r="F114">
            <v>417.72409269785697</v>
          </cell>
          <cell r="G114">
            <v>6861</v>
          </cell>
          <cell r="H114">
            <v>184</v>
          </cell>
          <cell r="I114">
            <v>2866005</v>
          </cell>
          <cell r="J114">
            <v>6861</v>
          </cell>
          <cell r="K114">
            <v>100</v>
          </cell>
          <cell r="L114">
            <v>8</v>
          </cell>
          <cell r="M114">
            <v>-8</v>
          </cell>
        </row>
        <row r="115">
          <cell r="A115">
            <v>43053</v>
          </cell>
          <cell r="B115">
            <v>463</v>
          </cell>
          <cell r="C115">
            <v>463</v>
          </cell>
          <cell r="D115">
            <v>438.9</v>
          </cell>
          <cell r="E115">
            <v>438.9</v>
          </cell>
          <cell r="F115">
            <v>443.20530582166498</v>
          </cell>
          <cell r="G115">
            <v>13570</v>
          </cell>
          <cell r="H115">
            <v>395</v>
          </cell>
          <cell r="I115">
            <v>6014296</v>
          </cell>
          <cell r="J115">
            <v>13570</v>
          </cell>
          <cell r="K115">
            <v>100</v>
          </cell>
          <cell r="L115">
            <v>24.1</v>
          </cell>
          <cell r="M115">
            <v>-24.1</v>
          </cell>
        </row>
        <row r="116">
          <cell r="A116">
            <v>43052</v>
          </cell>
          <cell r="B116">
            <v>474.9</v>
          </cell>
          <cell r="C116">
            <v>483.95</v>
          </cell>
          <cell r="D116">
            <v>456.95</v>
          </cell>
          <cell r="E116">
            <v>462</v>
          </cell>
          <cell r="F116">
            <v>470.41277832351</v>
          </cell>
          <cell r="G116">
            <v>97728</v>
          </cell>
          <cell r="H116">
            <v>2528</v>
          </cell>
          <cell r="I116">
            <v>45972500</v>
          </cell>
          <cell r="J116">
            <v>17988</v>
          </cell>
          <cell r="K116">
            <v>18.41</v>
          </cell>
          <cell r="L116">
            <v>27</v>
          </cell>
          <cell r="M116">
            <v>-12.9</v>
          </cell>
        </row>
        <row r="117">
          <cell r="A117">
            <v>43049</v>
          </cell>
          <cell r="B117">
            <v>488.5</v>
          </cell>
          <cell r="C117">
            <v>494.85</v>
          </cell>
          <cell r="D117">
            <v>465</v>
          </cell>
          <cell r="E117">
            <v>471.75</v>
          </cell>
          <cell r="F117">
            <v>478.47686559582797</v>
          </cell>
          <cell r="G117">
            <v>177182</v>
          </cell>
          <cell r="H117">
            <v>4074</v>
          </cell>
          <cell r="I117">
            <v>84777488</v>
          </cell>
          <cell r="J117">
            <v>30402</v>
          </cell>
          <cell r="K117">
            <v>17.16</v>
          </cell>
          <cell r="L117">
            <v>29.85</v>
          </cell>
          <cell r="M117">
            <v>-16.75</v>
          </cell>
        </row>
        <row r="118">
          <cell r="A118">
            <v>43048</v>
          </cell>
          <cell r="B118">
            <v>485</v>
          </cell>
          <cell r="C118">
            <v>502.2</v>
          </cell>
          <cell r="D118">
            <v>473.65</v>
          </cell>
          <cell r="E118">
            <v>492.7</v>
          </cell>
          <cell r="F118">
            <v>489.48166278736301</v>
          </cell>
          <cell r="G118">
            <v>149941</v>
          </cell>
          <cell r="H118">
            <v>4022</v>
          </cell>
          <cell r="I118">
            <v>73393370</v>
          </cell>
          <cell r="J118">
            <v>27928</v>
          </cell>
          <cell r="K118">
            <v>18.63</v>
          </cell>
          <cell r="L118">
            <v>28.55</v>
          </cell>
          <cell r="M118">
            <v>7.7</v>
          </cell>
        </row>
        <row r="119">
          <cell r="A119">
            <v>43047</v>
          </cell>
          <cell r="B119">
            <v>450.75</v>
          </cell>
          <cell r="C119">
            <v>490</v>
          </cell>
          <cell r="D119">
            <v>448</v>
          </cell>
          <cell r="E119">
            <v>475.25</v>
          </cell>
          <cell r="F119">
            <v>474.587060886995</v>
          </cell>
          <cell r="G119">
            <v>199550</v>
          </cell>
          <cell r="H119">
            <v>4755</v>
          </cell>
          <cell r="I119">
            <v>94703848</v>
          </cell>
          <cell r="J119">
            <v>39077</v>
          </cell>
          <cell r="K119">
            <v>19.579999999999998</v>
          </cell>
          <cell r="L119">
            <v>42</v>
          </cell>
          <cell r="M119">
            <v>24.5</v>
          </cell>
        </row>
        <row r="120">
          <cell r="A120">
            <v>43046</v>
          </cell>
          <cell r="B120">
            <v>477</v>
          </cell>
          <cell r="C120">
            <v>477</v>
          </cell>
          <cell r="D120">
            <v>440.85</v>
          </cell>
          <cell r="E120">
            <v>445.5</v>
          </cell>
          <cell r="F120">
            <v>455.65191304199999</v>
          </cell>
          <cell r="G120">
            <v>117666</v>
          </cell>
          <cell r="H120">
            <v>2855</v>
          </cell>
          <cell r="I120">
            <v>53614738</v>
          </cell>
          <cell r="J120">
            <v>25610</v>
          </cell>
          <cell r="K120">
            <v>21.76</v>
          </cell>
          <cell r="L120">
            <v>36.15</v>
          </cell>
          <cell r="M120">
            <v>-31.5</v>
          </cell>
        </row>
        <row r="121">
          <cell r="A121">
            <v>43045</v>
          </cell>
          <cell r="B121">
            <v>460</v>
          </cell>
          <cell r="C121">
            <v>489.9</v>
          </cell>
          <cell r="D121">
            <v>454</v>
          </cell>
          <cell r="E121">
            <v>471</v>
          </cell>
          <cell r="F121">
            <v>478.837664059671</v>
          </cell>
          <cell r="G121">
            <v>475132</v>
          </cell>
          <cell r="H121">
            <v>8208</v>
          </cell>
          <cell r="I121">
            <v>227511097</v>
          </cell>
          <cell r="J121">
            <v>68319</v>
          </cell>
          <cell r="K121">
            <v>14.38</v>
          </cell>
          <cell r="L121">
            <v>35.9</v>
          </cell>
          <cell r="M121">
            <v>11</v>
          </cell>
        </row>
        <row r="122">
          <cell r="A122">
            <v>43042</v>
          </cell>
          <cell r="B122">
            <v>401</v>
          </cell>
          <cell r="C122">
            <v>445.4</v>
          </cell>
          <cell r="D122">
            <v>401</v>
          </cell>
          <cell r="E122">
            <v>445.4</v>
          </cell>
          <cell r="F122">
            <v>432.25506879365099</v>
          </cell>
          <cell r="G122">
            <v>123994</v>
          </cell>
          <cell r="H122">
            <v>2548</v>
          </cell>
          <cell r="I122">
            <v>53597035</v>
          </cell>
          <cell r="J122">
            <v>48875</v>
          </cell>
          <cell r="K122">
            <v>39.42</v>
          </cell>
          <cell r="L122">
            <v>44.4</v>
          </cell>
          <cell r="M122">
            <v>44.4</v>
          </cell>
        </row>
        <row r="123">
          <cell r="A123">
            <v>43041</v>
          </cell>
          <cell r="B123">
            <v>408.9</v>
          </cell>
          <cell r="C123">
            <v>417</v>
          </cell>
          <cell r="D123">
            <v>403.3</v>
          </cell>
          <cell r="E123">
            <v>404.95</v>
          </cell>
          <cell r="F123">
            <v>409.47764771460402</v>
          </cell>
          <cell r="G123">
            <v>35880</v>
          </cell>
          <cell r="H123">
            <v>811</v>
          </cell>
          <cell r="I123">
            <v>14692058</v>
          </cell>
          <cell r="J123">
            <v>7008</v>
          </cell>
          <cell r="K123">
            <v>19.53</v>
          </cell>
          <cell r="L123">
            <v>13.7</v>
          </cell>
          <cell r="M123">
            <v>-3.95</v>
          </cell>
        </row>
        <row r="124">
          <cell r="A124">
            <v>43040</v>
          </cell>
          <cell r="B124">
            <v>417.1</v>
          </cell>
          <cell r="C124">
            <v>422</v>
          </cell>
          <cell r="D124">
            <v>405.5</v>
          </cell>
          <cell r="E124">
            <v>407.95</v>
          </cell>
          <cell r="F124">
            <v>413.07927438144901</v>
          </cell>
          <cell r="G124">
            <v>36052</v>
          </cell>
          <cell r="H124">
            <v>697</v>
          </cell>
          <cell r="I124">
            <v>14892334</v>
          </cell>
          <cell r="J124">
            <v>12046</v>
          </cell>
          <cell r="K124">
            <v>33.409999999999997</v>
          </cell>
          <cell r="L124">
            <v>16.5</v>
          </cell>
          <cell r="M124">
            <v>-9.15</v>
          </cell>
        </row>
        <row r="125">
          <cell r="A125">
            <v>43039</v>
          </cell>
          <cell r="B125">
            <v>407</v>
          </cell>
          <cell r="C125">
            <v>423.7</v>
          </cell>
          <cell r="D125">
            <v>407</v>
          </cell>
          <cell r="E125">
            <v>416.9</v>
          </cell>
          <cell r="F125">
            <v>417.56727451946699</v>
          </cell>
          <cell r="G125">
            <v>58841</v>
          </cell>
          <cell r="H125">
            <v>1294</v>
          </cell>
          <cell r="I125">
            <v>24570076</v>
          </cell>
          <cell r="J125">
            <v>10474</v>
          </cell>
          <cell r="K125">
            <v>17.8</v>
          </cell>
          <cell r="L125">
            <v>16.7</v>
          </cell>
          <cell r="M125">
            <v>9.9</v>
          </cell>
        </row>
        <row r="126">
          <cell r="A126">
            <v>43038</v>
          </cell>
          <cell r="B126">
            <v>413</v>
          </cell>
          <cell r="C126">
            <v>423.1</v>
          </cell>
          <cell r="D126">
            <v>406.75</v>
          </cell>
          <cell r="E126">
            <v>411.6</v>
          </cell>
          <cell r="F126">
            <v>415.59015043373199</v>
          </cell>
          <cell r="G126">
            <v>36428</v>
          </cell>
          <cell r="H126">
            <v>950</v>
          </cell>
          <cell r="I126">
            <v>15139118</v>
          </cell>
          <cell r="J126">
            <v>10632</v>
          </cell>
          <cell r="K126">
            <v>29.19</v>
          </cell>
          <cell r="L126">
            <v>16.350000000000001</v>
          </cell>
          <cell r="M126">
            <v>-1.4</v>
          </cell>
        </row>
        <row r="127">
          <cell r="A127">
            <v>43035</v>
          </cell>
          <cell r="B127">
            <v>415</v>
          </cell>
          <cell r="C127">
            <v>427.3</v>
          </cell>
          <cell r="D127">
            <v>408.1</v>
          </cell>
          <cell r="E127">
            <v>411.05</v>
          </cell>
          <cell r="F127">
            <v>417.291957169993</v>
          </cell>
          <cell r="G127">
            <v>94233</v>
          </cell>
          <cell r="H127">
            <v>2174</v>
          </cell>
          <cell r="I127">
            <v>39322673</v>
          </cell>
          <cell r="J127">
            <v>17487</v>
          </cell>
          <cell r="K127">
            <v>18.559999999999999</v>
          </cell>
          <cell r="L127">
            <v>19.2</v>
          </cell>
          <cell r="M127">
            <v>-3.95</v>
          </cell>
        </row>
        <row r="128">
          <cell r="A128">
            <v>43034</v>
          </cell>
          <cell r="B128">
            <v>399</v>
          </cell>
          <cell r="C128">
            <v>425.2</v>
          </cell>
          <cell r="D128">
            <v>382</v>
          </cell>
          <cell r="E128">
            <v>407.9</v>
          </cell>
          <cell r="F128">
            <v>406.87221466344897</v>
          </cell>
          <cell r="G128">
            <v>155816</v>
          </cell>
          <cell r="H128">
            <v>3772</v>
          </cell>
          <cell r="I128">
            <v>63397201</v>
          </cell>
          <cell r="J128">
            <v>28012</v>
          </cell>
          <cell r="K128">
            <v>17.98</v>
          </cell>
          <cell r="L128">
            <v>43.2</v>
          </cell>
          <cell r="M128">
            <v>8.9</v>
          </cell>
        </row>
        <row r="129">
          <cell r="A129">
            <v>43033</v>
          </cell>
          <cell r="B129">
            <v>427.3</v>
          </cell>
          <cell r="C129">
            <v>427.85</v>
          </cell>
          <cell r="D129">
            <v>400</v>
          </cell>
          <cell r="E129">
            <v>404.2</v>
          </cell>
          <cell r="F129">
            <v>410.53253636846398</v>
          </cell>
          <cell r="G129">
            <v>96031</v>
          </cell>
          <cell r="H129">
            <v>2102</v>
          </cell>
          <cell r="I129">
            <v>39423850</v>
          </cell>
          <cell r="J129">
            <v>23853</v>
          </cell>
          <cell r="K129">
            <v>24.84</v>
          </cell>
          <cell r="L129">
            <v>27.85</v>
          </cell>
          <cell r="M129">
            <v>-23.1</v>
          </cell>
        </row>
        <row r="130">
          <cell r="A130">
            <v>43032</v>
          </cell>
          <cell r="B130">
            <v>424</v>
          </cell>
          <cell r="C130">
            <v>437.8</v>
          </cell>
          <cell r="D130">
            <v>413.9</v>
          </cell>
          <cell r="E130">
            <v>416.9</v>
          </cell>
          <cell r="F130">
            <v>424.120850213079</v>
          </cell>
          <cell r="G130">
            <v>76028</v>
          </cell>
          <cell r="H130">
            <v>1546</v>
          </cell>
          <cell r="I130">
            <v>32245060</v>
          </cell>
          <cell r="J130">
            <v>21600</v>
          </cell>
          <cell r="K130">
            <v>28.41</v>
          </cell>
          <cell r="L130">
            <v>23.9</v>
          </cell>
          <cell r="M130">
            <v>-7.1</v>
          </cell>
        </row>
        <row r="131">
          <cell r="A131">
            <v>43031</v>
          </cell>
          <cell r="B131">
            <v>435.45</v>
          </cell>
          <cell r="C131">
            <v>443</v>
          </cell>
          <cell r="D131">
            <v>420</v>
          </cell>
          <cell r="E131">
            <v>423.7</v>
          </cell>
          <cell r="F131">
            <v>429.50356550768697</v>
          </cell>
          <cell r="G131">
            <v>88066</v>
          </cell>
          <cell r="H131">
            <v>2122</v>
          </cell>
          <cell r="I131">
            <v>37824661</v>
          </cell>
          <cell r="J131">
            <v>21062</v>
          </cell>
          <cell r="K131">
            <v>23.92</v>
          </cell>
          <cell r="L131">
            <v>23</v>
          </cell>
          <cell r="M131">
            <v>-11.75</v>
          </cell>
        </row>
        <row r="132">
          <cell r="A132">
            <v>43027</v>
          </cell>
          <cell r="B132">
            <v>448.7</v>
          </cell>
          <cell r="C132">
            <v>448.8</v>
          </cell>
          <cell r="D132">
            <v>431.45</v>
          </cell>
          <cell r="E132">
            <v>435.15</v>
          </cell>
          <cell r="F132">
            <v>438.88207266229801</v>
          </cell>
          <cell r="G132">
            <v>38617</v>
          </cell>
          <cell r="H132">
            <v>785</v>
          </cell>
          <cell r="I132">
            <v>16948309</v>
          </cell>
          <cell r="J132">
            <v>14840</v>
          </cell>
          <cell r="K132">
            <v>38.43</v>
          </cell>
          <cell r="L132">
            <v>17.350000000000001</v>
          </cell>
          <cell r="M132">
            <v>-13.55</v>
          </cell>
        </row>
        <row r="133">
          <cell r="A133">
            <v>43026</v>
          </cell>
          <cell r="B133">
            <v>421.05</v>
          </cell>
          <cell r="C133">
            <v>457.9</v>
          </cell>
          <cell r="D133">
            <v>411</v>
          </cell>
          <cell r="E133">
            <v>444.4</v>
          </cell>
          <cell r="F133">
            <v>442.94147077464902</v>
          </cell>
          <cell r="G133">
            <v>178287</v>
          </cell>
          <cell r="H133">
            <v>4268</v>
          </cell>
          <cell r="I133">
            <v>78970706</v>
          </cell>
          <cell r="J133">
            <v>31612</v>
          </cell>
          <cell r="K133">
            <v>17.73</v>
          </cell>
          <cell r="L133">
            <v>46.9</v>
          </cell>
          <cell r="M133">
            <v>23.35</v>
          </cell>
        </row>
        <row r="134">
          <cell r="A134">
            <v>43025</v>
          </cell>
          <cell r="B134">
            <v>444.8</v>
          </cell>
          <cell r="C134">
            <v>444.8</v>
          </cell>
          <cell r="D134">
            <v>414</v>
          </cell>
          <cell r="E134">
            <v>420.65</v>
          </cell>
          <cell r="F134">
            <v>427.55940608415699</v>
          </cell>
          <cell r="G134">
            <v>103449</v>
          </cell>
          <cell r="H134">
            <v>2611</v>
          </cell>
          <cell r="I134">
            <v>44230593</v>
          </cell>
          <cell r="J134">
            <v>27826</v>
          </cell>
          <cell r="K134">
            <v>26.9</v>
          </cell>
          <cell r="L134">
            <v>30.8</v>
          </cell>
          <cell r="M134">
            <v>-24.15</v>
          </cell>
        </row>
        <row r="135">
          <cell r="A135">
            <v>43024</v>
          </cell>
          <cell r="B135">
            <v>452.95</v>
          </cell>
          <cell r="C135">
            <v>455</v>
          </cell>
          <cell r="D135">
            <v>435.6</v>
          </cell>
          <cell r="E135">
            <v>438.05</v>
          </cell>
          <cell r="F135">
            <v>444.11277132245198</v>
          </cell>
          <cell r="G135">
            <v>117388</v>
          </cell>
          <cell r="H135">
            <v>3311</v>
          </cell>
          <cell r="I135">
            <v>52133510</v>
          </cell>
          <cell r="J135">
            <v>21594</v>
          </cell>
          <cell r="K135">
            <v>18.399999999999999</v>
          </cell>
          <cell r="L135">
            <v>19.399999999999999</v>
          </cell>
          <cell r="M135">
            <v>-14.9</v>
          </cell>
        </row>
        <row r="136">
          <cell r="A136">
            <v>43021</v>
          </cell>
          <cell r="B136">
            <v>453</v>
          </cell>
          <cell r="C136">
            <v>466</v>
          </cell>
          <cell r="D136">
            <v>442.2</v>
          </cell>
          <cell r="E136">
            <v>446.8</v>
          </cell>
          <cell r="F136">
            <v>452.43052116111397</v>
          </cell>
          <cell r="G136">
            <v>214828</v>
          </cell>
          <cell r="H136">
            <v>5803</v>
          </cell>
          <cell r="I136">
            <v>97194744</v>
          </cell>
          <cell r="J136">
            <v>28787</v>
          </cell>
          <cell r="K136">
            <v>13.4</v>
          </cell>
          <cell r="L136">
            <v>23.8</v>
          </cell>
          <cell r="M136">
            <v>-6.2</v>
          </cell>
        </row>
        <row r="137">
          <cell r="A137">
            <v>43020</v>
          </cell>
          <cell r="B137">
            <v>411.15</v>
          </cell>
          <cell r="C137">
            <v>468</v>
          </cell>
          <cell r="D137">
            <v>403.25</v>
          </cell>
          <cell r="E137">
            <v>452.05</v>
          </cell>
          <cell r="F137">
            <v>441.16484342067298</v>
          </cell>
          <cell r="G137">
            <v>1122083</v>
          </cell>
          <cell r="H137">
            <v>24267</v>
          </cell>
          <cell r="I137">
            <v>495023571</v>
          </cell>
          <cell r="J137">
            <v>91098</v>
          </cell>
          <cell r="K137">
            <v>8.1199999999999992</v>
          </cell>
          <cell r="L137">
            <v>64.75</v>
          </cell>
          <cell r="M137">
            <v>40.9</v>
          </cell>
        </row>
        <row r="138">
          <cell r="A138">
            <v>43019</v>
          </cell>
          <cell r="B138">
            <v>531</v>
          </cell>
          <cell r="C138">
            <v>544.6</v>
          </cell>
          <cell r="D138">
            <v>445.6</v>
          </cell>
          <cell r="E138">
            <v>445.6</v>
          </cell>
          <cell r="F138">
            <v>503.97623339526803</v>
          </cell>
          <cell r="G138">
            <v>252413</v>
          </cell>
          <cell r="H138">
            <v>3403</v>
          </cell>
          <cell r="I138">
            <v>127210153</v>
          </cell>
          <cell r="J138">
            <v>72743</v>
          </cell>
          <cell r="K138">
            <v>28.82</v>
          </cell>
          <cell r="L138">
            <v>99</v>
          </cell>
          <cell r="M138">
            <v>-85.4</v>
          </cell>
        </row>
        <row r="139">
          <cell r="A139">
            <v>43018</v>
          </cell>
          <cell r="B139">
            <v>457</v>
          </cell>
          <cell r="C139">
            <v>495.1</v>
          </cell>
          <cell r="D139">
            <v>457</v>
          </cell>
          <cell r="E139">
            <v>495.1</v>
          </cell>
          <cell r="F139">
            <v>489.54659716394201</v>
          </cell>
          <cell r="G139">
            <v>253803</v>
          </cell>
          <cell r="H139">
            <v>3341</v>
          </cell>
          <cell r="I139">
            <v>124248395</v>
          </cell>
          <cell r="J139">
            <v>37725</v>
          </cell>
          <cell r="K139">
            <v>14.86</v>
          </cell>
          <cell r="L139">
            <v>38.1</v>
          </cell>
          <cell r="M139">
            <v>38.1</v>
          </cell>
        </row>
        <row r="140">
          <cell r="A140">
            <v>43017</v>
          </cell>
          <cell r="B140">
            <v>375</v>
          </cell>
          <cell r="C140">
            <v>412.6</v>
          </cell>
          <cell r="D140">
            <v>369.75</v>
          </cell>
          <cell r="E140">
            <v>412.6</v>
          </cell>
          <cell r="F140">
            <v>401.47438261731298</v>
          </cell>
          <cell r="G140">
            <v>318846</v>
          </cell>
          <cell r="H140">
            <v>5808</v>
          </cell>
          <cell r="I140">
            <v>128008501</v>
          </cell>
          <cell r="J140">
            <v>40421</v>
          </cell>
          <cell r="K140">
            <v>12.68</v>
          </cell>
          <cell r="L140">
            <v>42.85</v>
          </cell>
          <cell r="M140">
            <v>37.6</v>
          </cell>
        </row>
        <row r="141">
          <cell r="A141">
            <v>43014</v>
          </cell>
          <cell r="B141">
            <v>324.89999999999998</v>
          </cell>
          <cell r="C141">
            <v>343.85</v>
          </cell>
          <cell r="D141">
            <v>324.39999999999998</v>
          </cell>
          <cell r="E141">
            <v>343.85</v>
          </cell>
          <cell r="F141">
            <v>339.28717338610102</v>
          </cell>
          <cell r="G141">
            <v>247119</v>
          </cell>
          <cell r="H141">
            <v>3675</v>
          </cell>
          <cell r="I141">
            <v>83844307</v>
          </cell>
          <cell r="J141">
            <v>48296</v>
          </cell>
          <cell r="K141">
            <v>19.54</v>
          </cell>
          <cell r="L141">
            <v>19.45</v>
          </cell>
          <cell r="M141">
            <v>18.95</v>
          </cell>
        </row>
        <row r="142">
          <cell r="A142">
            <v>43013</v>
          </cell>
          <cell r="B142">
            <v>283</v>
          </cell>
          <cell r="C142">
            <v>312.60000000000002</v>
          </cell>
          <cell r="D142">
            <v>283</v>
          </cell>
          <cell r="E142">
            <v>312.60000000000002</v>
          </cell>
          <cell r="F142">
            <v>304.36232737643098</v>
          </cell>
          <cell r="G142">
            <v>193557</v>
          </cell>
          <cell r="H142">
            <v>3483</v>
          </cell>
          <cell r="I142">
            <v>58911459</v>
          </cell>
          <cell r="J142">
            <v>46202</v>
          </cell>
          <cell r="K142">
            <v>23.87</v>
          </cell>
          <cell r="L142">
            <v>29.6</v>
          </cell>
          <cell r="M142">
            <v>29.6</v>
          </cell>
        </row>
        <row r="143">
          <cell r="A143">
            <v>43012</v>
          </cell>
          <cell r="B143">
            <v>285</v>
          </cell>
          <cell r="C143">
            <v>293.10000000000002</v>
          </cell>
          <cell r="D143">
            <v>280.14999999999998</v>
          </cell>
          <cell r="E143">
            <v>284.2</v>
          </cell>
          <cell r="F143">
            <v>286.51420109058</v>
          </cell>
          <cell r="G143">
            <v>50982</v>
          </cell>
          <cell r="H143">
            <v>1490</v>
          </cell>
          <cell r="I143">
            <v>14607067</v>
          </cell>
          <cell r="J143">
            <v>10787</v>
          </cell>
          <cell r="K143">
            <v>21.16</v>
          </cell>
          <cell r="L143">
            <v>12.95</v>
          </cell>
          <cell r="M143">
            <v>-0.8</v>
          </cell>
        </row>
        <row r="144">
          <cell r="A144">
            <v>43011</v>
          </cell>
          <cell r="B144">
            <v>292</v>
          </cell>
          <cell r="C144">
            <v>295.75</v>
          </cell>
          <cell r="D144">
            <v>285</v>
          </cell>
          <cell r="E144">
            <v>286.60000000000002</v>
          </cell>
          <cell r="F144">
            <v>289.800427046263</v>
          </cell>
          <cell r="G144">
            <v>49175</v>
          </cell>
          <cell r="H144">
            <v>1494</v>
          </cell>
          <cell r="I144">
            <v>14250936</v>
          </cell>
          <cell r="J144">
            <v>15627</v>
          </cell>
          <cell r="K144">
            <v>31.78</v>
          </cell>
          <cell r="L144">
            <v>10.75</v>
          </cell>
          <cell r="M144">
            <v>-5.4</v>
          </cell>
        </row>
        <row r="145">
          <cell r="A145">
            <v>43007</v>
          </cell>
          <cell r="B145">
            <v>290</v>
          </cell>
          <cell r="C145">
            <v>302</v>
          </cell>
          <cell r="D145">
            <v>288</v>
          </cell>
          <cell r="E145">
            <v>289.39999999999998</v>
          </cell>
          <cell r="F145">
            <v>294.57730216840298</v>
          </cell>
          <cell r="G145">
            <v>102979</v>
          </cell>
          <cell r="H145">
            <v>3356</v>
          </cell>
          <cell r="I145">
            <v>30335276</v>
          </cell>
          <cell r="J145">
            <v>17690</v>
          </cell>
          <cell r="K145">
            <v>17.18</v>
          </cell>
          <cell r="L145">
            <v>14</v>
          </cell>
          <cell r="M145">
            <v>-0.6</v>
          </cell>
        </row>
        <row r="146">
          <cell r="A146">
            <v>43006</v>
          </cell>
          <cell r="B146">
            <v>287</v>
          </cell>
          <cell r="C146">
            <v>297</v>
          </cell>
          <cell r="D146">
            <v>285</v>
          </cell>
          <cell r="E146">
            <v>288.3</v>
          </cell>
          <cell r="F146">
            <v>290.33141967011198</v>
          </cell>
          <cell r="G146">
            <v>79603</v>
          </cell>
          <cell r="H146">
            <v>2564</v>
          </cell>
          <cell r="I146">
            <v>23111252</v>
          </cell>
          <cell r="J146">
            <v>14391</v>
          </cell>
          <cell r="K146">
            <v>18.079999999999998</v>
          </cell>
          <cell r="L146">
            <v>12</v>
          </cell>
          <cell r="M146">
            <v>1.3</v>
          </cell>
        </row>
        <row r="147">
          <cell r="A147">
            <v>43005</v>
          </cell>
          <cell r="B147">
            <v>294.25</v>
          </cell>
          <cell r="C147">
            <v>299</v>
          </cell>
          <cell r="D147">
            <v>283.7</v>
          </cell>
          <cell r="E147">
            <v>285.64999999999998</v>
          </cell>
          <cell r="F147">
            <v>291.81686123967501</v>
          </cell>
          <cell r="G147">
            <v>101333</v>
          </cell>
          <cell r="H147">
            <v>3118</v>
          </cell>
          <cell r="I147">
            <v>29570678</v>
          </cell>
          <cell r="J147">
            <v>21128</v>
          </cell>
          <cell r="K147">
            <v>20.85</v>
          </cell>
          <cell r="L147">
            <v>15.3</v>
          </cell>
          <cell r="M147">
            <v>-8.6</v>
          </cell>
        </row>
        <row r="148">
          <cell r="A148">
            <v>43004</v>
          </cell>
          <cell r="B148">
            <v>285</v>
          </cell>
          <cell r="C148">
            <v>301</v>
          </cell>
          <cell r="D148">
            <v>281.95</v>
          </cell>
          <cell r="E148">
            <v>290.8</v>
          </cell>
          <cell r="F148">
            <v>292.21546554731702</v>
          </cell>
          <cell r="G148">
            <v>146752</v>
          </cell>
          <cell r="H148">
            <v>4221</v>
          </cell>
          <cell r="I148">
            <v>42883204</v>
          </cell>
          <cell r="J148">
            <v>23886</v>
          </cell>
          <cell r="K148">
            <v>16.28</v>
          </cell>
          <cell r="L148">
            <v>19.05</v>
          </cell>
          <cell r="M148">
            <v>5.8</v>
          </cell>
        </row>
        <row r="149">
          <cell r="A149">
            <v>43003</v>
          </cell>
          <cell r="B149">
            <v>300</v>
          </cell>
          <cell r="C149">
            <v>304</v>
          </cell>
          <cell r="D149">
            <v>269</v>
          </cell>
          <cell r="E149">
            <v>283.14999999999998</v>
          </cell>
          <cell r="F149">
            <v>283.21329843874901</v>
          </cell>
          <cell r="G149">
            <v>188759</v>
          </cell>
          <cell r="H149">
            <v>4846</v>
          </cell>
          <cell r="I149">
            <v>53459059</v>
          </cell>
          <cell r="J149">
            <v>28632</v>
          </cell>
          <cell r="K149">
            <v>15.17</v>
          </cell>
          <cell r="L149">
            <v>35</v>
          </cell>
          <cell r="M149">
            <v>-16.850000000000001</v>
          </cell>
        </row>
        <row r="150">
          <cell r="A150">
            <v>43000</v>
          </cell>
          <cell r="B150">
            <v>295.8</v>
          </cell>
          <cell r="C150">
            <v>312</v>
          </cell>
          <cell r="D150">
            <v>292.55</v>
          </cell>
          <cell r="E150">
            <v>297.3</v>
          </cell>
          <cell r="F150">
            <v>302.40839131098801</v>
          </cell>
          <cell r="G150">
            <v>333893</v>
          </cell>
          <cell r="H150">
            <v>8329</v>
          </cell>
          <cell r="I150">
            <v>100972045</v>
          </cell>
          <cell r="J150">
            <v>51583</v>
          </cell>
          <cell r="K150">
            <v>15.45</v>
          </cell>
          <cell r="L150">
            <v>19.45</v>
          </cell>
          <cell r="M150">
            <v>1.5</v>
          </cell>
        </row>
        <row r="151">
          <cell r="A151">
            <v>42999</v>
          </cell>
          <cell r="B151">
            <v>278</v>
          </cell>
          <cell r="C151">
            <v>302.95</v>
          </cell>
          <cell r="D151">
            <v>269.5</v>
          </cell>
          <cell r="E151">
            <v>294.39999999999998</v>
          </cell>
          <cell r="F151">
            <v>293.41412882112098</v>
          </cell>
          <cell r="G151">
            <v>365763</v>
          </cell>
          <cell r="H151">
            <v>8005</v>
          </cell>
          <cell r="I151">
            <v>107320032</v>
          </cell>
          <cell r="J151">
            <v>55225</v>
          </cell>
          <cell r="K151">
            <v>15.1</v>
          </cell>
          <cell r="L151">
            <v>33.450000000000003</v>
          </cell>
          <cell r="M151">
            <v>16.399999999999999</v>
          </cell>
        </row>
        <row r="152">
          <cell r="A152">
            <v>42998</v>
          </cell>
          <cell r="B152">
            <v>287</v>
          </cell>
          <cell r="C152">
            <v>289.39999999999998</v>
          </cell>
          <cell r="D152">
            <v>272.95</v>
          </cell>
          <cell r="E152">
            <v>276.10000000000002</v>
          </cell>
          <cell r="F152">
            <v>279.44111572051099</v>
          </cell>
          <cell r="G152">
            <v>171871</v>
          </cell>
          <cell r="H152">
            <v>4409</v>
          </cell>
          <cell r="I152">
            <v>48027824</v>
          </cell>
          <cell r="J152">
            <v>33420</v>
          </cell>
          <cell r="K152">
            <v>19.440000000000001</v>
          </cell>
          <cell r="L152">
            <v>16.45</v>
          </cell>
          <cell r="M152">
            <v>-10.9</v>
          </cell>
        </row>
        <row r="153">
          <cell r="A153">
            <v>42997</v>
          </cell>
          <cell r="B153">
            <v>279</v>
          </cell>
          <cell r="C153">
            <v>292.25</v>
          </cell>
          <cell r="D153">
            <v>272.95</v>
          </cell>
          <cell r="E153">
            <v>280.95</v>
          </cell>
          <cell r="F153">
            <v>284.54014134094098</v>
          </cell>
          <cell r="G153">
            <v>545348</v>
          </cell>
          <cell r="H153">
            <v>11352</v>
          </cell>
          <cell r="I153">
            <v>155173397</v>
          </cell>
          <cell r="J153">
            <v>100441</v>
          </cell>
          <cell r="K153">
            <v>18.420000000000002</v>
          </cell>
          <cell r="L153">
            <v>19.3</v>
          </cell>
          <cell r="M153">
            <v>1.95</v>
          </cell>
        </row>
        <row r="154">
          <cell r="A154">
            <v>42996</v>
          </cell>
          <cell r="B154">
            <v>226</v>
          </cell>
          <cell r="C154">
            <v>265.7</v>
          </cell>
          <cell r="D154">
            <v>226</v>
          </cell>
          <cell r="E154">
            <v>265.7</v>
          </cell>
          <cell r="F154">
            <v>252.210123398203</v>
          </cell>
          <cell r="G154">
            <v>686963</v>
          </cell>
          <cell r="H154">
            <v>12107</v>
          </cell>
          <cell r="I154">
            <v>173259023</v>
          </cell>
          <cell r="J154">
            <v>116360</v>
          </cell>
          <cell r="K154">
            <v>16.940000000000001</v>
          </cell>
          <cell r="L154">
            <v>39.700000000000003</v>
          </cell>
          <cell r="M154">
            <v>39.700000000000003</v>
          </cell>
        </row>
        <row r="155">
          <cell r="A155">
            <v>42993</v>
          </cell>
          <cell r="B155">
            <v>186.2</v>
          </cell>
          <cell r="C155">
            <v>224.45</v>
          </cell>
          <cell r="D155">
            <v>185.05</v>
          </cell>
          <cell r="E155">
            <v>221.45</v>
          </cell>
          <cell r="F155">
            <v>212.37011481399799</v>
          </cell>
          <cell r="G155">
            <v>304057</v>
          </cell>
          <cell r="H155">
            <v>5313</v>
          </cell>
          <cell r="I155">
            <v>64572620</v>
          </cell>
          <cell r="J155">
            <v>68281</v>
          </cell>
          <cell r="K155">
            <v>22.46</v>
          </cell>
          <cell r="L155">
            <v>39.4</v>
          </cell>
          <cell r="M155">
            <v>35.25</v>
          </cell>
        </row>
        <row r="156">
          <cell r="A156">
            <v>42992</v>
          </cell>
          <cell r="B156">
            <v>188.15</v>
          </cell>
          <cell r="C156">
            <v>191</v>
          </cell>
          <cell r="D156">
            <v>187.15</v>
          </cell>
          <cell r="E156">
            <v>187.9</v>
          </cell>
          <cell r="F156">
            <v>188.78354589545501</v>
          </cell>
          <cell r="G156">
            <v>5567</v>
          </cell>
          <cell r="H156">
            <v>137</v>
          </cell>
          <cell r="I156">
            <v>1050958</v>
          </cell>
          <cell r="J156">
            <v>2702</v>
          </cell>
          <cell r="K156">
            <v>48.54</v>
          </cell>
          <cell r="L156">
            <v>3.85</v>
          </cell>
          <cell r="M156">
            <v>-0.25</v>
          </cell>
        </row>
        <row r="157">
          <cell r="A157">
            <v>42991</v>
          </cell>
          <cell r="B157">
            <v>187.75</v>
          </cell>
          <cell r="C157">
            <v>194.8</v>
          </cell>
          <cell r="D157">
            <v>186.75</v>
          </cell>
          <cell r="E157">
            <v>187.7</v>
          </cell>
          <cell r="F157">
            <v>190.812328923357</v>
          </cell>
          <cell r="G157">
            <v>17536</v>
          </cell>
          <cell r="H157">
            <v>494</v>
          </cell>
          <cell r="I157">
            <v>3346085</v>
          </cell>
          <cell r="J157">
            <v>7677</v>
          </cell>
          <cell r="K157">
            <v>43.78</v>
          </cell>
          <cell r="L157">
            <v>8.0500000000000007</v>
          </cell>
          <cell r="M157">
            <v>-0.05</v>
          </cell>
        </row>
        <row r="158">
          <cell r="A158">
            <v>42990</v>
          </cell>
          <cell r="B158">
            <v>187.15</v>
          </cell>
          <cell r="C158">
            <v>191.9</v>
          </cell>
          <cell r="D158">
            <v>186.2</v>
          </cell>
          <cell r="E158">
            <v>186.8</v>
          </cell>
          <cell r="F158">
            <v>188.31219820389001</v>
          </cell>
          <cell r="G158">
            <v>22159</v>
          </cell>
          <cell r="H158">
            <v>574</v>
          </cell>
          <cell r="I158">
            <v>4172810</v>
          </cell>
          <cell r="J158">
            <v>5879</v>
          </cell>
          <cell r="K158">
            <v>26.53</v>
          </cell>
          <cell r="L158">
            <v>5.7</v>
          </cell>
          <cell r="M158">
            <v>-0.35</v>
          </cell>
        </row>
        <row r="159">
          <cell r="A159">
            <v>42989</v>
          </cell>
          <cell r="B159">
            <v>187</v>
          </cell>
          <cell r="C159">
            <v>189</v>
          </cell>
          <cell r="D159">
            <v>185.85</v>
          </cell>
          <cell r="E159">
            <v>186.85</v>
          </cell>
          <cell r="F159">
            <v>187.47051732797499</v>
          </cell>
          <cell r="G159">
            <v>9955</v>
          </cell>
          <cell r="H159">
            <v>266</v>
          </cell>
          <cell r="I159">
            <v>1866269</v>
          </cell>
          <cell r="J159">
            <v>3738</v>
          </cell>
          <cell r="K159">
            <v>37.549999999999997</v>
          </cell>
          <cell r="L159">
            <v>3.15</v>
          </cell>
          <cell r="M159">
            <v>-0.15</v>
          </cell>
        </row>
        <row r="160">
          <cell r="A160">
            <v>42986</v>
          </cell>
          <cell r="B160">
            <v>184.85</v>
          </cell>
          <cell r="C160">
            <v>190.1</v>
          </cell>
          <cell r="D160">
            <v>183.05</v>
          </cell>
          <cell r="E160">
            <v>185.7</v>
          </cell>
          <cell r="F160">
            <v>186.85657833565699</v>
          </cell>
          <cell r="G160">
            <v>21510</v>
          </cell>
          <cell r="H160">
            <v>462</v>
          </cell>
          <cell r="I160">
            <v>4019285</v>
          </cell>
          <cell r="J160">
            <v>4359</v>
          </cell>
          <cell r="K160">
            <v>20.260000000000002</v>
          </cell>
          <cell r="L160">
            <v>7.05</v>
          </cell>
          <cell r="M160">
            <v>0.85</v>
          </cell>
        </row>
        <row r="161">
          <cell r="A161">
            <v>42985</v>
          </cell>
          <cell r="B161">
            <v>187.15</v>
          </cell>
          <cell r="C161">
            <v>189.25</v>
          </cell>
          <cell r="D161">
            <v>183.3</v>
          </cell>
          <cell r="E161">
            <v>184.55</v>
          </cell>
          <cell r="F161">
            <v>185.96526011053601</v>
          </cell>
          <cell r="G161">
            <v>11399</v>
          </cell>
          <cell r="H161">
            <v>252</v>
          </cell>
          <cell r="I161">
            <v>2119818</v>
          </cell>
          <cell r="J161">
            <v>4758</v>
          </cell>
          <cell r="K161">
            <v>41.74</v>
          </cell>
          <cell r="L161">
            <v>5.95</v>
          </cell>
          <cell r="M161">
            <v>-2.6</v>
          </cell>
        </row>
        <row r="162">
          <cell r="A162">
            <v>42984</v>
          </cell>
          <cell r="B162">
            <v>179.85</v>
          </cell>
          <cell r="C162">
            <v>190.8</v>
          </cell>
          <cell r="D162">
            <v>179.85</v>
          </cell>
          <cell r="E162">
            <v>185.1</v>
          </cell>
          <cell r="F162">
            <v>185.71947362475899</v>
          </cell>
          <cell r="G162">
            <v>17706</v>
          </cell>
          <cell r="H162">
            <v>406</v>
          </cell>
          <cell r="I162">
            <v>3288349</v>
          </cell>
          <cell r="J162">
            <v>4914</v>
          </cell>
          <cell r="K162">
            <v>27.75</v>
          </cell>
          <cell r="L162">
            <v>10.95</v>
          </cell>
          <cell r="M162">
            <v>5.25</v>
          </cell>
        </row>
        <row r="163">
          <cell r="A163">
            <v>42983</v>
          </cell>
          <cell r="B163">
            <v>184.4</v>
          </cell>
          <cell r="C163">
            <v>185.95</v>
          </cell>
          <cell r="D163">
            <v>181</v>
          </cell>
          <cell r="E163">
            <v>182.55</v>
          </cell>
          <cell r="F163">
            <v>183.00479616306899</v>
          </cell>
          <cell r="G163">
            <v>4587</v>
          </cell>
          <cell r="H163">
            <v>125</v>
          </cell>
          <cell r="I163">
            <v>839443</v>
          </cell>
          <cell r="J163">
            <v>1829</v>
          </cell>
          <cell r="K163">
            <v>39.869999999999997</v>
          </cell>
          <cell r="L163">
            <v>4.95</v>
          </cell>
          <cell r="M163">
            <v>-1.85</v>
          </cell>
        </row>
        <row r="164">
          <cell r="A164">
            <v>42982</v>
          </cell>
          <cell r="B164">
            <v>184.9</v>
          </cell>
          <cell r="C164">
            <v>184.95</v>
          </cell>
          <cell r="D164">
            <v>180</v>
          </cell>
          <cell r="E164">
            <v>183.05</v>
          </cell>
          <cell r="F164">
            <v>182.29379379379299</v>
          </cell>
          <cell r="G164">
            <v>5994</v>
          </cell>
          <cell r="H164">
            <v>134</v>
          </cell>
          <cell r="I164">
            <v>1092669</v>
          </cell>
          <cell r="J164">
            <v>2004</v>
          </cell>
          <cell r="K164">
            <v>33.43</v>
          </cell>
          <cell r="L164">
            <v>4.95</v>
          </cell>
          <cell r="M164">
            <v>-1.85</v>
          </cell>
        </row>
        <row r="165">
          <cell r="A165">
            <v>42979</v>
          </cell>
          <cell r="B165">
            <v>185.9</v>
          </cell>
          <cell r="C165">
            <v>187.05</v>
          </cell>
          <cell r="D165">
            <v>184.15</v>
          </cell>
          <cell r="E165">
            <v>184.6</v>
          </cell>
          <cell r="F165">
            <v>185.16580679594301</v>
          </cell>
          <cell r="G165">
            <v>5621</v>
          </cell>
          <cell r="H165">
            <v>125</v>
          </cell>
          <cell r="I165">
            <v>1040817</v>
          </cell>
          <cell r="J165">
            <v>3508</v>
          </cell>
          <cell r="K165">
            <v>62.41</v>
          </cell>
          <cell r="L165">
            <v>2.9</v>
          </cell>
          <cell r="M165">
            <v>-1.3</v>
          </cell>
        </row>
        <row r="166">
          <cell r="A166">
            <v>42978</v>
          </cell>
          <cell r="B166">
            <v>179.7</v>
          </cell>
          <cell r="C166">
            <v>186.9</v>
          </cell>
          <cell r="D166">
            <v>179.55</v>
          </cell>
          <cell r="E166">
            <v>184.95</v>
          </cell>
          <cell r="F166">
            <v>184.39698387935499</v>
          </cell>
          <cell r="G166">
            <v>19230</v>
          </cell>
          <cell r="H166">
            <v>382</v>
          </cell>
          <cell r="I166">
            <v>3545954</v>
          </cell>
          <cell r="L166">
            <v>7.35</v>
          </cell>
          <cell r="M166">
            <v>5.25</v>
          </cell>
        </row>
        <row r="167">
          <cell r="A167">
            <v>42977</v>
          </cell>
          <cell r="B167">
            <v>181</v>
          </cell>
          <cell r="C167">
            <v>182</v>
          </cell>
          <cell r="D167">
            <v>179.1</v>
          </cell>
          <cell r="E167">
            <v>179.8</v>
          </cell>
          <cell r="F167">
            <v>180.257713248638</v>
          </cell>
          <cell r="G167">
            <v>2755</v>
          </cell>
          <cell r="H167">
            <v>57</v>
          </cell>
          <cell r="I167">
            <v>496610</v>
          </cell>
          <cell r="J167">
            <v>2012</v>
          </cell>
          <cell r="K167">
            <v>73.03</v>
          </cell>
          <cell r="L167">
            <v>2.9</v>
          </cell>
          <cell r="M167">
            <v>-1.2</v>
          </cell>
        </row>
        <row r="168">
          <cell r="A168">
            <v>42976</v>
          </cell>
          <cell r="B168">
            <v>179.05</v>
          </cell>
          <cell r="C168">
            <v>182.45</v>
          </cell>
          <cell r="D168">
            <v>178.4</v>
          </cell>
          <cell r="E168">
            <v>178.85</v>
          </cell>
          <cell r="F168">
            <v>179.67705468988601</v>
          </cell>
          <cell r="G168">
            <v>3273</v>
          </cell>
          <cell r="H168">
            <v>80</v>
          </cell>
          <cell r="I168">
            <v>588083</v>
          </cell>
          <cell r="J168">
            <v>1628</v>
          </cell>
          <cell r="K168">
            <v>49.74</v>
          </cell>
          <cell r="L168">
            <v>4.05</v>
          </cell>
          <cell r="M168">
            <v>-0.2</v>
          </cell>
        </row>
        <row r="169">
          <cell r="A169">
            <v>42975</v>
          </cell>
          <cell r="B169">
            <v>181.7</v>
          </cell>
          <cell r="C169">
            <v>183.8</v>
          </cell>
          <cell r="D169">
            <v>180.65</v>
          </cell>
          <cell r="E169">
            <v>181.15</v>
          </cell>
          <cell r="F169">
            <v>181.33870967741899</v>
          </cell>
          <cell r="G169">
            <v>6510</v>
          </cell>
          <cell r="H169">
            <v>149</v>
          </cell>
          <cell r="I169">
            <v>1180515</v>
          </cell>
          <cell r="J169">
            <v>4617</v>
          </cell>
          <cell r="K169">
            <v>70.92</v>
          </cell>
          <cell r="L169">
            <v>3.15</v>
          </cell>
          <cell r="M169">
            <v>-0.55000000000000004</v>
          </cell>
        </row>
        <row r="170">
          <cell r="A170">
            <v>42971</v>
          </cell>
          <cell r="B170">
            <v>178.05</v>
          </cell>
          <cell r="C170">
            <v>184.25</v>
          </cell>
          <cell r="D170">
            <v>177.9</v>
          </cell>
          <cell r="E170">
            <v>179.3</v>
          </cell>
          <cell r="F170">
            <v>181.38711024498801</v>
          </cell>
          <cell r="G170">
            <v>14368</v>
          </cell>
          <cell r="H170">
            <v>397</v>
          </cell>
          <cell r="I170">
            <v>2606170</v>
          </cell>
          <cell r="J170">
            <v>5267</v>
          </cell>
          <cell r="K170">
            <v>36.659999999999997</v>
          </cell>
          <cell r="L170">
            <v>6.35</v>
          </cell>
          <cell r="M170">
            <v>1.25</v>
          </cell>
        </row>
        <row r="171">
          <cell r="A171">
            <v>42970</v>
          </cell>
          <cell r="B171">
            <v>177.95</v>
          </cell>
          <cell r="C171">
            <v>179</v>
          </cell>
          <cell r="D171">
            <v>177</v>
          </cell>
          <cell r="E171">
            <v>178.05</v>
          </cell>
          <cell r="F171">
            <v>177.816147082334</v>
          </cell>
          <cell r="G171">
            <v>2502</v>
          </cell>
          <cell r="H171">
            <v>89</v>
          </cell>
          <cell r="I171">
            <v>444896</v>
          </cell>
          <cell r="J171">
            <v>1254</v>
          </cell>
          <cell r="K171">
            <v>50.12</v>
          </cell>
          <cell r="L171">
            <v>2</v>
          </cell>
          <cell r="M171">
            <v>0.1</v>
          </cell>
        </row>
        <row r="172">
          <cell r="A172">
            <v>42969</v>
          </cell>
          <cell r="B172">
            <v>180.45</v>
          </cell>
          <cell r="C172">
            <v>181.9</v>
          </cell>
          <cell r="D172">
            <v>175.85</v>
          </cell>
          <cell r="E172">
            <v>176.45</v>
          </cell>
          <cell r="F172">
            <v>177.805732034448</v>
          </cell>
          <cell r="G172">
            <v>7083</v>
          </cell>
          <cell r="H172">
            <v>151</v>
          </cell>
          <cell r="I172">
            <v>1259398</v>
          </cell>
          <cell r="J172">
            <v>3541</v>
          </cell>
          <cell r="K172">
            <v>49.99</v>
          </cell>
          <cell r="L172">
            <v>6.05</v>
          </cell>
          <cell r="M172">
            <v>-4</v>
          </cell>
        </row>
        <row r="173">
          <cell r="A173">
            <v>42968</v>
          </cell>
          <cell r="B173">
            <v>181.05</v>
          </cell>
          <cell r="C173">
            <v>182.5</v>
          </cell>
          <cell r="D173">
            <v>177.85</v>
          </cell>
          <cell r="E173">
            <v>178.55</v>
          </cell>
          <cell r="F173">
            <v>180.27575792774999</v>
          </cell>
          <cell r="G173">
            <v>8609</v>
          </cell>
          <cell r="H173">
            <v>187</v>
          </cell>
          <cell r="I173">
            <v>1551994</v>
          </cell>
          <cell r="J173">
            <v>4835</v>
          </cell>
          <cell r="K173">
            <v>56.16</v>
          </cell>
          <cell r="L173">
            <v>4.6500000000000004</v>
          </cell>
          <cell r="M173">
            <v>-2.5</v>
          </cell>
        </row>
        <row r="174">
          <cell r="A174">
            <v>42965</v>
          </cell>
          <cell r="B174">
            <v>181</v>
          </cell>
          <cell r="C174">
            <v>181.4</v>
          </cell>
          <cell r="D174">
            <v>178</v>
          </cell>
          <cell r="E174">
            <v>179.4</v>
          </cell>
          <cell r="F174">
            <v>179.890465455509</v>
          </cell>
          <cell r="G174">
            <v>7541</v>
          </cell>
          <cell r="H174">
            <v>192</v>
          </cell>
          <cell r="I174">
            <v>1356554</v>
          </cell>
          <cell r="J174">
            <v>4098</v>
          </cell>
          <cell r="K174">
            <v>54.34</v>
          </cell>
          <cell r="L174">
            <v>3.4</v>
          </cell>
          <cell r="M174">
            <v>-1.6</v>
          </cell>
        </row>
        <row r="175">
          <cell r="A175">
            <v>42964</v>
          </cell>
          <cell r="B175">
            <v>183</v>
          </cell>
          <cell r="C175">
            <v>188.75</v>
          </cell>
          <cell r="D175">
            <v>181.35</v>
          </cell>
          <cell r="E175">
            <v>182.8</v>
          </cell>
          <cell r="F175">
            <v>184.778685045072</v>
          </cell>
          <cell r="G175">
            <v>40047</v>
          </cell>
          <cell r="H175">
            <v>832</v>
          </cell>
          <cell r="I175">
            <v>7399832</v>
          </cell>
          <cell r="J175">
            <v>5280</v>
          </cell>
          <cell r="K175">
            <v>13.18</v>
          </cell>
          <cell r="L175">
            <v>7.4</v>
          </cell>
          <cell r="M175">
            <v>-0.2</v>
          </cell>
        </row>
        <row r="176">
          <cell r="A176">
            <v>42963</v>
          </cell>
          <cell r="B176">
            <v>183.75</v>
          </cell>
          <cell r="C176">
            <v>184.9</v>
          </cell>
          <cell r="D176">
            <v>180</v>
          </cell>
          <cell r="E176">
            <v>181</v>
          </cell>
          <cell r="F176">
            <v>182.326678367705</v>
          </cell>
          <cell r="G176">
            <v>13674</v>
          </cell>
          <cell r="H176">
            <v>400</v>
          </cell>
          <cell r="I176">
            <v>2493135</v>
          </cell>
          <cell r="J176">
            <v>4148</v>
          </cell>
          <cell r="K176">
            <v>30.33</v>
          </cell>
          <cell r="L176">
            <v>4.9000000000000004</v>
          </cell>
          <cell r="M176">
            <v>-2.75</v>
          </cell>
        </row>
        <row r="177">
          <cell r="A177">
            <v>42961</v>
          </cell>
          <cell r="B177">
            <v>185.4</v>
          </cell>
          <cell r="C177">
            <v>190</v>
          </cell>
          <cell r="D177">
            <v>177</v>
          </cell>
          <cell r="E177">
            <v>181.9</v>
          </cell>
          <cell r="F177">
            <v>181.07623423847099</v>
          </cell>
          <cell r="G177">
            <v>55277</v>
          </cell>
          <cell r="H177">
            <v>1185</v>
          </cell>
          <cell r="I177">
            <v>10009351</v>
          </cell>
          <cell r="J177">
            <v>17079</v>
          </cell>
          <cell r="K177">
            <v>30.9</v>
          </cell>
          <cell r="L177">
            <v>13</v>
          </cell>
          <cell r="M177">
            <v>-3.5</v>
          </cell>
        </row>
        <row r="178">
          <cell r="A178">
            <v>42958</v>
          </cell>
          <cell r="B178">
            <v>171.85</v>
          </cell>
          <cell r="C178">
            <v>177</v>
          </cell>
          <cell r="D178">
            <v>168.5</v>
          </cell>
          <cell r="E178">
            <v>172.55</v>
          </cell>
          <cell r="F178">
            <v>172.42598672211199</v>
          </cell>
          <cell r="G178">
            <v>13707</v>
          </cell>
          <cell r="H178">
            <v>456</v>
          </cell>
          <cell r="I178">
            <v>2363443</v>
          </cell>
          <cell r="J178">
            <v>5966</v>
          </cell>
          <cell r="K178">
            <v>43.53</v>
          </cell>
          <cell r="L178">
            <v>8.5</v>
          </cell>
          <cell r="M178">
            <v>0.7</v>
          </cell>
        </row>
        <row r="179">
          <cell r="A179">
            <v>42957</v>
          </cell>
          <cell r="B179">
            <v>182</v>
          </cell>
          <cell r="C179">
            <v>186.6</v>
          </cell>
          <cell r="D179">
            <v>172.25</v>
          </cell>
          <cell r="E179">
            <v>174.65</v>
          </cell>
          <cell r="F179">
            <v>179.09807405301601</v>
          </cell>
          <cell r="G179">
            <v>14071</v>
          </cell>
          <cell r="H179">
            <v>314</v>
          </cell>
          <cell r="I179">
            <v>2520089</v>
          </cell>
          <cell r="J179">
            <v>5580</v>
          </cell>
          <cell r="K179">
            <v>39.659999999999997</v>
          </cell>
          <cell r="L179">
            <v>14.35</v>
          </cell>
          <cell r="M179">
            <v>-7.35</v>
          </cell>
        </row>
        <row r="180">
          <cell r="A180">
            <v>42956</v>
          </cell>
          <cell r="B180">
            <v>184.85</v>
          </cell>
          <cell r="C180">
            <v>185.3</v>
          </cell>
          <cell r="D180">
            <v>181.5</v>
          </cell>
          <cell r="E180">
            <v>182.55</v>
          </cell>
          <cell r="F180">
            <v>183.50013259082399</v>
          </cell>
          <cell r="G180">
            <v>7542</v>
          </cell>
          <cell r="H180">
            <v>159</v>
          </cell>
          <cell r="I180">
            <v>1383958</v>
          </cell>
          <cell r="J180">
            <v>4068</v>
          </cell>
          <cell r="K180">
            <v>53.94</v>
          </cell>
          <cell r="L180">
            <v>3.8</v>
          </cell>
          <cell r="M180">
            <v>-2.2999999999999998</v>
          </cell>
        </row>
        <row r="181">
          <cell r="A181">
            <v>42955</v>
          </cell>
          <cell r="B181">
            <v>186</v>
          </cell>
          <cell r="C181">
            <v>191.25</v>
          </cell>
          <cell r="D181">
            <v>184.4</v>
          </cell>
          <cell r="E181">
            <v>185.95</v>
          </cell>
          <cell r="F181">
            <v>187.163956067166</v>
          </cell>
          <cell r="G181">
            <v>18938</v>
          </cell>
          <cell r="H181">
            <v>342</v>
          </cell>
          <cell r="I181">
            <v>3544511</v>
          </cell>
          <cell r="J181">
            <v>2628</v>
          </cell>
          <cell r="K181">
            <v>13.88</v>
          </cell>
          <cell r="L181">
            <v>6.85</v>
          </cell>
          <cell r="M181">
            <v>-0.05</v>
          </cell>
        </row>
        <row r="182">
          <cell r="A182">
            <v>42954</v>
          </cell>
          <cell r="B182">
            <v>183.5</v>
          </cell>
          <cell r="C182">
            <v>187.95</v>
          </cell>
          <cell r="D182">
            <v>183.5</v>
          </cell>
          <cell r="E182">
            <v>186.2</v>
          </cell>
          <cell r="F182">
            <v>186.09670465044599</v>
          </cell>
          <cell r="G182">
            <v>6494</v>
          </cell>
          <cell r="H182">
            <v>160</v>
          </cell>
          <cell r="I182">
            <v>1208512</v>
          </cell>
          <cell r="J182">
            <v>2001</v>
          </cell>
          <cell r="K182">
            <v>30.81</v>
          </cell>
          <cell r="L182">
            <v>4.45</v>
          </cell>
          <cell r="M182">
            <v>2.7</v>
          </cell>
        </row>
        <row r="183">
          <cell r="A183">
            <v>42951</v>
          </cell>
          <cell r="B183">
            <v>185.75</v>
          </cell>
          <cell r="C183">
            <v>187.6</v>
          </cell>
          <cell r="D183">
            <v>182.05</v>
          </cell>
          <cell r="E183">
            <v>183.4</v>
          </cell>
          <cell r="F183">
            <v>184.09333195063701</v>
          </cell>
          <cell r="G183">
            <v>9643</v>
          </cell>
          <cell r="H183">
            <v>194</v>
          </cell>
          <cell r="I183">
            <v>1775212</v>
          </cell>
          <cell r="J183">
            <v>5770</v>
          </cell>
          <cell r="K183">
            <v>59.84</v>
          </cell>
          <cell r="L183">
            <v>5.55</v>
          </cell>
          <cell r="M183">
            <v>-2.35</v>
          </cell>
        </row>
        <row r="184">
          <cell r="A184">
            <v>42950</v>
          </cell>
          <cell r="B184">
            <v>188.85</v>
          </cell>
          <cell r="C184">
            <v>190.9</v>
          </cell>
          <cell r="D184">
            <v>185.2</v>
          </cell>
          <cell r="E184">
            <v>186.35</v>
          </cell>
          <cell r="F184">
            <v>186.77768025078299</v>
          </cell>
          <cell r="G184">
            <v>7975</v>
          </cell>
          <cell r="H184">
            <v>251</v>
          </cell>
          <cell r="I184">
            <v>1489552</v>
          </cell>
          <cell r="J184">
            <v>3017</v>
          </cell>
          <cell r="K184">
            <v>37.83</v>
          </cell>
          <cell r="L184">
            <v>5.7</v>
          </cell>
          <cell r="M184">
            <v>-2.5</v>
          </cell>
        </row>
        <row r="185">
          <cell r="A185">
            <v>42949</v>
          </cell>
          <cell r="B185">
            <v>190.2</v>
          </cell>
          <cell r="C185">
            <v>192.75</v>
          </cell>
          <cell r="D185">
            <v>187.55</v>
          </cell>
          <cell r="E185">
            <v>188.55</v>
          </cell>
          <cell r="F185">
            <v>189.56979160815499</v>
          </cell>
          <cell r="G185">
            <v>17803</v>
          </cell>
          <cell r="H185">
            <v>411</v>
          </cell>
          <cell r="I185">
            <v>3374911</v>
          </cell>
          <cell r="J185">
            <v>6487</v>
          </cell>
          <cell r="K185">
            <v>36.44</v>
          </cell>
          <cell r="L185">
            <v>5.2</v>
          </cell>
          <cell r="M185">
            <v>-1.65</v>
          </cell>
        </row>
        <row r="186">
          <cell r="A186">
            <v>42948</v>
          </cell>
          <cell r="B186">
            <v>195</v>
          </cell>
          <cell r="C186">
            <v>195.35</v>
          </cell>
          <cell r="D186">
            <v>187.5</v>
          </cell>
          <cell r="E186">
            <v>189.45</v>
          </cell>
          <cell r="F186">
            <v>191.05430066360299</v>
          </cell>
          <cell r="G186">
            <v>15672</v>
          </cell>
          <cell r="H186">
            <v>396</v>
          </cell>
          <cell r="I186">
            <v>2994203</v>
          </cell>
          <cell r="J186">
            <v>5537</v>
          </cell>
          <cell r="K186">
            <v>35.33</v>
          </cell>
          <cell r="L186">
            <v>7.85</v>
          </cell>
          <cell r="M186">
            <v>-5.55</v>
          </cell>
        </row>
        <row r="187">
          <cell r="A187">
            <v>42947</v>
          </cell>
          <cell r="B187">
            <v>195.5</v>
          </cell>
          <cell r="C187">
            <v>197</v>
          </cell>
          <cell r="D187">
            <v>191.5</v>
          </cell>
          <cell r="E187">
            <v>193.9</v>
          </cell>
          <cell r="F187">
            <v>194.55707762557</v>
          </cell>
          <cell r="G187">
            <v>8760</v>
          </cell>
          <cell r="H187">
            <v>206</v>
          </cell>
          <cell r="I187">
            <v>1704320</v>
          </cell>
          <cell r="J187">
            <v>4004</v>
          </cell>
          <cell r="K187">
            <v>45.71</v>
          </cell>
          <cell r="L187">
            <v>5.5</v>
          </cell>
          <cell r="M187">
            <v>-1.6</v>
          </cell>
        </row>
        <row r="188">
          <cell r="A188">
            <v>42944</v>
          </cell>
          <cell r="B188">
            <v>192.65</v>
          </cell>
          <cell r="C188">
            <v>197.6</v>
          </cell>
          <cell r="D188">
            <v>192.65</v>
          </cell>
          <cell r="E188">
            <v>193.5</v>
          </cell>
          <cell r="F188">
            <v>194.29396151293901</v>
          </cell>
          <cell r="G188">
            <v>7535</v>
          </cell>
          <cell r="H188">
            <v>203</v>
          </cell>
          <cell r="I188">
            <v>1464005</v>
          </cell>
          <cell r="J188">
            <v>3346</v>
          </cell>
          <cell r="K188">
            <v>44.41</v>
          </cell>
          <cell r="L188">
            <v>4.95</v>
          </cell>
          <cell r="M188">
            <v>0.85</v>
          </cell>
        </row>
        <row r="189">
          <cell r="A189">
            <v>42943</v>
          </cell>
          <cell r="B189">
            <v>200</v>
          </cell>
          <cell r="C189">
            <v>205</v>
          </cell>
          <cell r="D189">
            <v>193.35</v>
          </cell>
          <cell r="E189">
            <v>194.95</v>
          </cell>
          <cell r="F189">
            <v>199.251459333246</v>
          </cell>
          <cell r="G189">
            <v>30836</v>
          </cell>
          <cell r="H189">
            <v>598</v>
          </cell>
          <cell r="I189">
            <v>6144118</v>
          </cell>
          <cell r="J189">
            <v>8108</v>
          </cell>
          <cell r="K189">
            <v>26.29</v>
          </cell>
          <cell r="L189">
            <v>11.65</v>
          </cell>
          <cell r="M189">
            <v>-5.05</v>
          </cell>
        </row>
        <row r="190">
          <cell r="A190">
            <v>42942</v>
          </cell>
          <cell r="B190">
            <v>203</v>
          </cell>
          <cell r="C190">
            <v>208.9</v>
          </cell>
          <cell r="D190">
            <v>197.6</v>
          </cell>
          <cell r="E190">
            <v>198.4</v>
          </cell>
          <cell r="F190">
            <v>202.29873151692499</v>
          </cell>
          <cell r="G190">
            <v>39969</v>
          </cell>
          <cell r="H190">
            <v>853</v>
          </cell>
          <cell r="I190">
            <v>8085678</v>
          </cell>
          <cell r="J190">
            <v>13802</v>
          </cell>
          <cell r="K190">
            <v>34.53</v>
          </cell>
          <cell r="L190">
            <v>11.3</v>
          </cell>
          <cell r="M190">
            <v>-4.5999999999999996</v>
          </cell>
        </row>
        <row r="191">
          <cell r="A191">
            <v>42941</v>
          </cell>
          <cell r="B191">
            <v>205.1</v>
          </cell>
          <cell r="C191">
            <v>210.8</v>
          </cell>
          <cell r="D191">
            <v>201.75</v>
          </cell>
          <cell r="E191">
            <v>203.4</v>
          </cell>
          <cell r="F191">
            <v>206.480054166901</v>
          </cell>
          <cell r="G191">
            <v>53169</v>
          </cell>
          <cell r="H191">
            <v>1321</v>
          </cell>
          <cell r="I191">
            <v>10978338</v>
          </cell>
          <cell r="J191">
            <v>20736</v>
          </cell>
          <cell r="K191">
            <v>39</v>
          </cell>
          <cell r="L191">
            <v>9.0500000000000007</v>
          </cell>
          <cell r="M191">
            <v>-1.7</v>
          </cell>
        </row>
        <row r="192">
          <cell r="A192">
            <v>42940</v>
          </cell>
          <cell r="B192">
            <v>195</v>
          </cell>
          <cell r="C192">
            <v>212</v>
          </cell>
          <cell r="D192">
            <v>194.75</v>
          </cell>
          <cell r="E192">
            <v>205.1</v>
          </cell>
          <cell r="F192">
            <v>207.50480256136601</v>
          </cell>
          <cell r="G192">
            <v>175219</v>
          </cell>
          <cell r="H192">
            <v>3438</v>
          </cell>
          <cell r="I192">
            <v>36358784</v>
          </cell>
          <cell r="J192">
            <v>40946</v>
          </cell>
          <cell r="K192">
            <v>23.37</v>
          </cell>
          <cell r="L192">
            <v>17.25</v>
          </cell>
          <cell r="M192">
            <v>10.1</v>
          </cell>
        </row>
        <row r="193">
          <cell r="A193">
            <v>42937</v>
          </cell>
          <cell r="B193">
            <v>197.4</v>
          </cell>
          <cell r="C193">
            <v>197.65</v>
          </cell>
          <cell r="D193">
            <v>193.05</v>
          </cell>
          <cell r="E193">
            <v>194.55</v>
          </cell>
          <cell r="F193">
            <v>194.776219288595</v>
          </cell>
          <cell r="G193">
            <v>10908</v>
          </cell>
          <cell r="H193">
            <v>198</v>
          </cell>
          <cell r="I193">
            <v>2124619</v>
          </cell>
          <cell r="J193">
            <v>4630</v>
          </cell>
          <cell r="K193">
            <v>42.45</v>
          </cell>
          <cell r="L193">
            <v>4.5999999999999996</v>
          </cell>
          <cell r="M193">
            <v>-2.85</v>
          </cell>
        </row>
        <row r="194">
          <cell r="A194">
            <v>42936</v>
          </cell>
          <cell r="B194">
            <v>197.45</v>
          </cell>
          <cell r="C194">
            <v>201</v>
          </cell>
          <cell r="D194">
            <v>194.4</v>
          </cell>
          <cell r="E194">
            <v>196.45</v>
          </cell>
          <cell r="F194">
            <v>197.197270105153</v>
          </cell>
          <cell r="G194">
            <v>44031</v>
          </cell>
          <cell r="H194">
            <v>756</v>
          </cell>
          <cell r="I194">
            <v>8682793</v>
          </cell>
          <cell r="J194">
            <v>17858</v>
          </cell>
          <cell r="K194">
            <v>40.56</v>
          </cell>
          <cell r="L194">
            <v>6.6</v>
          </cell>
          <cell r="M194">
            <v>-1</v>
          </cell>
        </row>
        <row r="195">
          <cell r="A195">
            <v>42935</v>
          </cell>
          <cell r="B195">
            <v>194.5</v>
          </cell>
          <cell r="C195">
            <v>198.3</v>
          </cell>
          <cell r="D195">
            <v>194.3</v>
          </cell>
          <cell r="E195">
            <v>195</v>
          </cell>
          <cell r="F195">
            <v>196.55748720136501</v>
          </cell>
          <cell r="G195">
            <v>9376</v>
          </cell>
          <cell r="H195">
            <v>245</v>
          </cell>
          <cell r="I195">
            <v>1842923</v>
          </cell>
          <cell r="J195">
            <v>4165</v>
          </cell>
          <cell r="K195">
            <v>44.42</v>
          </cell>
          <cell r="L195">
            <v>4</v>
          </cell>
          <cell r="M195">
            <v>0.5</v>
          </cell>
        </row>
        <row r="196">
          <cell r="A196">
            <v>42934</v>
          </cell>
          <cell r="B196">
            <v>194.35</v>
          </cell>
          <cell r="C196">
            <v>197.7</v>
          </cell>
          <cell r="D196">
            <v>192.25</v>
          </cell>
          <cell r="E196">
            <v>193.3</v>
          </cell>
          <cell r="F196">
            <v>194.351911105939</v>
          </cell>
          <cell r="G196">
            <v>17189</v>
          </cell>
          <cell r="H196">
            <v>302</v>
          </cell>
          <cell r="I196">
            <v>3340715</v>
          </cell>
          <cell r="J196">
            <v>8721</v>
          </cell>
          <cell r="K196">
            <v>50.74</v>
          </cell>
          <cell r="L196">
            <v>5.45</v>
          </cell>
          <cell r="M196">
            <v>-1.05</v>
          </cell>
        </row>
        <row r="197">
          <cell r="A197">
            <v>42933</v>
          </cell>
          <cell r="B197">
            <v>196.9</v>
          </cell>
          <cell r="C197">
            <v>200</v>
          </cell>
          <cell r="D197">
            <v>194</v>
          </cell>
          <cell r="E197">
            <v>194.55</v>
          </cell>
          <cell r="F197">
            <v>196.39994736380299</v>
          </cell>
          <cell r="G197">
            <v>11399</v>
          </cell>
          <cell r="H197">
            <v>329</v>
          </cell>
          <cell r="I197">
            <v>2238763</v>
          </cell>
          <cell r="J197">
            <v>5378</v>
          </cell>
          <cell r="K197">
            <v>47.18</v>
          </cell>
          <cell r="L197">
            <v>6</v>
          </cell>
          <cell r="M197">
            <v>-2.35</v>
          </cell>
        </row>
        <row r="198">
          <cell r="A198">
            <v>42930</v>
          </cell>
          <cell r="B198">
            <v>199.3</v>
          </cell>
          <cell r="C198">
            <v>200.6</v>
          </cell>
          <cell r="D198">
            <v>193.9</v>
          </cell>
          <cell r="E198">
            <v>195.3</v>
          </cell>
          <cell r="F198">
            <v>196.11687602403001</v>
          </cell>
          <cell r="G198">
            <v>10986</v>
          </cell>
          <cell r="H198">
            <v>297</v>
          </cell>
          <cell r="I198">
            <v>2154540</v>
          </cell>
          <cell r="J198">
            <v>4575</v>
          </cell>
          <cell r="K198">
            <v>41.64</v>
          </cell>
          <cell r="L198">
            <v>6.7</v>
          </cell>
          <cell r="M198">
            <v>-4</v>
          </cell>
        </row>
        <row r="199">
          <cell r="A199">
            <v>42929</v>
          </cell>
          <cell r="B199">
            <v>196.5</v>
          </cell>
          <cell r="C199">
            <v>202.5</v>
          </cell>
          <cell r="D199">
            <v>194</v>
          </cell>
          <cell r="E199">
            <v>199.25</v>
          </cell>
          <cell r="F199">
            <v>199.20649897351799</v>
          </cell>
          <cell r="G199">
            <v>48223</v>
          </cell>
          <cell r="H199">
            <v>1225</v>
          </cell>
          <cell r="I199">
            <v>9606335</v>
          </cell>
          <cell r="J199">
            <v>14612</v>
          </cell>
          <cell r="K199">
            <v>30.3</v>
          </cell>
          <cell r="L199">
            <v>8.5</v>
          </cell>
          <cell r="M199">
            <v>2.75</v>
          </cell>
        </row>
        <row r="200">
          <cell r="A200">
            <v>42928</v>
          </cell>
          <cell r="B200">
            <v>195.35</v>
          </cell>
          <cell r="C200">
            <v>198.5</v>
          </cell>
          <cell r="D200">
            <v>193</v>
          </cell>
          <cell r="E200">
            <v>193.9</v>
          </cell>
          <cell r="F200">
            <v>195.29199733446401</v>
          </cell>
          <cell r="G200">
            <v>16507</v>
          </cell>
          <cell r="H200">
            <v>442</v>
          </cell>
          <cell r="I200">
            <v>3223685</v>
          </cell>
          <cell r="J200">
            <v>4310</v>
          </cell>
          <cell r="K200">
            <v>26.11</v>
          </cell>
          <cell r="L200">
            <v>5.5</v>
          </cell>
          <cell r="M200">
            <v>-1.45</v>
          </cell>
        </row>
        <row r="201">
          <cell r="A201">
            <v>42927</v>
          </cell>
          <cell r="B201">
            <v>195.55</v>
          </cell>
          <cell r="C201">
            <v>198.7</v>
          </cell>
          <cell r="D201">
            <v>193</v>
          </cell>
          <cell r="E201">
            <v>193.7</v>
          </cell>
          <cell r="F201">
            <v>195.755560377563</v>
          </cell>
          <cell r="G201">
            <v>18434</v>
          </cell>
          <cell r="H201">
            <v>566</v>
          </cell>
          <cell r="I201">
            <v>3608558</v>
          </cell>
          <cell r="J201">
            <v>3864</v>
          </cell>
          <cell r="K201">
            <v>20.96</v>
          </cell>
          <cell r="L201">
            <v>5.7</v>
          </cell>
          <cell r="M201">
            <v>-1.85</v>
          </cell>
        </row>
        <row r="202">
          <cell r="A202">
            <v>42926</v>
          </cell>
          <cell r="B202">
            <v>196</v>
          </cell>
          <cell r="C202">
            <v>198.6</v>
          </cell>
          <cell r="D202">
            <v>193.1</v>
          </cell>
          <cell r="E202">
            <v>194.15</v>
          </cell>
          <cell r="F202">
            <v>195.43488585873999</v>
          </cell>
          <cell r="G202">
            <v>13054</v>
          </cell>
          <cell r="H202">
            <v>227</v>
          </cell>
          <cell r="I202">
            <v>2551207</v>
          </cell>
          <cell r="J202">
            <v>7018</v>
          </cell>
          <cell r="K202">
            <v>53.76</v>
          </cell>
          <cell r="L202">
            <v>5.5</v>
          </cell>
          <cell r="M202">
            <v>-1.85</v>
          </cell>
        </row>
        <row r="203">
          <cell r="A203">
            <v>42923</v>
          </cell>
          <cell r="B203">
            <v>195.5</v>
          </cell>
          <cell r="C203">
            <v>200.95</v>
          </cell>
          <cell r="D203">
            <v>193.8</v>
          </cell>
          <cell r="E203">
            <v>194.85</v>
          </cell>
          <cell r="F203">
            <v>197.58975821981301</v>
          </cell>
          <cell r="G203">
            <v>14021</v>
          </cell>
          <cell r="H203">
            <v>370</v>
          </cell>
          <cell r="I203">
            <v>2770406</v>
          </cell>
          <cell r="J203">
            <v>4658</v>
          </cell>
          <cell r="K203">
            <v>33.22</v>
          </cell>
          <cell r="L203">
            <v>7.15</v>
          </cell>
          <cell r="M203">
            <v>-0.65</v>
          </cell>
        </row>
        <row r="204">
          <cell r="A204">
            <v>42922</v>
          </cell>
          <cell r="B204">
            <v>199</v>
          </cell>
          <cell r="C204">
            <v>203.4</v>
          </cell>
          <cell r="D204">
            <v>195.5</v>
          </cell>
          <cell r="E204">
            <v>196.6</v>
          </cell>
          <cell r="F204">
            <v>199.65671028037301</v>
          </cell>
          <cell r="G204">
            <v>26750</v>
          </cell>
          <cell r="H204">
            <v>626</v>
          </cell>
          <cell r="I204">
            <v>5340817</v>
          </cell>
          <cell r="J204">
            <v>8958</v>
          </cell>
          <cell r="K204">
            <v>33.49</v>
          </cell>
          <cell r="L204">
            <v>7.9</v>
          </cell>
          <cell r="M204">
            <v>-2.4</v>
          </cell>
        </row>
        <row r="205">
          <cell r="A205">
            <v>42921</v>
          </cell>
          <cell r="B205">
            <v>196</v>
          </cell>
          <cell r="C205">
            <v>202.65</v>
          </cell>
          <cell r="D205">
            <v>192.45</v>
          </cell>
          <cell r="E205">
            <v>197.6</v>
          </cell>
          <cell r="F205">
            <v>198.594714714714</v>
          </cell>
          <cell r="G205">
            <v>33300</v>
          </cell>
          <cell r="H205">
            <v>840</v>
          </cell>
          <cell r="I205">
            <v>6613204</v>
          </cell>
          <cell r="J205">
            <v>11451</v>
          </cell>
          <cell r="K205">
            <v>34.39</v>
          </cell>
          <cell r="L205">
            <v>10.199999999999999</v>
          </cell>
          <cell r="M205">
            <v>1.6</v>
          </cell>
        </row>
        <row r="206">
          <cell r="A206">
            <v>42920</v>
          </cell>
          <cell r="B206">
            <v>196.35</v>
          </cell>
          <cell r="C206">
            <v>197.8</v>
          </cell>
          <cell r="D206">
            <v>192</v>
          </cell>
          <cell r="E206">
            <v>193.65</v>
          </cell>
          <cell r="F206">
            <v>194.56189033402299</v>
          </cell>
          <cell r="G206">
            <v>27064</v>
          </cell>
          <cell r="H206">
            <v>611</v>
          </cell>
          <cell r="I206">
            <v>5265623</v>
          </cell>
          <cell r="J206">
            <v>8066</v>
          </cell>
          <cell r="K206">
            <v>29.8</v>
          </cell>
          <cell r="L206">
            <v>5.8</v>
          </cell>
          <cell r="M206">
            <v>-2.7</v>
          </cell>
        </row>
        <row r="207">
          <cell r="A207">
            <v>42919</v>
          </cell>
          <cell r="B207">
            <v>180.45</v>
          </cell>
          <cell r="C207">
            <v>201.2</v>
          </cell>
          <cell r="D207">
            <v>180</v>
          </cell>
          <cell r="E207">
            <v>194.15</v>
          </cell>
          <cell r="F207">
            <v>194.422821484287</v>
          </cell>
          <cell r="G207">
            <v>67305</v>
          </cell>
          <cell r="H207">
            <v>1580</v>
          </cell>
          <cell r="I207">
            <v>13085628</v>
          </cell>
          <cell r="J207">
            <v>14669</v>
          </cell>
          <cell r="K207">
            <v>21.79</v>
          </cell>
          <cell r="L207">
            <v>21.2</v>
          </cell>
          <cell r="M207">
            <v>13.7</v>
          </cell>
        </row>
        <row r="208">
          <cell r="A208">
            <v>42916</v>
          </cell>
          <cell r="B208">
            <v>181.3</v>
          </cell>
          <cell r="C208">
            <v>184.7</v>
          </cell>
          <cell r="D208">
            <v>178</v>
          </cell>
          <cell r="E208">
            <v>179.85</v>
          </cell>
          <cell r="F208">
            <v>181.51644801898601</v>
          </cell>
          <cell r="G208">
            <v>15169</v>
          </cell>
          <cell r="H208">
            <v>371</v>
          </cell>
          <cell r="I208">
            <v>2753423</v>
          </cell>
          <cell r="J208">
            <v>6936</v>
          </cell>
          <cell r="K208">
            <v>45.72</v>
          </cell>
          <cell r="L208">
            <v>6.7</v>
          </cell>
          <cell r="M208">
            <v>-1.45</v>
          </cell>
        </row>
        <row r="209">
          <cell r="A209">
            <v>42915</v>
          </cell>
          <cell r="B209">
            <v>186.5</v>
          </cell>
          <cell r="C209">
            <v>189.9</v>
          </cell>
          <cell r="D209">
            <v>183.4</v>
          </cell>
          <cell r="E209">
            <v>184.05</v>
          </cell>
          <cell r="F209">
            <v>186.01786056005599</v>
          </cell>
          <cell r="G209">
            <v>15677</v>
          </cell>
          <cell r="H209">
            <v>381</v>
          </cell>
          <cell r="I209">
            <v>2916202</v>
          </cell>
          <cell r="J209">
            <v>5636</v>
          </cell>
          <cell r="K209">
            <v>35.950000000000003</v>
          </cell>
          <cell r="L209">
            <v>6.5</v>
          </cell>
          <cell r="M209">
            <v>-2.4500000000000002</v>
          </cell>
        </row>
        <row r="210">
          <cell r="A210">
            <v>42914</v>
          </cell>
          <cell r="B210">
            <v>182</v>
          </cell>
          <cell r="C210">
            <v>182</v>
          </cell>
          <cell r="D210">
            <v>178.3</v>
          </cell>
          <cell r="E210">
            <v>179.2</v>
          </cell>
          <cell r="F210">
            <v>180.407538856933</v>
          </cell>
          <cell r="G210">
            <v>8171</v>
          </cell>
          <cell r="H210">
            <v>238</v>
          </cell>
          <cell r="I210">
            <v>1474110</v>
          </cell>
          <cell r="J210">
            <v>3561</v>
          </cell>
          <cell r="K210">
            <v>43.58</v>
          </cell>
          <cell r="L210">
            <v>3.7</v>
          </cell>
          <cell r="M210">
            <v>-2.8</v>
          </cell>
        </row>
        <row r="211">
          <cell r="A211">
            <v>42913</v>
          </cell>
          <cell r="B211">
            <v>190</v>
          </cell>
          <cell r="C211">
            <v>191</v>
          </cell>
          <cell r="D211">
            <v>181</v>
          </cell>
          <cell r="E211">
            <v>181.9</v>
          </cell>
          <cell r="F211">
            <v>183.46088238390999</v>
          </cell>
          <cell r="G211">
            <v>9497</v>
          </cell>
          <cell r="H211">
            <v>283</v>
          </cell>
          <cell r="I211">
            <v>1742328</v>
          </cell>
          <cell r="J211">
            <v>5089</v>
          </cell>
          <cell r="K211">
            <v>53.59</v>
          </cell>
          <cell r="L211">
            <v>10</v>
          </cell>
          <cell r="M211">
            <v>-8.1</v>
          </cell>
        </row>
        <row r="212">
          <cell r="A212">
            <v>42909</v>
          </cell>
          <cell r="B212">
            <v>194.9</v>
          </cell>
          <cell r="C212">
            <v>195</v>
          </cell>
          <cell r="D212">
            <v>186.45</v>
          </cell>
          <cell r="E212">
            <v>187.9</v>
          </cell>
          <cell r="F212">
            <v>189.56234376562301</v>
          </cell>
          <cell r="G212">
            <v>20002</v>
          </cell>
          <cell r="H212">
            <v>540</v>
          </cell>
          <cell r="I212">
            <v>3791626</v>
          </cell>
          <cell r="J212">
            <v>10579</v>
          </cell>
          <cell r="K212">
            <v>52.89</v>
          </cell>
          <cell r="L212">
            <v>8.5500000000000007</v>
          </cell>
          <cell r="M212">
            <v>-7</v>
          </cell>
        </row>
        <row r="213">
          <cell r="A213">
            <v>42908</v>
          </cell>
          <cell r="B213">
            <v>193.7</v>
          </cell>
          <cell r="C213">
            <v>201.3</v>
          </cell>
          <cell r="D213">
            <v>192</v>
          </cell>
          <cell r="E213">
            <v>193.65</v>
          </cell>
          <cell r="F213">
            <v>197.15317418092499</v>
          </cell>
          <cell r="G213">
            <v>58267</v>
          </cell>
          <cell r="H213">
            <v>1224</v>
          </cell>
          <cell r="I213">
            <v>11487524</v>
          </cell>
          <cell r="J213">
            <v>20784</v>
          </cell>
          <cell r="K213">
            <v>35.67</v>
          </cell>
          <cell r="L213">
            <v>9.3000000000000007</v>
          </cell>
          <cell r="M213">
            <v>-0.05</v>
          </cell>
        </row>
        <row r="214">
          <cell r="A214">
            <v>42907</v>
          </cell>
          <cell r="B214">
            <v>194.6</v>
          </cell>
          <cell r="C214">
            <v>196.9</v>
          </cell>
          <cell r="D214">
            <v>191</v>
          </cell>
          <cell r="E214">
            <v>192.3</v>
          </cell>
          <cell r="F214">
            <v>193.559763982616</v>
          </cell>
          <cell r="G214">
            <v>28303</v>
          </cell>
          <cell r="H214">
            <v>836</v>
          </cell>
          <cell r="I214">
            <v>5478322</v>
          </cell>
          <cell r="J214">
            <v>11048</v>
          </cell>
          <cell r="K214">
            <v>39.03</v>
          </cell>
          <cell r="L214">
            <v>5.9</v>
          </cell>
          <cell r="M214">
            <v>-2.2999999999999998</v>
          </cell>
        </row>
        <row r="215">
          <cell r="A215">
            <v>42906</v>
          </cell>
          <cell r="B215">
            <v>180</v>
          </cell>
          <cell r="C215">
            <v>202.55</v>
          </cell>
          <cell r="D215">
            <v>180</v>
          </cell>
          <cell r="E215">
            <v>195.35</v>
          </cell>
          <cell r="F215">
            <v>195.74707514171899</v>
          </cell>
          <cell r="G215">
            <v>223857</v>
          </cell>
          <cell r="H215">
            <v>4264</v>
          </cell>
          <cell r="I215">
            <v>43819353</v>
          </cell>
          <cell r="J215">
            <v>40563</v>
          </cell>
          <cell r="K215">
            <v>18.12</v>
          </cell>
          <cell r="L215">
            <v>22.55</v>
          </cell>
          <cell r="M215">
            <v>15.35</v>
          </cell>
        </row>
        <row r="216">
          <cell r="A216">
            <v>42905</v>
          </cell>
          <cell r="B216">
            <v>184.8</v>
          </cell>
          <cell r="C216">
            <v>184.8</v>
          </cell>
          <cell r="D216">
            <v>178</v>
          </cell>
          <cell r="E216">
            <v>179.05</v>
          </cell>
          <cell r="F216">
            <v>180.59474966995</v>
          </cell>
          <cell r="G216">
            <v>19694</v>
          </cell>
          <cell r="H216">
            <v>299</v>
          </cell>
          <cell r="I216">
            <v>3556633</v>
          </cell>
          <cell r="J216">
            <v>11201</v>
          </cell>
          <cell r="K216">
            <v>56.88</v>
          </cell>
          <cell r="L216">
            <v>6.8</v>
          </cell>
          <cell r="M216">
            <v>-5.75</v>
          </cell>
        </row>
        <row r="217">
          <cell r="A217">
            <v>42902</v>
          </cell>
          <cell r="B217">
            <v>181.95</v>
          </cell>
          <cell r="C217">
            <v>186.25</v>
          </cell>
          <cell r="D217">
            <v>178.65</v>
          </cell>
          <cell r="E217">
            <v>181.9</v>
          </cell>
          <cell r="F217">
            <v>183.52246064069001</v>
          </cell>
          <cell r="G217">
            <v>49353</v>
          </cell>
          <cell r="H217">
            <v>799</v>
          </cell>
          <cell r="I217">
            <v>9057384</v>
          </cell>
          <cell r="J217">
            <v>8744</v>
          </cell>
          <cell r="K217">
            <v>17.72</v>
          </cell>
          <cell r="L217">
            <v>7.6</v>
          </cell>
          <cell r="M217">
            <v>-0.05</v>
          </cell>
        </row>
        <row r="218">
          <cell r="A218">
            <v>42901</v>
          </cell>
          <cell r="B218">
            <v>182.75</v>
          </cell>
          <cell r="C218">
            <v>184</v>
          </cell>
          <cell r="D218">
            <v>178</v>
          </cell>
          <cell r="E218">
            <v>179.75</v>
          </cell>
          <cell r="F218">
            <v>180.200389863547</v>
          </cell>
          <cell r="G218">
            <v>12825</v>
          </cell>
          <cell r="H218">
            <v>284</v>
          </cell>
          <cell r="I218">
            <v>2311070</v>
          </cell>
          <cell r="J218">
            <v>7547</v>
          </cell>
          <cell r="K218">
            <v>58.85</v>
          </cell>
          <cell r="L218">
            <v>6</v>
          </cell>
          <cell r="M218">
            <v>-3</v>
          </cell>
        </row>
        <row r="219">
          <cell r="A219">
            <v>42900</v>
          </cell>
          <cell r="B219">
            <v>174.1</v>
          </cell>
          <cell r="C219">
            <v>186</v>
          </cell>
          <cell r="D219">
            <v>174</v>
          </cell>
          <cell r="E219">
            <v>182.75</v>
          </cell>
          <cell r="F219">
            <v>182.95930249357099</v>
          </cell>
          <cell r="G219">
            <v>69218</v>
          </cell>
          <cell r="H219">
            <v>1485</v>
          </cell>
          <cell r="I219">
            <v>12664077</v>
          </cell>
          <cell r="J219">
            <v>18105</v>
          </cell>
          <cell r="K219">
            <v>26.16</v>
          </cell>
          <cell r="L219">
            <v>12</v>
          </cell>
          <cell r="M219">
            <v>8.65</v>
          </cell>
        </row>
        <row r="220">
          <cell r="A220">
            <v>42899</v>
          </cell>
          <cell r="B220">
            <v>176.75</v>
          </cell>
          <cell r="C220">
            <v>177.5</v>
          </cell>
          <cell r="D220">
            <v>173.9</v>
          </cell>
          <cell r="E220">
            <v>174.2</v>
          </cell>
          <cell r="F220">
            <v>176.156010928961</v>
          </cell>
          <cell r="G220">
            <v>7320</v>
          </cell>
          <cell r="H220">
            <v>131</v>
          </cell>
          <cell r="I220">
            <v>1289462</v>
          </cell>
          <cell r="J220">
            <v>3288</v>
          </cell>
          <cell r="K220">
            <v>44.92</v>
          </cell>
          <cell r="L220">
            <v>3.6</v>
          </cell>
          <cell r="M220">
            <v>-2.5499999999999998</v>
          </cell>
        </row>
        <row r="221">
          <cell r="A221">
            <v>42898</v>
          </cell>
          <cell r="B221">
            <v>174.35</v>
          </cell>
          <cell r="C221">
            <v>178.5</v>
          </cell>
          <cell r="D221">
            <v>173.1</v>
          </cell>
          <cell r="E221">
            <v>173.7</v>
          </cell>
          <cell r="F221">
            <v>175.69605943152399</v>
          </cell>
          <cell r="G221">
            <v>18576</v>
          </cell>
          <cell r="H221">
            <v>375</v>
          </cell>
          <cell r="I221">
            <v>3263730</v>
          </cell>
          <cell r="J221">
            <v>8079</v>
          </cell>
          <cell r="K221">
            <v>43.49</v>
          </cell>
          <cell r="L221">
            <v>5.4</v>
          </cell>
          <cell r="M221">
            <v>-0.65</v>
          </cell>
        </row>
        <row r="222">
          <cell r="A222">
            <v>42895</v>
          </cell>
          <cell r="B222">
            <v>177.55</v>
          </cell>
          <cell r="C222">
            <v>178</v>
          </cell>
          <cell r="D222">
            <v>175.1</v>
          </cell>
          <cell r="E222">
            <v>175.6</v>
          </cell>
          <cell r="F222">
            <v>175.82977917981</v>
          </cell>
          <cell r="G222">
            <v>7925</v>
          </cell>
          <cell r="H222">
            <v>125</v>
          </cell>
          <cell r="I222">
            <v>1393451</v>
          </cell>
          <cell r="J222">
            <v>6188</v>
          </cell>
          <cell r="K222">
            <v>78.08</v>
          </cell>
          <cell r="L222">
            <v>2.9</v>
          </cell>
          <cell r="M222">
            <v>-1.95</v>
          </cell>
        </row>
        <row r="223">
          <cell r="A223">
            <v>42894</v>
          </cell>
          <cell r="B223">
            <v>176.5</v>
          </cell>
          <cell r="C223">
            <v>179.9</v>
          </cell>
          <cell r="D223">
            <v>176</v>
          </cell>
          <cell r="E223">
            <v>177.75</v>
          </cell>
          <cell r="F223">
            <v>178.417534085911</v>
          </cell>
          <cell r="G223">
            <v>6821</v>
          </cell>
          <cell r="H223">
            <v>179</v>
          </cell>
          <cell r="I223">
            <v>1216986</v>
          </cell>
          <cell r="J223">
            <v>2945</v>
          </cell>
          <cell r="K223">
            <v>43.18</v>
          </cell>
          <cell r="L223">
            <v>3.9</v>
          </cell>
          <cell r="M223">
            <v>1.25</v>
          </cell>
        </row>
        <row r="224">
          <cell r="A224">
            <v>42893</v>
          </cell>
          <cell r="B224">
            <v>176.7</v>
          </cell>
          <cell r="C224">
            <v>178.5</v>
          </cell>
          <cell r="D224">
            <v>175.65</v>
          </cell>
          <cell r="E224">
            <v>176.9</v>
          </cell>
          <cell r="F224">
            <v>176.86472534745201</v>
          </cell>
          <cell r="G224">
            <v>7555</v>
          </cell>
          <cell r="H224">
            <v>353</v>
          </cell>
          <cell r="I224">
            <v>1336213</v>
          </cell>
          <cell r="J224">
            <v>2682</v>
          </cell>
          <cell r="K224">
            <v>35.5</v>
          </cell>
          <cell r="L224">
            <v>2.85</v>
          </cell>
          <cell r="M224">
            <v>0.2</v>
          </cell>
        </row>
        <row r="225">
          <cell r="A225">
            <v>42892</v>
          </cell>
          <cell r="B225">
            <v>177.55</v>
          </cell>
          <cell r="C225">
            <v>179</v>
          </cell>
          <cell r="D225">
            <v>174.6</v>
          </cell>
          <cell r="E225">
            <v>174.85</v>
          </cell>
          <cell r="F225">
            <v>176.05723400262701</v>
          </cell>
          <cell r="G225">
            <v>5329</v>
          </cell>
          <cell r="H225">
            <v>140</v>
          </cell>
          <cell r="I225">
            <v>938209</v>
          </cell>
          <cell r="J225">
            <v>2835</v>
          </cell>
          <cell r="K225">
            <v>53.2</v>
          </cell>
          <cell r="L225">
            <v>4.4000000000000004</v>
          </cell>
          <cell r="M225">
            <v>-2.7</v>
          </cell>
        </row>
        <row r="226">
          <cell r="A226">
            <v>42891</v>
          </cell>
          <cell r="B226">
            <v>177.75</v>
          </cell>
          <cell r="C226">
            <v>180.95</v>
          </cell>
          <cell r="D226">
            <v>177</v>
          </cell>
          <cell r="E226">
            <v>178.45</v>
          </cell>
          <cell r="F226">
            <v>178.55812748315699</v>
          </cell>
          <cell r="G226">
            <v>5789</v>
          </cell>
          <cell r="H226">
            <v>205</v>
          </cell>
          <cell r="I226">
            <v>1033673</v>
          </cell>
          <cell r="J226">
            <v>1584</v>
          </cell>
          <cell r="K226">
            <v>27.36</v>
          </cell>
          <cell r="L226">
            <v>3.95</v>
          </cell>
          <cell r="M226">
            <v>0.7</v>
          </cell>
        </row>
        <row r="227">
          <cell r="A227">
            <v>42888</v>
          </cell>
          <cell r="B227">
            <v>171.25</v>
          </cell>
          <cell r="C227">
            <v>182.5</v>
          </cell>
          <cell r="D227">
            <v>171.25</v>
          </cell>
          <cell r="E227">
            <v>177.5</v>
          </cell>
          <cell r="F227">
            <v>179.742450753513</v>
          </cell>
          <cell r="G227">
            <v>17717</v>
          </cell>
          <cell r="H227">
            <v>386</v>
          </cell>
          <cell r="I227">
            <v>3184497</v>
          </cell>
          <cell r="J227">
            <v>5478</v>
          </cell>
          <cell r="K227">
            <v>30.92</v>
          </cell>
          <cell r="L227">
            <v>11.25</v>
          </cell>
          <cell r="M227">
            <v>6.25</v>
          </cell>
        </row>
        <row r="228">
          <cell r="A228">
            <v>42887</v>
          </cell>
          <cell r="B228">
            <v>177</v>
          </cell>
          <cell r="C228">
            <v>180</v>
          </cell>
          <cell r="D228">
            <v>176</v>
          </cell>
          <cell r="E228">
            <v>176.95</v>
          </cell>
          <cell r="F228">
            <v>177.79971476406001</v>
          </cell>
          <cell r="G228">
            <v>16127</v>
          </cell>
          <cell r="H228">
            <v>351</v>
          </cell>
          <cell r="I228">
            <v>2867376</v>
          </cell>
          <cell r="J228">
            <v>8049</v>
          </cell>
          <cell r="K228">
            <v>49.91</v>
          </cell>
          <cell r="L228">
            <v>4</v>
          </cell>
          <cell r="M228">
            <v>-0.05</v>
          </cell>
        </row>
        <row r="229">
          <cell r="A229">
            <v>42886</v>
          </cell>
          <cell r="B229">
            <v>172.65</v>
          </cell>
          <cell r="C229">
            <v>180</v>
          </cell>
          <cell r="D229">
            <v>172.6</v>
          </cell>
          <cell r="E229">
            <v>177.7</v>
          </cell>
          <cell r="F229">
            <v>177.792966716065</v>
          </cell>
          <cell r="G229">
            <v>24967</v>
          </cell>
          <cell r="H229">
            <v>466</v>
          </cell>
          <cell r="I229">
            <v>4438957</v>
          </cell>
          <cell r="J229">
            <v>10140</v>
          </cell>
          <cell r="K229">
            <v>40.61</v>
          </cell>
          <cell r="L229">
            <v>7.4</v>
          </cell>
          <cell r="M229">
            <v>5.05</v>
          </cell>
        </row>
        <row r="230">
          <cell r="A230">
            <v>42885</v>
          </cell>
          <cell r="B230">
            <v>175</v>
          </cell>
          <cell r="C230">
            <v>176.85</v>
          </cell>
          <cell r="D230">
            <v>170</v>
          </cell>
          <cell r="E230">
            <v>174.2</v>
          </cell>
          <cell r="F230">
            <v>174.273354491513</v>
          </cell>
          <cell r="G230">
            <v>7247</v>
          </cell>
          <cell r="H230">
            <v>211</v>
          </cell>
          <cell r="I230">
            <v>1262959</v>
          </cell>
          <cell r="J230">
            <v>3487</v>
          </cell>
          <cell r="K230">
            <v>48.12</v>
          </cell>
          <cell r="L230">
            <v>6.85</v>
          </cell>
          <cell r="M230">
            <v>-0.8</v>
          </cell>
        </row>
        <row r="231">
          <cell r="A231">
            <v>42884</v>
          </cell>
          <cell r="B231">
            <v>178</v>
          </cell>
          <cell r="C231">
            <v>180.3</v>
          </cell>
          <cell r="D231">
            <v>172.6</v>
          </cell>
          <cell r="E231">
            <v>175.7</v>
          </cell>
          <cell r="F231">
            <v>176.24297112462</v>
          </cell>
          <cell r="G231">
            <v>10528</v>
          </cell>
          <cell r="H231">
            <v>251</v>
          </cell>
          <cell r="I231">
            <v>1855486</v>
          </cell>
          <cell r="J231">
            <v>4778</v>
          </cell>
          <cell r="K231">
            <v>45.38</v>
          </cell>
          <cell r="L231">
            <v>7.7</v>
          </cell>
          <cell r="M231">
            <v>-2.2999999999999998</v>
          </cell>
        </row>
        <row r="232">
          <cell r="A232">
            <v>42881</v>
          </cell>
          <cell r="B232">
            <v>174</v>
          </cell>
          <cell r="C232">
            <v>180</v>
          </cell>
          <cell r="D232">
            <v>174</v>
          </cell>
          <cell r="E232">
            <v>178.75</v>
          </cell>
          <cell r="F232">
            <v>177.63815564468399</v>
          </cell>
          <cell r="G232">
            <v>32163</v>
          </cell>
          <cell r="H232">
            <v>734</v>
          </cell>
          <cell r="I232">
            <v>5713376</v>
          </cell>
          <cell r="J232">
            <v>12701</v>
          </cell>
          <cell r="K232">
            <v>39.49</v>
          </cell>
          <cell r="L232">
            <v>6</v>
          </cell>
          <cell r="M232">
            <v>4.75</v>
          </cell>
        </row>
        <row r="233">
          <cell r="A233">
            <v>42880</v>
          </cell>
          <cell r="B233">
            <v>170.65</v>
          </cell>
          <cell r="C233">
            <v>177.35</v>
          </cell>
          <cell r="D233">
            <v>169.3</v>
          </cell>
          <cell r="E233">
            <v>173.05</v>
          </cell>
          <cell r="F233">
            <v>173.33766133791701</v>
          </cell>
          <cell r="G233">
            <v>38971</v>
          </cell>
          <cell r="H233">
            <v>916</v>
          </cell>
          <cell r="I233">
            <v>6755142</v>
          </cell>
          <cell r="J233">
            <v>11675</v>
          </cell>
          <cell r="K233">
            <v>29.96</v>
          </cell>
          <cell r="L233">
            <v>8.0500000000000007</v>
          </cell>
          <cell r="M233">
            <v>2.4</v>
          </cell>
        </row>
        <row r="234">
          <cell r="A234">
            <v>42879</v>
          </cell>
          <cell r="B234">
            <v>175.35</v>
          </cell>
          <cell r="C234">
            <v>179.5</v>
          </cell>
          <cell r="D234">
            <v>170.05</v>
          </cell>
          <cell r="E234">
            <v>170.9</v>
          </cell>
          <cell r="F234">
            <v>173.89788089148701</v>
          </cell>
          <cell r="G234">
            <v>16422</v>
          </cell>
          <cell r="H234">
            <v>418</v>
          </cell>
          <cell r="I234">
            <v>2855751</v>
          </cell>
          <cell r="J234">
            <v>6947</v>
          </cell>
          <cell r="K234">
            <v>42.3</v>
          </cell>
          <cell r="L234">
            <v>9.4499999999999993</v>
          </cell>
          <cell r="M234">
            <v>-4.45</v>
          </cell>
        </row>
        <row r="235">
          <cell r="A235">
            <v>42878</v>
          </cell>
          <cell r="B235">
            <v>187.3</v>
          </cell>
          <cell r="C235">
            <v>187.5</v>
          </cell>
          <cell r="D235">
            <v>175</v>
          </cell>
          <cell r="E235">
            <v>176.8</v>
          </cell>
          <cell r="F235">
            <v>178.36549084595899</v>
          </cell>
          <cell r="G235">
            <v>25344</v>
          </cell>
          <cell r="H235">
            <v>717</v>
          </cell>
          <cell r="I235">
            <v>4520495</v>
          </cell>
          <cell r="J235">
            <v>10861</v>
          </cell>
          <cell r="K235">
            <v>42.85</v>
          </cell>
          <cell r="L235">
            <v>12.5</v>
          </cell>
          <cell r="M235">
            <v>-10.5</v>
          </cell>
        </row>
        <row r="236">
          <cell r="A236">
            <v>42877</v>
          </cell>
          <cell r="B236">
            <v>187.2</v>
          </cell>
          <cell r="C236">
            <v>191.85</v>
          </cell>
          <cell r="D236">
            <v>184</v>
          </cell>
          <cell r="E236">
            <v>185.3</v>
          </cell>
          <cell r="F236">
            <v>187.897247413207</v>
          </cell>
          <cell r="G236">
            <v>25031</v>
          </cell>
          <cell r="H236">
            <v>711</v>
          </cell>
          <cell r="I236">
            <v>4703256</v>
          </cell>
          <cell r="J236">
            <v>6433</v>
          </cell>
          <cell r="K236">
            <v>25.7</v>
          </cell>
          <cell r="L236">
            <v>7.85</v>
          </cell>
          <cell r="M236">
            <v>-1.9</v>
          </cell>
        </row>
        <row r="237">
          <cell r="A237">
            <v>42874</v>
          </cell>
          <cell r="B237">
            <v>190.6</v>
          </cell>
          <cell r="C237">
            <v>192</v>
          </cell>
          <cell r="D237">
            <v>184.55</v>
          </cell>
          <cell r="E237">
            <v>185.7</v>
          </cell>
          <cell r="F237">
            <v>187.53334173704701</v>
          </cell>
          <cell r="G237">
            <v>15866</v>
          </cell>
          <cell r="H237">
            <v>380</v>
          </cell>
          <cell r="I237">
            <v>2975404</v>
          </cell>
          <cell r="J237">
            <v>5283</v>
          </cell>
          <cell r="K237">
            <v>33.299999999999997</v>
          </cell>
          <cell r="L237">
            <v>7.45</v>
          </cell>
          <cell r="M237">
            <v>-4.9000000000000004</v>
          </cell>
        </row>
        <row r="238">
          <cell r="A238">
            <v>42873</v>
          </cell>
          <cell r="B238">
            <v>192</v>
          </cell>
          <cell r="C238">
            <v>194</v>
          </cell>
          <cell r="D238">
            <v>187.35</v>
          </cell>
          <cell r="E238">
            <v>188.25</v>
          </cell>
          <cell r="F238">
            <v>191.02834974634399</v>
          </cell>
          <cell r="G238">
            <v>20106</v>
          </cell>
          <cell r="H238">
            <v>526</v>
          </cell>
          <cell r="I238">
            <v>3840816</v>
          </cell>
          <cell r="J238">
            <v>9060</v>
          </cell>
          <cell r="K238">
            <v>45.06</v>
          </cell>
          <cell r="L238">
            <v>6.65</v>
          </cell>
          <cell r="M238">
            <v>-3.75</v>
          </cell>
        </row>
        <row r="239">
          <cell r="A239">
            <v>42872</v>
          </cell>
          <cell r="B239">
            <v>198</v>
          </cell>
          <cell r="C239">
            <v>203.85</v>
          </cell>
          <cell r="D239">
            <v>193.95</v>
          </cell>
          <cell r="E239">
            <v>195.3</v>
          </cell>
          <cell r="F239">
            <v>199.14407802770299</v>
          </cell>
          <cell r="G239">
            <v>31476</v>
          </cell>
          <cell r="H239">
            <v>610</v>
          </cell>
          <cell r="I239">
            <v>6268259</v>
          </cell>
          <cell r="J239">
            <v>9405</v>
          </cell>
          <cell r="K239">
            <v>29.88</v>
          </cell>
          <cell r="L239">
            <v>9.9</v>
          </cell>
          <cell r="M239">
            <v>-2.7</v>
          </cell>
        </row>
        <row r="240">
          <cell r="A240">
            <v>42871</v>
          </cell>
          <cell r="B240">
            <v>202</v>
          </cell>
          <cell r="C240">
            <v>203.4</v>
          </cell>
          <cell r="D240">
            <v>197.5</v>
          </cell>
          <cell r="E240">
            <v>198.2</v>
          </cell>
          <cell r="F240">
            <v>199.98361205883899</v>
          </cell>
          <cell r="G240">
            <v>35758</v>
          </cell>
          <cell r="H240">
            <v>584</v>
          </cell>
          <cell r="I240">
            <v>7151014</v>
          </cell>
          <cell r="J240">
            <v>12615</v>
          </cell>
          <cell r="K240">
            <v>35.28</v>
          </cell>
          <cell r="L240">
            <v>5.9</v>
          </cell>
          <cell r="M240">
            <v>-3.8</v>
          </cell>
        </row>
        <row r="241">
          <cell r="A241">
            <v>42870</v>
          </cell>
          <cell r="B241">
            <v>202</v>
          </cell>
          <cell r="C241">
            <v>207.85</v>
          </cell>
          <cell r="D241">
            <v>197.65</v>
          </cell>
          <cell r="E241">
            <v>200.65</v>
          </cell>
          <cell r="F241">
            <v>202.16490842239</v>
          </cell>
          <cell r="G241">
            <v>174606</v>
          </cell>
          <cell r="H241">
            <v>3246</v>
          </cell>
          <cell r="I241">
            <v>35299206</v>
          </cell>
          <cell r="J241">
            <v>42745</v>
          </cell>
          <cell r="K241">
            <v>24.48</v>
          </cell>
          <cell r="L241">
            <v>10.199999999999999</v>
          </cell>
          <cell r="M241">
            <v>-1.35</v>
          </cell>
        </row>
        <row r="242">
          <cell r="A242">
            <v>42867</v>
          </cell>
          <cell r="B242">
            <v>194.7</v>
          </cell>
          <cell r="C242">
            <v>196.15</v>
          </cell>
          <cell r="D242">
            <v>187.8</v>
          </cell>
          <cell r="E242">
            <v>189.4</v>
          </cell>
          <cell r="F242">
            <v>192.69079356309101</v>
          </cell>
          <cell r="G242">
            <v>28958</v>
          </cell>
          <cell r="H242">
            <v>464</v>
          </cell>
          <cell r="I242">
            <v>5579940</v>
          </cell>
          <cell r="J242">
            <v>11039</v>
          </cell>
          <cell r="K242">
            <v>38.119999999999997</v>
          </cell>
          <cell r="L242">
            <v>8.35</v>
          </cell>
          <cell r="M242">
            <v>-5.3</v>
          </cell>
        </row>
        <row r="243">
          <cell r="A243">
            <v>42866</v>
          </cell>
          <cell r="B243">
            <v>194.75</v>
          </cell>
          <cell r="C243">
            <v>195.7</v>
          </cell>
          <cell r="D243">
            <v>191</v>
          </cell>
          <cell r="E243">
            <v>192.2</v>
          </cell>
          <cell r="F243">
            <v>193.62385346295301</v>
          </cell>
          <cell r="G243">
            <v>36414</v>
          </cell>
          <cell r="H243">
            <v>934</v>
          </cell>
          <cell r="I243">
            <v>7050619</v>
          </cell>
          <cell r="J243">
            <v>11984</v>
          </cell>
          <cell r="K243">
            <v>32.909999999999997</v>
          </cell>
          <cell r="L243">
            <v>4.7</v>
          </cell>
          <cell r="M243">
            <v>-2.5499999999999998</v>
          </cell>
        </row>
        <row r="244">
          <cell r="A244">
            <v>42865</v>
          </cell>
          <cell r="B244">
            <v>186</v>
          </cell>
          <cell r="C244">
            <v>194.85</v>
          </cell>
          <cell r="D244">
            <v>185.5</v>
          </cell>
          <cell r="E244">
            <v>192.8</v>
          </cell>
          <cell r="F244">
            <v>191.785905857659</v>
          </cell>
          <cell r="G244">
            <v>51454</v>
          </cell>
          <cell r="H244">
            <v>924</v>
          </cell>
          <cell r="I244">
            <v>9868152</v>
          </cell>
          <cell r="J244">
            <v>14631</v>
          </cell>
          <cell r="K244">
            <v>28.44</v>
          </cell>
          <cell r="L244">
            <v>9.35</v>
          </cell>
          <cell r="M244">
            <v>6.8</v>
          </cell>
        </row>
        <row r="245">
          <cell r="A245">
            <v>42864</v>
          </cell>
          <cell r="B245">
            <v>185</v>
          </cell>
          <cell r="C245">
            <v>187.95</v>
          </cell>
          <cell r="D245">
            <v>184</v>
          </cell>
          <cell r="E245">
            <v>184.6</v>
          </cell>
          <cell r="F245">
            <v>185.66912014494301</v>
          </cell>
          <cell r="G245">
            <v>8831</v>
          </cell>
          <cell r="H245">
            <v>193</v>
          </cell>
          <cell r="I245">
            <v>1639644</v>
          </cell>
          <cell r="J245">
            <v>2662</v>
          </cell>
          <cell r="K245">
            <v>30.14</v>
          </cell>
          <cell r="L245">
            <v>3.95</v>
          </cell>
          <cell r="M245">
            <v>-0.4</v>
          </cell>
        </row>
        <row r="246">
          <cell r="A246">
            <v>42863</v>
          </cell>
          <cell r="B246">
            <v>182.5</v>
          </cell>
          <cell r="C246">
            <v>186.65</v>
          </cell>
          <cell r="D246">
            <v>181</v>
          </cell>
          <cell r="E246">
            <v>183.5</v>
          </cell>
          <cell r="F246">
            <v>184.39921075944201</v>
          </cell>
          <cell r="G246">
            <v>12417</v>
          </cell>
          <cell r="H246">
            <v>234</v>
          </cell>
          <cell r="I246">
            <v>2289685</v>
          </cell>
          <cell r="J246">
            <v>5220</v>
          </cell>
          <cell r="K246">
            <v>42.04</v>
          </cell>
          <cell r="L246">
            <v>5.65</v>
          </cell>
          <cell r="M246">
            <v>1</v>
          </cell>
        </row>
        <row r="247">
          <cell r="A247">
            <v>42860</v>
          </cell>
          <cell r="B247">
            <v>190</v>
          </cell>
          <cell r="C247">
            <v>190</v>
          </cell>
          <cell r="D247">
            <v>181</v>
          </cell>
          <cell r="E247">
            <v>181.9</v>
          </cell>
          <cell r="F247">
            <v>184.18668040464499</v>
          </cell>
          <cell r="G247">
            <v>10676</v>
          </cell>
          <cell r="H247">
            <v>225</v>
          </cell>
          <cell r="I247">
            <v>1966377</v>
          </cell>
          <cell r="J247">
            <v>5131</v>
          </cell>
          <cell r="K247">
            <v>48.06</v>
          </cell>
          <cell r="L247">
            <v>9</v>
          </cell>
          <cell r="M247">
            <v>-8.1</v>
          </cell>
        </row>
        <row r="248">
          <cell r="A248">
            <v>42859</v>
          </cell>
          <cell r="B248">
            <v>187.55</v>
          </cell>
          <cell r="C248">
            <v>190.75</v>
          </cell>
          <cell r="D248">
            <v>185.55</v>
          </cell>
          <cell r="E248">
            <v>186.75</v>
          </cell>
          <cell r="F248">
            <v>188.57331235483599</v>
          </cell>
          <cell r="G248">
            <v>13347</v>
          </cell>
          <cell r="H248">
            <v>265</v>
          </cell>
          <cell r="I248">
            <v>2516888</v>
          </cell>
          <cell r="J248">
            <v>4981</v>
          </cell>
          <cell r="K248">
            <v>37.32</v>
          </cell>
          <cell r="L248">
            <v>5.2</v>
          </cell>
          <cell r="M248">
            <v>-0.8</v>
          </cell>
        </row>
        <row r="249">
          <cell r="A249">
            <v>42858</v>
          </cell>
          <cell r="B249">
            <v>189.3</v>
          </cell>
          <cell r="C249">
            <v>191.9</v>
          </cell>
          <cell r="D249">
            <v>187</v>
          </cell>
          <cell r="E249">
            <v>187.7</v>
          </cell>
          <cell r="F249">
            <v>188.95096521951601</v>
          </cell>
          <cell r="G249">
            <v>12277</v>
          </cell>
          <cell r="H249">
            <v>269</v>
          </cell>
          <cell r="I249">
            <v>2319751</v>
          </cell>
          <cell r="J249">
            <v>3478</v>
          </cell>
          <cell r="K249">
            <v>28.33</v>
          </cell>
          <cell r="L249">
            <v>4.9000000000000004</v>
          </cell>
          <cell r="M249">
            <v>-1.6</v>
          </cell>
        </row>
        <row r="250">
          <cell r="A250">
            <v>42857</v>
          </cell>
          <cell r="B250">
            <v>190.95</v>
          </cell>
          <cell r="C250">
            <v>192.5</v>
          </cell>
          <cell r="D250">
            <v>187.7</v>
          </cell>
          <cell r="E250">
            <v>188.15</v>
          </cell>
          <cell r="F250">
            <v>189.865262279695</v>
          </cell>
          <cell r="G250">
            <v>19178</v>
          </cell>
          <cell r="H250">
            <v>417</v>
          </cell>
          <cell r="I250">
            <v>3641236</v>
          </cell>
          <cell r="J250">
            <v>6285</v>
          </cell>
          <cell r="K250">
            <v>32.770000000000003</v>
          </cell>
          <cell r="L250">
            <v>4.8</v>
          </cell>
          <cell r="M250">
            <v>-2.8</v>
          </cell>
        </row>
        <row r="251">
          <cell r="A251">
            <v>42853</v>
          </cell>
          <cell r="B251">
            <v>189.4</v>
          </cell>
          <cell r="C251">
            <v>193.3</v>
          </cell>
          <cell r="D251">
            <v>188</v>
          </cell>
          <cell r="E251">
            <v>188.45</v>
          </cell>
          <cell r="F251">
            <v>190.59401117318399</v>
          </cell>
          <cell r="G251">
            <v>22375</v>
          </cell>
          <cell r="H251">
            <v>518</v>
          </cell>
          <cell r="I251">
            <v>4264541</v>
          </cell>
          <cell r="J251">
            <v>6730</v>
          </cell>
          <cell r="K251">
            <v>30.08</v>
          </cell>
          <cell r="L251">
            <v>5.3</v>
          </cell>
          <cell r="M251">
            <v>-0.95</v>
          </cell>
        </row>
        <row r="252">
          <cell r="A252">
            <v>42852</v>
          </cell>
          <cell r="B252">
            <v>193.6</v>
          </cell>
          <cell r="C252">
            <v>193.8</v>
          </cell>
          <cell r="D252">
            <v>190</v>
          </cell>
          <cell r="E252">
            <v>190.7</v>
          </cell>
          <cell r="F252">
            <v>191.75849825761</v>
          </cell>
          <cell r="G252">
            <v>15209</v>
          </cell>
          <cell r="H252">
            <v>424</v>
          </cell>
          <cell r="I252">
            <v>2916455</v>
          </cell>
          <cell r="J252">
            <v>4224</v>
          </cell>
          <cell r="K252">
            <v>27.77</v>
          </cell>
          <cell r="L252">
            <v>3.8</v>
          </cell>
          <cell r="M252">
            <v>-2.9</v>
          </cell>
        </row>
        <row r="253">
          <cell r="A253">
            <v>42851</v>
          </cell>
          <cell r="B253">
            <v>197.85</v>
          </cell>
          <cell r="C253">
            <v>198.8</v>
          </cell>
          <cell r="D253">
            <v>190</v>
          </cell>
          <cell r="E253">
            <v>191.5</v>
          </cell>
          <cell r="F253">
            <v>194.42570148266199</v>
          </cell>
          <cell r="G253">
            <v>33251</v>
          </cell>
          <cell r="H253">
            <v>783</v>
          </cell>
          <cell r="I253">
            <v>6464849</v>
          </cell>
          <cell r="J253">
            <v>11887</v>
          </cell>
          <cell r="K253">
            <v>35.75</v>
          </cell>
          <cell r="L253">
            <v>8.8000000000000007</v>
          </cell>
          <cell r="M253">
            <v>-6.35</v>
          </cell>
        </row>
        <row r="254">
          <cell r="A254">
            <v>42850</v>
          </cell>
          <cell r="B254">
            <v>199.65</v>
          </cell>
          <cell r="C254">
            <v>202</v>
          </cell>
          <cell r="D254">
            <v>195</v>
          </cell>
          <cell r="E254">
            <v>195.85</v>
          </cell>
          <cell r="F254">
            <v>197.439959788891</v>
          </cell>
          <cell r="G254">
            <v>19895</v>
          </cell>
          <cell r="H254">
            <v>433</v>
          </cell>
          <cell r="I254">
            <v>3928068</v>
          </cell>
          <cell r="J254">
            <v>9198</v>
          </cell>
          <cell r="K254">
            <v>46.23</v>
          </cell>
          <cell r="L254">
            <v>7</v>
          </cell>
          <cell r="M254">
            <v>-3.8</v>
          </cell>
        </row>
        <row r="255">
          <cell r="A255">
            <v>42849</v>
          </cell>
          <cell r="B255">
            <v>199.7</v>
          </cell>
          <cell r="C255">
            <v>203</v>
          </cell>
          <cell r="D255">
            <v>196.1</v>
          </cell>
          <cell r="E255">
            <v>197.4</v>
          </cell>
          <cell r="F255">
            <v>199.595910138248</v>
          </cell>
          <cell r="G255">
            <v>27776</v>
          </cell>
          <cell r="H255">
            <v>716</v>
          </cell>
          <cell r="I255">
            <v>5543976</v>
          </cell>
          <cell r="J255">
            <v>6051</v>
          </cell>
          <cell r="K255">
            <v>21.78</v>
          </cell>
          <cell r="L255">
            <v>6.9</v>
          </cell>
          <cell r="M255">
            <v>-2.2999999999999998</v>
          </cell>
        </row>
        <row r="256">
          <cell r="A256">
            <v>42846</v>
          </cell>
          <cell r="B256">
            <v>201.2</v>
          </cell>
          <cell r="C256">
            <v>205</v>
          </cell>
          <cell r="D256">
            <v>196.05</v>
          </cell>
          <cell r="E256">
            <v>197.7</v>
          </cell>
          <cell r="F256">
            <v>200.58514150943299</v>
          </cell>
          <cell r="G256">
            <v>33920</v>
          </cell>
          <cell r="H256">
            <v>740</v>
          </cell>
          <cell r="I256">
            <v>6803848</v>
          </cell>
          <cell r="J256">
            <v>12398</v>
          </cell>
          <cell r="K256">
            <v>36.549999999999997</v>
          </cell>
          <cell r="L256">
            <v>8.9499999999999993</v>
          </cell>
          <cell r="M256">
            <v>-3.5</v>
          </cell>
        </row>
        <row r="257">
          <cell r="A257">
            <v>42845</v>
          </cell>
          <cell r="B257">
            <v>195.7</v>
          </cell>
          <cell r="C257">
            <v>204.5</v>
          </cell>
          <cell r="D257">
            <v>194</v>
          </cell>
          <cell r="E257">
            <v>201.15</v>
          </cell>
          <cell r="F257">
            <v>201.45649677441099</v>
          </cell>
          <cell r="G257">
            <v>59214</v>
          </cell>
          <cell r="H257">
            <v>1222</v>
          </cell>
          <cell r="I257">
            <v>11929045</v>
          </cell>
          <cell r="J257">
            <v>18358</v>
          </cell>
          <cell r="K257">
            <v>31</v>
          </cell>
          <cell r="L257">
            <v>10.5</v>
          </cell>
          <cell r="M257">
            <v>5.45</v>
          </cell>
        </row>
        <row r="258">
          <cell r="A258">
            <v>42844</v>
          </cell>
          <cell r="B258">
            <v>200.95</v>
          </cell>
          <cell r="C258">
            <v>202</v>
          </cell>
          <cell r="D258">
            <v>193</v>
          </cell>
          <cell r="E258">
            <v>194.45</v>
          </cell>
          <cell r="F258">
            <v>195.69411314497</v>
          </cell>
          <cell r="G258">
            <v>31358</v>
          </cell>
          <cell r="H258">
            <v>673</v>
          </cell>
          <cell r="I258">
            <v>6136576</v>
          </cell>
          <cell r="J258">
            <v>10159</v>
          </cell>
          <cell r="K258">
            <v>32.4</v>
          </cell>
          <cell r="L258">
            <v>9</v>
          </cell>
          <cell r="M258">
            <v>-6.5</v>
          </cell>
        </row>
        <row r="259">
          <cell r="A259">
            <v>42843</v>
          </cell>
          <cell r="B259">
            <v>209.95</v>
          </cell>
          <cell r="C259">
            <v>209.95</v>
          </cell>
          <cell r="D259">
            <v>198.15</v>
          </cell>
          <cell r="E259">
            <v>198.95</v>
          </cell>
          <cell r="F259">
            <v>202.89703273665501</v>
          </cell>
          <cell r="G259">
            <v>37206</v>
          </cell>
          <cell r="H259">
            <v>803</v>
          </cell>
          <cell r="I259">
            <v>7548987</v>
          </cell>
          <cell r="J259">
            <v>16595</v>
          </cell>
          <cell r="K259">
            <v>44.6</v>
          </cell>
          <cell r="L259">
            <v>11.8</v>
          </cell>
          <cell r="M259">
            <v>-11</v>
          </cell>
        </row>
        <row r="260">
          <cell r="A260">
            <v>42842</v>
          </cell>
          <cell r="B260">
            <v>214</v>
          </cell>
          <cell r="C260">
            <v>216.15</v>
          </cell>
          <cell r="D260">
            <v>207.05</v>
          </cell>
          <cell r="E260">
            <v>208.1</v>
          </cell>
          <cell r="F260">
            <v>211.40533740356</v>
          </cell>
          <cell r="G260">
            <v>251583</v>
          </cell>
          <cell r="H260">
            <v>4224</v>
          </cell>
          <cell r="I260">
            <v>53185989</v>
          </cell>
          <cell r="J260">
            <v>83958</v>
          </cell>
          <cell r="K260">
            <v>33.369999999999997</v>
          </cell>
          <cell r="L260">
            <v>9.1</v>
          </cell>
          <cell r="M260">
            <v>-5.9</v>
          </cell>
        </row>
        <row r="261">
          <cell r="A261">
            <v>42838</v>
          </cell>
          <cell r="B261">
            <v>192</v>
          </cell>
          <cell r="C261">
            <v>209.45</v>
          </cell>
          <cell r="D261">
            <v>188.65</v>
          </cell>
          <cell r="E261">
            <v>207</v>
          </cell>
          <cell r="F261">
            <v>201.666401824925</v>
          </cell>
          <cell r="G261">
            <v>322205</v>
          </cell>
          <cell r="H261">
            <v>4491</v>
          </cell>
          <cell r="I261">
            <v>64977923</v>
          </cell>
          <cell r="J261">
            <v>77964</v>
          </cell>
          <cell r="K261">
            <v>24.2</v>
          </cell>
          <cell r="L261">
            <v>20.8</v>
          </cell>
          <cell r="M261">
            <v>15</v>
          </cell>
        </row>
        <row r="262">
          <cell r="A262">
            <v>42837</v>
          </cell>
          <cell r="B262">
            <v>183.6</v>
          </cell>
          <cell r="C262">
            <v>198.5</v>
          </cell>
          <cell r="D262">
            <v>178.1</v>
          </cell>
          <cell r="E262">
            <v>193.75</v>
          </cell>
          <cell r="F262">
            <v>191.66563254981801</v>
          </cell>
          <cell r="G262">
            <v>185021</v>
          </cell>
          <cell r="H262">
            <v>2654</v>
          </cell>
          <cell r="I262">
            <v>35462167</v>
          </cell>
          <cell r="J262">
            <v>34913</v>
          </cell>
          <cell r="K262">
            <v>18.87</v>
          </cell>
          <cell r="L262">
            <v>20.399999999999999</v>
          </cell>
          <cell r="M262">
            <v>10.15</v>
          </cell>
        </row>
        <row r="263">
          <cell r="A263">
            <v>42836</v>
          </cell>
          <cell r="B263">
            <v>180</v>
          </cell>
          <cell r="C263">
            <v>186.5</v>
          </cell>
          <cell r="D263">
            <v>180</v>
          </cell>
          <cell r="E263">
            <v>182.9</v>
          </cell>
          <cell r="F263">
            <v>184.164801740597</v>
          </cell>
          <cell r="G263">
            <v>45042</v>
          </cell>
          <cell r="H263">
            <v>683</v>
          </cell>
          <cell r="I263">
            <v>8295151</v>
          </cell>
          <cell r="J263">
            <v>15235</v>
          </cell>
          <cell r="K263">
            <v>33.82</v>
          </cell>
          <cell r="L263">
            <v>6.5</v>
          </cell>
          <cell r="M263">
            <v>2.9</v>
          </cell>
        </row>
        <row r="264">
          <cell r="A264">
            <v>42835</v>
          </cell>
          <cell r="B264">
            <v>184</v>
          </cell>
          <cell r="C264">
            <v>185.9</v>
          </cell>
          <cell r="D264">
            <v>180.45</v>
          </cell>
          <cell r="E264">
            <v>181.6</v>
          </cell>
          <cell r="F264">
            <v>182.40214522003501</v>
          </cell>
          <cell r="G264">
            <v>59854</v>
          </cell>
          <cell r="H264">
            <v>926</v>
          </cell>
          <cell r="I264">
            <v>10917498</v>
          </cell>
          <cell r="J264">
            <v>15510</v>
          </cell>
          <cell r="K264">
            <v>25.91</v>
          </cell>
          <cell r="L264">
            <v>5.45</v>
          </cell>
          <cell r="M264">
            <v>-2.4</v>
          </cell>
        </row>
        <row r="265">
          <cell r="A265">
            <v>42832</v>
          </cell>
          <cell r="B265">
            <v>173.9</v>
          </cell>
          <cell r="C265">
            <v>185</v>
          </cell>
          <cell r="D265">
            <v>173.9</v>
          </cell>
          <cell r="E265">
            <v>176.7</v>
          </cell>
          <cell r="F265">
            <v>180.74910914832799</v>
          </cell>
          <cell r="G265">
            <v>59213</v>
          </cell>
          <cell r="H265">
            <v>909</v>
          </cell>
          <cell r="I265">
            <v>10702697</v>
          </cell>
          <cell r="J265">
            <v>14475</v>
          </cell>
          <cell r="K265">
            <v>24.45</v>
          </cell>
          <cell r="L265">
            <v>11.1</v>
          </cell>
          <cell r="M265">
            <v>2.8</v>
          </cell>
        </row>
        <row r="266">
          <cell r="A266">
            <v>42831</v>
          </cell>
          <cell r="B266">
            <v>175.3</v>
          </cell>
          <cell r="C266">
            <v>180</v>
          </cell>
          <cell r="D266">
            <v>174.15</v>
          </cell>
          <cell r="E266">
            <v>175.6</v>
          </cell>
          <cell r="F266">
            <v>177.13420345489399</v>
          </cell>
          <cell r="G266">
            <v>13025</v>
          </cell>
          <cell r="H266">
            <v>318</v>
          </cell>
          <cell r="I266">
            <v>2307173</v>
          </cell>
          <cell r="J266">
            <v>5475</v>
          </cell>
          <cell r="K266">
            <v>42.03</v>
          </cell>
          <cell r="L266">
            <v>5.85</v>
          </cell>
          <cell r="M266">
            <v>0.3</v>
          </cell>
        </row>
        <row r="267">
          <cell r="A267">
            <v>42830</v>
          </cell>
          <cell r="B267">
            <v>175</v>
          </cell>
          <cell r="C267">
            <v>179</v>
          </cell>
          <cell r="D267">
            <v>173.9</v>
          </cell>
          <cell r="E267">
            <v>175.05</v>
          </cell>
          <cell r="F267">
            <v>176.18220270050401</v>
          </cell>
          <cell r="G267">
            <v>30735</v>
          </cell>
          <cell r="H267">
            <v>595</v>
          </cell>
          <cell r="I267">
            <v>5414960</v>
          </cell>
          <cell r="J267">
            <v>8253</v>
          </cell>
          <cell r="K267">
            <v>26.85</v>
          </cell>
          <cell r="L267">
            <v>5.0999999999999996</v>
          </cell>
          <cell r="M267">
            <v>0.05</v>
          </cell>
        </row>
        <row r="268">
          <cell r="A268">
            <v>42828</v>
          </cell>
          <cell r="B268">
            <v>170.5</v>
          </cell>
          <cell r="C268">
            <v>176.65</v>
          </cell>
          <cell r="D268">
            <v>170.5</v>
          </cell>
          <cell r="E268">
            <v>174</v>
          </cell>
          <cell r="F268">
            <v>173.90184731804999</v>
          </cell>
          <cell r="G268">
            <v>17972</v>
          </cell>
          <cell r="H268">
            <v>285</v>
          </cell>
          <cell r="I268">
            <v>3125364</v>
          </cell>
          <cell r="J268">
            <v>8043</v>
          </cell>
          <cell r="K268">
            <v>44.75</v>
          </cell>
          <cell r="L268">
            <v>6.15</v>
          </cell>
          <cell r="M268">
            <v>3.5</v>
          </cell>
        </row>
        <row r="269">
          <cell r="A269">
            <v>42825</v>
          </cell>
          <cell r="B269">
            <v>172.5</v>
          </cell>
          <cell r="C269">
            <v>176</v>
          </cell>
          <cell r="D269">
            <v>169.5</v>
          </cell>
          <cell r="E269">
            <v>170.75</v>
          </cell>
          <cell r="F269">
            <v>172.209004533616</v>
          </cell>
          <cell r="G269">
            <v>41468</v>
          </cell>
          <cell r="H269">
            <v>454</v>
          </cell>
          <cell r="I269">
            <v>7141163</v>
          </cell>
          <cell r="J269">
            <v>23401</v>
          </cell>
          <cell r="K269">
            <v>56.43</v>
          </cell>
          <cell r="L269">
            <v>6.5</v>
          </cell>
          <cell r="M269">
            <v>-1.75</v>
          </cell>
        </row>
        <row r="270">
          <cell r="A270">
            <v>42824</v>
          </cell>
          <cell r="B270">
            <v>173.5</v>
          </cell>
          <cell r="C270">
            <v>176.8</v>
          </cell>
          <cell r="D270">
            <v>170</v>
          </cell>
          <cell r="E270">
            <v>171.45</v>
          </cell>
          <cell r="F270">
            <v>173.070526712522</v>
          </cell>
          <cell r="G270">
            <v>21226</v>
          </cell>
          <cell r="H270">
            <v>353</v>
          </cell>
          <cell r="I270">
            <v>3673595</v>
          </cell>
          <cell r="J270">
            <v>13333</v>
          </cell>
          <cell r="K270">
            <v>62.81</v>
          </cell>
          <cell r="L270">
            <v>6.8</v>
          </cell>
          <cell r="M270">
            <v>-2.0499999999999998</v>
          </cell>
        </row>
        <row r="271">
          <cell r="A271">
            <v>42823</v>
          </cell>
          <cell r="B271">
            <v>167.5</v>
          </cell>
          <cell r="C271">
            <v>180</v>
          </cell>
          <cell r="D271">
            <v>166.6</v>
          </cell>
          <cell r="E271">
            <v>171.65</v>
          </cell>
          <cell r="F271">
            <v>174.99409109016</v>
          </cell>
          <cell r="G271">
            <v>60248</v>
          </cell>
          <cell r="H271">
            <v>2078</v>
          </cell>
          <cell r="I271">
            <v>10543044</v>
          </cell>
          <cell r="J271">
            <v>16761</v>
          </cell>
          <cell r="K271">
            <v>27.82</v>
          </cell>
          <cell r="L271">
            <v>13.4</v>
          </cell>
          <cell r="M271">
            <v>4.1500000000000004</v>
          </cell>
        </row>
        <row r="272">
          <cell r="A272">
            <v>42822</v>
          </cell>
          <cell r="B272">
            <v>167.75</v>
          </cell>
          <cell r="C272">
            <v>170.45</v>
          </cell>
          <cell r="D272">
            <v>166.5</v>
          </cell>
          <cell r="E272">
            <v>167.15</v>
          </cell>
          <cell r="F272">
            <v>167.918810289389</v>
          </cell>
          <cell r="G272">
            <v>9952</v>
          </cell>
          <cell r="H272">
            <v>167</v>
          </cell>
          <cell r="I272">
            <v>1671128</v>
          </cell>
          <cell r="J272">
            <v>4415</v>
          </cell>
          <cell r="K272">
            <v>44.36</v>
          </cell>
          <cell r="L272">
            <v>3.95</v>
          </cell>
          <cell r="M272">
            <v>-0.6</v>
          </cell>
        </row>
        <row r="273">
          <cell r="A273">
            <v>42821</v>
          </cell>
          <cell r="B273">
            <v>170.7</v>
          </cell>
          <cell r="C273">
            <v>170.7</v>
          </cell>
          <cell r="D273">
            <v>167.2</v>
          </cell>
          <cell r="E273">
            <v>167.8</v>
          </cell>
          <cell r="F273">
            <v>168.31846901579499</v>
          </cell>
          <cell r="G273">
            <v>8230</v>
          </cell>
          <cell r="H273">
            <v>135</v>
          </cell>
          <cell r="I273">
            <v>1385261</v>
          </cell>
          <cell r="J273">
            <v>4565</v>
          </cell>
          <cell r="K273">
            <v>55.47</v>
          </cell>
          <cell r="L273">
            <v>3.5</v>
          </cell>
          <cell r="M273">
            <v>-2.9</v>
          </cell>
        </row>
        <row r="274">
          <cell r="A274">
            <v>42818</v>
          </cell>
          <cell r="B274">
            <v>167.9</v>
          </cell>
          <cell r="C274">
            <v>173.25</v>
          </cell>
          <cell r="D274">
            <v>167.9</v>
          </cell>
          <cell r="E274">
            <v>169.35</v>
          </cell>
          <cell r="F274">
            <v>170.778293322574</v>
          </cell>
          <cell r="G274">
            <v>19828</v>
          </cell>
          <cell r="H274">
            <v>353</v>
          </cell>
          <cell r="I274">
            <v>3386192</v>
          </cell>
          <cell r="J274">
            <v>9847</v>
          </cell>
          <cell r="K274">
            <v>49.66</v>
          </cell>
          <cell r="L274">
            <v>5.35</v>
          </cell>
          <cell r="M274">
            <v>1.45</v>
          </cell>
        </row>
        <row r="275">
          <cell r="A275">
            <v>42817</v>
          </cell>
          <cell r="B275">
            <v>166.2</v>
          </cell>
          <cell r="C275">
            <v>170.8</v>
          </cell>
          <cell r="D275">
            <v>166.2</v>
          </cell>
          <cell r="E275">
            <v>167.1</v>
          </cell>
          <cell r="F275">
            <v>168.15044071840401</v>
          </cell>
          <cell r="G275">
            <v>15089</v>
          </cell>
          <cell r="H275">
            <v>421</v>
          </cell>
          <cell r="I275">
            <v>2537222</v>
          </cell>
          <cell r="J275">
            <v>5251</v>
          </cell>
          <cell r="K275">
            <v>34.799999999999997</v>
          </cell>
          <cell r="L275">
            <v>4.5999999999999996</v>
          </cell>
          <cell r="M275">
            <v>0.9</v>
          </cell>
        </row>
        <row r="276">
          <cell r="A276">
            <v>42816</v>
          </cell>
          <cell r="B276">
            <v>170</v>
          </cell>
          <cell r="C276">
            <v>173</v>
          </cell>
          <cell r="D276">
            <v>165.55</v>
          </cell>
          <cell r="E276">
            <v>166.5</v>
          </cell>
          <cell r="F276">
            <v>169.05355807398001</v>
          </cell>
          <cell r="G276">
            <v>17383</v>
          </cell>
          <cell r="H276">
            <v>380</v>
          </cell>
          <cell r="I276">
            <v>2938658</v>
          </cell>
          <cell r="J276">
            <v>7079</v>
          </cell>
          <cell r="K276">
            <v>40.72</v>
          </cell>
          <cell r="L276">
            <v>7.45</v>
          </cell>
          <cell r="M276">
            <v>-3.5</v>
          </cell>
        </row>
        <row r="277">
          <cell r="A277">
            <v>42815</v>
          </cell>
          <cell r="B277">
            <v>174</v>
          </cell>
          <cell r="C277">
            <v>174</v>
          </cell>
          <cell r="D277">
            <v>169.1</v>
          </cell>
          <cell r="E277">
            <v>169.5</v>
          </cell>
          <cell r="F277">
            <v>170.64758009543201</v>
          </cell>
          <cell r="G277">
            <v>8802</v>
          </cell>
          <cell r="H277">
            <v>148</v>
          </cell>
          <cell r="I277">
            <v>1502040</v>
          </cell>
          <cell r="J277">
            <v>5531</v>
          </cell>
          <cell r="K277">
            <v>62.84</v>
          </cell>
          <cell r="L277">
            <v>4.9000000000000004</v>
          </cell>
          <cell r="M277">
            <v>-4.5</v>
          </cell>
        </row>
        <row r="278">
          <cell r="A278">
            <v>42814</v>
          </cell>
          <cell r="B278">
            <v>173.35</v>
          </cell>
          <cell r="C278">
            <v>177.5</v>
          </cell>
          <cell r="D278">
            <v>171.4</v>
          </cell>
          <cell r="E278">
            <v>172.3</v>
          </cell>
          <cell r="F278">
            <v>174.01095579901701</v>
          </cell>
          <cell r="G278">
            <v>10588</v>
          </cell>
          <cell r="H278">
            <v>394</v>
          </cell>
          <cell r="I278">
            <v>1842428</v>
          </cell>
          <cell r="J278">
            <v>3173</v>
          </cell>
          <cell r="K278">
            <v>29.97</v>
          </cell>
          <cell r="L278">
            <v>6.1</v>
          </cell>
          <cell r="M278">
            <v>-1.05</v>
          </cell>
        </row>
        <row r="279">
          <cell r="A279">
            <v>42811</v>
          </cell>
          <cell r="B279">
            <v>180.35</v>
          </cell>
          <cell r="C279">
            <v>181</v>
          </cell>
          <cell r="D279">
            <v>175.2</v>
          </cell>
          <cell r="E279">
            <v>175.8</v>
          </cell>
          <cell r="F279">
            <v>177.49491885332901</v>
          </cell>
          <cell r="G279">
            <v>19779</v>
          </cell>
          <cell r="H279">
            <v>530</v>
          </cell>
          <cell r="I279">
            <v>3510672</v>
          </cell>
          <cell r="J279">
            <v>7502</v>
          </cell>
          <cell r="K279">
            <v>37.93</v>
          </cell>
          <cell r="L279">
            <v>5.8</v>
          </cell>
          <cell r="M279">
            <v>-4.55</v>
          </cell>
        </row>
        <row r="280">
          <cell r="A280">
            <v>42810</v>
          </cell>
          <cell r="B280">
            <v>168</v>
          </cell>
          <cell r="C280">
            <v>182</v>
          </cell>
          <cell r="D280">
            <v>168</v>
          </cell>
          <cell r="E280">
            <v>179.1</v>
          </cell>
          <cell r="F280">
            <v>176.78753239024499</v>
          </cell>
          <cell r="G280">
            <v>80657</v>
          </cell>
          <cell r="H280">
            <v>2247</v>
          </cell>
          <cell r="I280">
            <v>14259152</v>
          </cell>
          <cell r="J280">
            <v>14843</v>
          </cell>
          <cell r="K280">
            <v>18.399999999999999</v>
          </cell>
          <cell r="L280">
            <v>14</v>
          </cell>
          <cell r="M280">
            <v>11.1</v>
          </cell>
        </row>
        <row r="281">
          <cell r="A281">
            <v>42809</v>
          </cell>
          <cell r="B281">
            <v>168.9</v>
          </cell>
          <cell r="C281">
            <v>171.6</v>
          </cell>
          <cell r="D281">
            <v>166</v>
          </cell>
          <cell r="E281">
            <v>167.05</v>
          </cell>
          <cell r="F281">
            <v>168.20033423856199</v>
          </cell>
          <cell r="G281">
            <v>14361</v>
          </cell>
          <cell r="H281">
            <v>440</v>
          </cell>
          <cell r="I281">
            <v>2415525</v>
          </cell>
          <cell r="J281">
            <v>6439</v>
          </cell>
          <cell r="K281">
            <v>44.84</v>
          </cell>
          <cell r="L281">
            <v>5.6</v>
          </cell>
          <cell r="M281">
            <v>-1.85</v>
          </cell>
        </row>
        <row r="282">
          <cell r="A282">
            <v>42808</v>
          </cell>
          <cell r="B282">
            <v>170</v>
          </cell>
          <cell r="C282">
            <v>172</v>
          </cell>
          <cell r="D282">
            <v>167</v>
          </cell>
          <cell r="E282">
            <v>167.7</v>
          </cell>
          <cell r="F282">
            <v>168.612631335873</v>
          </cell>
          <cell r="G282">
            <v>8661</v>
          </cell>
          <cell r="H282">
            <v>162</v>
          </cell>
          <cell r="I282">
            <v>1460354</v>
          </cell>
          <cell r="J282">
            <v>4265</v>
          </cell>
          <cell r="K282">
            <v>49.24</v>
          </cell>
          <cell r="L282">
            <v>5</v>
          </cell>
          <cell r="M282">
            <v>-2.2999999999999998</v>
          </cell>
        </row>
        <row r="283">
          <cell r="A283">
            <v>42804</v>
          </cell>
          <cell r="B283">
            <v>170.85</v>
          </cell>
          <cell r="C283">
            <v>172.05</v>
          </cell>
          <cell r="D283">
            <v>166</v>
          </cell>
          <cell r="E283">
            <v>167.05</v>
          </cell>
          <cell r="F283">
            <v>170.228817000541</v>
          </cell>
          <cell r="G283">
            <v>14776</v>
          </cell>
          <cell r="H283">
            <v>232</v>
          </cell>
          <cell r="I283">
            <v>2515301</v>
          </cell>
          <cell r="J283">
            <v>10731</v>
          </cell>
          <cell r="K283">
            <v>72.62</v>
          </cell>
          <cell r="L283">
            <v>6.05</v>
          </cell>
          <cell r="M283">
            <v>-3.8</v>
          </cell>
        </row>
        <row r="284">
          <cell r="A284">
            <v>42803</v>
          </cell>
          <cell r="B284">
            <v>172</v>
          </cell>
          <cell r="C284">
            <v>173</v>
          </cell>
          <cell r="D284">
            <v>167.4</v>
          </cell>
          <cell r="E284">
            <v>168.4</v>
          </cell>
          <cell r="F284">
            <v>170.30262818861101</v>
          </cell>
          <cell r="G284">
            <v>7762</v>
          </cell>
          <cell r="H284">
            <v>163</v>
          </cell>
          <cell r="I284">
            <v>1321889</v>
          </cell>
          <cell r="J284">
            <v>5321</v>
          </cell>
          <cell r="K284">
            <v>68.55</v>
          </cell>
          <cell r="L284">
            <v>5.6</v>
          </cell>
          <cell r="M284">
            <v>-3.6</v>
          </cell>
        </row>
        <row r="285">
          <cell r="A285">
            <v>42802</v>
          </cell>
          <cell r="B285">
            <v>174</v>
          </cell>
          <cell r="C285">
            <v>175</v>
          </cell>
          <cell r="D285">
            <v>171</v>
          </cell>
          <cell r="E285">
            <v>172.05</v>
          </cell>
          <cell r="F285">
            <v>172.43807795350401</v>
          </cell>
          <cell r="G285">
            <v>11571</v>
          </cell>
          <cell r="H285">
            <v>222</v>
          </cell>
          <cell r="I285">
            <v>1995281</v>
          </cell>
          <cell r="J285">
            <v>4231</v>
          </cell>
          <cell r="K285">
            <v>36.57</v>
          </cell>
          <cell r="L285">
            <v>4</v>
          </cell>
          <cell r="M285">
            <v>-1.95</v>
          </cell>
        </row>
        <row r="286">
          <cell r="A286">
            <v>42801</v>
          </cell>
          <cell r="B286">
            <v>175.55</v>
          </cell>
          <cell r="C286">
            <v>177</v>
          </cell>
          <cell r="D286">
            <v>172</v>
          </cell>
          <cell r="E286">
            <v>173.1</v>
          </cell>
          <cell r="F286">
            <v>173.67803527182599</v>
          </cell>
          <cell r="G286">
            <v>6861</v>
          </cell>
          <cell r="H286">
            <v>181</v>
          </cell>
          <cell r="I286">
            <v>1191605</v>
          </cell>
          <cell r="J286">
            <v>2845</v>
          </cell>
          <cell r="K286">
            <v>41.47</v>
          </cell>
          <cell r="L286">
            <v>5</v>
          </cell>
          <cell r="M286">
            <v>-2.4500000000000002</v>
          </cell>
        </row>
        <row r="287">
          <cell r="A287">
            <v>42800</v>
          </cell>
          <cell r="B287">
            <v>176</v>
          </cell>
          <cell r="C287">
            <v>179.35</v>
          </cell>
          <cell r="D287">
            <v>174.5</v>
          </cell>
          <cell r="E287">
            <v>175.5</v>
          </cell>
          <cell r="F287">
            <v>176.48092132648799</v>
          </cell>
          <cell r="G287">
            <v>14414</v>
          </cell>
          <cell r="H287">
            <v>676</v>
          </cell>
          <cell r="I287">
            <v>2543796</v>
          </cell>
          <cell r="J287">
            <v>6239</v>
          </cell>
          <cell r="K287">
            <v>43.28</v>
          </cell>
          <cell r="L287">
            <v>4.8499999999999996</v>
          </cell>
          <cell r="M287">
            <v>-0.5</v>
          </cell>
        </row>
        <row r="288">
          <cell r="A288">
            <v>42797</v>
          </cell>
          <cell r="B288">
            <v>177.8</v>
          </cell>
          <cell r="C288">
            <v>179.95</v>
          </cell>
          <cell r="D288">
            <v>175.05</v>
          </cell>
          <cell r="E288">
            <v>175.4</v>
          </cell>
          <cell r="F288">
            <v>176.596388177216</v>
          </cell>
          <cell r="G288">
            <v>16003</v>
          </cell>
          <cell r="H288">
            <v>455</v>
          </cell>
          <cell r="I288">
            <v>2826072</v>
          </cell>
          <cell r="J288">
            <v>5326</v>
          </cell>
          <cell r="K288">
            <v>33.28</v>
          </cell>
          <cell r="L288">
            <v>4.9000000000000004</v>
          </cell>
          <cell r="M288">
            <v>-2.4</v>
          </cell>
        </row>
        <row r="289">
          <cell r="A289">
            <v>42796</v>
          </cell>
          <cell r="B289">
            <v>183</v>
          </cell>
          <cell r="C289">
            <v>183</v>
          </cell>
          <cell r="D289">
            <v>176.8</v>
          </cell>
          <cell r="E289">
            <v>177.8</v>
          </cell>
          <cell r="F289">
            <v>179.847663077183</v>
          </cell>
          <cell r="G289">
            <v>17737</v>
          </cell>
          <cell r="H289">
            <v>468</v>
          </cell>
          <cell r="I289">
            <v>3189958</v>
          </cell>
          <cell r="J289">
            <v>7908</v>
          </cell>
          <cell r="K289">
            <v>44.58</v>
          </cell>
          <cell r="L289">
            <v>6.2</v>
          </cell>
          <cell r="M289">
            <v>-5.2</v>
          </cell>
        </row>
        <row r="290">
          <cell r="A290">
            <v>42795</v>
          </cell>
          <cell r="B290">
            <v>174</v>
          </cell>
          <cell r="C290">
            <v>183.55</v>
          </cell>
          <cell r="D290">
            <v>173.85</v>
          </cell>
          <cell r="E290">
            <v>179.85</v>
          </cell>
          <cell r="F290">
            <v>180.26858248134801</v>
          </cell>
          <cell r="G290">
            <v>61523</v>
          </cell>
          <cell r="H290">
            <v>1785</v>
          </cell>
          <cell r="I290">
            <v>11090664</v>
          </cell>
          <cell r="J290">
            <v>16281</v>
          </cell>
          <cell r="K290">
            <v>26.46</v>
          </cell>
          <cell r="L290">
            <v>9.6999999999999993</v>
          </cell>
          <cell r="M290">
            <v>5.85</v>
          </cell>
        </row>
        <row r="291">
          <cell r="A291">
            <v>42794</v>
          </cell>
          <cell r="B291">
            <v>174.65</v>
          </cell>
          <cell r="C291">
            <v>175</v>
          </cell>
          <cell r="D291">
            <v>172.5</v>
          </cell>
          <cell r="E291">
            <v>173.3</v>
          </cell>
          <cell r="F291">
            <v>173.71934174932301</v>
          </cell>
          <cell r="G291">
            <v>8872</v>
          </cell>
          <cell r="H291">
            <v>208</v>
          </cell>
          <cell r="I291">
            <v>1541238</v>
          </cell>
          <cell r="J291">
            <v>5481</v>
          </cell>
          <cell r="K291">
            <v>61.78</v>
          </cell>
          <cell r="L291">
            <v>2.5</v>
          </cell>
          <cell r="M291">
            <v>-1.35</v>
          </cell>
        </row>
        <row r="292">
          <cell r="A292">
            <v>42793</v>
          </cell>
          <cell r="B292">
            <v>174.8</v>
          </cell>
          <cell r="C292">
            <v>177.85</v>
          </cell>
          <cell r="D292">
            <v>173.55</v>
          </cell>
          <cell r="E292">
            <v>174.5</v>
          </cell>
          <cell r="F292">
            <v>175.47260523321901</v>
          </cell>
          <cell r="G292">
            <v>43950</v>
          </cell>
          <cell r="H292">
            <v>458</v>
          </cell>
          <cell r="I292">
            <v>7712021</v>
          </cell>
          <cell r="J292">
            <v>3825</v>
          </cell>
          <cell r="K292">
            <v>8.6999999999999993</v>
          </cell>
          <cell r="L292">
            <v>4.3</v>
          </cell>
          <cell r="M292">
            <v>-0.3</v>
          </cell>
        </row>
        <row r="293">
          <cell r="A293">
            <v>42789</v>
          </cell>
          <cell r="B293">
            <v>174</v>
          </cell>
          <cell r="C293">
            <v>180.2</v>
          </cell>
          <cell r="D293">
            <v>172.75</v>
          </cell>
          <cell r="E293">
            <v>174.45</v>
          </cell>
          <cell r="F293">
            <v>174.76112231501099</v>
          </cell>
          <cell r="G293">
            <v>73883</v>
          </cell>
          <cell r="H293">
            <v>1073</v>
          </cell>
          <cell r="I293">
            <v>12911876</v>
          </cell>
          <cell r="J293">
            <v>6793</v>
          </cell>
          <cell r="K293">
            <v>9.19</v>
          </cell>
          <cell r="L293">
            <v>7.45</v>
          </cell>
          <cell r="M293">
            <v>0.45</v>
          </cell>
        </row>
        <row r="294">
          <cell r="A294">
            <v>42788</v>
          </cell>
          <cell r="B294">
            <v>178.55</v>
          </cell>
          <cell r="C294">
            <v>178.55</v>
          </cell>
          <cell r="D294">
            <v>173.1</v>
          </cell>
          <cell r="E294">
            <v>173.85</v>
          </cell>
          <cell r="F294">
            <v>175.94343978453199</v>
          </cell>
          <cell r="G294">
            <v>25990</v>
          </cell>
          <cell r="H294">
            <v>550</v>
          </cell>
          <cell r="I294">
            <v>4572770</v>
          </cell>
          <cell r="J294">
            <v>10885</v>
          </cell>
          <cell r="K294">
            <v>41.88</v>
          </cell>
          <cell r="L294">
            <v>5.45</v>
          </cell>
          <cell r="M294">
            <v>-4.7</v>
          </cell>
        </row>
        <row r="295">
          <cell r="A295">
            <v>42787</v>
          </cell>
          <cell r="B295">
            <v>180.1</v>
          </cell>
          <cell r="C295">
            <v>180.1</v>
          </cell>
          <cell r="D295">
            <v>177.6</v>
          </cell>
          <cell r="E295">
            <v>178.2</v>
          </cell>
          <cell r="F295">
            <v>178.78596167166901</v>
          </cell>
          <cell r="G295">
            <v>30317</v>
          </cell>
          <cell r="H295">
            <v>422</v>
          </cell>
          <cell r="I295">
            <v>5420254</v>
          </cell>
          <cell r="J295">
            <v>6796</v>
          </cell>
          <cell r="K295">
            <v>22.42</v>
          </cell>
          <cell r="L295">
            <v>2.5</v>
          </cell>
          <cell r="M295">
            <v>-1.9</v>
          </cell>
        </row>
        <row r="296">
          <cell r="A296">
            <v>42786</v>
          </cell>
          <cell r="B296">
            <v>179.6</v>
          </cell>
          <cell r="C296">
            <v>183.25</v>
          </cell>
          <cell r="D296">
            <v>177.5</v>
          </cell>
          <cell r="E296">
            <v>180</v>
          </cell>
          <cell r="F296">
            <v>180.38701537049701</v>
          </cell>
          <cell r="G296">
            <v>30513</v>
          </cell>
          <cell r="H296">
            <v>1555</v>
          </cell>
          <cell r="I296">
            <v>5504149</v>
          </cell>
          <cell r="J296">
            <v>7076</v>
          </cell>
          <cell r="K296">
            <v>23.19</v>
          </cell>
          <cell r="L296">
            <v>5.75</v>
          </cell>
          <cell r="M296">
            <v>0.4</v>
          </cell>
        </row>
        <row r="297">
          <cell r="A297">
            <v>42783</v>
          </cell>
          <cell r="B297">
            <v>181.75</v>
          </cell>
          <cell r="C297">
            <v>182.5</v>
          </cell>
          <cell r="D297">
            <v>178.25</v>
          </cell>
          <cell r="E297">
            <v>179.1</v>
          </cell>
          <cell r="F297">
            <v>180.33060921248099</v>
          </cell>
          <cell r="G297">
            <v>36342</v>
          </cell>
          <cell r="H297">
            <v>1066</v>
          </cell>
          <cell r="I297">
            <v>6553575</v>
          </cell>
          <cell r="J297">
            <v>14734</v>
          </cell>
          <cell r="K297">
            <v>40.54</v>
          </cell>
          <cell r="L297">
            <v>4.25</v>
          </cell>
          <cell r="M297">
            <v>-2.65</v>
          </cell>
        </row>
        <row r="298">
          <cell r="A298">
            <v>42782</v>
          </cell>
          <cell r="B298">
            <v>179</v>
          </cell>
          <cell r="C298">
            <v>183.95</v>
          </cell>
          <cell r="D298">
            <v>175.4</v>
          </cell>
          <cell r="E298">
            <v>178</v>
          </cell>
          <cell r="F298">
            <v>177.98064861185301</v>
          </cell>
          <cell r="G298">
            <v>61701</v>
          </cell>
          <cell r="H298">
            <v>1185</v>
          </cell>
          <cell r="I298">
            <v>10981584</v>
          </cell>
          <cell r="J298">
            <v>11085</v>
          </cell>
          <cell r="K298">
            <v>17.97</v>
          </cell>
          <cell r="L298">
            <v>8.5500000000000007</v>
          </cell>
          <cell r="M298">
            <v>-1</v>
          </cell>
        </row>
        <row r="299">
          <cell r="A299">
            <v>42781</v>
          </cell>
          <cell r="B299">
            <v>189</v>
          </cell>
          <cell r="C299">
            <v>190.95</v>
          </cell>
          <cell r="D299">
            <v>182</v>
          </cell>
          <cell r="E299">
            <v>182.35</v>
          </cell>
          <cell r="F299">
            <v>183.96043967049701</v>
          </cell>
          <cell r="G299">
            <v>39939</v>
          </cell>
          <cell r="H299">
            <v>954</v>
          </cell>
          <cell r="I299">
            <v>7347196</v>
          </cell>
          <cell r="J299">
            <v>13341</v>
          </cell>
          <cell r="K299">
            <v>33.4</v>
          </cell>
          <cell r="L299">
            <v>8.9499999999999993</v>
          </cell>
          <cell r="M299">
            <v>-6.65</v>
          </cell>
        </row>
        <row r="300">
          <cell r="A300">
            <v>42780</v>
          </cell>
          <cell r="B300">
            <v>189.5</v>
          </cell>
          <cell r="C300">
            <v>194.7</v>
          </cell>
          <cell r="D300">
            <v>187.95</v>
          </cell>
          <cell r="E300">
            <v>188.6</v>
          </cell>
          <cell r="F300">
            <v>190.502718208527</v>
          </cell>
          <cell r="G300">
            <v>43227</v>
          </cell>
          <cell r="H300">
            <v>1089</v>
          </cell>
          <cell r="I300">
            <v>8234861</v>
          </cell>
          <cell r="J300">
            <v>10450</v>
          </cell>
          <cell r="K300">
            <v>24.17</v>
          </cell>
          <cell r="L300">
            <v>6.75</v>
          </cell>
          <cell r="M300">
            <v>-0.9</v>
          </cell>
        </row>
        <row r="301">
          <cell r="A301">
            <v>42779</v>
          </cell>
          <cell r="B301">
            <v>185</v>
          </cell>
          <cell r="C301">
            <v>197.9</v>
          </cell>
          <cell r="D301">
            <v>183.25</v>
          </cell>
          <cell r="E301">
            <v>187.1</v>
          </cell>
          <cell r="F301">
            <v>188.166153451372</v>
          </cell>
          <cell r="G301">
            <v>93528</v>
          </cell>
          <cell r="H301">
            <v>2131</v>
          </cell>
          <cell r="I301">
            <v>17598804</v>
          </cell>
          <cell r="J301">
            <v>31469</v>
          </cell>
          <cell r="K301">
            <v>33.65</v>
          </cell>
          <cell r="L301">
            <v>14.65</v>
          </cell>
          <cell r="M301">
            <v>2.1</v>
          </cell>
        </row>
        <row r="302">
          <cell r="A302">
            <v>42776</v>
          </cell>
          <cell r="B302">
            <v>202.9</v>
          </cell>
          <cell r="C302">
            <v>209.8</v>
          </cell>
          <cell r="D302">
            <v>199.7</v>
          </cell>
          <cell r="E302">
            <v>202.25</v>
          </cell>
          <cell r="F302">
            <v>204.72896171487599</v>
          </cell>
          <cell r="G302">
            <v>64751</v>
          </cell>
          <cell r="H302">
            <v>1773</v>
          </cell>
          <cell r="I302">
            <v>13256405</v>
          </cell>
          <cell r="J302">
            <v>13373</v>
          </cell>
          <cell r="K302">
            <v>20.65</v>
          </cell>
          <cell r="L302">
            <v>10.1</v>
          </cell>
          <cell r="M302">
            <v>-0.65</v>
          </cell>
        </row>
        <row r="303">
          <cell r="A303">
            <v>42775</v>
          </cell>
          <cell r="B303">
            <v>199</v>
          </cell>
          <cell r="C303">
            <v>204.6</v>
          </cell>
          <cell r="D303">
            <v>198.9</v>
          </cell>
          <cell r="E303">
            <v>200.8</v>
          </cell>
          <cell r="F303">
            <v>201.55222101103601</v>
          </cell>
          <cell r="G303">
            <v>29356</v>
          </cell>
          <cell r="H303">
            <v>805</v>
          </cell>
          <cell r="I303">
            <v>5916767</v>
          </cell>
          <cell r="J303">
            <v>11034</v>
          </cell>
          <cell r="K303">
            <v>37.590000000000003</v>
          </cell>
          <cell r="L303">
            <v>5.7</v>
          </cell>
          <cell r="M303">
            <v>1.8</v>
          </cell>
        </row>
        <row r="304">
          <cell r="A304">
            <v>42774</v>
          </cell>
          <cell r="B304">
            <v>198</v>
          </cell>
          <cell r="C304">
            <v>206.75</v>
          </cell>
          <cell r="D304">
            <v>198</v>
          </cell>
          <cell r="E304">
            <v>200.9</v>
          </cell>
          <cell r="F304">
            <v>202.78833982852601</v>
          </cell>
          <cell r="G304">
            <v>32075</v>
          </cell>
          <cell r="H304">
            <v>972</v>
          </cell>
          <cell r="I304">
            <v>6504436</v>
          </cell>
          <cell r="J304">
            <v>7580</v>
          </cell>
          <cell r="K304">
            <v>23.63</v>
          </cell>
          <cell r="L304">
            <v>8.75</v>
          </cell>
          <cell r="M304">
            <v>2.9</v>
          </cell>
        </row>
        <row r="305">
          <cell r="A305">
            <v>42773</v>
          </cell>
          <cell r="B305">
            <v>203</v>
          </cell>
          <cell r="C305">
            <v>208</v>
          </cell>
          <cell r="D305">
            <v>199</v>
          </cell>
          <cell r="E305">
            <v>200.65</v>
          </cell>
          <cell r="F305">
            <v>202.94359032760099</v>
          </cell>
          <cell r="G305">
            <v>26343</v>
          </cell>
          <cell r="H305">
            <v>824</v>
          </cell>
          <cell r="I305">
            <v>5346143</v>
          </cell>
          <cell r="J305">
            <v>8556</v>
          </cell>
          <cell r="K305">
            <v>32.479999999999997</v>
          </cell>
          <cell r="L305">
            <v>9</v>
          </cell>
          <cell r="M305">
            <v>-2.35</v>
          </cell>
        </row>
        <row r="306">
          <cell r="A306">
            <v>42772</v>
          </cell>
          <cell r="B306">
            <v>201.3</v>
          </cell>
          <cell r="C306">
            <v>205</v>
          </cell>
          <cell r="D306">
            <v>200.45</v>
          </cell>
          <cell r="E306">
            <v>201.3</v>
          </cell>
          <cell r="F306">
            <v>202.33254796364801</v>
          </cell>
          <cell r="G306">
            <v>23768</v>
          </cell>
          <cell r="H306">
            <v>756</v>
          </cell>
          <cell r="I306">
            <v>4809040</v>
          </cell>
          <cell r="J306">
            <v>9778</v>
          </cell>
          <cell r="K306">
            <v>41.14</v>
          </cell>
          <cell r="L306">
            <v>4.55</v>
          </cell>
          <cell r="M306">
            <v>0</v>
          </cell>
        </row>
        <row r="307">
          <cell r="A307">
            <v>42769</v>
          </cell>
          <cell r="B307">
            <v>203.7</v>
          </cell>
          <cell r="C307">
            <v>204.75</v>
          </cell>
          <cell r="D307">
            <v>199.1</v>
          </cell>
          <cell r="E307">
            <v>201.3</v>
          </cell>
          <cell r="F307">
            <v>201.96716427791199</v>
          </cell>
          <cell r="G307">
            <v>30211</v>
          </cell>
          <cell r="H307">
            <v>1335</v>
          </cell>
          <cell r="I307">
            <v>6101630</v>
          </cell>
          <cell r="J307">
            <v>11382</v>
          </cell>
          <cell r="K307">
            <v>37.68</v>
          </cell>
          <cell r="L307">
            <v>5.65</v>
          </cell>
          <cell r="M307">
            <v>-2.4</v>
          </cell>
        </row>
        <row r="308">
          <cell r="A308">
            <v>42768</v>
          </cell>
          <cell r="B308">
            <v>208.75</v>
          </cell>
          <cell r="C308">
            <v>211.9</v>
          </cell>
          <cell r="D308">
            <v>202.1</v>
          </cell>
          <cell r="E308">
            <v>203.15</v>
          </cell>
          <cell r="F308">
            <v>207.220295422573</v>
          </cell>
          <cell r="G308">
            <v>73928</v>
          </cell>
          <cell r="H308">
            <v>1994</v>
          </cell>
          <cell r="I308">
            <v>15319382</v>
          </cell>
          <cell r="J308">
            <v>27362</v>
          </cell>
          <cell r="K308">
            <v>37.01</v>
          </cell>
          <cell r="L308">
            <v>9.8000000000000007</v>
          </cell>
          <cell r="M308">
            <v>-5.6</v>
          </cell>
        </row>
        <row r="309">
          <cell r="A309">
            <v>42767</v>
          </cell>
          <cell r="B309">
            <v>197.5</v>
          </cell>
          <cell r="C309">
            <v>204.15</v>
          </cell>
          <cell r="D309">
            <v>197.5</v>
          </cell>
          <cell r="E309">
            <v>204.15</v>
          </cell>
          <cell r="F309">
            <v>202.735938154537</v>
          </cell>
          <cell r="G309">
            <v>78777</v>
          </cell>
          <cell r="H309">
            <v>1400</v>
          </cell>
          <cell r="I309">
            <v>15970929</v>
          </cell>
          <cell r="J309">
            <v>20860</v>
          </cell>
          <cell r="K309">
            <v>26.48</v>
          </cell>
          <cell r="L309">
            <v>6.65</v>
          </cell>
          <cell r="M309">
            <v>6.65</v>
          </cell>
        </row>
        <row r="310">
          <cell r="A310">
            <v>42766</v>
          </cell>
          <cell r="B310">
            <v>198.6</v>
          </cell>
          <cell r="C310">
            <v>200.7</v>
          </cell>
          <cell r="D310">
            <v>193.5</v>
          </cell>
          <cell r="E310">
            <v>194.45</v>
          </cell>
          <cell r="F310">
            <v>195.574838839645</v>
          </cell>
          <cell r="G310">
            <v>19856</v>
          </cell>
          <cell r="H310">
            <v>360</v>
          </cell>
          <cell r="I310">
            <v>3883334</v>
          </cell>
          <cell r="J310">
            <v>8320</v>
          </cell>
          <cell r="K310">
            <v>41.9</v>
          </cell>
          <cell r="L310">
            <v>7.2</v>
          </cell>
          <cell r="M310">
            <v>-4.1500000000000004</v>
          </cell>
        </row>
        <row r="311">
          <cell r="A311">
            <v>42765</v>
          </cell>
          <cell r="B311">
            <v>204</v>
          </cell>
          <cell r="C311">
            <v>205.25</v>
          </cell>
          <cell r="D311">
            <v>198</v>
          </cell>
          <cell r="E311">
            <v>198.85</v>
          </cell>
          <cell r="F311">
            <v>200.885265365892</v>
          </cell>
          <cell r="G311">
            <v>25267</v>
          </cell>
          <cell r="H311">
            <v>482</v>
          </cell>
          <cell r="I311">
            <v>5075768</v>
          </cell>
          <cell r="J311">
            <v>10084</v>
          </cell>
          <cell r="K311">
            <v>39.909999999999997</v>
          </cell>
          <cell r="L311">
            <v>7.25</v>
          </cell>
          <cell r="M311">
            <v>-5.15</v>
          </cell>
        </row>
        <row r="312">
          <cell r="A312">
            <v>42762</v>
          </cell>
          <cell r="B312">
            <v>206</v>
          </cell>
          <cell r="C312">
            <v>209.5</v>
          </cell>
          <cell r="D312">
            <v>202.15</v>
          </cell>
          <cell r="E312">
            <v>203.9</v>
          </cell>
          <cell r="F312">
            <v>206.41967754620501</v>
          </cell>
          <cell r="G312">
            <v>63575</v>
          </cell>
          <cell r="H312">
            <v>1205</v>
          </cell>
          <cell r="I312">
            <v>13123131</v>
          </cell>
          <cell r="J312">
            <v>19367</v>
          </cell>
          <cell r="K312">
            <v>30.46</v>
          </cell>
          <cell r="L312">
            <v>7.35</v>
          </cell>
          <cell r="M312">
            <v>-2.1</v>
          </cell>
        </row>
        <row r="313">
          <cell r="A313">
            <v>42760</v>
          </cell>
          <cell r="B313">
            <v>204</v>
          </cell>
          <cell r="C313">
            <v>209.75</v>
          </cell>
          <cell r="D313">
            <v>203.5</v>
          </cell>
          <cell r="E313">
            <v>204.75</v>
          </cell>
          <cell r="F313">
            <v>206.444771996371</v>
          </cell>
          <cell r="G313">
            <v>97016</v>
          </cell>
          <cell r="H313">
            <v>1527</v>
          </cell>
          <cell r="I313">
            <v>20028446</v>
          </cell>
          <cell r="J313">
            <v>27035</v>
          </cell>
          <cell r="K313">
            <v>27.87</v>
          </cell>
          <cell r="L313">
            <v>6.25</v>
          </cell>
          <cell r="M313">
            <v>0.75</v>
          </cell>
        </row>
        <row r="314">
          <cell r="A314">
            <v>42759</v>
          </cell>
          <cell r="B314">
            <v>195</v>
          </cell>
          <cell r="C314">
            <v>202.5</v>
          </cell>
          <cell r="D314">
            <v>193.05</v>
          </cell>
          <cell r="E314">
            <v>199.8</v>
          </cell>
          <cell r="F314">
            <v>201.08774306798199</v>
          </cell>
          <cell r="G314">
            <v>117354</v>
          </cell>
          <cell r="H314">
            <v>1414</v>
          </cell>
          <cell r="I314">
            <v>23598451</v>
          </cell>
          <cell r="J314">
            <v>20003</v>
          </cell>
          <cell r="K314">
            <v>17.05</v>
          </cell>
          <cell r="L314">
            <v>9.4499999999999993</v>
          </cell>
          <cell r="M314">
            <v>4.8</v>
          </cell>
        </row>
        <row r="315">
          <cell r="A315">
            <v>42758</v>
          </cell>
          <cell r="B315">
            <v>193</v>
          </cell>
          <cell r="C315">
            <v>196.75</v>
          </cell>
          <cell r="D315">
            <v>191.25</v>
          </cell>
          <cell r="E315">
            <v>192.9</v>
          </cell>
          <cell r="F315">
            <v>193.80553728791199</v>
          </cell>
          <cell r="G315">
            <v>15206</v>
          </cell>
          <cell r="H315">
            <v>496</v>
          </cell>
          <cell r="I315">
            <v>2947007</v>
          </cell>
          <cell r="J315">
            <v>4467</v>
          </cell>
          <cell r="K315">
            <v>29.38</v>
          </cell>
          <cell r="L315">
            <v>5.5</v>
          </cell>
          <cell r="M315">
            <v>-0.1</v>
          </cell>
        </row>
        <row r="316">
          <cell r="A316">
            <v>42755</v>
          </cell>
          <cell r="B316">
            <v>197</v>
          </cell>
          <cell r="C316">
            <v>200.6</v>
          </cell>
          <cell r="D316">
            <v>190.4</v>
          </cell>
          <cell r="E316">
            <v>192.35</v>
          </cell>
          <cell r="F316">
            <v>195.918147725419</v>
          </cell>
          <cell r="G316">
            <v>30665</v>
          </cell>
          <cell r="H316">
            <v>1284</v>
          </cell>
          <cell r="I316">
            <v>6007830</v>
          </cell>
          <cell r="J316">
            <v>8907</v>
          </cell>
          <cell r="K316">
            <v>29.05</v>
          </cell>
          <cell r="L316">
            <v>10.199999999999999</v>
          </cell>
          <cell r="M316">
            <v>-4.6500000000000004</v>
          </cell>
        </row>
        <row r="317">
          <cell r="A317">
            <v>42754</v>
          </cell>
          <cell r="B317">
            <v>198.25</v>
          </cell>
          <cell r="C317">
            <v>201.8</v>
          </cell>
          <cell r="D317">
            <v>195.5</v>
          </cell>
          <cell r="E317">
            <v>196.8</v>
          </cell>
          <cell r="F317">
            <v>198.32159500360299</v>
          </cell>
          <cell r="G317">
            <v>20815</v>
          </cell>
          <cell r="H317">
            <v>692</v>
          </cell>
          <cell r="I317">
            <v>4128064</v>
          </cell>
          <cell r="J317">
            <v>8092</v>
          </cell>
          <cell r="K317">
            <v>38.880000000000003</v>
          </cell>
          <cell r="L317">
            <v>6.3</v>
          </cell>
          <cell r="M317">
            <v>-1.45</v>
          </cell>
        </row>
        <row r="318">
          <cell r="A318">
            <v>42753</v>
          </cell>
          <cell r="B318">
            <v>204</v>
          </cell>
          <cell r="C318">
            <v>205</v>
          </cell>
          <cell r="D318">
            <v>195</v>
          </cell>
          <cell r="E318">
            <v>196.95</v>
          </cell>
          <cell r="F318">
            <v>201.236964564663</v>
          </cell>
          <cell r="G318">
            <v>60815</v>
          </cell>
          <cell r="H318">
            <v>1576</v>
          </cell>
          <cell r="I318">
            <v>12238226</v>
          </cell>
          <cell r="J318">
            <v>28799</v>
          </cell>
          <cell r="K318">
            <v>47.36</v>
          </cell>
          <cell r="L318">
            <v>10</v>
          </cell>
          <cell r="M318">
            <v>-7.05</v>
          </cell>
        </row>
        <row r="319">
          <cell r="A319">
            <v>42752</v>
          </cell>
          <cell r="B319">
            <v>193.45</v>
          </cell>
          <cell r="C319">
            <v>200.6</v>
          </cell>
          <cell r="D319">
            <v>193.35</v>
          </cell>
          <cell r="E319">
            <v>200.6</v>
          </cell>
          <cell r="F319">
            <v>199.65423339767301</v>
          </cell>
          <cell r="G319">
            <v>115014</v>
          </cell>
          <cell r="H319">
            <v>1755</v>
          </cell>
          <cell r="I319">
            <v>22963032</v>
          </cell>
          <cell r="J319">
            <v>20565</v>
          </cell>
          <cell r="K319">
            <v>17.88</v>
          </cell>
          <cell r="L319">
            <v>7.25</v>
          </cell>
          <cell r="M319">
            <v>7.15</v>
          </cell>
        </row>
        <row r="320">
          <cell r="A320">
            <v>42751</v>
          </cell>
          <cell r="B320">
            <v>194</v>
          </cell>
          <cell r="C320">
            <v>197.6</v>
          </cell>
          <cell r="D320">
            <v>190.1</v>
          </cell>
          <cell r="E320">
            <v>191.05</v>
          </cell>
          <cell r="F320">
            <v>193.87715706346799</v>
          </cell>
          <cell r="G320">
            <v>27352</v>
          </cell>
          <cell r="H320">
            <v>802</v>
          </cell>
          <cell r="I320">
            <v>5302928</v>
          </cell>
          <cell r="J320">
            <v>10438</v>
          </cell>
          <cell r="K320">
            <v>38.159999999999997</v>
          </cell>
          <cell r="L320">
            <v>7.5</v>
          </cell>
          <cell r="M320">
            <v>-2.95</v>
          </cell>
        </row>
        <row r="321">
          <cell r="A321">
            <v>42748</v>
          </cell>
          <cell r="B321">
            <v>197.7</v>
          </cell>
          <cell r="C321">
            <v>198.9</v>
          </cell>
          <cell r="D321">
            <v>192.8</v>
          </cell>
          <cell r="E321">
            <v>193.85</v>
          </cell>
          <cell r="F321">
            <v>195.62405832320701</v>
          </cell>
          <cell r="G321">
            <v>37035</v>
          </cell>
          <cell r="H321">
            <v>1588</v>
          </cell>
          <cell r="I321">
            <v>7244937</v>
          </cell>
          <cell r="J321">
            <v>10219</v>
          </cell>
          <cell r="K321">
            <v>27.59</v>
          </cell>
          <cell r="L321">
            <v>6.1</v>
          </cell>
          <cell r="M321">
            <v>-3.85</v>
          </cell>
        </row>
        <row r="322">
          <cell r="A322">
            <v>42747</v>
          </cell>
          <cell r="B322">
            <v>197.85</v>
          </cell>
          <cell r="C322">
            <v>200</v>
          </cell>
          <cell r="D322">
            <v>194.55</v>
          </cell>
          <cell r="E322">
            <v>195.8</v>
          </cell>
          <cell r="F322">
            <v>196.92921362027499</v>
          </cell>
          <cell r="G322">
            <v>49162</v>
          </cell>
          <cell r="H322">
            <v>911</v>
          </cell>
          <cell r="I322">
            <v>9681434</v>
          </cell>
          <cell r="J322">
            <v>18707</v>
          </cell>
          <cell r="K322">
            <v>38.049999999999997</v>
          </cell>
          <cell r="L322">
            <v>5.45</v>
          </cell>
          <cell r="M322">
            <v>-2.0499999999999998</v>
          </cell>
        </row>
        <row r="323">
          <cell r="A323">
            <v>42746</v>
          </cell>
          <cell r="B323">
            <v>202.45</v>
          </cell>
          <cell r="C323">
            <v>203.45</v>
          </cell>
          <cell r="D323">
            <v>197</v>
          </cell>
          <cell r="E323">
            <v>198</v>
          </cell>
          <cell r="F323">
            <v>200.42933471216799</v>
          </cell>
          <cell r="G323">
            <v>34812</v>
          </cell>
          <cell r="H323">
            <v>717</v>
          </cell>
          <cell r="I323">
            <v>6977346</v>
          </cell>
          <cell r="J323">
            <v>15173</v>
          </cell>
          <cell r="K323">
            <v>43.59</v>
          </cell>
          <cell r="L323">
            <v>6.45</v>
          </cell>
          <cell r="M323">
            <v>-4.45</v>
          </cell>
        </row>
        <row r="324">
          <cell r="A324">
            <v>42745</v>
          </cell>
          <cell r="B324">
            <v>203</v>
          </cell>
          <cell r="C324">
            <v>205.8</v>
          </cell>
          <cell r="D324">
            <v>200.2</v>
          </cell>
          <cell r="E324">
            <v>201.65</v>
          </cell>
          <cell r="F324">
            <v>202.89620392849201</v>
          </cell>
          <cell r="G324">
            <v>45310</v>
          </cell>
          <cell r="H324">
            <v>1563</v>
          </cell>
          <cell r="I324">
            <v>9193227</v>
          </cell>
          <cell r="J324">
            <v>11625</v>
          </cell>
          <cell r="K324">
            <v>25.66</v>
          </cell>
          <cell r="L324">
            <v>5.6</v>
          </cell>
          <cell r="M324">
            <v>-1.35</v>
          </cell>
        </row>
        <row r="325">
          <cell r="A325">
            <v>42744</v>
          </cell>
          <cell r="B325">
            <v>201</v>
          </cell>
          <cell r="C325">
            <v>206.15</v>
          </cell>
          <cell r="D325">
            <v>199.45</v>
          </cell>
          <cell r="E325">
            <v>201</v>
          </cell>
          <cell r="F325">
            <v>202.303319087023</v>
          </cell>
          <cell r="G325">
            <v>54985</v>
          </cell>
          <cell r="H325">
            <v>1196</v>
          </cell>
          <cell r="I325">
            <v>11123648</v>
          </cell>
          <cell r="J325">
            <v>11327</v>
          </cell>
          <cell r="K325">
            <v>20.6</v>
          </cell>
          <cell r="L325">
            <v>6.7</v>
          </cell>
          <cell r="M325">
            <v>0</v>
          </cell>
        </row>
        <row r="326">
          <cell r="A326">
            <v>42741</v>
          </cell>
          <cell r="B326">
            <v>203.9</v>
          </cell>
          <cell r="C326">
            <v>206.3</v>
          </cell>
          <cell r="D326">
            <v>197.15</v>
          </cell>
          <cell r="E326">
            <v>200.9</v>
          </cell>
          <cell r="F326">
            <v>202.95589674863001</v>
          </cell>
          <cell r="G326">
            <v>171620</v>
          </cell>
          <cell r="H326">
            <v>3209</v>
          </cell>
          <cell r="I326">
            <v>34831291</v>
          </cell>
          <cell r="J326">
            <v>43299</v>
          </cell>
          <cell r="K326">
            <v>25.23</v>
          </cell>
          <cell r="L326">
            <v>9.15</v>
          </cell>
          <cell r="M326">
            <v>-3</v>
          </cell>
        </row>
        <row r="327">
          <cell r="A327">
            <v>42740</v>
          </cell>
          <cell r="B327">
            <v>198.95</v>
          </cell>
          <cell r="C327">
            <v>198.95</v>
          </cell>
          <cell r="D327">
            <v>197.15</v>
          </cell>
          <cell r="E327">
            <v>198.95</v>
          </cell>
          <cell r="F327">
            <v>198.84975532508599</v>
          </cell>
          <cell r="G327">
            <v>77041</v>
          </cell>
          <cell r="H327">
            <v>405</v>
          </cell>
          <cell r="I327">
            <v>15319584</v>
          </cell>
          <cell r="J327">
            <v>19472</v>
          </cell>
          <cell r="K327">
            <v>25.27</v>
          </cell>
          <cell r="L327">
            <v>1.8</v>
          </cell>
          <cell r="M327">
            <v>0</v>
          </cell>
        </row>
        <row r="328">
          <cell r="A328">
            <v>42739</v>
          </cell>
          <cell r="B328">
            <v>191</v>
          </cell>
          <cell r="C328">
            <v>193.7</v>
          </cell>
          <cell r="D328">
            <v>188.6</v>
          </cell>
          <cell r="E328">
            <v>189.5</v>
          </cell>
          <cell r="F328">
            <v>190.928079507745</v>
          </cell>
          <cell r="G328">
            <v>59969</v>
          </cell>
          <cell r="H328">
            <v>1336</v>
          </cell>
          <cell r="I328">
            <v>11449766</v>
          </cell>
          <cell r="J328">
            <v>19059</v>
          </cell>
          <cell r="K328">
            <v>31.78</v>
          </cell>
          <cell r="L328">
            <v>5.0999999999999996</v>
          </cell>
          <cell r="M328">
            <v>-1.5</v>
          </cell>
        </row>
        <row r="329">
          <cell r="A329">
            <v>42738</v>
          </cell>
          <cell r="B329">
            <v>194.3</v>
          </cell>
          <cell r="C329">
            <v>194.3</v>
          </cell>
          <cell r="D329">
            <v>188.05</v>
          </cell>
          <cell r="E329">
            <v>189.1</v>
          </cell>
          <cell r="F329">
            <v>191.23917791637001</v>
          </cell>
          <cell r="G329">
            <v>114003</v>
          </cell>
          <cell r="H329">
            <v>1988</v>
          </cell>
          <cell r="I329">
            <v>21801840</v>
          </cell>
          <cell r="J329">
            <v>35812</v>
          </cell>
          <cell r="K329">
            <v>31.41</v>
          </cell>
          <cell r="L329">
            <v>6.25</v>
          </cell>
          <cell r="M329">
            <v>-5.2</v>
          </cell>
        </row>
        <row r="330">
          <cell r="A330">
            <v>42737</v>
          </cell>
          <cell r="B330">
            <v>195.45</v>
          </cell>
          <cell r="C330">
            <v>196.5</v>
          </cell>
          <cell r="D330">
            <v>189.2</v>
          </cell>
          <cell r="E330">
            <v>193.7</v>
          </cell>
          <cell r="F330">
            <v>193.617178858269</v>
          </cell>
          <cell r="G330">
            <v>103965</v>
          </cell>
          <cell r="H330">
            <v>1935</v>
          </cell>
          <cell r="I330">
            <v>20129410</v>
          </cell>
          <cell r="J330">
            <v>31556</v>
          </cell>
          <cell r="K330">
            <v>30.35</v>
          </cell>
          <cell r="L330">
            <v>7.3</v>
          </cell>
          <cell r="M330">
            <v>-1.75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J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2957.05</v>
          </cell>
          <cell r="C2">
            <v>2976.35</v>
          </cell>
          <cell r="D2">
            <v>2932</v>
          </cell>
          <cell r="E2">
            <v>2948</v>
          </cell>
          <cell r="F2">
            <v>2953.5836959010699</v>
          </cell>
          <cell r="G2">
            <v>8734</v>
          </cell>
          <cell r="H2">
            <v>562</v>
          </cell>
          <cell r="I2">
            <v>25796600</v>
          </cell>
          <cell r="J2">
            <v>2284</v>
          </cell>
          <cell r="K2">
            <v>26.15</v>
          </cell>
          <cell r="L2">
            <v>44.35</v>
          </cell>
          <cell r="M2">
            <v>-9.0500000000000007</v>
          </cell>
        </row>
        <row r="3">
          <cell r="A3">
            <v>43217</v>
          </cell>
          <cell r="B3">
            <v>2894.45</v>
          </cell>
          <cell r="C3">
            <v>2956</v>
          </cell>
          <cell r="D3">
            <v>2894.45</v>
          </cell>
          <cell r="E3">
            <v>2936.8</v>
          </cell>
          <cell r="F3">
            <v>2934.7437149760899</v>
          </cell>
          <cell r="G3">
            <v>19451</v>
          </cell>
          <cell r="H3">
            <v>1123</v>
          </cell>
          <cell r="I3">
            <v>57083700</v>
          </cell>
          <cell r="J3">
            <v>8742</v>
          </cell>
          <cell r="K3">
            <v>44.94</v>
          </cell>
          <cell r="L3">
            <v>61.55</v>
          </cell>
          <cell r="M3">
            <v>42.35</v>
          </cell>
        </row>
        <row r="4">
          <cell r="A4">
            <v>43216</v>
          </cell>
          <cell r="B4">
            <v>2929</v>
          </cell>
          <cell r="C4">
            <v>2929</v>
          </cell>
          <cell r="D4">
            <v>2870</v>
          </cell>
          <cell r="E4">
            <v>2886.1</v>
          </cell>
          <cell r="F4">
            <v>2894.4103483959898</v>
          </cell>
          <cell r="G4">
            <v>14495</v>
          </cell>
          <cell r="H4">
            <v>913</v>
          </cell>
          <cell r="I4">
            <v>41954478</v>
          </cell>
          <cell r="J4">
            <v>4642</v>
          </cell>
          <cell r="K4">
            <v>32.020000000000003</v>
          </cell>
          <cell r="L4">
            <v>59</v>
          </cell>
          <cell r="M4">
            <v>-42.9</v>
          </cell>
        </row>
        <row r="5">
          <cell r="A5">
            <v>43215</v>
          </cell>
          <cell r="B5">
            <v>2882.8</v>
          </cell>
          <cell r="C5">
            <v>2908.25</v>
          </cell>
          <cell r="D5">
            <v>2868</v>
          </cell>
          <cell r="E5">
            <v>2899.9</v>
          </cell>
          <cell r="F5">
            <v>2894.8334111495001</v>
          </cell>
          <cell r="G5">
            <v>10709</v>
          </cell>
          <cell r="H5">
            <v>748</v>
          </cell>
          <cell r="I5">
            <v>31000771</v>
          </cell>
          <cell r="J5">
            <v>2739</v>
          </cell>
          <cell r="K5">
            <v>25.58</v>
          </cell>
          <cell r="L5">
            <v>40.25</v>
          </cell>
          <cell r="M5">
            <v>17.100000000000001</v>
          </cell>
        </row>
        <row r="6">
          <cell r="A6">
            <v>43214</v>
          </cell>
          <cell r="B6">
            <v>2856</v>
          </cell>
          <cell r="C6">
            <v>2895</v>
          </cell>
          <cell r="D6">
            <v>2850</v>
          </cell>
          <cell r="E6">
            <v>2889.75</v>
          </cell>
          <cell r="F6">
            <v>2882.77094848551</v>
          </cell>
          <cell r="G6">
            <v>9046</v>
          </cell>
          <cell r="H6">
            <v>649</v>
          </cell>
          <cell r="I6">
            <v>26077546</v>
          </cell>
          <cell r="J6">
            <v>2935</v>
          </cell>
          <cell r="K6">
            <v>32.450000000000003</v>
          </cell>
          <cell r="L6">
            <v>45</v>
          </cell>
          <cell r="M6">
            <v>33.75</v>
          </cell>
        </row>
        <row r="7">
          <cell r="A7">
            <v>43213</v>
          </cell>
          <cell r="B7">
            <v>2853.6</v>
          </cell>
          <cell r="C7">
            <v>2875.55</v>
          </cell>
          <cell r="D7">
            <v>2821.75</v>
          </cell>
          <cell r="E7">
            <v>2854.05</v>
          </cell>
          <cell r="F7">
            <v>2850.20296936666</v>
          </cell>
          <cell r="G7">
            <v>5321</v>
          </cell>
          <cell r="H7">
            <v>505</v>
          </cell>
          <cell r="I7">
            <v>15165930</v>
          </cell>
          <cell r="J7">
            <v>1661</v>
          </cell>
          <cell r="K7">
            <v>31.22</v>
          </cell>
          <cell r="L7">
            <v>53.8</v>
          </cell>
          <cell r="M7">
            <v>0.45</v>
          </cell>
        </row>
        <row r="8">
          <cell r="A8">
            <v>43210</v>
          </cell>
          <cell r="B8">
            <v>2855</v>
          </cell>
          <cell r="C8">
            <v>2870.7</v>
          </cell>
          <cell r="D8">
            <v>2806</v>
          </cell>
          <cell r="E8">
            <v>2853.6</v>
          </cell>
          <cell r="F8">
            <v>2834.65883076923</v>
          </cell>
          <cell r="G8">
            <v>8125</v>
          </cell>
          <cell r="H8">
            <v>639</v>
          </cell>
          <cell r="I8">
            <v>23031603</v>
          </cell>
          <cell r="J8">
            <v>2133</v>
          </cell>
          <cell r="K8">
            <v>26.25</v>
          </cell>
          <cell r="L8">
            <v>64.7</v>
          </cell>
          <cell r="M8">
            <v>-1.4</v>
          </cell>
        </row>
        <row r="9">
          <cell r="A9">
            <v>43209</v>
          </cell>
          <cell r="B9">
            <v>2855</v>
          </cell>
          <cell r="C9">
            <v>2860</v>
          </cell>
          <cell r="D9">
            <v>2845</v>
          </cell>
          <cell r="E9">
            <v>2855.1</v>
          </cell>
          <cell r="F9">
            <v>2853.9321138977898</v>
          </cell>
          <cell r="G9">
            <v>5303</v>
          </cell>
          <cell r="H9">
            <v>417</v>
          </cell>
          <cell r="I9">
            <v>15134402</v>
          </cell>
          <cell r="J9">
            <v>1781</v>
          </cell>
          <cell r="K9">
            <v>33.58</v>
          </cell>
          <cell r="L9">
            <v>15</v>
          </cell>
          <cell r="M9">
            <v>0.1</v>
          </cell>
        </row>
        <row r="10">
          <cell r="A10">
            <v>43208</v>
          </cell>
          <cell r="B10">
            <v>2878</v>
          </cell>
          <cell r="C10">
            <v>2878</v>
          </cell>
          <cell r="D10">
            <v>2853.75</v>
          </cell>
          <cell r="E10">
            <v>2862.65</v>
          </cell>
          <cell r="F10">
            <v>2866.0305764784798</v>
          </cell>
          <cell r="G10">
            <v>13409</v>
          </cell>
          <cell r="H10">
            <v>712</v>
          </cell>
          <cell r="I10">
            <v>38430604</v>
          </cell>
          <cell r="J10">
            <v>8389</v>
          </cell>
          <cell r="K10">
            <v>62.56</v>
          </cell>
          <cell r="L10">
            <v>24.25</v>
          </cell>
          <cell r="M10">
            <v>-15.35</v>
          </cell>
        </row>
        <row r="11">
          <cell r="A11">
            <v>43207</v>
          </cell>
          <cell r="B11">
            <v>2855.7</v>
          </cell>
          <cell r="C11">
            <v>2875</v>
          </cell>
          <cell r="D11">
            <v>2844</v>
          </cell>
          <cell r="E11">
            <v>2863</v>
          </cell>
          <cell r="F11">
            <v>2860.7530165723701</v>
          </cell>
          <cell r="G11">
            <v>19973</v>
          </cell>
          <cell r="H11">
            <v>1735</v>
          </cell>
          <cell r="I11">
            <v>57137820</v>
          </cell>
          <cell r="J11">
            <v>8631</v>
          </cell>
          <cell r="K11">
            <v>43.21</v>
          </cell>
          <cell r="L11">
            <v>31</v>
          </cell>
          <cell r="M11">
            <v>7.3</v>
          </cell>
        </row>
        <row r="12">
          <cell r="A12">
            <v>43206</v>
          </cell>
          <cell r="B12">
            <v>2800</v>
          </cell>
          <cell r="C12">
            <v>2847</v>
          </cell>
          <cell r="D12">
            <v>2776.25</v>
          </cell>
          <cell r="E12">
            <v>2839.8</v>
          </cell>
          <cell r="F12">
            <v>2819.8797150041901</v>
          </cell>
          <cell r="G12">
            <v>21474</v>
          </cell>
          <cell r="H12">
            <v>1544</v>
          </cell>
          <cell r="I12">
            <v>60554097</v>
          </cell>
          <cell r="J12">
            <v>8773</v>
          </cell>
          <cell r="K12">
            <v>40.85</v>
          </cell>
          <cell r="L12">
            <v>70.75</v>
          </cell>
          <cell r="M12">
            <v>39.799999999999997</v>
          </cell>
        </row>
        <row r="13">
          <cell r="A13">
            <v>43203</v>
          </cell>
          <cell r="B13">
            <v>2772</v>
          </cell>
          <cell r="C13">
            <v>2805</v>
          </cell>
          <cell r="D13">
            <v>2758.15</v>
          </cell>
          <cell r="E13">
            <v>2789.4</v>
          </cell>
          <cell r="F13">
            <v>2798.2346941905398</v>
          </cell>
          <cell r="G13">
            <v>65204</v>
          </cell>
          <cell r="H13">
            <v>944</v>
          </cell>
          <cell r="I13">
            <v>182456095</v>
          </cell>
          <cell r="J13">
            <v>55731</v>
          </cell>
          <cell r="K13">
            <v>85.47</v>
          </cell>
          <cell r="L13">
            <v>46.85</v>
          </cell>
          <cell r="M13">
            <v>17.399999999999999</v>
          </cell>
        </row>
        <row r="14">
          <cell r="A14">
            <v>43202</v>
          </cell>
          <cell r="B14">
            <v>2777</v>
          </cell>
          <cell r="C14">
            <v>2779.5</v>
          </cell>
          <cell r="D14">
            <v>2756.05</v>
          </cell>
          <cell r="E14">
            <v>2764.15</v>
          </cell>
          <cell r="F14">
            <v>2761.0898854909601</v>
          </cell>
          <cell r="G14">
            <v>36591</v>
          </cell>
          <cell r="H14">
            <v>1593</v>
          </cell>
          <cell r="I14">
            <v>101031040</v>
          </cell>
          <cell r="J14">
            <v>24760</v>
          </cell>
          <cell r="K14">
            <v>67.67</v>
          </cell>
          <cell r="L14">
            <v>23.45</v>
          </cell>
          <cell r="M14">
            <v>-12.85</v>
          </cell>
        </row>
        <row r="15">
          <cell r="A15">
            <v>43201</v>
          </cell>
          <cell r="B15">
            <v>2783</v>
          </cell>
          <cell r="C15">
            <v>2800</v>
          </cell>
          <cell r="D15">
            <v>2750.65</v>
          </cell>
          <cell r="E15">
            <v>2755.4</v>
          </cell>
          <cell r="F15">
            <v>2759.1873474450799</v>
          </cell>
          <cell r="G15">
            <v>24991</v>
          </cell>
          <cell r="H15">
            <v>1213</v>
          </cell>
          <cell r="I15">
            <v>68954851</v>
          </cell>
          <cell r="J15">
            <v>16167</v>
          </cell>
          <cell r="K15">
            <v>64.69</v>
          </cell>
          <cell r="L15">
            <v>49.35</v>
          </cell>
          <cell r="M15">
            <v>-27.6</v>
          </cell>
        </row>
        <row r="16">
          <cell r="A16">
            <v>43200</v>
          </cell>
          <cell r="B16">
            <v>2782.95</v>
          </cell>
          <cell r="C16">
            <v>2825</v>
          </cell>
          <cell r="D16">
            <v>2761.2</v>
          </cell>
          <cell r="E16">
            <v>2767</v>
          </cell>
          <cell r="F16">
            <v>2781.9574242912199</v>
          </cell>
          <cell r="G16">
            <v>152129</v>
          </cell>
          <cell r="H16">
            <v>1032</v>
          </cell>
          <cell r="I16">
            <v>423216401</v>
          </cell>
          <cell r="J16">
            <v>142153</v>
          </cell>
          <cell r="K16">
            <v>93.44</v>
          </cell>
          <cell r="L16">
            <v>63.8</v>
          </cell>
          <cell r="M16">
            <v>-15.95</v>
          </cell>
        </row>
        <row r="17">
          <cell r="A17">
            <v>43199</v>
          </cell>
          <cell r="B17">
            <v>2785</v>
          </cell>
          <cell r="C17">
            <v>2804.4</v>
          </cell>
          <cell r="D17">
            <v>2760.65</v>
          </cell>
          <cell r="E17">
            <v>2770.45</v>
          </cell>
          <cell r="F17">
            <v>2784.5580997624702</v>
          </cell>
          <cell r="G17">
            <v>10525</v>
          </cell>
          <cell r="H17">
            <v>809</v>
          </cell>
          <cell r="I17">
            <v>29307474</v>
          </cell>
          <cell r="J17">
            <v>4734</v>
          </cell>
          <cell r="K17">
            <v>44.98</v>
          </cell>
          <cell r="L17">
            <v>43.75</v>
          </cell>
          <cell r="M17">
            <v>-14.55</v>
          </cell>
        </row>
        <row r="18">
          <cell r="A18">
            <v>43196</v>
          </cell>
          <cell r="B18">
            <v>2815</v>
          </cell>
          <cell r="C18">
            <v>2823.65</v>
          </cell>
          <cell r="D18">
            <v>2776</v>
          </cell>
          <cell r="E18">
            <v>2783.05</v>
          </cell>
          <cell r="F18">
            <v>2786.5526697811902</v>
          </cell>
          <cell r="G18">
            <v>37887</v>
          </cell>
          <cell r="H18">
            <v>1315</v>
          </cell>
          <cell r="I18">
            <v>105574121</v>
          </cell>
          <cell r="J18">
            <v>25562</v>
          </cell>
          <cell r="K18">
            <v>67.47</v>
          </cell>
          <cell r="L18">
            <v>47.65</v>
          </cell>
          <cell r="M18">
            <v>-31.95</v>
          </cell>
        </row>
        <row r="19">
          <cell r="A19">
            <v>43195</v>
          </cell>
          <cell r="B19">
            <v>2790</v>
          </cell>
          <cell r="C19">
            <v>2827</v>
          </cell>
          <cell r="D19">
            <v>2775</v>
          </cell>
          <cell r="E19">
            <v>2810.55</v>
          </cell>
          <cell r="F19">
            <v>2798.4926252000901</v>
          </cell>
          <cell r="G19">
            <v>17492</v>
          </cell>
          <cell r="H19">
            <v>1315</v>
          </cell>
          <cell r="I19">
            <v>48951233</v>
          </cell>
          <cell r="J19">
            <v>9364</v>
          </cell>
          <cell r="K19">
            <v>53.53</v>
          </cell>
          <cell r="L19">
            <v>52</v>
          </cell>
          <cell r="M19">
            <v>20.55</v>
          </cell>
        </row>
        <row r="20">
          <cell r="A20">
            <v>43194</v>
          </cell>
          <cell r="B20">
            <v>2790</v>
          </cell>
          <cell r="C20">
            <v>2815.35</v>
          </cell>
          <cell r="D20">
            <v>2747</v>
          </cell>
          <cell r="E20">
            <v>2766.35</v>
          </cell>
          <cell r="F20">
            <v>2779.2358115950801</v>
          </cell>
          <cell r="G20">
            <v>16369</v>
          </cell>
          <cell r="H20">
            <v>1539</v>
          </cell>
          <cell r="I20">
            <v>45493311</v>
          </cell>
          <cell r="J20">
            <v>5607</v>
          </cell>
          <cell r="K20">
            <v>34.25</v>
          </cell>
          <cell r="L20">
            <v>68.349999999999994</v>
          </cell>
          <cell r="M20">
            <v>-23.65</v>
          </cell>
        </row>
        <row r="21">
          <cell r="A21">
            <v>43193</v>
          </cell>
          <cell r="B21">
            <v>2785</v>
          </cell>
          <cell r="C21">
            <v>2824.35</v>
          </cell>
          <cell r="D21">
            <v>2781</v>
          </cell>
          <cell r="E21">
            <v>2791.75</v>
          </cell>
          <cell r="F21">
            <v>2800.5046810363501</v>
          </cell>
          <cell r="G21">
            <v>9186</v>
          </cell>
          <cell r="H21">
            <v>751</v>
          </cell>
          <cell r="I21">
            <v>25725436</v>
          </cell>
          <cell r="J21">
            <v>2330</v>
          </cell>
          <cell r="K21">
            <v>25.36</v>
          </cell>
          <cell r="L21">
            <v>43.35</v>
          </cell>
          <cell r="M21">
            <v>6.75</v>
          </cell>
        </row>
        <row r="22">
          <cell r="A22">
            <v>43192</v>
          </cell>
          <cell r="B22">
            <v>2765</v>
          </cell>
          <cell r="C22">
            <v>2820</v>
          </cell>
          <cell r="D22">
            <v>2750.05</v>
          </cell>
          <cell r="E22">
            <v>2808.6</v>
          </cell>
          <cell r="F22">
            <v>2791.9640756302501</v>
          </cell>
          <cell r="G22">
            <v>14280</v>
          </cell>
          <cell r="H22">
            <v>1053</v>
          </cell>
          <cell r="I22">
            <v>39869247</v>
          </cell>
          <cell r="J22">
            <v>2616</v>
          </cell>
          <cell r="K22">
            <v>18.32</v>
          </cell>
          <cell r="L22">
            <v>69.95</v>
          </cell>
          <cell r="M22">
            <v>43.6</v>
          </cell>
        </row>
        <row r="23">
          <cell r="A23">
            <v>43187</v>
          </cell>
          <cell r="B23">
            <v>2775</v>
          </cell>
          <cell r="C23">
            <v>2796.1</v>
          </cell>
          <cell r="D23">
            <v>2737.5</v>
          </cell>
          <cell r="E23">
            <v>2748.9</v>
          </cell>
          <cell r="F23">
            <v>2766.7494254524499</v>
          </cell>
          <cell r="G23">
            <v>13924</v>
          </cell>
          <cell r="H23">
            <v>1495</v>
          </cell>
          <cell r="I23">
            <v>38524219</v>
          </cell>
          <cell r="J23">
            <v>5016</v>
          </cell>
          <cell r="K23">
            <v>36.020000000000003</v>
          </cell>
          <cell r="L23">
            <v>58.6</v>
          </cell>
          <cell r="M23">
            <v>-26.1</v>
          </cell>
        </row>
        <row r="24">
          <cell r="A24">
            <v>43186</v>
          </cell>
          <cell r="B24">
            <v>2850</v>
          </cell>
          <cell r="C24">
            <v>2852</v>
          </cell>
          <cell r="D24">
            <v>2796.05</v>
          </cell>
          <cell r="E24">
            <v>2803.2</v>
          </cell>
          <cell r="F24">
            <v>2814.4620979307501</v>
          </cell>
          <cell r="G24">
            <v>19524</v>
          </cell>
          <cell r="H24">
            <v>2428</v>
          </cell>
          <cell r="I24">
            <v>54949558</v>
          </cell>
          <cell r="J24">
            <v>8383</v>
          </cell>
          <cell r="K24">
            <v>42.94</v>
          </cell>
          <cell r="L24">
            <v>55.95</v>
          </cell>
          <cell r="M24">
            <v>-46.8</v>
          </cell>
        </row>
        <row r="25">
          <cell r="A25">
            <v>43185</v>
          </cell>
          <cell r="B25">
            <v>2771</v>
          </cell>
          <cell r="C25">
            <v>2858</v>
          </cell>
          <cell r="D25">
            <v>2735.15</v>
          </cell>
          <cell r="E25">
            <v>2839.15</v>
          </cell>
          <cell r="F25">
            <v>2806.1719674556198</v>
          </cell>
          <cell r="G25">
            <v>21632</v>
          </cell>
          <cell r="H25">
            <v>1533</v>
          </cell>
          <cell r="I25">
            <v>60703112</v>
          </cell>
          <cell r="J25">
            <v>5750</v>
          </cell>
          <cell r="K25">
            <v>26.58</v>
          </cell>
          <cell r="L25">
            <v>122.85</v>
          </cell>
          <cell r="M25">
            <v>68.150000000000006</v>
          </cell>
        </row>
        <row r="26">
          <cell r="A26">
            <v>43182</v>
          </cell>
          <cell r="B26">
            <v>2813.9</v>
          </cell>
          <cell r="C26">
            <v>2814</v>
          </cell>
          <cell r="D26">
            <v>2748</v>
          </cell>
          <cell r="E26">
            <v>2789.75</v>
          </cell>
          <cell r="F26">
            <v>2769.17835309373</v>
          </cell>
          <cell r="G26">
            <v>21592</v>
          </cell>
          <cell r="H26">
            <v>2602</v>
          </cell>
          <cell r="I26">
            <v>59792099</v>
          </cell>
          <cell r="J26">
            <v>7499</v>
          </cell>
          <cell r="K26">
            <v>34.729999999999997</v>
          </cell>
          <cell r="L26">
            <v>66</v>
          </cell>
          <cell r="M26">
            <v>-24.15</v>
          </cell>
        </row>
        <row r="27">
          <cell r="A27">
            <v>43181</v>
          </cell>
          <cell r="B27">
            <v>2854</v>
          </cell>
          <cell r="C27">
            <v>2880</v>
          </cell>
          <cell r="D27">
            <v>2768.25</v>
          </cell>
          <cell r="E27">
            <v>2842.05</v>
          </cell>
          <cell r="F27">
            <v>2838.8512546608799</v>
          </cell>
          <cell r="G27">
            <v>19846</v>
          </cell>
          <cell r="H27">
            <v>1852</v>
          </cell>
          <cell r="I27">
            <v>56339842</v>
          </cell>
          <cell r="J27">
            <v>4319</v>
          </cell>
          <cell r="K27">
            <v>21.76</v>
          </cell>
          <cell r="L27">
            <v>111.75</v>
          </cell>
          <cell r="M27">
            <v>-11.95</v>
          </cell>
        </row>
        <row r="28">
          <cell r="A28">
            <v>43180</v>
          </cell>
          <cell r="B28">
            <v>2875</v>
          </cell>
          <cell r="C28">
            <v>2888.15</v>
          </cell>
          <cell r="D28">
            <v>2840</v>
          </cell>
          <cell r="E28">
            <v>2853.6</v>
          </cell>
          <cell r="F28">
            <v>2872.7129167656599</v>
          </cell>
          <cell r="G28">
            <v>12627</v>
          </cell>
          <cell r="H28">
            <v>1319</v>
          </cell>
          <cell r="I28">
            <v>36273746</v>
          </cell>
          <cell r="J28">
            <v>4971</v>
          </cell>
          <cell r="K28">
            <v>39.369999999999997</v>
          </cell>
          <cell r="L28">
            <v>48.15</v>
          </cell>
          <cell r="M28">
            <v>-21.4</v>
          </cell>
        </row>
        <row r="29">
          <cell r="A29">
            <v>43179</v>
          </cell>
          <cell r="B29">
            <v>2855</v>
          </cell>
          <cell r="C29">
            <v>2886.45</v>
          </cell>
          <cell r="D29">
            <v>2837.95</v>
          </cell>
          <cell r="E29">
            <v>2873.55</v>
          </cell>
          <cell r="F29">
            <v>2876.8687599966302</v>
          </cell>
          <cell r="G29">
            <v>11879</v>
          </cell>
          <cell r="H29">
            <v>740</v>
          </cell>
          <cell r="I29">
            <v>34174324</v>
          </cell>
          <cell r="J29">
            <v>4333</v>
          </cell>
          <cell r="K29">
            <v>36.479999999999997</v>
          </cell>
          <cell r="L29">
            <v>48.5</v>
          </cell>
          <cell r="M29">
            <v>18.55</v>
          </cell>
        </row>
        <row r="30">
          <cell r="A30">
            <v>43178</v>
          </cell>
          <cell r="B30">
            <v>2912</v>
          </cell>
          <cell r="C30">
            <v>2924.8</v>
          </cell>
          <cell r="D30">
            <v>2844</v>
          </cell>
          <cell r="E30">
            <v>2853.8</v>
          </cell>
          <cell r="F30">
            <v>2870.4648322770099</v>
          </cell>
          <cell r="G30">
            <v>12938</v>
          </cell>
          <cell r="H30">
            <v>725</v>
          </cell>
          <cell r="I30">
            <v>37138074</v>
          </cell>
          <cell r="J30">
            <v>7150</v>
          </cell>
          <cell r="K30">
            <v>55.26</v>
          </cell>
          <cell r="L30">
            <v>80.8</v>
          </cell>
          <cell r="M30">
            <v>-58.2</v>
          </cell>
        </row>
        <row r="31">
          <cell r="A31">
            <v>43175</v>
          </cell>
          <cell r="B31">
            <v>2949.1</v>
          </cell>
          <cell r="C31">
            <v>2954.95</v>
          </cell>
          <cell r="D31">
            <v>2892.65</v>
          </cell>
          <cell r="E31">
            <v>2912.2</v>
          </cell>
          <cell r="F31">
            <v>2923.17397570516</v>
          </cell>
          <cell r="G31">
            <v>9714</v>
          </cell>
          <cell r="H31">
            <v>897</v>
          </cell>
          <cell r="I31">
            <v>28395712</v>
          </cell>
          <cell r="J31">
            <v>3068</v>
          </cell>
          <cell r="K31">
            <v>31.58</v>
          </cell>
          <cell r="L31">
            <v>62.3</v>
          </cell>
          <cell r="M31">
            <v>-36.9</v>
          </cell>
        </row>
        <row r="32">
          <cell r="A32">
            <v>43174</v>
          </cell>
          <cell r="B32">
            <v>2946</v>
          </cell>
          <cell r="C32">
            <v>2971.5</v>
          </cell>
          <cell r="D32">
            <v>2935</v>
          </cell>
          <cell r="E32">
            <v>2949.1</v>
          </cell>
          <cell r="F32">
            <v>2960.5881687307401</v>
          </cell>
          <cell r="G32">
            <v>15907</v>
          </cell>
          <cell r="H32">
            <v>561</v>
          </cell>
          <cell r="I32">
            <v>47094076</v>
          </cell>
          <cell r="J32">
            <v>3989</v>
          </cell>
          <cell r="K32">
            <v>25.08</v>
          </cell>
          <cell r="L32">
            <v>36.5</v>
          </cell>
          <cell r="M32">
            <v>3.1</v>
          </cell>
        </row>
        <row r="33">
          <cell r="A33">
            <v>43173</v>
          </cell>
          <cell r="B33">
            <v>2967</v>
          </cell>
          <cell r="C33">
            <v>2967</v>
          </cell>
          <cell r="D33">
            <v>2935.65</v>
          </cell>
          <cell r="E33">
            <v>2948.85</v>
          </cell>
          <cell r="F33">
            <v>2947.8549651567901</v>
          </cell>
          <cell r="G33">
            <v>11480</v>
          </cell>
          <cell r="H33">
            <v>959</v>
          </cell>
          <cell r="I33">
            <v>33841375</v>
          </cell>
          <cell r="J33">
            <v>3738</v>
          </cell>
          <cell r="K33">
            <v>32.56</v>
          </cell>
          <cell r="L33">
            <v>31.35</v>
          </cell>
          <cell r="M33">
            <v>-18.149999999999999</v>
          </cell>
        </row>
        <row r="34">
          <cell r="A34">
            <v>43172</v>
          </cell>
          <cell r="B34">
            <v>2975</v>
          </cell>
          <cell r="C34">
            <v>3001</v>
          </cell>
          <cell r="D34">
            <v>2960</v>
          </cell>
          <cell r="E34">
            <v>2974.15</v>
          </cell>
          <cell r="F34">
            <v>2980.4107596724002</v>
          </cell>
          <cell r="G34">
            <v>14164</v>
          </cell>
          <cell r="H34">
            <v>1139</v>
          </cell>
          <cell r="I34">
            <v>42214538</v>
          </cell>
          <cell r="J34">
            <v>3323</v>
          </cell>
          <cell r="K34">
            <v>23.46</v>
          </cell>
          <cell r="L34">
            <v>41</v>
          </cell>
          <cell r="M34">
            <v>-0.85</v>
          </cell>
        </row>
        <row r="35">
          <cell r="A35">
            <v>43171</v>
          </cell>
          <cell r="B35">
            <v>2966.6</v>
          </cell>
          <cell r="C35">
            <v>2972.8</v>
          </cell>
          <cell r="D35">
            <v>2933.15</v>
          </cell>
          <cell r="E35">
            <v>2960.05</v>
          </cell>
          <cell r="F35">
            <v>2958.72512730465</v>
          </cell>
          <cell r="G35">
            <v>28475</v>
          </cell>
          <cell r="H35">
            <v>1025</v>
          </cell>
          <cell r="I35">
            <v>84249698</v>
          </cell>
          <cell r="J35">
            <v>18330</v>
          </cell>
          <cell r="K35">
            <v>64.37</v>
          </cell>
          <cell r="L35">
            <v>39.65</v>
          </cell>
          <cell r="M35">
            <v>-6.55</v>
          </cell>
        </row>
        <row r="36">
          <cell r="A36">
            <v>43168</v>
          </cell>
          <cell r="B36">
            <v>2912</v>
          </cell>
          <cell r="C36">
            <v>2965.2</v>
          </cell>
          <cell r="D36">
            <v>2912</v>
          </cell>
          <cell r="E36">
            <v>2938.05</v>
          </cell>
          <cell r="F36">
            <v>2940.6760959160702</v>
          </cell>
          <cell r="G36">
            <v>16014</v>
          </cell>
          <cell r="H36">
            <v>1138</v>
          </cell>
          <cell r="I36">
            <v>47091987</v>
          </cell>
          <cell r="J36">
            <v>8089</v>
          </cell>
          <cell r="K36">
            <v>50.51</v>
          </cell>
          <cell r="L36">
            <v>53.2</v>
          </cell>
          <cell r="M36">
            <v>26.05</v>
          </cell>
        </row>
        <row r="37">
          <cell r="A37">
            <v>43167</v>
          </cell>
          <cell r="B37">
            <v>2940.4</v>
          </cell>
          <cell r="C37">
            <v>2947.85</v>
          </cell>
          <cell r="D37">
            <v>2893.1</v>
          </cell>
          <cell r="E37">
            <v>2924.65</v>
          </cell>
          <cell r="F37">
            <v>2919.1958687727802</v>
          </cell>
          <cell r="G37">
            <v>8230</v>
          </cell>
          <cell r="H37">
            <v>630</v>
          </cell>
          <cell r="I37">
            <v>24024982</v>
          </cell>
          <cell r="J37">
            <v>2243</v>
          </cell>
          <cell r="K37">
            <v>27.25</v>
          </cell>
          <cell r="L37">
            <v>54.75</v>
          </cell>
          <cell r="M37">
            <v>-15.75</v>
          </cell>
        </row>
        <row r="38">
          <cell r="A38">
            <v>43166</v>
          </cell>
          <cell r="B38">
            <v>2892</v>
          </cell>
          <cell r="C38">
            <v>2939.95</v>
          </cell>
          <cell r="D38">
            <v>2876.1</v>
          </cell>
          <cell r="E38">
            <v>2910.45</v>
          </cell>
          <cell r="F38">
            <v>2914.87429643527</v>
          </cell>
          <cell r="G38">
            <v>12792</v>
          </cell>
          <cell r="H38">
            <v>1070</v>
          </cell>
          <cell r="I38">
            <v>37287072</v>
          </cell>
          <cell r="J38">
            <v>2962</v>
          </cell>
          <cell r="K38">
            <v>23.16</v>
          </cell>
          <cell r="L38">
            <v>63.85</v>
          </cell>
          <cell r="M38">
            <v>18.45</v>
          </cell>
        </row>
        <row r="39">
          <cell r="A39">
            <v>43165</v>
          </cell>
          <cell r="B39">
            <v>2960</v>
          </cell>
          <cell r="C39">
            <v>2976</v>
          </cell>
          <cell r="D39">
            <v>2886.95</v>
          </cell>
          <cell r="E39">
            <v>2899.9</v>
          </cell>
          <cell r="F39">
            <v>2942.3660554561702</v>
          </cell>
          <cell r="G39">
            <v>13416</v>
          </cell>
          <cell r="H39">
            <v>1085</v>
          </cell>
          <cell r="I39">
            <v>39474783</v>
          </cell>
          <cell r="J39">
            <v>3379</v>
          </cell>
          <cell r="K39">
            <v>25.19</v>
          </cell>
          <cell r="L39">
            <v>89.05</v>
          </cell>
          <cell r="M39">
            <v>-60.1</v>
          </cell>
        </row>
        <row r="40">
          <cell r="A40">
            <v>43164</v>
          </cell>
          <cell r="B40">
            <v>3025</v>
          </cell>
          <cell r="C40">
            <v>3025</v>
          </cell>
          <cell r="D40">
            <v>2929</v>
          </cell>
          <cell r="E40">
            <v>2942.1</v>
          </cell>
          <cell r="F40">
            <v>2955.3868268938199</v>
          </cell>
          <cell r="G40">
            <v>19722</v>
          </cell>
          <cell r="H40">
            <v>1576</v>
          </cell>
          <cell r="I40">
            <v>58286139</v>
          </cell>
          <cell r="J40">
            <v>5456</v>
          </cell>
          <cell r="K40">
            <v>27.66</v>
          </cell>
          <cell r="L40">
            <v>96</v>
          </cell>
          <cell r="M40">
            <v>-82.9</v>
          </cell>
        </row>
        <row r="41">
          <cell r="A41">
            <v>43160</v>
          </cell>
          <cell r="B41">
            <v>3049.6</v>
          </cell>
          <cell r="C41">
            <v>3077.4</v>
          </cell>
          <cell r="D41">
            <v>3017.65</v>
          </cell>
          <cell r="E41">
            <v>3025</v>
          </cell>
          <cell r="F41">
            <v>3049.6495685312502</v>
          </cell>
          <cell r="G41">
            <v>22829</v>
          </cell>
          <cell r="H41">
            <v>1799</v>
          </cell>
          <cell r="I41">
            <v>69620450</v>
          </cell>
          <cell r="J41">
            <v>4950</v>
          </cell>
          <cell r="K41">
            <v>21.68</v>
          </cell>
          <cell r="L41">
            <v>59.75</v>
          </cell>
          <cell r="M41">
            <v>-24.6</v>
          </cell>
        </row>
        <row r="42">
          <cell r="A42">
            <v>43159</v>
          </cell>
          <cell r="B42">
            <v>3010</v>
          </cell>
          <cell r="C42">
            <v>3052.7</v>
          </cell>
          <cell r="D42">
            <v>2994</v>
          </cell>
          <cell r="E42">
            <v>3018.8</v>
          </cell>
          <cell r="F42">
            <v>3026.7118894918499</v>
          </cell>
          <cell r="G42">
            <v>8108</v>
          </cell>
          <cell r="H42">
            <v>715</v>
          </cell>
          <cell r="I42">
            <v>24540580</v>
          </cell>
          <cell r="J42">
            <v>2631</v>
          </cell>
          <cell r="K42">
            <v>32.450000000000003</v>
          </cell>
          <cell r="L42">
            <v>58.7</v>
          </cell>
          <cell r="M42">
            <v>8.8000000000000007</v>
          </cell>
        </row>
        <row r="43">
          <cell r="A43">
            <v>43158</v>
          </cell>
          <cell r="B43">
            <v>3010</v>
          </cell>
          <cell r="C43">
            <v>3057</v>
          </cell>
          <cell r="D43">
            <v>3010</v>
          </cell>
          <cell r="E43">
            <v>3033.85</v>
          </cell>
          <cell r="F43">
            <v>3037.7932015688598</v>
          </cell>
          <cell r="G43">
            <v>13003</v>
          </cell>
          <cell r="H43">
            <v>1288</v>
          </cell>
          <cell r="I43">
            <v>39500425</v>
          </cell>
          <cell r="J43">
            <v>3936</v>
          </cell>
          <cell r="K43">
            <v>30.27</v>
          </cell>
          <cell r="L43">
            <v>47</v>
          </cell>
          <cell r="M43">
            <v>23.85</v>
          </cell>
        </row>
        <row r="44">
          <cell r="A44">
            <v>43157</v>
          </cell>
          <cell r="B44">
            <v>3024</v>
          </cell>
          <cell r="C44">
            <v>3043.75</v>
          </cell>
          <cell r="D44">
            <v>3000.6</v>
          </cell>
          <cell r="E44">
            <v>3007.2</v>
          </cell>
          <cell r="F44">
            <v>3016.2873664500398</v>
          </cell>
          <cell r="G44">
            <v>9079</v>
          </cell>
          <cell r="H44">
            <v>650</v>
          </cell>
          <cell r="I44">
            <v>27384873</v>
          </cell>
          <cell r="J44">
            <v>2880</v>
          </cell>
          <cell r="K44">
            <v>31.72</v>
          </cell>
          <cell r="L44">
            <v>43.15</v>
          </cell>
          <cell r="M44">
            <v>-16.8</v>
          </cell>
        </row>
        <row r="45">
          <cell r="A45">
            <v>43154</v>
          </cell>
          <cell r="B45">
            <v>2975</v>
          </cell>
          <cell r="C45">
            <v>3004</v>
          </cell>
          <cell r="D45">
            <v>2960.05</v>
          </cell>
          <cell r="E45">
            <v>2988</v>
          </cell>
          <cell r="F45">
            <v>2983.9044844185401</v>
          </cell>
          <cell r="G45">
            <v>27629</v>
          </cell>
          <cell r="H45">
            <v>1423</v>
          </cell>
          <cell r="I45">
            <v>82442297</v>
          </cell>
          <cell r="J45">
            <v>11603</v>
          </cell>
          <cell r="K45">
            <v>42</v>
          </cell>
          <cell r="L45">
            <v>43.95</v>
          </cell>
          <cell r="M45">
            <v>13</v>
          </cell>
        </row>
        <row r="46">
          <cell r="A46">
            <v>43153</v>
          </cell>
          <cell r="B46">
            <v>3044</v>
          </cell>
          <cell r="C46">
            <v>3044</v>
          </cell>
          <cell r="D46">
            <v>2956.35</v>
          </cell>
          <cell r="E46">
            <v>2971</v>
          </cell>
          <cell r="F46">
            <v>2987.6566051136301</v>
          </cell>
          <cell r="G46">
            <v>8448</v>
          </cell>
          <cell r="H46">
            <v>863</v>
          </cell>
          <cell r="I46">
            <v>25239723</v>
          </cell>
          <cell r="J46">
            <v>2940</v>
          </cell>
          <cell r="K46">
            <v>34.799999999999997</v>
          </cell>
          <cell r="L46">
            <v>87.65</v>
          </cell>
          <cell r="M46">
            <v>-73</v>
          </cell>
        </row>
        <row r="47">
          <cell r="A47">
            <v>43152</v>
          </cell>
          <cell r="B47">
            <v>3055</v>
          </cell>
          <cell r="C47">
            <v>3075.6</v>
          </cell>
          <cell r="D47">
            <v>3000</v>
          </cell>
          <cell r="E47">
            <v>3008.25</v>
          </cell>
          <cell r="F47">
            <v>3026.31500765696</v>
          </cell>
          <cell r="G47">
            <v>13060</v>
          </cell>
          <cell r="H47">
            <v>957</v>
          </cell>
          <cell r="I47">
            <v>39523674</v>
          </cell>
          <cell r="J47">
            <v>4441</v>
          </cell>
          <cell r="K47">
            <v>34</v>
          </cell>
          <cell r="L47">
            <v>75.599999999999994</v>
          </cell>
          <cell r="M47">
            <v>-46.75</v>
          </cell>
        </row>
        <row r="48">
          <cell r="A48">
            <v>43151</v>
          </cell>
          <cell r="B48">
            <v>3035.6</v>
          </cell>
          <cell r="C48">
            <v>3067.35</v>
          </cell>
          <cell r="D48">
            <v>3015.6</v>
          </cell>
          <cell r="E48">
            <v>3049.65</v>
          </cell>
          <cell r="F48">
            <v>3054.92341757654</v>
          </cell>
          <cell r="G48">
            <v>13097</v>
          </cell>
          <cell r="H48">
            <v>542</v>
          </cell>
          <cell r="I48">
            <v>40010332</v>
          </cell>
          <cell r="J48">
            <v>7446</v>
          </cell>
          <cell r="K48">
            <v>56.85</v>
          </cell>
          <cell r="L48">
            <v>51.75</v>
          </cell>
          <cell r="M48">
            <v>14.05</v>
          </cell>
        </row>
        <row r="49">
          <cell r="A49">
            <v>43150</v>
          </cell>
          <cell r="B49">
            <v>3081</v>
          </cell>
          <cell r="C49">
            <v>3111.55</v>
          </cell>
          <cell r="D49">
            <v>3014.6</v>
          </cell>
          <cell r="E49">
            <v>3039.85</v>
          </cell>
          <cell r="F49">
            <v>3064.2024893037701</v>
          </cell>
          <cell r="G49">
            <v>12855</v>
          </cell>
          <cell r="H49">
            <v>926</v>
          </cell>
          <cell r="I49">
            <v>39390323</v>
          </cell>
          <cell r="J49">
            <v>1738</v>
          </cell>
          <cell r="K49">
            <v>13.52</v>
          </cell>
          <cell r="L49">
            <v>96.95</v>
          </cell>
          <cell r="M49">
            <v>-41.15</v>
          </cell>
        </row>
        <row r="50">
          <cell r="A50">
            <v>43147</v>
          </cell>
          <cell r="B50">
            <v>3169</v>
          </cell>
          <cell r="C50">
            <v>3169</v>
          </cell>
          <cell r="D50">
            <v>3096.4</v>
          </cell>
          <cell r="E50">
            <v>3102.95</v>
          </cell>
          <cell r="F50">
            <v>3116.8710421472001</v>
          </cell>
          <cell r="G50">
            <v>9538</v>
          </cell>
          <cell r="H50">
            <v>702</v>
          </cell>
          <cell r="I50">
            <v>29728716</v>
          </cell>
          <cell r="J50">
            <v>2723</v>
          </cell>
          <cell r="K50">
            <v>28.55</v>
          </cell>
          <cell r="L50">
            <v>72.599999999999994</v>
          </cell>
          <cell r="M50">
            <v>-66.05</v>
          </cell>
        </row>
        <row r="51">
          <cell r="A51">
            <v>43146</v>
          </cell>
          <cell r="B51">
            <v>3158</v>
          </cell>
          <cell r="C51">
            <v>3164</v>
          </cell>
          <cell r="D51">
            <v>3099.65</v>
          </cell>
          <cell r="E51">
            <v>3140.6</v>
          </cell>
          <cell r="F51">
            <v>3134.51819459628</v>
          </cell>
          <cell r="G51">
            <v>6403</v>
          </cell>
          <cell r="H51">
            <v>514</v>
          </cell>
          <cell r="I51">
            <v>20070320</v>
          </cell>
          <cell r="J51">
            <v>1626</v>
          </cell>
          <cell r="K51">
            <v>25.39</v>
          </cell>
          <cell r="L51">
            <v>64.349999999999994</v>
          </cell>
          <cell r="M51">
            <v>-17.399999999999999</v>
          </cell>
        </row>
        <row r="52">
          <cell r="A52">
            <v>43145</v>
          </cell>
          <cell r="B52">
            <v>3187</v>
          </cell>
          <cell r="C52">
            <v>3187</v>
          </cell>
          <cell r="D52">
            <v>3100</v>
          </cell>
          <cell r="E52">
            <v>3110.85</v>
          </cell>
          <cell r="F52">
            <v>3126.96046745183</v>
          </cell>
          <cell r="G52">
            <v>10953</v>
          </cell>
          <cell r="H52">
            <v>749</v>
          </cell>
          <cell r="I52">
            <v>34249598</v>
          </cell>
          <cell r="J52">
            <v>2603</v>
          </cell>
          <cell r="K52">
            <v>23.77</v>
          </cell>
          <cell r="L52">
            <v>87</v>
          </cell>
          <cell r="M52">
            <v>-76.150000000000006</v>
          </cell>
        </row>
        <row r="53">
          <cell r="A53">
            <v>43143</v>
          </cell>
          <cell r="B53">
            <v>3124.75</v>
          </cell>
          <cell r="C53">
            <v>3160</v>
          </cell>
          <cell r="D53">
            <v>3108</v>
          </cell>
          <cell r="E53">
            <v>3143.35</v>
          </cell>
          <cell r="F53">
            <v>3133.8937519492601</v>
          </cell>
          <cell r="G53">
            <v>9619</v>
          </cell>
          <cell r="H53">
            <v>729</v>
          </cell>
          <cell r="I53">
            <v>30144924</v>
          </cell>
          <cell r="J53">
            <v>2250</v>
          </cell>
          <cell r="K53">
            <v>23.39</v>
          </cell>
          <cell r="L53">
            <v>52</v>
          </cell>
          <cell r="M53">
            <v>18.600000000000001</v>
          </cell>
        </row>
        <row r="54">
          <cell r="A54">
            <v>43140</v>
          </cell>
          <cell r="B54">
            <v>3140</v>
          </cell>
          <cell r="C54">
            <v>3140.4</v>
          </cell>
          <cell r="D54">
            <v>3095.15</v>
          </cell>
          <cell r="E54">
            <v>3103.5</v>
          </cell>
          <cell r="F54">
            <v>3116.8620484614198</v>
          </cell>
          <cell r="G54">
            <v>6727</v>
          </cell>
          <cell r="H54">
            <v>564</v>
          </cell>
          <cell r="I54">
            <v>20967131</v>
          </cell>
          <cell r="J54">
            <v>2458</v>
          </cell>
          <cell r="K54">
            <v>36.54</v>
          </cell>
          <cell r="L54">
            <v>45.25</v>
          </cell>
          <cell r="M54">
            <v>-36.5</v>
          </cell>
        </row>
        <row r="55">
          <cell r="A55">
            <v>43139</v>
          </cell>
          <cell r="B55">
            <v>3180</v>
          </cell>
          <cell r="C55">
            <v>3188.5</v>
          </cell>
          <cell r="D55">
            <v>3139</v>
          </cell>
          <cell r="E55">
            <v>3152.4</v>
          </cell>
          <cell r="F55">
            <v>3160.11174470884</v>
          </cell>
          <cell r="G55">
            <v>9119</v>
          </cell>
          <cell r="H55">
            <v>582</v>
          </cell>
          <cell r="I55">
            <v>28817059</v>
          </cell>
          <cell r="J55">
            <v>1705</v>
          </cell>
          <cell r="K55">
            <v>18.7</v>
          </cell>
          <cell r="L55">
            <v>49.5</v>
          </cell>
          <cell r="M55">
            <v>-27.6</v>
          </cell>
        </row>
        <row r="56">
          <cell r="A56">
            <v>43138</v>
          </cell>
          <cell r="B56">
            <v>3188</v>
          </cell>
          <cell r="C56">
            <v>3193.95</v>
          </cell>
          <cell r="D56">
            <v>3128.7</v>
          </cell>
          <cell r="E56">
            <v>3137.3</v>
          </cell>
          <cell r="F56">
            <v>3151.6056380417299</v>
          </cell>
          <cell r="G56">
            <v>9968</v>
          </cell>
          <cell r="H56">
            <v>790</v>
          </cell>
          <cell r="I56">
            <v>31415205</v>
          </cell>
          <cell r="J56">
            <v>1905</v>
          </cell>
          <cell r="K56">
            <v>19.11</v>
          </cell>
          <cell r="L56">
            <v>65.25</v>
          </cell>
          <cell r="M56">
            <v>-50.7</v>
          </cell>
        </row>
        <row r="57">
          <cell r="A57">
            <v>43137</v>
          </cell>
          <cell r="B57">
            <v>3101</v>
          </cell>
          <cell r="C57">
            <v>3165</v>
          </cell>
          <cell r="D57">
            <v>3029.25</v>
          </cell>
          <cell r="E57">
            <v>3138.2</v>
          </cell>
          <cell r="F57">
            <v>3114.4283708522398</v>
          </cell>
          <cell r="G57">
            <v>21367</v>
          </cell>
          <cell r="H57">
            <v>1508</v>
          </cell>
          <cell r="I57">
            <v>66545991</v>
          </cell>
          <cell r="J57">
            <v>3792</v>
          </cell>
          <cell r="K57">
            <v>17.75</v>
          </cell>
          <cell r="L57">
            <v>135.75</v>
          </cell>
          <cell r="M57">
            <v>37.200000000000003</v>
          </cell>
        </row>
        <row r="58">
          <cell r="A58">
            <v>43136</v>
          </cell>
          <cell r="B58">
            <v>3205</v>
          </cell>
          <cell r="C58">
            <v>3239</v>
          </cell>
          <cell r="D58">
            <v>3142.35</v>
          </cell>
          <cell r="E58">
            <v>3177.8</v>
          </cell>
          <cell r="F58">
            <v>3180.3715987217902</v>
          </cell>
          <cell r="G58">
            <v>20654</v>
          </cell>
          <cell r="H58">
            <v>1627</v>
          </cell>
          <cell r="I58">
            <v>65687395</v>
          </cell>
          <cell r="J58">
            <v>4969</v>
          </cell>
          <cell r="K58">
            <v>24.06</v>
          </cell>
          <cell r="L58">
            <v>96.65</v>
          </cell>
          <cell r="M58">
            <v>-27.2</v>
          </cell>
        </row>
        <row r="59">
          <cell r="A59">
            <v>43133</v>
          </cell>
          <cell r="B59">
            <v>3413</v>
          </cell>
          <cell r="C59">
            <v>3472.6</v>
          </cell>
          <cell r="D59">
            <v>3172</v>
          </cell>
          <cell r="E59">
            <v>3242.6</v>
          </cell>
          <cell r="F59">
            <v>3311.4868168473299</v>
          </cell>
          <cell r="G59">
            <v>70848</v>
          </cell>
          <cell r="H59">
            <v>5167</v>
          </cell>
          <cell r="I59">
            <v>234612218</v>
          </cell>
          <cell r="J59">
            <v>14165</v>
          </cell>
          <cell r="K59">
            <v>19.989999999999998</v>
          </cell>
          <cell r="L59">
            <v>300.60000000000002</v>
          </cell>
          <cell r="M59">
            <v>-170.4</v>
          </cell>
        </row>
        <row r="60">
          <cell r="A60">
            <v>43132</v>
          </cell>
          <cell r="B60">
            <v>3325</v>
          </cell>
          <cell r="C60">
            <v>3418.25</v>
          </cell>
          <cell r="D60">
            <v>3297.85</v>
          </cell>
          <cell r="E60">
            <v>3409.5</v>
          </cell>
          <cell r="F60">
            <v>3372.8433986780401</v>
          </cell>
          <cell r="G60">
            <v>35402</v>
          </cell>
          <cell r="H60">
            <v>2712</v>
          </cell>
          <cell r="I60">
            <v>119405402</v>
          </cell>
          <cell r="J60">
            <v>13399</v>
          </cell>
          <cell r="K60">
            <v>37.85</v>
          </cell>
          <cell r="L60">
            <v>120.4</v>
          </cell>
          <cell r="M60">
            <v>84.5</v>
          </cell>
        </row>
        <row r="61">
          <cell r="A61">
            <v>43131</v>
          </cell>
          <cell r="B61">
            <v>3352</v>
          </cell>
          <cell r="C61">
            <v>3379.15</v>
          </cell>
          <cell r="D61">
            <v>3306.05</v>
          </cell>
          <cell r="E61">
            <v>3338.8</v>
          </cell>
          <cell r="F61">
            <v>3368.64766811761</v>
          </cell>
          <cell r="G61">
            <v>56285</v>
          </cell>
          <cell r="H61">
            <v>1089</v>
          </cell>
          <cell r="I61">
            <v>189604334</v>
          </cell>
          <cell r="J61">
            <v>46191</v>
          </cell>
          <cell r="K61">
            <v>82.07</v>
          </cell>
          <cell r="L61">
            <v>73.099999999999994</v>
          </cell>
          <cell r="M61">
            <v>-13.2</v>
          </cell>
        </row>
        <row r="62">
          <cell r="A62">
            <v>43130</v>
          </cell>
          <cell r="B62">
            <v>3367</v>
          </cell>
          <cell r="C62">
            <v>3402.4</v>
          </cell>
          <cell r="D62">
            <v>3344</v>
          </cell>
          <cell r="E62">
            <v>3351.4</v>
          </cell>
          <cell r="F62">
            <v>3370.9688130125</v>
          </cell>
          <cell r="G62">
            <v>14878</v>
          </cell>
          <cell r="H62">
            <v>1003</v>
          </cell>
          <cell r="I62">
            <v>50153274</v>
          </cell>
          <cell r="J62">
            <v>3654</v>
          </cell>
          <cell r="K62">
            <v>24.56</v>
          </cell>
          <cell r="L62">
            <v>58.4</v>
          </cell>
          <cell r="M62">
            <v>-15.6</v>
          </cell>
        </row>
        <row r="63">
          <cell r="A63">
            <v>43129</v>
          </cell>
          <cell r="B63">
            <v>3306.9</v>
          </cell>
          <cell r="C63">
            <v>3378.2</v>
          </cell>
          <cell r="D63">
            <v>3296.85</v>
          </cell>
          <cell r="E63">
            <v>3362.1</v>
          </cell>
          <cell r="F63">
            <v>3349.1205854820801</v>
          </cell>
          <cell r="G63">
            <v>11751</v>
          </cell>
          <cell r="H63">
            <v>1024</v>
          </cell>
          <cell r="I63">
            <v>39355516</v>
          </cell>
          <cell r="J63">
            <v>3314</v>
          </cell>
          <cell r="K63">
            <v>28.2</v>
          </cell>
          <cell r="L63">
            <v>81.349999999999994</v>
          </cell>
          <cell r="M63">
            <v>55.2</v>
          </cell>
        </row>
        <row r="64">
          <cell r="A64">
            <v>43125</v>
          </cell>
          <cell r="B64">
            <v>3335.5</v>
          </cell>
          <cell r="C64">
            <v>3337</v>
          </cell>
          <cell r="D64">
            <v>3291</v>
          </cell>
          <cell r="E64">
            <v>3303.2</v>
          </cell>
          <cell r="F64">
            <v>3313.62915243713</v>
          </cell>
          <cell r="G64">
            <v>19326</v>
          </cell>
          <cell r="H64">
            <v>875</v>
          </cell>
          <cell r="I64">
            <v>64039197</v>
          </cell>
          <cell r="J64">
            <v>12382</v>
          </cell>
          <cell r="K64">
            <v>64.069999999999993</v>
          </cell>
          <cell r="L64">
            <v>46</v>
          </cell>
          <cell r="M64">
            <v>-32.299999999999997</v>
          </cell>
        </row>
        <row r="65">
          <cell r="A65">
            <v>43124</v>
          </cell>
          <cell r="B65">
            <v>3285</v>
          </cell>
          <cell r="C65">
            <v>3349.3</v>
          </cell>
          <cell r="D65">
            <v>3283.2</v>
          </cell>
          <cell r="E65">
            <v>3335.6</v>
          </cell>
          <cell r="F65">
            <v>3323.6558200741702</v>
          </cell>
          <cell r="G65">
            <v>16718</v>
          </cell>
          <cell r="H65">
            <v>1233</v>
          </cell>
          <cell r="I65">
            <v>55564878</v>
          </cell>
          <cell r="J65">
            <v>4140</v>
          </cell>
          <cell r="K65">
            <v>24.76</v>
          </cell>
          <cell r="L65">
            <v>66.099999999999994</v>
          </cell>
          <cell r="M65">
            <v>50.6</v>
          </cell>
        </row>
        <row r="66">
          <cell r="A66">
            <v>43123</v>
          </cell>
          <cell r="B66">
            <v>3299</v>
          </cell>
          <cell r="C66">
            <v>3322</v>
          </cell>
          <cell r="D66">
            <v>3272.1</v>
          </cell>
          <cell r="E66">
            <v>3294.3</v>
          </cell>
          <cell r="F66">
            <v>3290.49703331811</v>
          </cell>
          <cell r="G66">
            <v>10955</v>
          </cell>
          <cell r="H66">
            <v>843</v>
          </cell>
          <cell r="I66">
            <v>36047395</v>
          </cell>
          <cell r="J66">
            <v>2897</v>
          </cell>
          <cell r="K66">
            <v>26.44</v>
          </cell>
          <cell r="L66">
            <v>49.9</v>
          </cell>
          <cell r="M66">
            <v>-4.7</v>
          </cell>
        </row>
        <row r="67">
          <cell r="A67">
            <v>43122</v>
          </cell>
          <cell r="B67">
            <v>3207</v>
          </cell>
          <cell r="C67">
            <v>3281.2</v>
          </cell>
          <cell r="D67">
            <v>3207</v>
          </cell>
          <cell r="E67">
            <v>3272.1</v>
          </cell>
          <cell r="F67">
            <v>3252.55603127326</v>
          </cell>
          <cell r="G67">
            <v>10744</v>
          </cell>
          <cell r="H67">
            <v>920</v>
          </cell>
          <cell r="I67">
            <v>34945462</v>
          </cell>
          <cell r="J67">
            <v>2010</v>
          </cell>
          <cell r="K67">
            <v>18.71</v>
          </cell>
          <cell r="L67">
            <v>74.2</v>
          </cell>
          <cell r="M67">
            <v>65.099999999999994</v>
          </cell>
        </row>
        <row r="68">
          <cell r="A68">
            <v>43119</v>
          </cell>
          <cell r="B68">
            <v>3227.9</v>
          </cell>
          <cell r="C68">
            <v>3227.9</v>
          </cell>
          <cell r="D68">
            <v>3173.35</v>
          </cell>
          <cell r="E68">
            <v>3208.05</v>
          </cell>
          <cell r="F68">
            <v>3193.4732960627998</v>
          </cell>
          <cell r="G68">
            <v>8407</v>
          </cell>
          <cell r="H68">
            <v>700</v>
          </cell>
          <cell r="I68">
            <v>26847530</v>
          </cell>
          <cell r="J68">
            <v>3511</v>
          </cell>
          <cell r="K68">
            <v>41.76</v>
          </cell>
          <cell r="L68">
            <v>54.55</v>
          </cell>
          <cell r="M68">
            <v>-19.850000000000001</v>
          </cell>
        </row>
        <row r="69">
          <cell r="A69">
            <v>43118</v>
          </cell>
          <cell r="B69">
            <v>3219.75</v>
          </cell>
          <cell r="C69">
            <v>3237.15</v>
          </cell>
          <cell r="D69">
            <v>3187.8</v>
          </cell>
          <cell r="E69">
            <v>3195.4</v>
          </cell>
          <cell r="F69">
            <v>3215.0461945386101</v>
          </cell>
          <cell r="G69">
            <v>26843</v>
          </cell>
          <cell r="H69">
            <v>1797</v>
          </cell>
          <cell r="I69">
            <v>86301485</v>
          </cell>
          <cell r="J69">
            <v>10568</v>
          </cell>
          <cell r="K69">
            <v>39.369999999999997</v>
          </cell>
          <cell r="L69">
            <v>49.35</v>
          </cell>
          <cell r="M69">
            <v>-24.35</v>
          </cell>
        </row>
        <row r="70">
          <cell r="A70">
            <v>43117</v>
          </cell>
          <cell r="B70">
            <v>3189</v>
          </cell>
          <cell r="C70">
            <v>3212.9</v>
          </cell>
          <cell r="D70">
            <v>3152.45</v>
          </cell>
          <cell r="E70">
            <v>3184.9</v>
          </cell>
          <cell r="F70">
            <v>3185.8872611464899</v>
          </cell>
          <cell r="G70">
            <v>9420</v>
          </cell>
          <cell r="H70">
            <v>849</v>
          </cell>
          <cell r="I70">
            <v>30011058</v>
          </cell>
          <cell r="J70">
            <v>2295</v>
          </cell>
          <cell r="K70">
            <v>24.36</v>
          </cell>
          <cell r="L70">
            <v>60.45</v>
          </cell>
          <cell r="M70">
            <v>-4.0999999999999996</v>
          </cell>
        </row>
        <row r="71">
          <cell r="A71">
            <v>43116</v>
          </cell>
          <cell r="B71">
            <v>3164</v>
          </cell>
          <cell r="C71">
            <v>3200</v>
          </cell>
          <cell r="D71">
            <v>3145</v>
          </cell>
          <cell r="E71">
            <v>3160</v>
          </cell>
          <cell r="F71">
            <v>3161.6382041428401</v>
          </cell>
          <cell r="G71">
            <v>10669</v>
          </cell>
          <cell r="H71">
            <v>1125</v>
          </cell>
          <cell r="I71">
            <v>33731518</v>
          </cell>
          <cell r="J71">
            <v>3403</v>
          </cell>
          <cell r="K71">
            <v>31.9</v>
          </cell>
          <cell r="L71">
            <v>55</v>
          </cell>
          <cell r="M71">
            <v>-4</v>
          </cell>
        </row>
        <row r="72">
          <cell r="A72">
            <v>43115</v>
          </cell>
          <cell r="B72">
            <v>3175.1</v>
          </cell>
          <cell r="C72">
            <v>3184.95</v>
          </cell>
          <cell r="D72">
            <v>3155</v>
          </cell>
          <cell r="E72">
            <v>3163.3</v>
          </cell>
          <cell r="F72">
            <v>3168.0456725755898</v>
          </cell>
          <cell r="G72">
            <v>9590</v>
          </cell>
          <cell r="H72">
            <v>966</v>
          </cell>
          <cell r="I72">
            <v>30381558</v>
          </cell>
          <cell r="J72">
            <v>3288</v>
          </cell>
          <cell r="K72">
            <v>34.29</v>
          </cell>
          <cell r="L72">
            <v>29.95</v>
          </cell>
          <cell r="M72">
            <v>-11.8</v>
          </cell>
        </row>
        <row r="73">
          <cell r="A73">
            <v>43112</v>
          </cell>
          <cell r="B73">
            <v>3205</v>
          </cell>
          <cell r="C73">
            <v>3214.7</v>
          </cell>
          <cell r="D73">
            <v>3154</v>
          </cell>
          <cell r="E73">
            <v>3175.1</v>
          </cell>
          <cell r="F73">
            <v>3176.6542883136199</v>
          </cell>
          <cell r="G73">
            <v>12091</v>
          </cell>
          <cell r="H73">
            <v>858</v>
          </cell>
          <cell r="I73">
            <v>38408927</v>
          </cell>
          <cell r="J73">
            <v>2959</v>
          </cell>
          <cell r="K73">
            <v>24.47</v>
          </cell>
          <cell r="L73">
            <v>60.7</v>
          </cell>
          <cell r="M73">
            <v>-29.9</v>
          </cell>
        </row>
        <row r="74">
          <cell r="A74">
            <v>43111</v>
          </cell>
          <cell r="B74">
            <v>3328</v>
          </cell>
          <cell r="C74">
            <v>3328</v>
          </cell>
          <cell r="D74">
            <v>3185</v>
          </cell>
          <cell r="E74">
            <v>3202</v>
          </cell>
          <cell r="F74">
            <v>3208.1979241231202</v>
          </cell>
          <cell r="G74">
            <v>8382</v>
          </cell>
          <cell r="H74">
            <v>631</v>
          </cell>
          <cell r="I74">
            <v>26891115</v>
          </cell>
          <cell r="J74">
            <v>1796</v>
          </cell>
          <cell r="K74">
            <v>21.43</v>
          </cell>
          <cell r="L74">
            <v>143</v>
          </cell>
          <cell r="M74">
            <v>-126</v>
          </cell>
        </row>
        <row r="75">
          <cell r="A75">
            <v>43110</v>
          </cell>
          <cell r="B75">
            <v>3238.55</v>
          </cell>
          <cell r="C75">
            <v>3240.55</v>
          </cell>
          <cell r="D75">
            <v>3203</v>
          </cell>
          <cell r="E75">
            <v>3205.35</v>
          </cell>
          <cell r="F75">
            <v>3215.85956830744</v>
          </cell>
          <cell r="G75">
            <v>7598</v>
          </cell>
          <cell r="H75">
            <v>790</v>
          </cell>
          <cell r="I75">
            <v>24434101</v>
          </cell>
          <cell r="J75">
            <v>2720</v>
          </cell>
          <cell r="K75">
            <v>35.799999999999997</v>
          </cell>
          <cell r="L75">
            <v>37.549999999999997</v>
          </cell>
          <cell r="M75">
            <v>-33.200000000000003</v>
          </cell>
        </row>
        <row r="76">
          <cell r="A76">
            <v>43109</v>
          </cell>
          <cell r="B76">
            <v>3276</v>
          </cell>
          <cell r="C76">
            <v>3292.95</v>
          </cell>
          <cell r="D76">
            <v>3231</v>
          </cell>
          <cell r="E76">
            <v>3240.95</v>
          </cell>
          <cell r="F76">
            <v>3247.0887174541899</v>
          </cell>
          <cell r="G76">
            <v>11407</v>
          </cell>
          <cell r="H76">
            <v>1121</v>
          </cell>
          <cell r="I76">
            <v>37039541</v>
          </cell>
          <cell r="J76">
            <v>4228</v>
          </cell>
          <cell r="K76">
            <v>37.06</v>
          </cell>
          <cell r="L76">
            <v>61.95</v>
          </cell>
          <cell r="M76">
            <v>-35.049999999999997</v>
          </cell>
        </row>
        <row r="77">
          <cell r="A77">
            <v>43108</v>
          </cell>
          <cell r="B77">
            <v>3316</v>
          </cell>
          <cell r="C77">
            <v>3316</v>
          </cell>
          <cell r="D77">
            <v>3266.65</v>
          </cell>
          <cell r="E77">
            <v>3275.35</v>
          </cell>
          <cell r="F77">
            <v>3277.8172711133602</v>
          </cell>
          <cell r="G77">
            <v>7886</v>
          </cell>
          <cell r="H77">
            <v>828</v>
          </cell>
          <cell r="I77">
            <v>25848867</v>
          </cell>
          <cell r="J77">
            <v>3630</v>
          </cell>
          <cell r="K77">
            <v>46.03</v>
          </cell>
          <cell r="L77">
            <v>49.35</v>
          </cell>
          <cell r="M77">
            <v>-40.65</v>
          </cell>
        </row>
        <row r="78">
          <cell r="A78">
            <v>43105</v>
          </cell>
          <cell r="B78">
            <v>3272.7</v>
          </cell>
          <cell r="C78">
            <v>3292</v>
          </cell>
          <cell r="D78">
            <v>3247</v>
          </cell>
          <cell r="E78">
            <v>3277.55</v>
          </cell>
          <cell r="F78">
            <v>3277.5006264682802</v>
          </cell>
          <cell r="G78">
            <v>12770</v>
          </cell>
          <cell r="H78">
            <v>1292</v>
          </cell>
          <cell r="I78">
            <v>41853683</v>
          </cell>
          <cell r="J78">
            <v>8064</v>
          </cell>
          <cell r="K78">
            <v>63.15</v>
          </cell>
          <cell r="L78">
            <v>45</v>
          </cell>
          <cell r="M78">
            <v>4.8499999999999996</v>
          </cell>
        </row>
        <row r="79">
          <cell r="A79">
            <v>43104</v>
          </cell>
          <cell r="B79">
            <v>3243</v>
          </cell>
          <cell r="C79">
            <v>3273</v>
          </cell>
          <cell r="D79">
            <v>3221</v>
          </cell>
          <cell r="E79">
            <v>3262.75</v>
          </cell>
          <cell r="F79">
            <v>3243.4305623471801</v>
          </cell>
          <cell r="G79">
            <v>8180</v>
          </cell>
          <cell r="H79">
            <v>926</v>
          </cell>
          <cell r="I79">
            <v>26531262</v>
          </cell>
          <cell r="J79">
            <v>2340</v>
          </cell>
          <cell r="K79">
            <v>28.61</v>
          </cell>
          <cell r="L79">
            <v>52</v>
          </cell>
          <cell r="M79">
            <v>19.75</v>
          </cell>
        </row>
        <row r="80">
          <cell r="A80">
            <v>43103</v>
          </cell>
          <cell r="B80">
            <v>3299.65</v>
          </cell>
          <cell r="C80">
            <v>3306.4</v>
          </cell>
          <cell r="D80">
            <v>3240</v>
          </cell>
          <cell r="E80">
            <v>3247.45</v>
          </cell>
          <cell r="F80">
            <v>3261.4037597540701</v>
          </cell>
          <cell r="G80">
            <v>8458</v>
          </cell>
          <cell r="H80">
            <v>644</v>
          </cell>
          <cell r="I80">
            <v>27584953</v>
          </cell>
          <cell r="J80">
            <v>2221</v>
          </cell>
          <cell r="K80">
            <v>26.26</v>
          </cell>
          <cell r="L80">
            <v>66.400000000000006</v>
          </cell>
          <cell r="M80">
            <v>-52.2</v>
          </cell>
        </row>
        <row r="81">
          <cell r="A81">
            <v>43102</v>
          </cell>
          <cell r="B81">
            <v>3314.85</v>
          </cell>
          <cell r="C81">
            <v>3344.5</v>
          </cell>
          <cell r="D81">
            <v>3285.25</v>
          </cell>
          <cell r="E81">
            <v>3294.15</v>
          </cell>
          <cell r="F81">
            <v>3310.78136380761</v>
          </cell>
          <cell r="G81">
            <v>15926</v>
          </cell>
          <cell r="H81">
            <v>1243</v>
          </cell>
          <cell r="I81">
            <v>52727504</v>
          </cell>
          <cell r="J81">
            <v>3409</v>
          </cell>
          <cell r="K81">
            <v>21.41</v>
          </cell>
          <cell r="L81">
            <v>59.25</v>
          </cell>
          <cell r="M81">
            <v>-20.7</v>
          </cell>
        </row>
        <row r="82">
          <cell r="A82">
            <v>43101</v>
          </cell>
          <cell r="B82">
            <v>3326.6</v>
          </cell>
          <cell r="C82">
            <v>3348.05</v>
          </cell>
          <cell r="D82">
            <v>3285</v>
          </cell>
          <cell r="E82">
            <v>3293.4</v>
          </cell>
          <cell r="F82">
            <v>3309.12290969899</v>
          </cell>
          <cell r="G82">
            <v>8372</v>
          </cell>
          <cell r="H82">
            <v>608</v>
          </cell>
          <cell r="I82">
            <v>27703977</v>
          </cell>
          <cell r="J82">
            <v>1549</v>
          </cell>
          <cell r="K82">
            <v>18.5</v>
          </cell>
          <cell r="L82">
            <v>63.05</v>
          </cell>
          <cell r="M82">
            <v>-33.200000000000003</v>
          </cell>
        </row>
        <row r="83">
          <cell r="A83">
            <v>43098</v>
          </cell>
          <cell r="B83">
            <v>3333</v>
          </cell>
          <cell r="C83">
            <v>3333.6</v>
          </cell>
          <cell r="D83">
            <v>3289.55</v>
          </cell>
          <cell r="E83">
            <v>3323.2</v>
          </cell>
          <cell r="F83">
            <v>3311.65522360363</v>
          </cell>
          <cell r="G83">
            <v>10778</v>
          </cell>
          <cell r="H83">
            <v>654</v>
          </cell>
          <cell r="I83">
            <v>35693020</v>
          </cell>
          <cell r="J83">
            <v>1601</v>
          </cell>
          <cell r="K83">
            <v>14.85</v>
          </cell>
          <cell r="L83">
            <v>44.05</v>
          </cell>
          <cell r="M83">
            <v>-9.8000000000000007</v>
          </cell>
        </row>
        <row r="84">
          <cell r="A84">
            <v>43097</v>
          </cell>
          <cell r="B84">
            <v>3330</v>
          </cell>
          <cell r="C84">
            <v>3339.75</v>
          </cell>
          <cell r="D84">
            <v>3285</v>
          </cell>
          <cell r="E84">
            <v>3301.45</v>
          </cell>
          <cell r="F84">
            <v>3315.8467977677301</v>
          </cell>
          <cell r="G84">
            <v>15052</v>
          </cell>
          <cell r="H84">
            <v>1088</v>
          </cell>
          <cell r="I84">
            <v>49910126</v>
          </cell>
          <cell r="J84">
            <v>2324</v>
          </cell>
          <cell r="K84">
            <v>15.44</v>
          </cell>
          <cell r="L84">
            <v>54.75</v>
          </cell>
          <cell r="M84">
            <v>-28.55</v>
          </cell>
        </row>
        <row r="85">
          <cell r="A85">
            <v>43096</v>
          </cell>
          <cell r="B85">
            <v>3363</v>
          </cell>
          <cell r="C85">
            <v>3379.55</v>
          </cell>
          <cell r="D85">
            <v>3321.65</v>
          </cell>
          <cell r="E85">
            <v>3335.45</v>
          </cell>
          <cell r="F85">
            <v>3352.8759002347001</v>
          </cell>
          <cell r="G85">
            <v>2016974</v>
          </cell>
          <cell r="H85">
            <v>1002</v>
          </cell>
          <cell r="I85">
            <v>6762663516</v>
          </cell>
          <cell r="J85">
            <v>2006125</v>
          </cell>
          <cell r="K85">
            <v>99.46</v>
          </cell>
          <cell r="L85">
            <v>57.9</v>
          </cell>
          <cell r="M85">
            <v>-27.55</v>
          </cell>
        </row>
        <row r="86">
          <cell r="A86">
            <v>43095</v>
          </cell>
          <cell r="B86">
            <v>3345</v>
          </cell>
          <cell r="C86">
            <v>3381</v>
          </cell>
          <cell r="D86">
            <v>3316</v>
          </cell>
          <cell r="E86">
            <v>3362.9</v>
          </cell>
          <cell r="F86">
            <v>3354.10623851745</v>
          </cell>
          <cell r="G86">
            <v>12519</v>
          </cell>
          <cell r="H86">
            <v>975</v>
          </cell>
          <cell r="I86">
            <v>41990056</v>
          </cell>
          <cell r="J86">
            <v>1928</v>
          </cell>
          <cell r="K86">
            <v>15.4</v>
          </cell>
          <cell r="L86">
            <v>65</v>
          </cell>
          <cell r="M86">
            <v>17.899999999999999</v>
          </cell>
        </row>
        <row r="87">
          <cell r="A87">
            <v>43091</v>
          </cell>
          <cell r="B87">
            <v>3263.5</v>
          </cell>
          <cell r="C87">
            <v>3359.5</v>
          </cell>
          <cell r="D87">
            <v>3260</v>
          </cell>
          <cell r="E87">
            <v>3326.45</v>
          </cell>
          <cell r="F87">
            <v>3296.6065067435302</v>
          </cell>
          <cell r="G87">
            <v>9713</v>
          </cell>
          <cell r="H87">
            <v>736</v>
          </cell>
          <cell r="I87">
            <v>32019939</v>
          </cell>
          <cell r="J87">
            <v>2058</v>
          </cell>
          <cell r="K87">
            <v>21.19</v>
          </cell>
          <cell r="L87">
            <v>99.5</v>
          </cell>
          <cell r="M87">
            <v>62.95</v>
          </cell>
        </row>
        <row r="88">
          <cell r="A88">
            <v>43090</v>
          </cell>
          <cell r="B88">
            <v>3300</v>
          </cell>
          <cell r="C88">
            <v>3330</v>
          </cell>
          <cell r="D88">
            <v>3265.45</v>
          </cell>
          <cell r="E88">
            <v>3285.55</v>
          </cell>
          <cell r="F88">
            <v>3293.85898977751</v>
          </cell>
          <cell r="G88">
            <v>9978</v>
          </cell>
          <cell r="H88">
            <v>674</v>
          </cell>
          <cell r="I88">
            <v>32866125</v>
          </cell>
          <cell r="J88">
            <v>2114</v>
          </cell>
          <cell r="K88">
            <v>21.19</v>
          </cell>
          <cell r="L88">
            <v>64.55</v>
          </cell>
          <cell r="M88">
            <v>-14.45</v>
          </cell>
        </row>
        <row r="89">
          <cell r="A89">
            <v>43089</v>
          </cell>
          <cell r="B89">
            <v>3320</v>
          </cell>
          <cell r="C89">
            <v>3340.7</v>
          </cell>
          <cell r="D89">
            <v>3274.5</v>
          </cell>
          <cell r="E89">
            <v>3301.15</v>
          </cell>
          <cell r="F89">
            <v>3309.5284444957301</v>
          </cell>
          <cell r="G89">
            <v>17332</v>
          </cell>
          <cell r="H89">
            <v>1101</v>
          </cell>
          <cell r="I89">
            <v>57360747</v>
          </cell>
          <cell r="J89">
            <v>4842</v>
          </cell>
          <cell r="K89">
            <v>27.94</v>
          </cell>
          <cell r="L89">
            <v>66.2</v>
          </cell>
          <cell r="M89">
            <v>-18.850000000000001</v>
          </cell>
        </row>
        <row r="90">
          <cell r="A90">
            <v>43088</v>
          </cell>
          <cell r="B90">
            <v>3264.7</v>
          </cell>
          <cell r="C90">
            <v>3330.7</v>
          </cell>
          <cell r="D90">
            <v>3227.55</v>
          </cell>
          <cell r="E90">
            <v>3319.9</v>
          </cell>
          <cell r="F90">
            <v>3288.68118686868</v>
          </cell>
          <cell r="G90">
            <v>14256</v>
          </cell>
          <cell r="H90">
            <v>1045</v>
          </cell>
          <cell r="I90">
            <v>46883439</v>
          </cell>
          <cell r="J90">
            <v>3797</v>
          </cell>
          <cell r="K90">
            <v>26.63</v>
          </cell>
          <cell r="L90">
            <v>103.15</v>
          </cell>
          <cell r="M90">
            <v>55.2</v>
          </cell>
        </row>
        <row r="91">
          <cell r="A91">
            <v>43087</v>
          </cell>
          <cell r="B91">
            <v>3199</v>
          </cell>
          <cell r="C91">
            <v>3242.55</v>
          </cell>
          <cell r="D91">
            <v>3094.55</v>
          </cell>
          <cell r="E91">
            <v>3227.4</v>
          </cell>
          <cell r="F91">
            <v>3200.5384028307699</v>
          </cell>
          <cell r="G91">
            <v>28826</v>
          </cell>
          <cell r="H91">
            <v>2698</v>
          </cell>
          <cell r="I91">
            <v>92258720</v>
          </cell>
          <cell r="J91">
            <v>7397</v>
          </cell>
          <cell r="K91">
            <v>25.66</v>
          </cell>
          <cell r="L91">
            <v>148</v>
          </cell>
          <cell r="M91">
            <v>28.4</v>
          </cell>
        </row>
        <row r="92">
          <cell r="A92">
            <v>43084</v>
          </cell>
          <cell r="B92">
            <v>3184</v>
          </cell>
          <cell r="C92">
            <v>3259.9</v>
          </cell>
          <cell r="D92">
            <v>3168.8</v>
          </cell>
          <cell r="E92">
            <v>3205.3</v>
          </cell>
          <cell r="F92">
            <v>3225.3096807772299</v>
          </cell>
          <cell r="G92">
            <v>17292</v>
          </cell>
          <cell r="H92">
            <v>2410</v>
          </cell>
          <cell r="I92">
            <v>55772055</v>
          </cell>
          <cell r="J92">
            <v>4739</v>
          </cell>
          <cell r="K92">
            <v>27.41</v>
          </cell>
          <cell r="L92">
            <v>91.1</v>
          </cell>
          <cell r="M92">
            <v>21.3</v>
          </cell>
        </row>
        <row r="93">
          <cell r="A93">
            <v>43083</v>
          </cell>
          <cell r="B93">
            <v>3150</v>
          </cell>
          <cell r="C93">
            <v>3172.4</v>
          </cell>
          <cell r="D93">
            <v>3133</v>
          </cell>
          <cell r="E93">
            <v>3151.4</v>
          </cell>
          <cell r="F93">
            <v>3152.6043116119499</v>
          </cell>
          <cell r="G93">
            <v>10205</v>
          </cell>
          <cell r="H93">
            <v>665</v>
          </cell>
          <cell r="I93">
            <v>32172327</v>
          </cell>
          <cell r="J93">
            <v>3990</v>
          </cell>
          <cell r="K93">
            <v>39.1</v>
          </cell>
          <cell r="L93">
            <v>39.4</v>
          </cell>
          <cell r="M93">
            <v>1.4</v>
          </cell>
        </row>
        <row r="94">
          <cell r="A94">
            <v>43082</v>
          </cell>
          <cell r="B94">
            <v>3171</v>
          </cell>
          <cell r="C94">
            <v>3191.95</v>
          </cell>
          <cell r="D94">
            <v>3140</v>
          </cell>
          <cell r="E94">
            <v>3149.35</v>
          </cell>
          <cell r="F94">
            <v>3165.1641688436598</v>
          </cell>
          <cell r="G94">
            <v>7273</v>
          </cell>
          <cell r="H94">
            <v>643</v>
          </cell>
          <cell r="I94">
            <v>23020239</v>
          </cell>
          <cell r="J94">
            <v>1566</v>
          </cell>
          <cell r="K94">
            <v>21.53</v>
          </cell>
          <cell r="L94">
            <v>51.95</v>
          </cell>
          <cell r="M94">
            <v>-21.65</v>
          </cell>
        </row>
        <row r="95">
          <cell r="A95">
            <v>43081</v>
          </cell>
          <cell r="B95">
            <v>3211</v>
          </cell>
          <cell r="C95">
            <v>3211</v>
          </cell>
          <cell r="D95">
            <v>3156.1</v>
          </cell>
          <cell r="E95">
            <v>3168.65</v>
          </cell>
          <cell r="F95">
            <v>3175.6926766411302</v>
          </cell>
          <cell r="G95">
            <v>13969</v>
          </cell>
          <cell r="H95">
            <v>1612</v>
          </cell>
          <cell r="I95">
            <v>44361251</v>
          </cell>
          <cell r="J95">
            <v>7675</v>
          </cell>
          <cell r="K95">
            <v>54.94</v>
          </cell>
          <cell r="L95">
            <v>54.9</v>
          </cell>
          <cell r="M95">
            <v>-42.35</v>
          </cell>
        </row>
        <row r="96">
          <cell r="A96">
            <v>43080</v>
          </cell>
          <cell r="B96">
            <v>3210</v>
          </cell>
          <cell r="C96">
            <v>3235.6</v>
          </cell>
          <cell r="D96">
            <v>3180</v>
          </cell>
          <cell r="E96">
            <v>3211.9</v>
          </cell>
          <cell r="F96">
            <v>3206.8732227488099</v>
          </cell>
          <cell r="G96">
            <v>5908</v>
          </cell>
          <cell r="H96">
            <v>597</v>
          </cell>
          <cell r="I96">
            <v>18946207</v>
          </cell>
          <cell r="J96">
            <v>1979</v>
          </cell>
          <cell r="K96">
            <v>33.5</v>
          </cell>
          <cell r="L96">
            <v>55.6</v>
          </cell>
          <cell r="M96">
            <v>1.9</v>
          </cell>
        </row>
        <row r="97">
          <cell r="A97">
            <v>43077</v>
          </cell>
          <cell r="B97">
            <v>3222</v>
          </cell>
          <cell r="C97">
            <v>3250</v>
          </cell>
          <cell r="D97">
            <v>3204.25</v>
          </cell>
          <cell r="E97">
            <v>3215.3</v>
          </cell>
          <cell r="F97">
            <v>3218.3139698710302</v>
          </cell>
          <cell r="G97">
            <v>27681</v>
          </cell>
          <cell r="H97">
            <v>1702</v>
          </cell>
          <cell r="I97">
            <v>89086149</v>
          </cell>
          <cell r="J97">
            <v>11989</v>
          </cell>
          <cell r="K97">
            <v>43.31</v>
          </cell>
          <cell r="L97">
            <v>45.75</v>
          </cell>
          <cell r="M97">
            <v>-6.7</v>
          </cell>
        </row>
        <row r="98">
          <cell r="A98">
            <v>43076</v>
          </cell>
          <cell r="B98">
            <v>3115</v>
          </cell>
          <cell r="C98">
            <v>3209.4</v>
          </cell>
          <cell r="D98">
            <v>3106.5</v>
          </cell>
          <cell r="E98">
            <v>3195.85</v>
          </cell>
          <cell r="F98">
            <v>3178.1500765696701</v>
          </cell>
          <cell r="G98">
            <v>17631</v>
          </cell>
          <cell r="H98">
            <v>1237</v>
          </cell>
          <cell r="I98">
            <v>56033964</v>
          </cell>
          <cell r="J98">
            <v>3393</v>
          </cell>
          <cell r="K98">
            <v>19.239999999999998</v>
          </cell>
          <cell r="L98">
            <v>102.9</v>
          </cell>
          <cell r="M98">
            <v>80.849999999999994</v>
          </cell>
        </row>
        <row r="99">
          <cell r="A99">
            <v>43075</v>
          </cell>
          <cell r="B99">
            <v>3160</v>
          </cell>
          <cell r="C99">
            <v>3160</v>
          </cell>
          <cell r="D99">
            <v>3102.1</v>
          </cell>
          <cell r="E99">
            <v>3108.6</v>
          </cell>
          <cell r="F99">
            <v>3118.61820320275</v>
          </cell>
          <cell r="G99">
            <v>11053</v>
          </cell>
          <cell r="H99">
            <v>899</v>
          </cell>
          <cell r="I99">
            <v>34470087</v>
          </cell>
          <cell r="J99">
            <v>3141</v>
          </cell>
          <cell r="K99">
            <v>28.42</v>
          </cell>
          <cell r="L99">
            <v>57.9</v>
          </cell>
          <cell r="M99">
            <v>-51.4</v>
          </cell>
        </row>
        <row r="100">
          <cell r="A100">
            <v>43074</v>
          </cell>
          <cell r="B100">
            <v>3200.2</v>
          </cell>
          <cell r="C100">
            <v>3200.2</v>
          </cell>
          <cell r="D100">
            <v>3148.5</v>
          </cell>
          <cell r="E100">
            <v>3160.85</v>
          </cell>
          <cell r="F100">
            <v>3167.7498916811001</v>
          </cell>
          <cell r="G100">
            <v>9232</v>
          </cell>
          <cell r="H100">
            <v>690</v>
          </cell>
          <cell r="I100">
            <v>29244667</v>
          </cell>
          <cell r="J100">
            <v>2797</v>
          </cell>
          <cell r="K100">
            <v>30.3</v>
          </cell>
          <cell r="L100">
            <v>51.7</v>
          </cell>
          <cell r="M100">
            <v>-39.35</v>
          </cell>
        </row>
        <row r="101">
          <cell r="A101">
            <v>43073</v>
          </cell>
          <cell r="B101">
            <v>3218.8</v>
          </cell>
          <cell r="C101">
            <v>3249.95</v>
          </cell>
          <cell r="D101">
            <v>3183.55</v>
          </cell>
          <cell r="E101">
            <v>3199.95</v>
          </cell>
          <cell r="F101">
            <v>3203.2412984882199</v>
          </cell>
          <cell r="G101">
            <v>8533</v>
          </cell>
          <cell r="H101">
            <v>733</v>
          </cell>
          <cell r="I101">
            <v>27333258</v>
          </cell>
          <cell r="J101">
            <v>2517</v>
          </cell>
          <cell r="K101">
            <v>29.5</v>
          </cell>
          <cell r="L101">
            <v>66.400000000000006</v>
          </cell>
          <cell r="M101">
            <v>-18.850000000000001</v>
          </cell>
        </row>
        <row r="102">
          <cell r="A102">
            <v>43070</v>
          </cell>
          <cell r="B102">
            <v>3344</v>
          </cell>
          <cell r="C102">
            <v>3344</v>
          </cell>
          <cell r="D102">
            <v>3202.1</v>
          </cell>
          <cell r="E102">
            <v>3212.65</v>
          </cell>
          <cell r="F102">
            <v>3276.8043041606802</v>
          </cell>
          <cell r="G102">
            <v>27880</v>
          </cell>
          <cell r="H102">
            <v>2521</v>
          </cell>
          <cell r="I102">
            <v>91357304</v>
          </cell>
          <cell r="J102">
            <v>6908</v>
          </cell>
          <cell r="K102">
            <v>24.78</v>
          </cell>
          <cell r="L102">
            <v>141.9</v>
          </cell>
          <cell r="M102">
            <v>-131.35</v>
          </cell>
        </row>
        <row r="103">
          <cell r="A103">
            <v>43069</v>
          </cell>
          <cell r="B103">
            <v>3313.75</v>
          </cell>
          <cell r="C103">
            <v>3371.5</v>
          </cell>
          <cell r="D103">
            <v>3290</v>
          </cell>
          <cell r="E103">
            <v>3311.7</v>
          </cell>
          <cell r="F103">
            <v>3333.8445496906202</v>
          </cell>
          <cell r="G103">
            <v>26182</v>
          </cell>
          <cell r="H103">
            <v>1902</v>
          </cell>
          <cell r="I103">
            <v>87286718</v>
          </cell>
          <cell r="J103">
            <v>5801</v>
          </cell>
          <cell r="K103">
            <v>22.16</v>
          </cell>
          <cell r="L103">
            <v>81.5</v>
          </cell>
          <cell r="M103">
            <v>-2.0499999999999998</v>
          </cell>
        </row>
        <row r="104">
          <cell r="A104">
            <v>43068</v>
          </cell>
          <cell r="B104">
            <v>3300</v>
          </cell>
          <cell r="C104">
            <v>3329.4</v>
          </cell>
          <cell r="D104">
            <v>3295</v>
          </cell>
          <cell r="E104">
            <v>3315.5</v>
          </cell>
          <cell r="F104">
            <v>3316.0677315417802</v>
          </cell>
          <cell r="G104">
            <v>14587</v>
          </cell>
          <cell r="H104">
            <v>1013</v>
          </cell>
          <cell r="I104">
            <v>48371480</v>
          </cell>
          <cell r="J104">
            <v>1884</v>
          </cell>
          <cell r="K104">
            <v>12.92</v>
          </cell>
          <cell r="L104">
            <v>34.4</v>
          </cell>
          <cell r="M104">
            <v>15.5</v>
          </cell>
        </row>
        <row r="105">
          <cell r="A105">
            <v>43067</v>
          </cell>
          <cell r="B105">
            <v>3270</v>
          </cell>
          <cell r="C105">
            <v>3308</v>
          </cell>
          <cell r="D105">
            <v>3260.55</v>
          </cell>
          <cell r="E105">
            <v>3292.6</v>
          </cell>
          <cell r="F105">
            <v>3290.9879722998398</v>
          </cell>
          <cell r="G105">
            <v>8231</v>
          </cell>
          <cell r="H105">
            <v>480</v>
          </cell>
          <cell r="I105">
            <v>27088122</v>
          </cell>
          <cell r="J105">
            <v>1968</v>
          </cell>
          <cell r="K105">
            <v>23.91</v>
          </cell>
          <cell r="L105">
            <v>47.45</v>
          </cell>
          <cell r="M105">
            <v>22.6</v>
          </cell>
        </row>
        <row r="106">
          <cell r="A106">
            <v>43066</v>
          </cell>
          <cell r="B106">
            <v>3302.7</v>
          </cell>
          <cell r="C106">
            <v>3302.7</v>
          </cell>
          <cell r="D106">
            <v>3260.55</v>
          </cell>
          <cell r="E106">
            <v>3272.35</v>
          </cell>
          <cell r="F106">
            <v>3272.4138927539302</v>
          </cell>
          <cell r="G106">
            <v>9343</v>
          </cell>
          <cell r="H106">
            <v>580</v>
          </cell>
          <cell r="I106">
            <v>30574163</v>
          </cell>
          <cell r="J106">
            <v>2930</v>
          </cell>
          <cell r="K106">
            <v>31.36</v>
          </cell>
          <cell r="L106">
            <v>42.15</v>
          </cell>
          <cell r="M106">
            <v>-30.35</v>
          </cell>
        </row>
        <row r="107">
          <cell r="A107">
            <v>43063</v>
          </cell>
          <cell r="B107">
            <v>3301.1</v>
          </cell>
          <cell r="C107">
            <v>3327.45</v>
          </cell>
          <cell r="D107">
            <v>3284.05</v>
          </cell>
          <cell r="E107">
            <v>3293.1</v>
          </cell>
          <cell r="F107">
            <v>3299.3234707158299</v>
          </cell>
          <cell r="G107">
            <v>11525</v>
          </cell>
          <cell r="H107">
            <v>982</v>
          </cell>
          <cell r="I107">
            <v>38024703</v>
          </cell>
          <cell r="J107">
            <v>3132</v>
          </cell>
          <cell r="K107">
            <v>27.18</v>
          </cell>
          <cell r="L107">
            <v>43.4</v>
          </cell>
          <cell r="M107">
            <v>-8</v>
          </cell>
        </row>
        <row r="108">
          <cell r="A108">
            <v>43062</v>
          </cell>
          <cell r="B108">
            <v>3313</v>
          </cell>
          <cell r="C108">
            <v>3331.15</v>
          </cell>
          <cell r="D108">
            <v>3246.05</v>
          </cell>
          <cell r="E108">
            <v>3261.85</v>
          </cell>
          <cell r="F108">
            <v>3273.6471520917098</v>
          </cell>
          <cell r="G108">
            <v>8199</v>
          </cell>
          <cell r="H108">
            <v>562</v>
          </cell>
          <cell r="I108">
            <v>26840633</v>
          </cell>
          <cell r="J108">
            <v>2170</v>
          </cell>
          <cell r="K108">
            <v>26.47</v>
          </cell>
          <cell r="L108">
            <v>85.1</v>
          </cell>
          <cell r="M108">
            <v>-51.15</v>
          </cell>
        </row>
        <row r="109">
          <cell r="A109">
            <v>43061</v>
          </cell>
          <cell r="B109">
            <v>3306</v>
          </cell>
          <cell r="C109">
            <v>3344.45</v>
          </cell>
          <cell r="D109">
            <v>3302.55</v>
          </cell>
          <cell r="E109">
            <v>3312.2</v>
          </cell>
          <cell r="F109">
            <v>3328.9033280507101</v>
          </cell>
          <cell r="G109">
            <v>11358</v>
          </cell>
          <cell r="H109">
            <v>756</v>
          </cell>
          <cell r="I109">
            <v>37809684</v>
          </cell>
          <cell r="J109">
            <v>2381</v>
          </cell>
          <cell r="K109">
            <v>20.96</v>
          </cell>
          <cell r="L109">
            <v>41.9</v>
          </cell>
          <cell r="M109">
            <v>6.2</v>
          </cell>
        </row>
        <row r="110">
          <cell r="A110">
            <v>43060</v>
          </cell>
          <cell r="B110">
            <v>3250</v>
          </cell>
          <cell r="C110">
            <v>3300.55</v>
          </cell>
          <cell r="D110">
            <v>3250</v>
          </cell>
          <cell r="E110">
            <v>3292.95</v>
          </cell>
          <cell r="F110">
            <v>3279.1288359117402</v>
          </cell>
          <cell r="G110">
            <v>7886</v>
          </cell>
          <cell r="H110">
            <v>648</v>
          </cell>
          <cell r="I110">
            <v>25859210</v>
          </cell>
          <cell r="J110">
            <v>1814</v>
          </cell>
          <cell r="K110">
            <v>23</v>
          </cell>
          <cell r="L110">
            <v>50.55</v>
          </cell>
          <cell r="M110">
            <v>42.95</v>
          </cell>
        </row>
        <row r="111">
          <cell r="A111">
            <v>43059</v>
          </cell>
          <cell r="B111">
            <v>3214.8</v>
          </cell>
          <cell r="C111">
            <v>3251.05</v>
          </cell>
          <cell r="D111">
            <v>3202.65</v>
          </cell>
          <cell r="E111">
            <v>3242.85</v>
          </cell>
          <cell r="F111">
            <v>3237.26254210246</v>
          </cell>
          <cell r="G111">
            <v>5641</v>
          </cell>
          <cell r="H111">
            <v>450</v>
          </cell>
          <cell r="I111">
            <v>18261398</v>
          </cell>
          <cell r="J111">
            <v>1081</v>
          </cell>
          <cell r="K111">
            <v>19.16</v>
          </cell>
          <cell r="L111">
            <v>48.4</v>
          </cell>
          <cell r="M111">
            <v>28.05</v>
          </cell>
        </row>
        <row r="112">
          <cell r="A112">
            <v>43056</v>
          </cell>
          <cell r="B112">
            <v>3219.95</v>
          </cell>
          <cell r="C112">
            <v>3238.05</v>
          </cell>
          <cell r="D112">
            <v>3196.05</v>
          </cell>
          <cell r="E112">
            <v>3212.05</v>
          </cell>
          <cell r="F112">
            <v>3219.5606355382602</v>
          </cell>
          <cell r="G112">
            <v>6168</v>
          </cell>
          <cell r="H112">
            <v>609</v>
          </cell>
          <cell r="I112">
            <v>19858250</v>
          </cell>
          <cell r="J112">
            <v>1885</v>
          </cell>
          <cell r="K112">
            <v>30.56</v>
          </cell>
          <cell r="L112">
            <v>42</v>
          </cell>
          <cell r="M112">
            <v>-7.9</v>
          </cell>
        </row>
        <row r="113">
          <cell r="A113">
            <v>43055</v>
          </cell>
          <cell r="B113">
            <v>3231.9</v>
          </cell>
          <cell r="C113">
            <v>3245.35</v>
          </cell>
          <cell r="D113">
            <v>3186.6</v>
          </cell>
          <cell r="E113">
            <v>3209.6</v>
          </cell>
          <cell r="F113">
            <v>3212.7098637440699</v>
          </cell>
          <cell r="G113">
            <v>6752</v>
          </cell>
          <cell r="H113">
            <v>529</v>
          </cell>
          <cell r="I113">
            <v>21692217</v>
          </cell>
          <cell r="J113">
            <v>864</v>
          </cell>
          <cell r="K113">
            <v>12.8</v>
          </cell>
          <cell r="L113">
            <v>58.75</v>
          </cell>
          <cell r="M113">
            <v>-22.3</v>
          </cell>
        </row>
        <row r="114">
          <cell r="A114">
            <v>43054</v>
          </cell>
          <cell r="B114">
            <v>3266</v>
          </cell>
          <cell r="C114">
            <v>3279.15</v>
          </cell>
          <cell r="D114">
            <v>3206.5</v>
          </cell>
          <cell r="E114">
            <v>3212.35</v>
          </cell>
          <cell r="F114">
            <v>3236.4617707618299</v>
          </cell>
          <cell r="G114">
            <v>7285</v>
          </cell>
          <cell r="H114">
            <v>556</v>
          </cell>
          <cell r="I114">
            <v>23577624</v>
          </cell>
          <cell r="J114">
            <v>815</v>
          </cell>
          <cell r="K114">
            <v>11.19</v>
          </cell>
          <cell r="L114">
            <v>72.650000000000006</v>
          </cell>
          <cell r="M114">
            <v>-53.65</v>
          </cell>
        </row>
        <row r="115">
          <cell r="A115">
            <v>43053</v>
          </cell>
          <cell r="B115">
            <v>3223</v>
          </cell>
          <cell r="C115">
            <v>3280</v>
          </cell>
          <cell r="D115">
            <v>3200.05</v>
          </cell>
          <cell r="E115">
            <v>3266.4</v>
          </cell>
          <cell r="F115">
            <v>3257.3201106131401</v>
          </cell>
          <cell r="G115">
            <v>10487</v>
          </cell>
          <cell r="H115">
            <v>718</v>
          </cell>
          <cell r="I115">
            <v>34159516</v>
          </cell>
          <cell r="J115">
            <v>1872</v>
          </cell>
          <cell r="K115">
            <v>17.850000000000001</v>
          </cell>
          <cell r="L115">
            <v>79.95</v>
          </cell>
          <cell r="M115">
            <v>43.4</v>
          </cell>
        </row>
        <row r="116">
          <cell r="A116">
            <v>43052</v>
          </cell>
          <cell r="B116">
            <v>3248.3</v>
          </cell>
          <cell r="C116">
            <v>3277</v>
          </cell>
          <cell r="D116">
            <v>3200</v>
          </cell>
          <cell r="E116">
            <v>3211.6</v>
          </cell>
          <cell r="F116">
            <v>3243.2660223804601</v>
          </cell>
          <cell r="G116">
            <v>7864</v>
          </cell>
          <cell r="H116">
            <v>589</v>
          </cell>
          <cell r="I116">
            <v>25505044</v>
          </cell>
          <cell r="J116">
            <v>1776</v>
          </cell>
          <cell r="K116">
            <v>22.58</v>
          </cell>
          <cell r="L116">
            <v>77</v>
          </cell>
          <cell r="M116">
            <v>-36.700000000000003</v>
          </cell>
        </row>
        <row r="117">
          <cell r="A117">
            <v>43049</v>
          </cell>
          <cell r="B117">
            <v>3198</v>
          </cell>
          <cell r="C117">
            <v>3265</v>
          </cell>
          <cell r="D117">
            <v>3180.55</v>
          </cell>
          <cell r="E117">
            <v>3248.25</v>
          </cell>
          <cell r="F117">
            <v>3237.3294637556801</v>
          </cell>
          <cell r="G117">
            <v>15161</v>
          </cell>
          <cell r="H117">
            <v>999</v>
          </cell>
          <cell r="I117">
            <v>49081152</v>
          </cell>
          <cell r="J117">
            <v>3551</v>
          </cell>
          <cell r="K117">
            <v>23.42</v>
          </cell>
          <cell r="L117">
            <v>84.45</v>
          </cell>
          <cell r="M117">
            <v>50.25</v>
          </cell>
        </row>
        <row r="118">
          <cell r="A118">
            <v>43048</v>
          </cell>
          <cell r="B118">
            <v>3190.1</v>
          </cell>
          <cell r="C118">
            <v>3215.5</v>
          </cell>
          <cell r="D118">
            <v>3168</v>
          </cell>
          <cell r="E118">
            <v>3199.95</v>
          </cell>
          <cell r="F118">
            <v>3200.7140746213499</v>
          </cell>
          <cell r="G118">
            <v>8121</v>
          </cell>
          <cell r="H118">
            <v>862</v>
          </cell>
          <cell r="I118">
            <v>25992999</v>
          </cell>
          <cell r="J118">
            <v>2555</v>
          </cell>
          <cell r="K118">
            <v>31.46</v>
          </cell>
          <cell r="L118">
            <v>47.5</v>
          </cell>
          <cell r="M118">
            <v>9.85</v>
          </cell>
        </row>
        <row r="119">
          <cell r="A119">
            <v>43047</v>
          </cell>
          <cell r="B119">
            <v>3167.1</v>
          </cell>
          <cell r="C119">
            <v>3209.6</v>
          </cell>
          <cell r="D119">
            <v>3161</v>
          </cell>
          <cell r="E119">
            <v>3190.1</v>
          </cell>
          <cell r="F119">
            <v>3188.2177982469102</v>
          </cell>
          <cell r="G119">
            <v>6731</v>
          </cell>
          <cell r="H119">
            <v>519</v>
          </cell>
          <cell r="I119">
            <v>21459894</v>
          </cell>
          <cell r="J119">
            <v>1661</v>
          </cell>
          <cell r="K119">
            <v>24.68</v>
          </cell>
          <cell r="L119">
            <v>48.6</v>
          </cell>
          <cell r="M119">
            <v>23</v>
          </cell>
        </row>
        <row r="120">
          <cell r="A120">
            <v>43046</v>
          </cell>
          <cell r="B120">
            <v>3230</v>
          </cell>
          <cell r="C120">
            <v>3232</v>
          </cell>
          <cell r="D120">
            <v>3150</v>
          </cell>
          <cell r="E120">
            <v>3163.25</v>
          </cell>
          <cell r="F120">
            <v>3175.6370685889001</v>
          </cell>
          <cell r="G120">
            <v>9156</v>
          </cell>
          <cell r="H120">
            <v>782</v>
          </cell>
          <cell r="I120">
            <v>29076133</v>
          </cell>
          <cell r="J120">
            <v>3252</v>
          </cell>
          <cell r="K120">
            <v>35.520000000000003</v>
          </cell>
          <cell r="L120">
            <v>82</v>
          </cell>
          <cell r="M120">
            <v>-66.75</v>
          </cell>
        </row>
        <row r="121">
          <cell r="A121">
            <v>43045</v>
          </cell>
          <cell r="B121">
            <v>3220</v>
          </cell>
          <cell r="C121">
            <v>3245</v>
          </cell>
          <cell r="D121">
            <v>3201.55</v>
          </cell>
          <cell r="E121">
            <v>3212.35</v>
          </cell>
          <cell r="F121">
            <v>3226.9145475372202</v>
          </cell>
          <cell r="G121">
            <v>8730</v>
          </cell>
          <cell r="H121">
            <v>636</v>
          </cell>
          <cell r="I121">
            <v>28170964</v>
          </cell>
          <cell r="J121">
            <v>2882</v>
          </cell>
          <cell r="K121">
            <v>33.01</v>
          </cell>
          <cell r="L121">
            <v>43.45</v>
          </cell>
          <cell r="M121">
            <v>-7.65</v>
          </cell>
        </row>
        <row r="122">
          <cell r="A122">
            <v>43042</v>
          </cell>
          <cell r="B122">
            <v>3239.7</v>
          </cell>
          <cell r="C122">
            <v>3255.45</v>
          </cell>
          <cell r="D122">
            <v>3211</v>
          </cell>
          <cell r="E122">
            <v>3223.1</v>
          </cell>
          <cell r="F122">
            <v>3233.4324324324298</v>
          </cell>
          <cell r="G122">
            <v>6364</v>
          </cell>
          <cell r="H122">
            <v>525</v>
          </cell>
          <cell r="I122">
            <v>20577564</v>
          </cell>
          <cell r="J122">
            <v>1995</v>
          </cell>
          <cell r="K122">
            <v>31.35</v>
          </cell>
          <cell r="L122">
            <v>44.45</v>
          </cell>
          <cell r="M122">
            <v>-16.600000000000001</v>
          </cell>
        </row>
        <row r="123">
          <cell r="A123">
            <v>43041</v>
          </cell>
          <cell r="B123">
            <v>3277</v>
          </cell>
          <cell r="C123">
            <v>3277</v>
          </cell>
          <cell r="D123">
            <v>3214.95</v>
          </cell>
          <cell r="E123">
            <v>3238.5</v>
          </cell>
          <cell r="F123">
            <v>3256.3444207355301</v>
          </cell>
          <cell r="G123">
            <v>7967</v>
          </cell>
          <cell r="H123">
            <v>648</v>
          </cell>
          <cell r="I123">
            <v>25943296</v>
          </cell>
          <cell r="J123">
            <v>1785</v>
          </cell>
          <cell r="K123">
            <v>22.4</v>
          </cell>
          <cell r="L123">
            <v>62.05</v>
          </cell>
          <cell r="M123">
            <v>-38.5</v>
          </cell>
        </row>
        <row r="124">
          <cell r="A124">
            <v>43040</v>
          </cell>
          <cell r="B124">
            <v>3273</v>
          </cell>
          <cell r="C124">
            <v>3292</v>
          </cell>
          <cell r="D124">
            <v>3231.05</v>
          </cell>
          <cell r="E124">
            <v>3240.5</v>
          </cell>
          <cell r="F124">
            <v>3259.8293339668899</v>
          </cell>
          <cell r="G124">
            <v>12627</v>
          </cell>
          <cell r="H124">
            <v>796</v>
          </cell>
          <cell r="I124">
            <v>41161865</v>
          </cell>
          <cell r="J124">
            <v>2724</v>
          </cell>
          <cell r="K124">
            <v>21.57</v>
          </cell>
          <cell r="L124">
            <v>60.95</v>
          </cell>
          <cell r="M124">
            <v>-32.5</v>
          </cell>
        </row>
        <row r="125">
          <cell r="A125">
            <v>43039</v>
          </cell>
          <cell r="B125">
            <v>3280</v>
          </cell>
          <cell r="C125">
            <v>3295</v>
          </cell>
          <cell r="D125">
            <v>3211</v>
          </cell>
          <cell r="E125">
            <v>3260</v>
          </cell>
          <cell r="F125">
            <v>3274.48781561949</v>
          </cell>
          <cell r="G125">
            <v>6812</v>
          </cell>
          <cell r="H125">
            <v>549</v>
          </cell>
          <cell r="I125">
            <v>22305811</v>
          </cell>
          <cell r="J125">
            <v>1196</v>
          </cell>
          <cell r="K125">
            <v>17.559999999999999</v>
          </cell>
          <cell r="L125">
            <v>84</v>
          </cell>
          <cell r="M125">
            <v>-20</v>
          </cell>
        </row>
        <row r="126">
          <cell r="A126">
            <v>43038</v>
          </cell>
          <cell r="B126">
            <v>3295</v>
          </cell>
          <cell r="C126">
            <v>3322</v>
          </cell>
          <cell r="D126">
            <v>3265.3</v>
          </cell>
          <cell r="E126">
            <v>3274.75</v>
          </cell>
          <cell r="F126">
            <v>3292.54654747225</v>
          </cell>
          <cell r="G126">
            <v>9732</v>
          </cell>
          <cell r="H126">
            <v>646</v>
          </cell>
          <cell r="I126">
            <v>32043063</v>
          </cell>
          <cell r="J126">
            <v>2021</v>
          </cell>
          <cell r="K126">
            <v>20.77</v>
          </cell>
          <cell r="L126">
            <v>56.7</v>
          </cell>
          <cell r="M126">
            <v>-20.25</v>
          </cell>
        </row>
        <row r="127">
          <cell r="A127">
            <v>43035</v>
          </cell>
          <cell r="B127">
            <v>3299</v>
          </cell>
          <cell r="C127">
            <v>3337.4</v>
          </cell>
          <cell r="D127">
            <v>3269.6</v>
          </cell>
          <cell r="E127">
            <v>3289.6</v>
          </cell>
          <cell r="F127">
            <v>3309.3586497890201</v>
          </cell>
          <cell r="G127">
            <v>14694</v>
          </cell>
          <cell r="H127">
            <v>1076</v>
          </cell>
          <cell r="I127">
            <v>48627716</v>
          </cell>
          <cell r="J127">
            <v>3320</v>
          </cell>
          <cell r="K127">
            <v>22.59</v>
          </cell>
          <cell r="L127">
            <v>67.8</v>
          </cell>
          <cell r="M127">
            <v>-9.4</v>
          </cell>
        </row>
        <row r="128">
          <cell r="A128">
            <v>43034</v>
          </cell>
          <cell r="B128">
            <v>3230</v>
          </cell>
          <cell r="C128">
            <v>3300</v>
          </cell>
          <cell r="D128">
            <v>3218.05</v>
          </cell>
          <cell r="E128">
            <v>3278.9</v>
          </cell>
          <cell r="F128">
            <v>3264.7880352532702</v>
          </cell>
          <cell r="G128">
            <v>11233</v>
          </cell>
          <cell r="H128">
            <v>928</v>
          </cell>
          <cell r="I128">
            <v>36673364</v>
          </cell>
          <cell r="J128">
            <v>3476</v>
          </cell>
          <cell r="K128">
            <v>30.94</v>
          </cell>
          <cell r="L128">
            <v>81.95</v>
          </cell>
          <cell r="M128">
            <v>48.9</v>
          </cell>
        </row>
        <row r="129">
          <cell r="A129">
            <v>43033</v>
          </cell>
          <cell r="B129">
            <v>3215.45</v>
          </cell>
          <cell r="C129">
            <v>3250</v>
          </cell>
          <cell r="D129">
            <v>3215.45</v>
          </cell>
          <cell r="E129">
            <v>3233.5</v>
          </cell>
          <cell r="F129">
            <v>3232.13821962972</v>
          </cell>
          <cell r="G129">
            <v>7886</v>
          </cell>
          <cell r="H129">
            <v>624</v>
          </cell>
          <cell r="I129">
            <v>25488642</v>
          </cell>
          <cell r="J129">
            <v>2165</v>
          </cell>
          <cell r="K129">
            <v>27.45</v>
          </cell>
          <cell r="L129">
            <v>34.549999999999997</v>
          </cell>
          <cell r="M129">
            <v>18.05</v>
          </cell>
        </row>
        <row r="130">
          <cell r="A130">
            <v>43032</v>
          </cell>
          <cell r="B130">
            <v>3235</v>
          </cell>
          <cell r="C130">
            <v>3235</v>
          </cell>
          <cell r="D130">
            <v>3196</v>
          </cell>
          <cell r="E130">
            <v>3214.85</v>
          </cell>
          <cell r="F130">
            <v>3214.3445149591998</v>
          </cell>
          <cell r="G130">
            <v>5515</v>
          </cell>
          <cell r="H130">
            <v>469</v>
          </cell>
          <cell r="I130">
            <v>17727110</v>
          </cell>
          <cell r="J130">
            <v>1021</v>
          </cell>
          <cell r="K130">
            <v>18.510000000000002</v>
          </cell>
          <cell r="L130">
            <v>39</v>
          </cell>
          <cell r="M130">
            <v>-20.149999999999999</v>
          </cell>
        </row>
        <row r="131">
          <cell r="A131">
            <v>43031</v>
          </cell>
          <cell r="B131">
            <v>3184</v>
          </cell>
          <cell r="C131">
            <v>3225</v>
          </cell>
          <cell r="D131">
            <v>3162.15</v>
          </cell>
          <cell r="E131">
            <v>3215.85</v>
          </cell>
          <cell r="F131">
            <v>3184.0100481177401</v>
          </cell>
          <cell r="G131">
            <v>14132</v>
          </cell>
          <cell r="H131">
            <v>990</v>
          </cell>
          <cell r="I131">
            <v>44996430</v>
          </cell>
          <cell r="J131">
            <v>3295</v>
          </cell>
          <cell r="K131">
            <v>23.32</v>
          </cell>
          <cell r="L131">
            <v>62.85</v>
          </cell>
          <cell r="M131">
            <v>31.85</v>
          </cell>
        </row>
        <row r="132">
          <cell r="A132">
            <v>43027</v>
          </cell>
          <cell r="B132">
            <v>3249</v>
          </cell>
          <cell r="C132">
            <v>3249</v>
          </cell>
          <cell r="D132">
            <v>3202</v>
          </cell>
          <cell r="E132">
            <v>3215.2</v>
          </cell>
          <cell r="F132">
            <v>3225.1805816135002</v>
          </cell>
          <cell r="G132">
            <v>4264</v>
          </cell>
          <cell r="H132">
            <v>346</v>
          </cell>
          <cell r="I132">
            <v>13752170</v>
          </cell>
          <cell r="J132">
            <v>2444</v>
          </cell>
          <cell r="K132">
            <v>57.32</v>
          </cell>
          <cell r="L132">
            <v>47</v>
          </cell>
          <cell r="M132">
            <v>-33.799999999999997</v>
          </cell>
        </row>
        <row r="133">
          <cell r="A133">
            <v>43026</v>
          </cell>
          <cell r="B133">
            <v>3263</v>
          </cell>
          <cell r="C133">
            <v>3264.25</v>
          </cell>
          <cell r="D133">
            <v>3212.1</v>
          </cell>
          <cell r="E133">
            <v>3231.85</v>
          </cell>
          <cell r="F133">
            <v>3240.7871751603102</v>
          </cell>
          <cell r="G133">
            <v>14815</v>
          </cell>
          <cell r="H133">
            <v>901</v>
          </cell>
          <cell r="I133">
            <v>48012262</v>
          </cell>
          <cell r="J133">
            <v>4170</v>
          </cell>
          <cell r="K133">
            <v>28.15</v>
          </cell>
          <cell r="L133">
            <v>52.15</v>
          </cell>
          <cell r="M133">
            <v>-31.15</v>
          </cell>
        </row>
        <row r="134">
          <cell r="A134">
            <v>43025</v>
          </cell>
          <cell r="B134">
            <v>3230</v>
          </cell>
          <cell r="C134">
            <v>3310.2</v>
          </cell>
          <cell r="D134">
            <v>3221</v>
          </cell>
          <cell r="E134">
            <v>3263.7</v>
          </cell>
          <cell r="F134">
            <v>3272.3367370916999</v>
          </cell>
          <cell r="G134">
            <v>46811</v>
          </cell>
          <cell r="H134">
            <v>3496</v>
          </cell>
          <cell r="I134">
            <v>153181355</v>
          </cell>
          <cell r="J134">
            <v>4444</v>
          </cell>
          <cell r="K134">
            <v>9.49</v>
          </cell>
          <cell r="L134">
            <v>89.2</v>
          </cell>
          <cell r="M134">
            <v>33.700000000000003</v>
          </cell>
        </row>
        <row r="135">
          <cell r="A135">
            <v>43024</v>
          </cell>
          <cell r="B135">
            <v>3169</v>
          </cell>
          <cell r="C135">
            <v>3232</v>
          </cell>
          <cell r="D135">
            <v>3169</v>
          </cell>
          <cell r="E135">
            <v>3221.8</v>
          </cell>
          <cell r="F135">
            <v>3208.0167125171902</v>
          </cell>
          <cell r="G135">
            <v>14540</v>
          </cell>
          <cell r="H135">
            <v>1110</v>
          </cell>
          <cell r="I135">
            <v>46644563</v>
          </cell>
          <cell r="J135">
            <v>3517</v>
          </cell>
          <cell r="K135">
            <v>24.19</v>
          </cell>
          <cell r="L135">
            <v>63</v>
          </cell>
          <cell r="M135">
            <v>52.8</v>
          </cell>
        </row>
        <row r="136">
          <cell r="A136">
            <v>43021</v>
          </cell>
          <cell r="B136">
            <v>3140</v>
          </cell>
          <cell r="C136">
            <v>3177</v>
          </cell>
          <cell r="D136">
            <v>3140</v>
          </cell>
          <cell r="E136">
            <v>3164.7</v>
          </cell>
          <cell r="F136">
            <v>3163.23397396156</v>
          </cell>
          <cell r="G136">
            <v>8065</v>
          </cell>
          <cell r="H136">
            <v>636</v>
          </cell>
          <cell r="I136">
            <v>25511482</v>
          </cell>
          <cell r="J136">
            <v>1545</v>
          </cell>
          <cell r="K136">
            <v>19.16</v>
          </cell>
          <cell r="L136">
            <v>37</v>
          </cell>
          <cell r="M136">
            <v>24.7</v>
          </cell>
        </row>
        <row r="137">
          <cell r="A137">
            <v>43020</v>
          </cell>
          <cell r="B137">
            <v>3152.1</v>
          </cell>
          <cell r="C137">
            <v>3170</v>
          </cell>
          <cell r="D137">
            <v>3122</v>
          </cell>
          <cell r="E137">
            <v>3154.1</v>
          </cell>
          <cell r="F137">
            <v>3145.3053685765799</v>
          </cell>
          <cell r="G137">
            <v>12182</v>
          </cell>
          <cell r="H137">
            <v>836</v>
          </cell>
          <cell r="I137">
            <v>38316110</v>
          </cell>
          <cell r="J137">
            <v>3988</v>
          </cell>
          <cell r="K137">
            <v>32.74</v>
          </cell>
          <cell r="L137">
            <v>48</v>
          </cell>
          <cell r="M137">
            <v>2</v>
          </cell>
        </row>
        <row r="138">
          <cell r="A138">
            <v>43019</v>
          </cell>
          <cell r="B138">
            <v>3135</v>
          </cell>
          <cell r="C138">
            <v>3214</v>
          </cell>
          <cell r="D138">
            <v>3107.5</v>
          </cell>
          <cell r="E138">
            <v>3142.25</v>
          </cell>
          <cell r="F138">
            <v>3169.13412218236</v>
          </cell>
          <cell r="G138">
            <v>18677</v>
          </cell>
          <cell r="H138">
            <v>1337</v>
          </cell>
          <cell r="I138">
            <v>59189918</v>
          </cell>
          <cell r="J138">
            <v>4083</v>
          </cell>
          <cell r="K138">
            <v>21.86</v>
          </cell>
          <cell r="L138">
            <v>106.5</v>
          </cell>
          <cell r="M138">
            <v>7.25</v>
          </cell>
        </row>
        <row r="139">
          <cell r="A139">
            <v>43018</v>
          </cell>
          <cell r="B139">
            <v>3130</v>
          </cell>
          <cell r="C139">
            <v>3138.75</v>
          </cell>
          <cell r="D139">
            <v>3110</v>
          </cell>
          <cell r="E139">
            <v>3134.9</v>
          </cell>
          <cell r="F139">
            <v>3129.8827991817202</v>
          </cell>
          <cell r="G139">
            <v>11732</v>
          </cell>
          <cell r="H139">
            <v>816</v>
          </cell>
          <cell r="I139">
            <v>36719785</v>
          </cell>
          <cell r="J139">
            <v>3950</v>
          </cell>
          <cell r="K139">
            <v>33.67</v>
          </cell>
          <cell r="L139">
            <v>28.75</v>
          </cell>
          <cell r="M139">
            <v>4.9000000000000004</v>
          </cell>
        </row>
        <row r="140">
          <cell r="A140">
            <v>43017</v>
          </cell>
          <cell r="B140">
            <v>3145</v>
          </cell>
          <cell r="C140">
            <v>3152</v>
          </cell>
          <cell r="D140">
            <v>3120</v>
          </cell>
          <cell r="E140">
            <v>3128.15</v>
          </cell>
          <cell r="F140">
            <v>3136.2825180128898</v>
          </cell>
          <cell r="G140">
            <v>10548</v>
          </cell>
          <cell r="H140">
            <v>827</v>
          </cell>
          <cell r="I140">
            <v>33081508</v>
          </cell>
          <cell r="J140">
            <v>3322</v>
          </cell>
          <cell r="K140">
            <v>31.49</v>
          </cell>
          <cell r="L140">
            <v>32</v>
          </cell>
          <cell r="M140">
            <v>-16.850000000000001</v>
          </cell>
        </row>
        <row r="141">
          <cell r="A141">
            <v>43014</v>
          </cell>
          <cell r="B141">
            <v>3154</v>
          </cell>
          <cell r="C141">
            <v>3154</v>
          </cell>
          <cell r="D141">
            <v>3135</v>
          </cell>
          <cell r="E141">
            <v>3146.3</v>
          </cell>
          <cell r="F141">
            <v>3143.2450351820498</v>
          </cell>
          <cell r="G141">
            <v>92803</v>
          </cell>
          <cell r="H141">
            <v>443</v>
          </cell>
          <cell r="I141">
            <v>291702569</v>
          </cell>
          <cell r="J141">
            <v>87973</v>
          </cell>
          <cell r="K141">
            <v>94.8</v>
          </cell>
          <cell r="L141">
            <v>19</v>
          </cell>
          <cell r="M141">
            <v>-7.7</v>
          </cell>
        </row>
        <row r="142">
          <cell r="A142">
            <v>43013</v>
          </cell>
          <cell r="B142">
            <v>3187.95</v>
          </cell>
          <cell r="C142">
            <v>3189.9</v>
          </cell>
          <cell r="D142">
            <v>3121</v>
          </cell>
          <cell r="E142">
            <v>3130.8</v>
          </cell>
          <cell r="F142">
            <v>3152.8423587696898</v>
          </cell>
          <cell r="G142">
            <v>14533</v>
          </cell>
          <cell r="H142">
            <v>1142</v>
          </cell>
          <cell r="I142">
            <v>45820258</v>
          </cell>
          <cell r="J142">
            <v>4705</v>
          </cell>
          <cell r="K142">
            <v>32.369999999999997</v>
          </cell>
          <cell r="L142">
            <v>68.900000000000006</v>
          </cell>
          <cell r="M142">
            <v>-57.15</v>
          </cell>
        </row>
        <row r="143">
          <cell r="A143">
            <v>43012</v>
          </cell>
          <cell r="B143">
            <v>3177</v>
          </cell>
          <cell r="C143">
            <v>3207.25</v>
          </cell>
          <cell r="D143">
            <v>3132</v>
          </cell>
          <cell r="E143">
            <v>3169.75</v>
          </cell>
          <cell r="F143">
            <v>3175.1016925734002</v>
          </cell>
          <cell r="G143">
            <v>14475</v>
          </cell>
          <cell r="H143">
            <v>1029</v>
          </cell>
          <cell r="I143">
            <v>45959597</v>
          </cell>
          <cell r="J143">
            <v>2599</v>
          </cell>
          <cell r="K143">
            <v>17.96</v>
          </cell>
          <cell r="L143">
            <v>75.25</v>
          </cell>
          <cell r="M143">
            <v>-7.25</v>
          </cell>
        </row>
        <row r="144">
          <cell r="A144">
            <v>43011</v>
          </cell>
          <cell r="B144">
            <v>3171.6</v>
          </cell>
          <cell r="C144">
            <v>3208.4</v>
          </cell>
          <cell r="D144">
            <v>3150</v>
          </cell>
          <cell r="E144">
            <v>3163.8</v>
          </cell>
          <cell r="F144">
            <v>3185.4960359155598</v>
          </cell>
          <cell r="G144">
            <v>31407</v>
          </cell>
          <cell r="H144">
            <v>2253</v>
          </cell>
          <cell r="I144">
            <v>100046874</v>
          </cell>
          <cell r="J144">
            <v>8165</v>
          </cell>
          <cell r="K144">
            <v>26</v>
          </cell>
          <cell r="L144">
            <v>58.4</v>
          </cell>
          <cell r="M144">
            <v>-7.8</v>
          </cell>
        </row>
        <row r="145">
          <cell r="A145">
            <v>43007</v>
          </cell>
          <cell r="B145">
            <v>3066</v>
          </cell>
          <cell r="C145">
            <v>3137.95</v>
          </cell>
          <cell r="D145">
            <v>3054.45</v>
          </cell>
          <cell r="E145">
            <v>3108.15</v>
          </cell>
          <cell r="F145">
            <v>3102.7568172198999</v>
          </cell>
          <cell r="G145">
            <v>16539</v>
          </cell>
          <cell r="H145">
            <v>1187</v>
          </cell>
          <cell r="I145">
            <v>51316495</v>
          </cell>
          <cell r="J145">
            <v>2240</v>
          </cell>
          <cell r="K145">
            <v>13.54</v>
          </cell>
          <cell r="L145">
            <v>83.5</v>
          </cell>
          <cell r="M145">
            <v>42.15</v>
          </cell>
        </row>
        <row r="146">
          <cell r="A146">
            <v>43006</v>
          </cell>
          <cell r="B146">
            <v>3025</v>
          </cell>
          <cell r="C146">
            <v>3055.4</v>
          </cell>
          <cell r="D146">
            <v>3020.65</v>
          </cell>
          <cell r="E146">
            <v>3034.1</v>
          </cell>
          <cell r="F146">
            <v>3032.3215375228701</v>
          </cell>
          <cell r="G146">
            <v>8195</v>
          </cell>
          <cell r="H146">
            <v>585</v>
          </cell>
          <cell r="I146">
            <v>24849875</v>
          </cell>
          <cell r="J146">
            <v>1317</v>
          </cell>
          <cell r="K146">
            <v>16.07</v>
          </cell>
          <cell r="L146">
            <v>34.75</v>
          </cell>
          <cell r="M146">
            <v>9.1</v>
          </cell>
        </row>
        <row r="147">
          <cell r="A147">
            <v>43005</v>
          </cell>
          <cell r="B147">
            <v>3066</v>
          </cell>
          <cell r="C147">
            <v>3066</v>
          </cell>
          <cell r="D147">
            <v>3007</v>
          </cell>
          <cell r="E147">
            <v>3027.8</v>
          </cell>
          <cell r="F147">
            <v>3033.15867088001</v>
          </cell>
          <cell r="G147">
            <v>10443</v>
          </cell>
          <cell r="H147">
            <v>857</v>
          </cell>
          <cell r="I147">
            <v>31675276</v>
          </cell>
          <cell r="J147">
            <v>1093</v>
          </cell>
          <cell r="K147">
            <v>10.47</v>
          </cell>
          <cell r="L147">
            <v>59</v>
          </cell>
          <cell r="M147">
            <v>-38.200000000000003</v>
          </cell>
        </row>
        <row r="148">
          <cell r="A148">
            <v>43004</v>
          </cell>
          <cell r="B148">
            <v>3038</v>
          </cell>
          <cell r="C148">
            <v>3054.95</v>
          </cell>
          <cell r="D148">
            <v>3020.65</v>
          </cell>
          <cell r="E148">
            <v>3036.4</v>
          </cell>
          <cell r="F148">
            <v>3050.6849359899802</v>
          </cell>
          <cell r="G148">
            <v>51945</v>
          </cell>
          <cell r="H148">
            <v>702</v>
          </cell>
          <cell r="I148">
            <v>158467829</v>
          </cell>
          <cell r="J148">
            <v>43700</v>
          </cell>
          <cell r="K148">
            <v>84.13</v>
          </cell>
          <cell r="L148">
            <v>34.299999999999997</v>
          </cell>
          <cell r="M148">
            <v>-1.6</v>
          </cell>
        </row>
        <row r="149">
          <cell r="A149">
            <v>43003</v>
          </cell>
          <cell r="B149">
            <v>3050</v>
          </cell>
          <cell r="C149">
            <v>3181</v>
          </cell>
          <cell r="D149">
            <v>3004.8</v>
          </cell>
          <cell r="E149">
            <v>3038.6</v>
          </cell>
          <cell r="F149">
            <v>3028.6817913579398</v>
          </cell>
          <cell r="G149">
            <v>15251</v>
          </cell>
          <cell r="H149">
            <v>1017</v>
          </cell>
          <cell r="I149">
            <v>46190426</v>
          </cell>
          <cell r="J149">
            <v>1962</v>
          </cell>
          <cell r="K149">
            <v>12.86</v>
          </cell>
          <cell r="L149">
            <v>176.2</v>
          </cell>
          <cell r="M149">
            <v>-11.4</v>
          </cell>
        </row>
        <row r="150">
          <cell r="A150">
            <v>43000</v>
          </cell>
          <cell r="B150">
            <v>3070</v>
          </cell>
          <cell r="C150">
            <v>3080</v>
          </cell>
          <cell r="D150">
            <v>3010</v>
          </cell>
          <cell r="E150">
            <v>3039.4</v>
          </cell>
          <cell r="F150">
            <v>3039.49214602968</v>
          </cell>
          <cell r="G150">
            <v>9231</v>
          </cell>
          <cell r="H150">
            <v>697</v>
          </cell>
          <cell r="I150">
            <v>28057552</v>
          </cell>
          <cell r="J150">
            <v>2024</v>
          </cell>
          <cell r="K150">
            <v>21.93</v>
          </cell>
          <cell r="L150">
            <v>70</v>
          </cell>
          <cell r="M150">
            <v>-30.6</v>
          </cell>
        </row>
        <row r="151">
          <cell r="A151">
            <v>42999</v>
          </cell>
          <cell r="B151">
            <v>3088.1</v>
          </cell>
          <cell r="C151">
            <v>3135</v>
          </cell>
          <cell r="D151">
            <v>3071.4</v>
          </cell>
          <cell r="E151">
            <v>3078.1</v>
          </cell>
          <cell r="F151">
            <v>3093.7621060258398</v>
          </cell>
          <cell r="G151">
            <v>16562</v>
          </cell>
          <cell r="H151">
            <v>1282</v>
          </cell>
          <cell r="I151">
            <v>51238888</v>
          </cell>
          <cell r="J151">
            <v>2440</v>
          </cell>
          <cell r="K151">
            <v>14.73</v>
          </cell>
          <cell r="L151">
            <v>63.6</v>
          </cell>
          <cell r="M151">
            <v>-10</v>
          </cell>
        </row>
        <row r="152">
          <cell r="A152">
            <v>42998</v>
          </cell>
          <cell r="B152">
            <v>3115.6</v>
          </cell>
          <cell r="C152">
            <v>3120.5</v>
          </cell>
          <cell r="D152">
            <v>3077.3</v>
          </cell>
          <cell r="E152">
            <v>3088.1</v>
          </cell>
          <cell r="F152">
            <v>3095.84519298245</v>
          </cell>
          <cell r="G152">
            <v>7125</v>
          </cell>
          <cell r="H152">
            <v>590</v>
          </cell>
          <cell r="I152">
            <v>22057897</v>
          </cell>
          <cell r="J152">
            <v>1589</v>
          </cell>
          <cell r="K152">
            <v>22.3</v>
          </cell>
          <cell r="L152">
            <v>43.2</v>
          </cell>
          <cell r="M152">
            <v>-27.5</v>
          </cell>
        </row>
        <row r="153">
          <cell r="A153">
            <v>42997</v>
          </cell>
          <cell r="B153">
            <v>3145</v>
          </cell>
          <cell r="C153">
            <v>3152.75</v>
          </cell>
          <cell r="D153">
            <v>3110.1</v>
          </cell>
          <cell r="E153">
            <v>3115.6</v>
          </cell>
          <cell r="F153">
            <v>3128.79462571976</v>
          </cell>
          <cell r="G153">
            <v>10420</v>
          </cell>
          <cell r="H153">
            <v>789</v>
          </cell>
          <cell r="I153">
            <v>32602040</v>
          </cell>
          <cell r="J153">
            <v>2095</v>
          </cell>
          <cell r="K153">
            <v>20.11</v>
          </cell>
          <cell r="L153">
            <v>42.65</v>
          </cell>
          <cell r="M153">
            <v>-29.4</v>
          </cell>
        </row>
        <row r="154">
          <cell r="A154">
            <v>42996</v>
          </cell>
          <cell r="B154">
            <v>3036.8</v>
          </cell>
          <cell r="C154">
            <v>3142.9</v>
          </cell>
          <cell r="D154">
            <v>3036.8</v>
          </cell>
          <cell r="E154">
            <v>3129.8</v>
          </cell>
          <cell r="F154">
            <v>3107.50061202093</v>
          </cell>
          <cell r="G154">
            <v>47384</v>
          </cell>
          <cell r="H154">
            <v>2899</v>
          </cell>
          <cell r="I154">
            <v>147245809</v>
          </cell>
          <cell r="J154">
            <v>7608</v>
          </cell>
          <cell r="K154">
            <v>16.059999999999999</v>
          </cell>
          <cell r="L154">
            <v>106.1</v>
          </cell>
          <cell r="M154">
            <v>93</v>
          </cell>
        </row>
        <row r="155">
          <cell r="A155">
            <v>42993</v>
          </cell>
          <cell r="B155">
            <v>2918.95</v>
          </cell>
          <cell r="C155">
            <v>3033.45</v>
          </cell>
          <cell r="D155">
            <v>2904</v>
          </cell>
          <cell r="E155">
            <v>3022.05</v>
          </cell>
          <cell r="F155">
            <v>2985.34383546352</v>
          </cell>
          <cell r="G155">
            <v>35834</v>
          </cell>
          <cell r="H155">
            <v>2455</v>
          </cell>
          <cell r="I155">
            <v>106976811</v>
          </cell>
          <cell r="J155">
            <v>9728</v>
          </cell>
          <cell r="K155">
            <v>27.15</v>
          </cell>
          <cell r="L155">
            <v>129.44999999999999</v>
          </cell>
          <cell r="M155">
            <v>103.1</v>
          </cell>
        </row>
        <row r="156">
          <cell r="A156">
            <v>42992</v>
          </cell>
          <cell r="B156">
            <v>2954.9</v>
          </cell>
          <cell r="C156">
            <v>2955</v>
          </cell>
          <cell r="D156">
            <v>2916.7</v>
          </cell>
          <cell r="E156">
            <v>2928.65</v>
          </cell>
          <cell r="F156">
            <v>2932.8269758507099</v>
          </cell>
          <cell r="G156">
            <v>7288</v>
          </cell>
          <cell r="H156">
            <v>703</v>
          </cell>
          <cell r="I156">
            <v>21374443</v>
          </cell>
          <cell r="J156">
            <v>1725</v>
          </cell>
          <cell r="K156">
            <v>23.67</v>
          </cell>
          <cell r="L156">
            <v>38.299999999999997</v>
          </cell>
          <cell r="M156">
            <v>-26.25</v>
          </cell>
        </row>
        <row r="157">
          <cell r="A157">
            <v>42991</v>
          </cell>
          <cell r="B157">
            <v>2930</v>
          </cell>
          <cell r="C157">
            <v>2970</v>
          </cell>
          <cell r="D157">
            <v>2922</v>
          </cell>
          <cell r="E157">
            <v>2931.25</v>
          </cell>
          <cell r="F157">
            <v>2943.2408852970798</v>
          </cell>
          <cell r="G157">
            <v>10889</v>
          </cell>
          <cell r="H157">
            <v>854</v>
          </cell>
          <cell r="I157">
            <v>32048950</v>
          </cell>
          <cell r="J157">
            <v>1552</v>
          </cell>
          <cell r="K157">
            <v>14.25</v>
          </cell>
          <cell r="L157">
            <v>48</v>
          </cell>
          <cell r="M157">
            <v>1.25</v>
          </cell>
        </row>
        <row r="158">
          <cell r="A158">
            <v>42990</v>
          </cell>
          <cell r="B158">
            <v>2946.1</v>
          </cell>
          <cell r="C158">
            <v>2950</v>
          </cell>
          <cell r="D158">
            <v>2915.3</v>
          </cell>
          <cell r="E158">
            <v>2933.4</v>
          </cell>
          <cell r="F158">
            <v>2927.1721182688102</v>
          </cell>
          <cell r="G158">
            <v>7001</v>
          </cell>
          <cell r="H158">
            <v>675</v>
          </cell>
          <cell r="I158">
            <v>20493132</v>
          </cell>
          <cell r="J158">
            <v>2263</v>
          </cell>
          <cell r="K158">
            <v>32.32</v>
          </cell>
          <cell r="L158">
            <v>34.700000000000003</v>
          </cell>
          <cell r="M158">
            <v>-12.7</v>
          </cell>
        </row>
        <row r="159">
          <cell r="A159">
            <v>42989</v>
          </cell>
          <cell r="B159">
            <v>2949</v>
          </cell>
          <cell r="C159">
            <v>2949</v>
          </cell>
          <cell r="D159">
            <v>2912.05</v>
          </cell>
          <cell r="E159">
            <v>2930.3</v>
          </cell>
          <cell r="F159">
            <v>2931.4829860447298</v>
          </cell>
          <cell r="G159">
            <v>10462</v>
          </cell>
          <cell r="H159">
            <v>834</v>
          </cell>
          <cell r="I159">
            <v>30669175</v>
          </cell>
          <cell r="J159">
            <v>2737</v>
          </cell>
          <cell r="K159">
            <v>26.16</v>
          </cell>
          <cell r="L159">
            <v>36.950000000000003</v>
          </cell>
          <cell r="M159">
            <v>-18.7</v>
          </cell>
        </row>
        <row r="160">
          <cell r="A160">
            <v>42986</v>
          </cell>
          <cell r="B160">
            <v>2968</v>
          </cell>
          <cell r="C160">
            <v>2983.55</v>
          </cell>
          <cell r="D160">
            <v>2905.55</v>
          </cell>
          <cell r="E160">
            <v>2913.85</v>
          </cell>
          <cell r="F160">
            <v>2933.7376454325499</v>
          </cell>
          <cell r="G160">
            <v>17362</v>
          </cell>
          <cell r="H160">
            <v>1072</v>
          </cell>
          <cell r="I160">
            <v>50935553</v>
          </cell>
          <cell r="J160">
            <v>3988</v>
          </cell>
          <cell r="K160">
            <v>22.97</v>
          </cell>
          <cell r="L160">
            <v>78</v>
          </cell>
          <cell r="M160">
            <v>-54.15</v>
          </cell>
        </row>
        <row r="161">
          <cell r="A161">
            <v>42985</v>
          </cell>
          <cell r="B161">
            <v>2927</v>
          </cell>
          <cell r="C161">
            <v>2975</v>
          </cell>
          <cell r="D161">
            <v>2905.25</v>
          </cell>
          <cell r="E161">
            <v>2965.95</v>
          </cell>
          <cell r="F161">
            <v>2939.6080168469898</v>
          </cell>
          <cell r="G161">
            <v>13771</v>
          </cell>
          <cell r="H161">
            <v>1041</v>
          </cell>
          <cell r="I161">
            <v>40481342</v>
          </cell>
          <cell r="J161">
            <v>2499</v>
          </cell>
          <cell r="K161">
            <v>18.149999999999999</v>
          </cell>
          <cell r="L161">
            <v>69.75</v>
          </cell>
          <cell r="M161">
            <v>38.950000000000003</v>
          </cell>
        </row>
        <row r="162">
          <cell r="A162">
            <v>42984</v>
          </cell>
          <cell r="B162">
            <v>2936.8</v>
          </cell>
          <cell r="C162">
            <v>2942</v>
          </cell>
          <cell r="D162">
            <v>2905.55</v>
          </cell>
          <cell r="E162">
            <v>2925.8</v>
          </cell>
          <cell r="F162">
            <v>2927.0753037110999</v>
          </cell>
          <cell r="G162">
            <v>12018</v>
          </cell>
          <cell r="H162">
            <v>943</v>
          </cell>
          <cell r="I162">
            <v>35177591</v>
          </cell>
          <cell r="J162">
            <v>3003</v>
          </cell>
          <cell r="K162">
            <v>24.99</v>
          </cell>
          <cell r="L162">
            <v>36.450000000000003</v>
          </cell>
          <cell r="M162">
            <v>-11</v>
          </cell>
        </row>
        <row r="163">
          <cell r="A163">
            <v>42983</v>
          </cell>
          <cell r="B163">
            <v>2910</v>
          </cell>
          <cell r="C163">
            <v>2969.95</v>
          </cell>
          <cell r="D163">
            <v>2908.5</v>
          </cell>
          <cell r="E163">
            <v>2949.85</v>
          </cell>
          <cell r="F163">
            <v>2951.63227774289</v>
          </cell>
          <cell r="G163">
            <v>22294</v>
          </cell>
          <cell r="H163">
            <v>2672</v>
          </cell>
          <cell r="I163">
            <v>65803690</v>
          </cell>
          <cell r="J163">
            <v>6684</v>
          </cell>
          <cell r="K163">
            <v>29.98</v>
          </cell>
          <cell r="L163">
            <v>61.45</v>
          </cell>
          <cell r="M163">
            <v>39.85</v>
          </cell>
        </row>
        <row r="164">
          <cell r="A164">
            <v>42982</v>
          </cell>
          <cell r="B164">
            <v>2925</v>
          </cell>
          <cell r="C164">
            <v>2934.85</v>
          </cell>
          <cell r="D164">
            <v>2893.6</v>
          </cell>
          <cell r="E164">
            <v>2913.4</v>
          </cell>
          <cell r="F164">
            <v>2911.7475188860899</v>
          </cell>
          <cell r="G164">
            <v>27004</v>
          </cell>
          <cell r="H164">
            <v>1648</v>
          </cell>
          <cell r="I164">
            <v>78628830</v>
          </cell>
          <cell r="J164">
            <v>7945</v>
          </cell>
          <cell r="K164">
            <v>29.42</v>
          </cell>
          <cell r="L164">
            <v>41.25</v>
          </cell>
          <cell r="M164">
            <v>-11.6</v>
          </cell>
        </row>
        <row r="165">
          <cell r="A165">
            <v>42979</v>
          </cell>
          <cell r="B165">
            <v>2830</v>
          </cell>
          <cell r="C165">
            <v>2937.2</v>
          </cell>
          <cell r="D165">
            <v>2830</v>
          </cell>
          <cell r="E165">
            <v>2918.65</v>
          </cell>
          <cell r="F165">
            <v>2898.0186706659701</v>
          </cell>
          <cell r="G165">
            <v>46008</v>
          </cell>
          <cell r="H165">
            <v>3544</v>
          </cell>
          <cell r="I165">
            <v>133332043</v>
          </cell>
          <cell r="J165">
            <v>11054</v>
          </cell>
          <cell r="K165">
            <v>24.03</v>
          </cell>
          <cell r="L165">
            <v>107.2</v>
          </cell>
          <cell r="M165">
            <v>88.65</v>
          </cell>
        </row>
        <row r="166">
          <cell r="A166">
            <v>42978</v>
          </cell>
          <cell r="B166">
            <v>2752</v>
          </cell>
          <cell r="C166">
            <v>2820.95</v>
          </cell>
          <cell r="D166">
            <v>2734.15</v>
          </cell>
          <cell r="E166">
            <v>2808.45</v>
          </cell>
          <cell r="F166">
            <v>2789.2308841270701</v>
          </cell>
          <cell r="G166">
            <v>17407</v>
          </cell>
          <cell r="H166">
            <v>1330</v>
          </cell>
          <cell r="I166">
            <v>48552142</v>
          </cell>
          <cell r="J166">
            <v>3369</v>
          </cell>
          <cell r="K166">
            <v>19.350000000000001</v>
          </cell>
          <cell r="L166">
            <v>86.8</v>
          </cell>
          <cell r="M166">
            <v>56.45</v>
          </cell>
        </row>
        <row r="167">
          <cell r="A167">
            <v>42977</v>
          </cell>
          <cell r="B167">
            <v>2743</v>
          </cell>
          <cell r="C167">
            <v>2765</v>
          </cell>
          <cell r="D167">
            <v>2741</v>
          </cell>
          <cell r="E167">
            <v>2746.95</v>
          </cell>
          <cell r="F167">
            <v>2751.6388613042</v>
          </cell>
          <cell r="G167">
            <v>6042</v>
          </cell>
          <cell r="H167">
            <v>563</v>
          </cell>
          <cell r="I167">
            <v>16625402</v>
          </cell>
          <cell r="J167">
            <v>2626</v>
          </cell>
          <cell r="K167">
            <v>43.46</v>
          </cell>
          <cell r="L167">
            <v>24</v>
          </cell>
          <cell r="M167">
            <v>3.95</v>
          </cell>
        </row>
        <row r="168">
          <cell r="A168">
            <v>42976</v>
          </cell>
          <cell r="B168">
            <v>2740</v>
          </cell>
          <cell r="C168">
            <v>2753</v>
          </cell>
          <cell r="D168">
            <v>2717</v>
          </cell>
          <cell r="E168">
            <v>2732.25</v>
          </cell>
          <cell r="F168">
            <v>2732.4393249397199</v>
          </cell>
          <cell r="G168">
            <v>7466</v>
          </cell>
          <cell r="H168">
            <v>622</v>
          </cell>
          <cell r="I168">
            <v>20400392</v>
          </cell>
          <cell r="J168">
            <v>2253</v>
          </cell>
          <cell r="K168">
            <v>30.18</v>
          </cell>
          <cell r="L168">
            <v>36</v>
          </cell>
          <cell r="M168">
            <v>-7.75</v>
          </cell>
        </row>
        <row r="169">
          <cell r="A169">
            <v>42975</v>
          </cell>
          <cell r="B169">
            <v>2743</v>
          </cell>
          <cell r="C169">
            <v>2754.45</v>
          </cell>
          <cell r="D169">
            <v>2701</v>
          </cell>
          <cell r="E169">
            <v>2739.55</v>
          </cell>
          <cell r="F169">
            <v>2731.1428937916799</v>
          </cell>
          <cell r="G169">
            <v>11694</v>
          </cell>
          <cell r="H169">
            <v>884</v>
          </cell>
          <cell r="I169">
            <v>31937985</v>
          </cell>
          <cell r="J169">
            <v>2645</v>
          </cell>
          <cell r="K169">
            <v>22.62</v>
          </cell>
          <cell r="L169">
            <v>53.45</v>
          </cell>
          <cell r="M169">
            <v>-3.45</v>
          </cell>
        </row>
        <row r="170">
          <cell r="A170">
            <v>42971</v>
          </cell>
          <cell r="B170">
            <v>2749.65</v>
          </cell>
          <cell r="C170">
            <v>2750.05</v>
          </cell>
          <cell r="D170">
            <v>2717</v>
          </cell>
          <cell r="E170">
            <v>2734.45</v>
          </cell>
          <cell r="F170">
            <v>2732.34263142494</v>
          </cell>
          <cell r="G170">
            <v>10253</v>
          </cell>
          <cell r="H170">
            <v>874</v>
          </cell>
          <cell r="I170">
            <v>28014709</v>
          </cell>
          <cell r="J170">
            <v>3271</v>
          </cell>
          <cell r="K170">
            <v>31.9</v>
          </cell>
          <cell r="L170">
            <v>33.049999999999997</v>
          </cell>
          <cell r="M170">
            <v>-15.2</v>
          </cell>
        </row>
        <row r="171">
          <cell r="A171">
            <v>42970</v>
          </cell>
          <cell r="B171">
            <v>2755</v>
          </cell>
          <cell r="C171">
            <v>2767</v>
          </cell>
          <cell r="D171">
            <v>2740</v>
          </cell>
          <cell r="E171">
            <v>2760.5</v>
          </cell>
          <cell r="F171">
            <v>2755.84116937914</v>
          </cell>
          <cell r="G171">
            <v>3318</v>
          </cell>
          <cell r="H171">
            <v>339</v>
          </cell>
          <cell r="I171">
            <v>9143881</v>
          </cell>
          <cell r="J171">
            <v>820</v>
          </cell>
          <cell r="K171">
            <v>24.71</v>
          </cell>
          <cell r="L171">
            <v>27</v>
          </cell>
          <cell r="M171">
            <v>5.5</v>
          </cell>
        </row>
        <row r="172">
          <cell r="A172">
            <v>42969</v>
          </cell>
          <cell r="B172">
            <v>2771</v>
          </cell>
          <cell r="C172">
            <v>2781.5</v>
          </cell>
          <cell r="D172">
            <v>2731</v>
          </cell>
          <cell r="E172">
            <v>2740.5</v>
          </cell>
          <cell r="F172">
            <v>2755.3724023275099</v>
          </cell>
          <cell r="G172">
            <v>6015</v>
          </cell>
          <cell r="H172">
            <v>454</v>
          </cell>
          <cell r="I172">
            <v>16573565</v>
          </cell>
          <cell r="J172">
            <v>2247</v>
          </cell>
          <cell r="K172">
            <v>37.36</v>
          </cell>
          <cell r="L172">
            <v>50.5</v>
          </cell>
          <cell r="M172">
            <v>-30.5</v>
          </cell>
        </row>
        <row r="173">
          <cell r="A173">
            <v>42968</v>
          </cell>
          <cell r="B173">
            <v>2802</v>
          </cell>
          <cell r="C173">
            <v>2820.5</v>
          </cell>
          <cell r="D173">
            <v>2760</v>
          </cell>
          <cell r="E173">
            <v>2770.6</v>
          </cell>
          <cell r="F173">
            <v>2785.3837323712601</v>
          </cell>
          <cell r="G173">
            <v>9147</v>
          </cell>
          <cell r="H173">
            <v>650</v>
          </cell>
          <cell r="I173">
            <v>25477905</v>
          </cell>
          <cell r="J173">
            <v>1742</v>
          </cell>
          <cell r="K173">
            <v>19.04</v>
          </cell>
          <cell r="L173">
            <v>60.5</v>
          </cell>
          <cell r="M173">
            <v>-31.4</v>
          </cell>
        </row>
        <row r="174">
          <cell r="A174">
            <v>42965</v>
          </cell>
          <cell r="B174">
            <v>2820.7</v>
          </cell>
          <cell r="C174">
            <v>2822.4</v>
          </cell>
          <cell r="D174">
            <v>2795</v>
          </cell>
          <cell r="E174">
            <v>2815.7</v>
          </cell>
          <cell r="F174">
            <v>2808.2631374075499</v>
          </cell>
          <cell r="G174">
            <v>5138</v>
          </cell>
          <cell r="H174">
            <v>556</v>
          </cell>
          <cell r="I174">
            <v>14428856</v>
          </cell>
          <cell r="J174">
            <v>1473</v>
          </cell>
          <cell r="K174">
            <v>28.67</v>
          </cell>
          <cell r="L174">
            <v>27.4</v>
          </cell>
          <cell r="M174">
            <v>-5</v>
          </cell>
        </row>
        <row r="175">
          <cell r="A175">
            <v>42964</v>
          </cell>
          <cell r="B175">
            <v>2868</v>
          </cell>
          <cell r="C175">
            <v>2868</v>
          </cell>
          <cell r="D175">
            <v>2812.65</v>
          </cell>
          <cell r="E175">
            <v>2820.7</v>
          </cell>
          <cell r="F175">
            <v>2829.1862643080099</v>
          </cell>
          <cell r="G175">
            <v>4805</v>
          </cell>
          <cell r="H175">
            <v>671</v>
          </cell>
          <cell r="I175">
            <v>13594240</v>
          </cell>
          <cell r="J175">
            <v>1374</v>
          </cell>
          <cell r="K175">
            <v>28.6</v>
          </cell>
          <cell r="L175">
            <v>55.35</v>
          </cell>
          <cell r="M175">
            <v>-47.3</v>
          </cell>
        </row>
        <row r="176">
          <cell r="A176">
            <v>42963</v>
          </cell>
          <cell r="B176">
            <v>2841</v>
          </cell>
          <cell r="C176">
            <v>2858.7</v>
          </cell>
          <cell r="D176">
            <v>2815.1</v>
          </cell>
          <cell r="E176">
            <v>2850.55</v>
          </cell>
          <cell r="F176">
            <v>2844.6318726407299</v>
          </cell>
          <cell r="G176">
            <v>6093</v>
          </cell>
          <cell r="H176">
            <v>522</v>
          </cell>
          <cell r="I176">
            <v>17332342</v>
          </cell>
          <cell r="J176">
            <v>1483</v>
          </cell>
          <cell r="K176">
            <v>24.34</v>
          </cell>
          <cell r="L176">
            <v>43.6</v>
          </cell>
          <cell r="M176">
            <v>9.5500000000000007</v>
          </cell>
        </row>
        <row r="177">
          <cell r="A177">
            <v>42961</v>
          </cell>
          <cell r="B177">
            <v>2828</v>
          </cell>
          <cell r="C177">
            <v>2842</v>
          </cell>
          <cell r="D177">
            <v>2788.3</v>
          </cell>
          <cell r="E177">
            <v>2833.4</v>
          </cell>
          <cell r="F177">
            <v>2818.06340174761</v>
          </cell>
          <cell r="G177">
            <v>9842</v>
          </cell>
          <cell r="H177">
            <v>996</v>
          </cell>
          <cell r="I177">
            <v>27735380</v>
          </cell>
          <cell r="J177">
            <v>2989</v>
          </cell>
          <cell r="K177">
            <v>30.37</v>
          </cell>
          <cell r="L177">
            <v>53.7</v>
          </cell>
          <cell r="M177">
            <v>5.4</v>
          </cell>
        </row>
        <row r="178">
          <cell r="A178">
            <v>42958</v>
          </cell>
          <cell r="B178">
            <v>2790</v>
          </cell>
          <cell r="C178">
            <v>2799.8</v>
          </cell>
          <cell r="D178">
            <v>2755.15</v>
          </cell>
          <cell r="E178">
            <v>2788.5</v>
          </cell>
          <cell r="F178">
            <v>2775.46069513271</v>
          </cell>
          <cell r="G178">
            <v>58924</v>
          </cell>
          <cell r="H178">
            <v>885</v>
          </cell>
          <cell r="I178">
            <v>163541246</v>
          </cell>
          <cell r="J178">
            <v>47541</v>
          </cell>
          <cell r="K178">
            <v>80.680000000000007</v>
          </cell>
          <cell r="L178">
            <v>44.65</v>
          </cell>
          <cell r="M178">
            <v>-1.5</v>
          </cell>
        </row>
        <row r="179">
          <cell r="A179">
            <v>42957</v>
          </cell>
          <cell r="B179">
            <v>2833.05</v>
          </cell>
          <cell r="C179">
            <v>2835</v>
          </cell>
          <cell r="D179">
            <v>2761.85</v>
          </cell>
          <cell r="E179">
            <v>2794.8</v>
          </cell>
          <cell r="F179">
            <v>2799.3244767728902</v>
          </cell>
          <cell r="G179">
            <v>157962</v>
          </cell>
          <cell r="H179">
            <v>2140</v>
          </cell>
          <cell r="I179">
            <v>442186893</v>
          </cell>
          <cell r="J179">
            <v>136946</v>
          </cell>
          <cell r="K179">
            <v>86.7</v>
          </cell>
          <cell r="L179">
            <v>73.150000000000006</v>
          </cell>
          <cell r="M179">
            <v>-38.25</v>
          </cell>
        </row>
        <row r="180">
          <cell r="A180">
            <v>42956</v>
          </cell>
          <cell r="B180">
            <v>2913.1</v>
          </cell>
          <cell r="C180">
            <v>2929.45</v>
          </cell>
          <cell r="D180">
            <v>2811</v>
          </cell>
          <cell r="E180">
            <v>2833.05</v>
          </cell>
          <cell r="F180">
            <v>2859.2787701634702</v>
          </cell>
          <cell r="G180">
            <v>18474</v>
          </cell>
          <cell r="H180">
            <v>1367</v>
          </cell>
          <cell r="I180">
            <v>52822316</v>
          </cell>
          <cell r="J180">
            <v>3755</v>
          </cell>
          <cell r="K180">
            <v>20.329999999999998</v>
          </cell>
          <cell r="L180">
            <v>118.45</v>
          </cell>
          <cell r="M180">
            <v>-80.05</v>
          </cell>
        </row>
        <row r="181">
          <cell r="A181">
            <v>42955</v>
          </cell>
          <cell r="B181">
            <v>2900</v>
          </cell>
          <cell r="C181">
            <v>2988.45</v>
          </cell>
          <cell r="D181">
            <v>2879.85</v>
          </cell>
          <cell r="E181">
            <v>2913.8</v>
          </cell>
          <cell r="F181">
            <v>2942.4277216307701</v>
          </cell>
          <cell r="G181">
            <v>81532</v>
          </cell>
          <cell r="H181">
            <v>6453</v>
          </cell>
          <cell r="I181">
            <v>239902017</v>
          </cell>
          <cell r="J181">
            <v>11799</v>
          </cell>
          <cell r="K181">
            <v>14.47</v>
          </cell>
          <cell r="L181">
            <v>108.6</v>
          </cell>
          <cell r="M181">
            <v>13.8</v>
          </cell>
        </row>
        <row r="182">
          <cell r="A182">
            <v>42954</v>
          </cell>
          <cell r="B182">
            <v>2899.95</v>
          </cell>
          <cell r="C182">
            <v>2901</v>
          </cell>
          <cell r="D182">
            <v>2870</v>
          </cell>
          <cell r="E182">
            <v>2890</v>
          </cell>
          <cell r="F182">
            <v>2889.2013460459798</v>
          </cell>
          <cell r="G182">
            <v>8915</v>
          </cell>
          <cell r="H182">
            <v>668</v>
          </cell>
          <cell r="I182">
            <v>25757230</v>
          </cell>
          <cell r="J182">
            <v>3529</v>
          </cell>
          <cell r="K182">
            <v>39.58</v>
          </cell>
          <cell r="L182">
            <v>31</v>
          </cell>
          <cell r="M182">
            <v>-9.9499999999999993</v>
          </cell>
        </row>
        <row r="183">
          <cell r="A183">
            <v>42951</v>
          </cell>
          <cell r="B183">
            <v>2855</v>
          </cell>
          <cell r="C183">
            <v>2898</v>
          </cell>
          <cell r="D183">
            <v>2810.5</v>
          </cell>
          <cell r="E183">
            <v>2873.7</v>
          </cell>
          <cell r="F183">
            <v>2835.6952990516702</v>
          </cell>
          <cell r="G183">
            <v>63902</v>
          </cell>
          <cell r="H183">
            <v>1515</v>
          </cell>
          <cell r="I183">
            <v>181206601</v>
          </cell>
          <cell r="J183">
            <v>47034</v>
          </cell>
          <cell r="K183">
            <v>73.599999999999994</v>
          </cell>
          <cell r="L183">
            <v>87.5</v>
          </cell>
          <cell r="M183">
            <v>18.7</v>
          </cell>
        </row>
        <row r="184">
          <cell r="A184">
            <v>42950</v>
          </cell>
          <cell r="B184">
            <v>2809.5</v>
          </cell>
          <cell r="C184">
            <v>2839.3</v>
          </cell>
          <cell r="D184">
            <v>2801.5</v>
          </cell>
          <cell r="E184">
            <v>2834.75</v>
          </cell>
          <cell r="F184">
            <v>2824.2300841167698</v>
          </cell>
          <cell r="G184">
            <v>8084</v>
          </cell>
          <cell r="H184">
            <v>842</v>
          </cell>
          <cell r="I184">
            <v>22831076</v>
          </cell>
          <cell r="J184">
            <v>4035</v>
          </cell>
          <cell r="K184">
            <v>49.91</v>
          </cell>
          <cell r="L184">
            <v>37.799999999999997</v>
          </cell>
          <cell r="M184">
            <v>25.25</v>
          </cell>
        </row>
        <row r="185">
          <cell r="A185">
            <v>42949</v>
          </cell>
          <cell r="B185">
            <v>2810</v>
          </cell>
          <cell r="C185">
            <v>2815.9</v>
          </cell>
          <cell r="D185">
            <v>2789</v>
          </cell>
          <cell r="E185">
            <v>2802.05</v>
          </cell>
          <cell r="F185">
            <v>2799.0089013820502</v>
          </cell>
          <cell r="G185">
            <v>12807</v>
          </cell>
          <cell r="H185">
            <v>1160</v>
          </cell>
          <cell r="I185">
            <v>35846907</v>
          </cell>
          <cell r="J185">
            <v>4740</v>
          </cell>
          <cell r="K185">
            <v>37.01</v>
          </cell>
          <cell r="L185">
            <v>26.9</v>
          </cell>
          <cell r="M185">
            <v>-7.95</v>
          </cell>
        </row>
        <row r="186">
          <cell r="A186">
            <v>42948</v>
          </cell>
          <cell r="B186">
            <v>2810.65</v>
          </cell>
          <cell r="C186">
            <v>2828</v>
          </cell>
          <cell r="D186">
            <v>2802</v>
          </cell>
          <cell r="E186">
            <v>2823</v>
          </cell>
          <cell r="F186">
            <v>2816.1617246812698</v>
          </cell>
          <cell r="G186">
            <v>6981</v>
          </cell>
          <cell r="H186">
            <v>592</v>
          </cell>
          <cell r="I186">
            <v>19659625</v>
          </cell>
          <cell r="J186">
            <v>2430</v>
          </cell>
          <cell r="K186">
            <v>34.81</v>
          </cell>
          <cell r="L186">
            <v>26</v>
          </cell>
          <cell r="M186">
            <v>12.35</v>
          </cell>
        </row>
        <row r="187">
          <cell r="A187">
            <v>42947</v>
          </cell>
          <cell r="B187">
            <v>2834.4</v>
          </cell>
          <cell r="C187">
            <v>2835</v>
          </cell>
          <cell r="D187">
            <v>2788.5</v>
          </cell>
          <cell r="E187">
            <v>2807.6</v>
          </cell>
          <cell r="F187">
            <v>2805.8617360644698</v>
          </cell>
          <cell r="G187">
            <v>11912</v>
          </cell>
          <cell r="H187">
            <v>814</v>
          </cell>
          <cell r="I187">
            <v>33423425</v>
          </cell>
          <cell r="J187">
            <v>3210</v>
          </cell>
          <cell r="K187">
            <v>26.95</v>
          </cell>
          <cell r="L187">
            <v>46.5</v>
          </cell>
          <cell r="M187">
            <v>-26.8</v>
          </cell>
        </row>
        <row r="188">
          <cell r="A188">
            <v>42944</v>
          </cell>
          <cell r="B188">
            <v>2829</v>
          </cell>
          <cell r="C188">
            <v>2835</v>
          </cell>
          <cell r="D188">
            <v>2805.05</v>
          </cell>
          <cell r="E188">
            <v>2822.75</v>
          </cell>
          <cell r="F188">
            <v>2819.5955176976499</v>
          </cell>
          <cell r="G188">
            <v>12092</v>
          </cell>
          <cell r="H188">
            <v>917</v>
          </cell>
          <cell r="I188">
            <v>34094549</v>
          </cell>
          <cell r="J188">
            <v>5057</v>
          </cell>
          <cell r="K188">
            <v>41.82</v>
          </cell>
          <cell r="L188">
            <v>29.95</v>
          </cell>
          <cell r="M188">
            <v>-6.25</v>
          </cell>
        </row>
        <row r="189">
          <cell r="A189">
            <v>42943</v>
          </cell>
          <cell r="B189">
            <v>2841.9</v>
          </cell>
          <cell r="C189">
            <v>2867.45</v>
          </cell>
          <cell r="D189">
            <v>2833</v>
          </cell>
          <cell r="E189">
            <v>2846.4</v>
          </cell>
          <cell r="F189">
            <v>2850.8852754486302</v>
          </cell>
          <cell r="G189">
            <v>12761</v>
          </cell>
          <cell r="H189">
            <v>928</v>
          </cell>
          <cell r="I189">
            <v>36380147</v>
          </cell>
          <cell r="J189">
            <v>5887</v>
          </cell>
          <cell r="K189">
            <v>46.13</v>
          </cell>
          <cell r="L189">
            <v>34.450000000000003</v>
          </cell>
          <cell r="M189">
            <v>4.5</v>
          </cell>
        </row>
        <row r="190">
          <cell r="A190">
            <v>42942</v>
          </cell>
          <cell r="B190">
            <v>2844.95</v>
          </cell>
          <cell r="C190">
            <v>2848</v>
          </cell>
          <cell r="D190">
            <v>2827</v>
          </cell>
          <cell r="E190">
            <v>2838.05</v>
          </cell>
          <cell r="F190">
            <v>2836.6825540006798</v>
          </cell>
          <cell r="G190">
            <v>41018</v>
          </cell>
          <cell r="H190">
            <v>1077</v>
          </cell>
          <cell r="I190">
            <v>116355045</v>
          </cell>
          <cell r="J190">
            <v>33947</v>
          </cell>
          <cell r="K190">
            <v>82.76</v>
          </cell>
          <cell r="L190">
            <v>21</v>
          </cell>
          <cell r="M190">
            <v>-6.9</v>
          </cell>
        </row>
        <row r="191">
          <cell r="A191">
            <v>42941</v>
          </cell>
          <cell r="B191">
            <v>2825.1</v>
          </cell>
          <cell r="C191">
            <v>2860.65</v>
          </cell>
          <cell r="D191">
            <v>2817</v>
          </cell>
          <cell r="E191">
            <v>2844.95</v>
          </cell>
          <cell r="F191">
            <v>2845.7748516010302</v>
          </cell>
          <cell r="G191">
            <v>11961</v>
          </cell>
          <cell r="H191">
            <v>1219</v>
          </cell>
          <cell r="I191">
            <v>34038313</v>
          </cell>
          <cell r="J191">
            <v>3689</v>
          </cell>
          <cell r="K191">
            <v>30.84</v>
          </cell>
          <cell r="L191">
            <v>43.65</v>
          </cell>
          <cell r="M191">
            <v>19.850000000000001</v>
          </cell>
        </row>
        <row r="192">
          <cell r="A192">
            <v>42940</v>
          </cell>
          <cell r="B192">
            <v>2815</v>
          </cell>
          <cell r="C192">
            <v>2835</v>
          </cell>
          <cell r="D192">
            <v>2803.55</v>
          </cell>
          <cell r="E192">
            <v>2826.85</v>
          </cell>
          <cell r="F192">
            <v>2821.1469481142499</v>
          </cell>
          <cell r="G192">
            <v>13549</v>
          </cell>
          <cell r="H192">
            <v>1277</v>
          </cell>
          <cell r="I192">
            <v>38223720</v>
          </cell>
          <cell r="J192">
            <v>4567</v>
          </cell>
          <cell r="K192">
            <v>33.71</v>
          </cell>
          <cell r="L192">
            <v>31.45</v>
          </cell>
          <cell r="M192">
            <v>11.85</v>
          </cell>
        </row>
        <row r="193">
          <cell r="A193">
            <v>42937</v>
          </cell>
          <cell r="B193">
            <v>2824.9</v>
          </cell>
          <cell r="C193">
            <v>2838</v>
          </cell>
          <cell r="D193">
            <v>2806.8</v>
          </cell>
          <cell r="E193">
            <v>2815</v>
          </cell>
          <cell r="F193">
            <v>2819.5396550366199</v>
          </cell>
          <cell r="G193">
            <v>25394</v>
          </cell>
          <cell r="H193">
            <v>2214</v>
          </cell>
          <cell r="I193">
            <v>71599390</v>
          </cell>
          <cell r="J193">
            <v>11227</v>
          </cell>
          <cell r="K193">
            <v>44.21</v>
          </cell>
          <cell r="L193">
            <v>31.2</v>
          </cell>
          <cell r="M193">
            <v>-9.9</v>
          </cell>
        </row>
        <row r="194">
          <cell r="A194">
            <v>42936</v>
          </cell>
          <cell r="B194">
            <v>2817.1</v>
          </cell>
          <cell r="C194">
            <v>2855</v>
          </cell>
          <cell r="D194">
            <v>2803.2</v>
          </cell>
          <cell r="E194">
            <v>2818.65</v>
          </cell>
          <cell r="F194">
            <v>2828.0425434583699</v>
          </cell>
          <cell r="G194">
            <v>41534</v>
          </cell>
          <cell r="H194">
            <v>3161</v>
          </cell>
          <cell r="I194">
            <v>117459919</v>
          </cell>
          <cell r="J194">
            <v>3573</v>
          </cell>
          <cell r="K194">
            <v>8.6</v>
          </cell>
          <cell r="L194">
            <v>51.8</v>
          </cell>
          <cell r="M194">
            <v>1.55</v>
          </cell>
        </row>
        <row r="195">
          <cell r="A195">
            <v>42935</v>
          </cell>
          <cell r="B195">
            <v>2832.6</v>
          </cell>
          <cell r="C195">
            <v>2832.95</v>
          </cell>
          <cell r="D195">
            <v>2802</v>
          </cell>
          <cell r="E195">
            <v>2824.75</v>
          </cell>
          <cell r="F195">
            <v>2816.6100008091198</v>
          </cell>
          <cell r="G195">
            <v>12359</v>
          </cell>
          <cell r="H195">
            <v>999</v>
          </cell>
          <cell r="I195">
            <v>34810483</v>
          </cell>
          <cell r="J195">
            <v>3772</v>
          </cell>
          <cell r="K195">
            <v>30.52</v>
          </cell>
          <cell r="L195">
            <v>30.95</v>
          </cell>
          <cell r="M195">
            <v>-7.85</v>
          </cell>
        </row>
        <row r="196">
          <cell r="A196">
            <v>42934</v>
          </cell>
          <cell r="B196">
            <v>2811</v>
          </cell>
          <cell r="C196">
            <v>2843.05</v>
          </cell>
          <cell r="D196">
            <v>2811</v>
          </cell>
          <cell r="E196">
            <v>2824.05</v>
          </cell>
          <cell r="F196">
            <v>2827.54019867549</v>
          </cell>
          <cell r="G196">
            <v>15100</v>
          </cell>
          <cell r="H196">
            <v>976</v>
          </cell>
          <cell r="I196">
            <v>42695857</v>
          </cell>
          <cell r="J196">
            <v>4399</v>
          </cell>
          <cell r="K196">
            <v>29.13</v>
          </cell>
          <cell r="L196">
            <v>32.049999999999997</v>
          </cell>
          <cell r="M196">
            <v>13.05</v>
          </cell>
        </row>
        <row r="197">
          <cell r="A197">
            <v>42933</v>
          </cell>
          <cell r="B197">
            <v>2809</v>
          </cell>
          <cell r="C197">
            <v>2825.5</v>
          </cell>
          <cell r="D197">
            <v>2801</v>
          </cell>
          <cell r="E197">
            <v>2811.95</v>
          </cell>
          <cell r="F197">
            <v>2811.8581431037701</v>
          </cell>
          <cell r="G197">
            <v>10426</v>
          </cell>
          <cell r="H197">
            <v>761</v>
          </cell>
          <cell r="I197">
            <v>29316433</v>
          </cell>
          <cell r="J197">
            <v>3578</v>
          </cell>
          <cell r="K197">
            <v>34.32</v>
          </cell>
          <cell r="L197">
            <v>24.5</v>
          </cell>
          <cell r="M197">
            <v>2.95</v>
          </cell>
        </row>
        <row r="198">
          <cell r="A198">
            <v>42930</v>
          </cell>
          <cell r="B198">
            <v>2795</v>
          </cell>
          <cell r="C198">
            <v>2814.1</v>
          </cell>
          <cell r="D198">
            <v>2772</v>
          </cell>
          <cell r="E198">
            <v>2811.3</v>
          </cell>
          <cell r="F198">
            <v>2792.9320028422198</v>
          </cell>
          <cell r="G198">
            <v>64738</v>
          </cell>
          <cell r="H198">
            <v>1035</v>
          </cell>
          <cell r="I198">
            <v>180808832</v>
          </cell>
          <cell r="J198">
            <v>53162</v>
          </cell>
          <cell r="K198">
            <v>82.12</v>
          </cell>
          <cell r="L198">
            <v>42.1</v>
          </cell>
          <cell r="M198">
            <v>16.3</v>
          </cell>
        </row>
        <row r="199">
          <cell r="A199">
            <v>42929</v>
          </cell>
          <cell r="B199">
            <v>2798.55</v>
          </cell>
          <cell r="C199">
            <v>2805</v>
          </cell>
          <cell r="D199">
            <v>2778.45</v>
          </cell>
          <cell r="E199">
            <v>2790.5</v>
          </cell>
          <cell r="F199">
            <v>2790.9261909494398</v>
          </cell>
          <cell r="G199">
            <v>15093</v>
          </cell>
          <cell r="H199">
            <v>1152</v>
          </cell>
          <cell r="I199">
            <v>42123449</v>
          </cell>
          <cell r="J199">
            <v>5388</v>
          </cell>
          <cell r="K199">
            <v>35.700000000000003</v>
          </cell>
          <cell r="L199">
            <v>26.55</v>
          </cell>
          <cell r="M199">
            <v>-8.0500000000000007</v>
          </cell>
        </row>
        <row r="200">
          <cell r="A200">
            <v>42928</v>
          </cell>
          <cell r="B200">
            <v>2800</v>
          </cell>
          <cell r="C200">
            <v>2815</v>
          </cell>
          <cell r="D200">
            <v>2776.5</v>
          </cell>
          <cell r="E200">
            <v>2786</v>
          </cell>
          <cell r="F200">
            <v>2791.7442919955502</v>
          </cell>
          <cell r="G200">
            <v>18877</v>
          </cell>
          <cell r="H200">
            <v>1238</v>
          </cell>
          <cell r="I200">
            <v>52699757</v>
          </cell>
          <cell r="J200">
            <v>5327</v>
          </cell>
          <cell r="K200">
            <v>28.22</v>
          </cell>
          <cell r="L200">
            <v>38.5</v>
          </cell>
          <cell r="M200">
            <v>-14</v>
          </cell>
        </row>
        <row r="201">
          <cell r="A201">
            <v>42927</v>
          </cell>
          <cell r="B201">
            <v>2730</v>
          </cell>
          <cell r="C201">
            <v>2800</v>
          </cell>
          <cell r="D201">
            <v>2726</v>
          </cell>
          <cell r="E201">
            <v>2793.4</v>
          </cell>
          <cell r="F201">
            <v>2775.4640641680298</v>
          </cell>
          <cell r="G201">
            <v>34659</v>
          </cell>
          <cell r="H201">
            <v>2291</v>
          </cell>
          <cell r="I201">
            <v>96194809</v>
          </cell>
          <cell r="J201">
            <v>12865</v>
          </cell>
          <cell r="K201">
            <v>37.119999999999997</v>
          </cell>
          <cell r="L201">
            <v>74</v>
          </cell>
          <cell r="M201">
            <v>63.4</v>
          </cell>
        </row>
        <row r="202">
          <cell r="A202">
            <v>42926</v>
          </cell>
          <cell r="B202">
            <v>2708</v>
          </cell>
          <cell r="C202">
            <v>2736</v>
          </cell>
          <cell r="D202">
            <v>2695.5</v>
          </cell>
          <cell r="E202">
            <v>2729.5</v>
          </cell>
          <cell r="F202">
            <v>2723.1136173670702</v>
          </cell>
          <cell r="G202">
            <v>86140</v>
          </cell>
          <cell r="H202">
            <v>9244</v>
          </cell>
          <cell r="I202">
            <v>234569007</v>
          </cell>
          <cell r="J202">
            <v>58110</v>
          </cell>
          <cell r="K202">
            <v>67.459999999999994</v>
          </cell>
          <cell r="L202">
            <v>40.5</v>
          </cell>
          <cell r="M202">
            <v>21.5</v>
          </cell>
        </row>
        <row r="203">
          <cell r="A203">
            <v>42923</v>
          </cell>
          <cell r="B203">
            <v>2725.05</v>
          </cell>
          <cell r="C203">
            <v>2730.2</v>
          </cell>
          <cell r="D203">
            <v>2695</v>
          </cell>
          <cell r="E203">
            <v>2707.95</v>
          </cell>
          <cell r="F203">
            <v>2701.2540138466502</v>
          </cell>
          <cell r="G203">
            <v>100963</v>
          </cell>
          <cell r="H203">
            <v>2692</v>
          </cell>
          <cell r="I203">
            <v>272726709</v>
          </cell>
          <cell r="J203">
            <v>81145</v>
          </cell>
          <cell r="K203">
            <v>80.37</v>
          </cell>
          <cell r="L203">
            <v>35.200000000000003</v>
          </cell>
          <cell r="M203">
            <v>-17.100000000000001</v>
          </cell>
        </row>
        <row r="204">
          <cell r="A204">
            <v>42922</v>
          </cell>
          <cell r="B204">
            <v>2747</v>
          </cell>
          <cell r="C204">
            <v>2747</v>
          </cell>
          <cell r="D204">
            <v>2725.05</v>
          </cell>
          <cell r="E204">
            <v>2729.6</v>
          </cell>
          <cell r="F204">
            <v>2731.25925220109</v>
          </cell>
          <cell r="G204">
            <v>26237</v>
          </cell>
          <cell r="H204">
            <v>1424</v>
          </cell>
          <cell r="I204">
            <v>71660049</v>
          </cell>
          <cell r="J204">
            <v>17116</v>
          </cell>
          <cell r="K204">
            <v>65.239999999999995</v>
          </cell>
          <cell r="L204">
            <v>21.95</v>
          </cell>
          <cell r="M204">
            <v>-17.399999999999999</v>
          </cell>
        </row>
        <row r="205">
          <cell r="A205">
            <v>42921</v>
          </cell>
          <cell r="B205">
            <v>2771.25</v>
          </cell>
          <cell r="C205">
            <v>2815</v>
          </cell>
          <cell r="D205">
            <v>2755.45</v>
          </cell>
          <cell r="E205">
            <v>2771.8</v>
          </cell>
          <cell r="F205">
            <v>2765.4753323924801</v>
          </cell>
          <cell r="G205">
            <v>134630</v>
          </cell>
          <cell r="H205">
            <v>1415</v>
          </cell>
          <cell r="I205">
            <v>372315944</v>
          </cell>
          <cell r="J205">
            <v>121259</v>
          </cell>
          <cell r="K205">
            <v>90.07</v>
          </cell>
          <cell r="L205">
            <v>59.55</v>
          </cell>
          <cell r="M205">
            <v>0.55000000000000004</v>
          </cell>
        </row>
        <row r="206">
          <cell r="A206">
            <v>42920</v>
          </cell>
          <cell r="B206">
            <v>2790.7</v>
          </cell>
          <cell r="C206">
            <v>2790.7</v>
          </cell>
          <cell r="D206">
            <v>2759</v>
          </cell>
          <cell r="E206">
            <v>2771.25</v>
          </cell>
          <cell r="F206">
            <v>2769.7003840590501</v>
          </cell>
          <cell r="G206">
            <v>20049</v>
          </cell>
          <cell r="H206">
            <v>1460</v>
          </cell>
          <cell r="I206">
            <v>55529723</v>
          </cell>
          <cell r="J206">
            <v>7939</v>
          </cell>
          <cell r="K206">
            <v>39.6</v>
          </cell>
          <cell r="L206">
            <v>31.7</v>
          </cell>
          <cell r="M206">
            <v>-19.45</v>
          </cell>
        </row>
        <row r="207">
          <cell r="A207">
            <v>42919</v>
          </cell>
          <cell r="B207">
            <v>2775</v>
          </cell>
          <cell r="C207">
            <v>2802</v>
          </cell>
          <cell r="D207">
            <v>2752</v>
          </cell>
          <cell r="E207">
            <v>2790.7</v>
          </cell>
          <cell r="F207">
            <v>2774.1559835806702</v>
          </cell>
          <cell r="G207">
            <v>22169</v>
          </cell>
          <cell r="H207">
            <v>1345</v>
          </cell>
          <cell r="I207">
            <v>61500264</v>
          </cell>
          <cell r="J207">
            <v>7742</v>
          </cell>
          <cell r="K207">
            <v>34.92</v>
          </cell>
          <cell r="L207">
            <v>50</v>
          </cell>
          <cell r="M207">
            <v>15.7</v>
          </cell>
        </row>
        <row r="208">
          <cell r="A208">
            <v>42916</v>
          </cell>
          <cell r="B208">
            <v>2802.9</v>
          </cell>
          <cell r="C208">
            <v>2802.9</v>
          </cell>
          <cell r="D208">
            <v>2768</v>
          </cell>
          <cell r="E208">
            <v>2790.5</v>
          </cell>
          <cell r="F208">
            <v>2783.0451659506498</v>
          </cell>
          <cell r="G208">
            <v>26303</v>
          </cell>
          <cell r="H208">
            <v>2197</v>
          </cell>
          <cell r="I208">
            <v>73202437</v>
          </cell>
          <cell r="J208">
            <v>14523</v>
          </cell>
          <cell r="K208">
            <v>55.21</v>
          </cell>
          <cell r="L208">
            <v>34.9</v>
          </cell>
          <cell r="M208">
            <v>-12.4</v>
          </cell>
        </row>
        <row r="209">
          <cell r="A209">
            <v>42915</v>
          </cell>
          <cell r="B209">
            <v>2779.1</v>
          </cell>
          <cell r="C209">
            <v>2812</v>
          </cell>
          <cell r="D209">
            <v>2779</v>
          </cell>
          <cell r="E209">
            <v>2802.9</v>
          </cell>
          <cell r="F209">
            <v>2799.9184242830001</v>
          </cell>
          <cell r="G209">
            <v>8961</v>
          </cell>
          <cell r="H209">
            <v>705</v>
          </cell>
          <cell r="I209">
            <v>25090069</v>
          </cell>
          <cell r="J209">
            <v>3294</v>
          </cell>
          <cell r="K209">
            <v>36.76</v>
          </cell>
          <cell r="L209">
            <v>33</v>
          </cell>
          <cell r="M209">
            <v>23.8</v>
          </cell>
        </row>
        <row r="210">
          <cell r="A210">
            <v>42914</v>
          </cell>
          <cell r="B210">
            <v>2780</v>
          </cell>
          <cell r="C210">
            <v>2800.35</v>
          </cell>
          <cell r="D210">
            <v>2772</v>
          </cell>
          <cell r="E210">
            <v>2781.4</v>
          </cell>
          <cell r="F210">
            <v>2780.89458861396</v>
          </cell>
          <cell r="G210">
            <v>9942</v>
          </cell>
          <cell r="H210">
            <v>649</v>
          </cell>
          <cell r="I210">
            <v>27647654</v>
          </cell>
          <cell r="J210">
            <v>2617</v>
          </cell>
          <cell r="K210">
            <v>26.32</v>
          </cell>
          <cell r="L210">
            <v>28.35</v>
          </cell>
          <cell r="M210">
            <v>1.4</v>
          </cell>
        </row>
        <row r="211">
          <cell r="A211">
            <v>42913</v>
          </cell>
          <cell r="B211">
            <v>2824.65</v>
          </cell>
          <cell r="C211">
            <v>2831</v>
          </cell>
          <cell r="D211">
            <v>2765</v>
          </cell>
          <cell r="E211">
            <v>2779.2</v>
          </cell>
          <cell r="F211">
            <v>2782.4955641807501</v>
          </cell>
          <cell r="G211">
            <v>14428</v>
          </cell>
          <cell r="H211">
            <v>996</v>
          </cell>
          <cell r="I211">
            <v>40145846</v>
          </cell>
          <cell r="J211">
            <v>5335</v>
          </cell>
          <cell r="K211">
            <v>36.979999999999997</v>
          </cell>
          <cell r="L211">
            <v>66</v>
          </cell>
          <cell r="M211">
            <v>-45.45</v>
          </cell>
        </row>
        <row r="212">
          <cell r="A212">
            <v>42909</v>
          </cell>
          <cell r="B212">
            <v>2841.65</v>
          </cell>
          <cell r="C212">
            <v>2850</v>
          </cell>
          <cell r="D212">
            <v>2810.65</v>
          </cell>
          <cell r="E212">
            <v>2824.6</v>
          </cell>
          <cell r="F212">
            <v>2827.4346985021798</v>
          </cell>
          <cell r="G212">
            <v>18093</v>
          </cell>
          <cell r="H212">
            <v>897</v>
          </cell>
          <cell r="I212">
            <v>51156776</v>
          </cell>
          <cell r="J212">
            <v>9409</v>
          </cell>
          <cell r="K212">
            <v>52</v>
          </cell>
          <cell r="L212">
            <v>39.35</v>
          </cell>
          <cell r="M212">
            <v>-17.05</v>
          </cell>
        </row>
        <row r="213">
          <cell r="A213">
            <v>42908</v>
          </cell>
          <cell r="B213">
            <v>2820</v>
          </cell>
          <cell r="C213">
            <v>2850</v>
          </cell>
          <cell r="D213">
            <v>2809.05</v>
          </cell>
          <cell r="E213">
            <v>2840.45</v>
          </cell>
          <cell r="F213">
            <v>2838.9785471128498</v>
          </cell>
          <cell r="G213">
            <v>15569</v>
          </cell>
          <cell r="H213">
            <v>911</v>
          </cell>
          <cell r="I213">
            <v>44200057</v>
          </cell>
          <cell r="J213">
            <v>5345</v>
          </cell>
          <cell r="K213">
            <v>34.33</v>
          </cell>
          <cell r="L213">
            <v>40.950000000000003</v>
          </cell>
          <cell r="M213">
            <v>20.45</v>
          </cell>
        </row>
        <row r="214">
          <cell r="A214">
            <v>42907</v>
          </cell>
          <cell r="B214">
            <v>2816.45</v>
          </cell>
          <cell r="C214">
            <v>2828.05</v>
          </cell>
          <cell r="D214">
            <v>2791.35</v>
          </cell>
          <cell r="E214">
            <v>2821.1</v>
          </cell>
          <cell r="F214">
            <v>2811.41291759465</v>
          </cell>
          <cell r="G214">
            <v>6735</v>
          </cell>
          <cell r="H214">
            <v>499</v>
          </cell>
          <cell r="I214">
            <v>18934866</v>
          </cell>
          <cell r="J214">
            <v>1528</v>
          </cell>
          <cell r="K214">
            <v>22.69</v>
          </cell>
          <cell r="L214">
            <v>36.700000000000003</v>
          </cell>
          <cell r="M214">
            <v>4.6500000000000004</v>
          </cell>
        </row>
        <row r="215">
          <cell r="A215">
            <v>42906</v>
          </cell>
          <cell r="B215">
            <v>2815</v>
          </cell>
          <cell r="C215">
            <v>2822.4</v>
          </cell>
          <cell r="D215">
            <v>2808.5</v>
          </cell>
          <cell r="E215">
            <v>2816.45</v>
          </cell>
          <cell r="F215">
            <v>2816.4982306104298</v>
          </cell>
          <cell r="G215">
            <v>6782</v>
          </cell>
          <cell r="H215">
            <v>735</v>
          </cell>
          <cell r="I215">
            <v>19101491</v>
          </cell>
          <cell r="J215">
            <v>2435</v>
          </cell>
          <cell r="K215">
            <v>35.9</v>
          </cell>
          <cell r="L215">
            <v>13.9</v>
          </cell>
          <cell r="M215">
            <v>1.45</v>
          </cell>
        </row>
        <row r="216">
          <cell r="A216">
            <v>42905</v>
          </cell>
          <cell r="B216">
            <v>2848</v>
          </cell>
          <cell r="C216">
            <v>2889.5</v>
          </cell>
          <cell r="D216">
            <v>2814.6</v>
          </cell>
          <cell r="E216">
            <v>2834.5</v>
          </cell>
          <cell r="F216">
            <v>2849.6726050065099</v>
          </cell>
          <cell r="G216">
            <v>28403</v>
          </cell>
          <cell r="H216">
            <v>2094</v>
          </cell>
          <cell r="I216">
            <v>80939251</v>
          </cell>
          <cell r="J216">
            <v>7600</v>
          </cell>
          <cell r="K216">
            <v>26.76</v>
          </cell>
          <cell r="L216">
            <v>74.900000000000006</v>
          </cell>
          <cell r="M216">
            <v>-13.5</v>
          </cell>
        </row>
        <row r="217">
          <cell r="A217">
            <v>42902</v>
          </cell>
          <cell r="B217">
            <v>2826.65</v>
          </cell>
          <cell r="C217">
            <v>2826.65</v>
          </cell>
          <cell r="D217">
            <v>2801</v>
          </cell>
          <cell r="E217">
            <v>2808.95</v>
          </cell>
          <cell r="F217">
            <v>2813.33250825082</v>
          </cell>
          <cell r="G217">
            <v>6060</v>
          </cell>
          <cell r="H217">
            <v>463</v>
          </cell>
          <cell r="I217">
            <v>17048795</v>
          </cell>
          <cell r="J217">
            <v>2067</v>
          </cell>
          <cell r="K217">
            <v>34.11</v>
          </cell>
          <cell r="L217">
            <v>25.65</v>
          </cell>
          <cell r="M217">
            <v>-17.7</v>
          </cell>
        </row>
        <row r="218">
          <cell r="A218">
            <v>42901</v>
          </cell>
          <cell r="B218">
            <v>2831</v>
          </cell>
          <cell r="C218">
            <v>2847</v>
          </cell>
          <cell r="D218">
            <v>2803.05</v>
          </cell>
          <cell r="E218">
            <v>2815.45</v>
          </cell>
          <cell r="F218">
            <v>2813.9187555953399</v>
          </cell>
          <cell r="G218">
            <v>22340</v>
          </cell>
          <cell r="H218">
            <v>1442</v>
          </cell>
          <cell r="I218">
            <v>62862945</v>
          </cell>
          <cell r="J218">
            <v>8536</v>
          </cell>
          <cell r="K218">
            <v>38.21</v>
          </cell>
          <cell r="L218">
            <v>43.95</v>
          </cell>
          <cell r="M218">
            <v>-15.55</v>
          </cell>
        </row>
        <row r="219">
          <cell r="A219">
            <v>42900</v>
          </cell>
          <cell r="B219">
            <v>2828</v>
          </cell>
          <cell r="C219">
            <v>2837.7</v>
          </cell>
          <cell r="D219">
            <v>2812.5</v>
          </cell>
          <cell r="E219">
            <v>2831.1</v>
          </cell>
          <cell r="F219">
            <v>2826.3988925348599</v>
          </cell>
          <cell r="G219">
            <v>14628</v>
          </cell>
          <cell r="H219">
            <v>565</v>
          </cell>
          <cell r="I219">
            <v>41344563</v>
          </cell>
          <cell r="J219">
            <v>3746</v>
          </cell>
          <cell r="K219">
            <v>25.61</v>
          </cell>
          <cell r="L219">
            <v>25.2</v>
          </cell>
          <cell r="M219">
            <v>3.1</v>
          </cell>
        </row>
        <row r="220">
          <cell r="A220">
            <v>42899</v>
          </cell>
          <cell r="B220">
            <v>2832.65</v>
          </cell>
          <cell r="C220">
            <v>2857.05</v>
          </cell>
          <cell r="D220">
            <v>2821.55</v>
          </cell>
          <cell r="E220">
            <v>2828.1</v>
          </cell>
          <cell r="F220">
            <v>2840.33071065989</v>
          </cell>
          <cell r="G220">
            <v>3940</v>
          </cell>
          <cell r="H220">
            <v>343</v>
          </cell>
          <cell r="I220">
            <v>11190903</v>
          </cell>
          <cell r="J220">
            <v>1108</v>
          </cell>
          <cell r="K220">
            <v>28.12</v>
          </cell>
          <cell r="L220">
            <v>35.5</v>
          </cell>
          <cell r="M220">
            <v>-4.55</v>
          </cell>
        </row>
        <row r="221">
          <cell r="A221">
            <v>42898</v>
          </cell>
          <cell r="B221">
            <v>2866.1</v>
          </cell>
          <cell r="C221">
            <v>2870</v>
          </cell>
          <cell r="D221">
            <v>2818.35</v>
          </cell>
          <cell r="E221">
            <v>2826.9</v>
          </cell>
          <cell r="F221">
            <v>2839.33802048609</v>
          </cell>
          <cell r="G221">
            <v>16499</v>
          </cell>
          <cell r="H221">
            <v>2074</v>
          </cell>
          <cell r="I221">
            <v>46846238</v>
          </cell>
          <cell r="J221">
            <v>5167</v>
          </cell>
          <cell r="K221">
            <v>31.32</v>
          </cell>
          <cell r="L221">
            <v>51.65</v>
          </cell>
          <cell r="M221">
            <v>-39.200000000000003</v>
          </cell>
        </row>
        <row r="222">
          <cell r="A222">
            <v>42895</v>
          </cell>
          <cell r="B222">
            <v>2870.25</v>
          </cell>
          <cell r="C222">
            <v>2873.05</v>
          </cell>
          <cell r="D222">
            <v>2838</v>
          </cell>
          <cell r="E222">
            <v>2866.1</v>
          </cell>
          <cell r="F222">
            <v>2860.9319636588798</v>
          </cell>
          <cell r="G222">
            <v>9686</v>
          </cell>
          <cell r="H222">
            <v>592</v>
          </cell>
          <cell r="I222">
            <v>27710987</v>
          </cell>
          <cell r="J222">
            <v>1722</v>
          </cell>
          <cell r="K222">
            <v>17.78</v>
          </cell>
          <cell r="L222">
            <v>35.049999999999997</v>
          </cell>
          <cell r="M222">
            <v>-4.1500000000000004</v>
          </cell>
        </row>
        <row r="223">
          <cell r="A223">
            <v>42894</v>
          </cell>
          <cell r="B223">
            <v>2873.35</v>
          </cell>
          <cell r="C223">
            <v>2895.05</v>
          </cell>
          <cell r="D223">
            <v>2863.35</v>
          </cell>
          <cell r="E223">
            <v>2869.25</v>
          </cell>
          <cell r="F223">
            <v>2874.0255985876602</v>
          </cell>
          <cell r="G223">
            <v>9063</v>
          </cell>
          <cell r="H223">
            <v>605</v>
          </cell>
          <cell r="I223">
            <v>26047294</v>
          </cell>
          <cell r="J223">
            <v>3090</v>
          </cell>
          <cell r="K223">
            <v>34.090000000000003</v>
          </cell>
          <cell r="L223">
            <v>31.7</v>
          </cell>
          <cell r="M223">
            <v>-4.0999999999999996</v>
          </cell>
        </row>
        <row r="224">
          <cell r="A224">
            <v>42893</v>
          </cell>
          <cell r="B224">
            <v>2864.65</v>
          </cell>
          <cell r="C224">
            <v>2895</v>
          </cell>
          <cell r="D224">
            <v>2860.05</v>
          </cell>
          <cell r="E224">
            <v>2873.4</v>
          </cell>
          <cell r="F224">
            <v>2878.4652497672901</v>
          </cell>
          <cell r="G224">
            <v>12892</v>
          </cell>
          <cell r="H224">
            <v>908</v>
          </cell>
          <cell r="I224">
            <v>37109174</v>
          </cell>
          <cell r="J224">
            <v>2231</v>
          </cell>
          <cell r="K224">
            <v>17.309999999999999</v>
          </cell>
          <cell r="L224">
            <v>34.950000000000003</v>
          </cell>
          <cell r="M224">
            <v>8.75</v>
          </cell>
        </row>
        <row r="225">
          <cell r="A225">
            <v>42892</v>
          </cell>
          <cell r="B225">
            <v>2900.7</v>
          </cell>
          <cell r="C225">
            <v>2908.65</v>
          </cell>
          <cell r="D225">
            <v>2864.35</v>
          </cell>
          <cell r="E225">
            <v>2875.25</v>
          </cell>
          <cell r="F225">
            <v>2879.8460598081601</v>
          </cell>
          <cell r="G225">
            <v>10634</v>
          </cell>
          <cell r="H225">
            <v>725</v>
          </cell>
          <cell r="I225">
            <v>30624283</v>
          </cell>
          <cell r="J225">
            <v>1811</v>
          </cell>
          <cell r="K225">
            <v>17.03</v>
          </cell>
          <cell r="L225">
            <v>44.3</v>
          </cell>
          <cell r="M225">
            <v>-25.45</v>
          </cell>
        </row>
        <row r="226">
          <cell r="A226">
            <v>42891</v>
          </cell>
          <cell r="B226">
            <v>2863</v>
          </cell>
          <cell r="C226">
            <v>2927.2</v>
          </cell>
          <cell r="D226">
            <v>2861.75</v>
          </cell>
          <cell r="E226">
            <v>2900.7</v>
          </cell>
          <cell r="F226">
            <v>2902.0101530771599</v>
          </cell>
          <cell r="G226">
            <v>32010</v>
          </cell>
          <cell r="H226">
            <v>1982</v>
          </cell>
          <cell r="I226">
            <v>92893345</v>
          </cell>
          <cell r="J226">
            <v>4929</v>
          </cell>
          <cell r="K226">
            <v>15.4</v>
          </cell>
          <cell r="L226">
            <v>65.45</v>
          </cell>
          <cell r="M226">
            <v>37.700000000000003</v>
          </cell>
        </row>
        <row r="227">
          <cell r="A227">
            <v>42888</v>
          </cell>
          <cell r="B227">
            <v>2801</v>
          </cell>
          <cell r="C227">
            <v>2864</v>
          </cell>
          <cell r="D227">
            <v>2772.2</v>
          </cell>
          <cell r="E227">
            <v>2846.1</v>
          </cell>
          <cell r="F227">
            <v>2816.5214678790999</v>
          </cell>
          <cell r="G227">
            <v>33981</v>
          </cell>
          <cell r="H227">
            <v>1910</v>
          </cell>
          <cell r="I227">
            <v>95708216</v>
          </cell>
          <cell r="J227">
            <v>5854</v>
          </cell>
          <cell r="K227">
            <v>17.23</v>
          </cell>
          <cell r="L227">
            <v>91.8</v>
          </cell>
          <cell r="M227">
            <v>45.1</v>
          </cell>
        </row>
        <row r="228">
          <cell r="A228">
            <v>42887</v>
          </cell>
          <cell r="B228">
            <v>2843.95</v>
          </cell>
          <cell r="C228">
            <v>2885.1</v>
          </cell>
          <cell r="D228">
            <v>2830.1</v>
          </cell>
          <cell r="E228">
            <v>2840.75</v>
          </cell>
          <cell r="F228">
            <v>2857.8788359294799</v>
          </cell>
          <cell r="G228">
            <v>10721</v>
          </cell>
          <cell r="H228">
            <v>768</v>
          </cell>
          <cell r="I228">
            <v>30639319</v>
          </cell>
          <cell r="J228">
            <v>1795</v>
          </cell>
          <cell r="K228">
            <v>16.739999999999998</v>
          </cell>
          <cell r="L228">
            <v>55</v>
          </cell>
          <cell r="M228">
            <v>-3.2</v>
          </cell>
        </row>
        <row r="229">
          <cell r="A229">
            <v>42886</v>
          </cell>
          <cell r="B229">
            <v>2845.9</v>
          </cell>
          <cell r="C229">
            <v>2866.05</v>
          </cell>
          <cell r="D229">
            <v>2835.45</v>
          </cell>
          <cell r="E229">
            <v>2843.95</v>
          </cell>
          <cell r="F229">
            <v>2851.54059772546</v>
          </cell>
          <cell r="G229">
            <v>7562</v>
          </cell>
          <cell r="H229">
            <v>515</v>
          </cell>
          <cell r="I229">
            <v>21563350</v>
          </cell>
          <cell r="J229">
            <v>2231</v>
          </cell>
          <cell r="K229">
            <v>29.5</v>
          </cell>
          <cell r="L229">
            <v>30.6</v>
          </cell>
          <cell r="M229">
            <v>-1.95</v>
          </cell>
        </row>
        <row r="230">
          <cell r="A230">
            <v>42885</v>
          </cell>
          <cell r="B230">
            <v>2847.1</v>
          </cell>
          <cell r="C230">
            <v>2860</v>
          </cell>
          <cell r="D230">
            <v>2820</v>
          </cell>
          <cell r="E230">
            <v>2846.25</v>
          </cell>
          <cell r="F230">
            <v>2843.5343021290901</v>
          </cell>
          <cell r="G230">
            <v>11836</v>
          </cell>
          <cell r="H230">
            <v>946</v>
          </cell>
          <cell r="I230">
            <v>33656072</v>
          </cell>
          <cell r="J230">
            <v>2004</v>
          </cell>
          <cell r="K230">
            <v>16.93</v>
          </cell>
          <cell r="L230">
            <v>40</v>
          </cell>
          <cell r="M230">
            <v>-0.85</v>
          </cell>
        </row>
        <row r="231">
          <cell r="A231">
            <v>42884</v>
          </cell>
          <cell r="B231">
            <v>2820</v>
          </cell>
          <cell r="C231">
            <v>2840</v>
          </cell>
          <cell r="D231">
            <v>2790</v>
          </cell>
          <cell r="E231">
            <v>2834.4</v>
          </cell>
          <cell r="F231">
            <v>2821.3944034201299</v>
          </cell>
          <cell r="G231">
            <v>12865</v>
          </cell>
          <cell r="H231">
            <v>772</v>
          </cell>
          <cell r="I231">
            <v>36297239</v>
          </cell>
          <cell r="J231">
            <v>2861</v>
          </cell>
          <cell r="K231">
            <v>22.24</v>
          </cell>
          <cell r="L231">
            <v>50</v>
          </cell>
          <cell r="M231">
            <v>14.4</v>
          </cell>
        </row>
        <row r="232">
          <cell r="A232">
            <v>42881</v>
          </cell>
          <cell r="B232">
            <v>2816.5</v>
          </cell>
          <cell r="C232">
            <v>2839.15</v>
          </cell>
          <cell r="D232">
            <v>2796.8</v>
          </cell>
          <cell r="E232">
            <v>2816.3</v>
          </cell>
          <cell r="F232">
            <v>2818.53679264837</v>
          </cell>
          <cell r="G232">
            <v>14473</v>
          </cell>
          <cell r="H232">
            <v>1138</v>
          </cell>
          <cell r="I232">
            <v>40792683</v>
          </cell>
          <cell r="J232">
            <v>3639</v>
          </cell>
          <cell r="K232">
            <v>25.14</v>
          </cell>
          <cell r="L232">
            <v>42.35</v>
          </cell>
          <cell r="M232">
            <v>-0.2</v>
          </cell>
        </row>
        <row r="233">
          <cell r="A233">
            <v>42880</v>
          </cell>
          <cell r="B233">
            <v>2782.25</v>
          </cell>
          <cell r="C233">
            <v>2837.5</v>
          </cell>
          <cell r="D233">
            <v>2761</v>
          </cell>
          <cell r="E233">
            <v>2821.6</v>
          </cell>
          <cell r="F233">
            <v>2797.2147108611298</v>
          </cell>
          <cell r="G233">
            <v>18313</v>
          </cell>
          <cell r="H233">
            <v>1040</v>
          </cell>
          <cell r="I233">
            <v>51225393</v>
          </cell>
          <cell r="J233">
            <v>4278</v>
          </cell>
          <cell r="K233">
            <v>23.36</v>
          </cell>
          <cell r="L233">
            <v>76.5</v>
          </cell>
          <cell r="M233">
            <v>39.35</v>
          </cell>
        </row>
        <row r="234">
          <cell r="A234">
            <v>42879</v>
          </cell>
          <cell r="B234">
            <v>2818</v>
          </cell>
          <cell r="C234">
            <v>2864.95</v>
          </cell>
          <cell r="D234">
            <v>2757</v>
          </cell>
          <cell r="E234">
            <v>2771.55</v>
          </cell>
          <cell r="F234">
            <v>2809.0569396716301</v>
          </cell>
          <cell r="G234">
            <v>20952</v>
          </cell>
          <cell r="H234">
            <v>1646</v>
          </cell>
          <cell r="I234">
            <v>58855361</v>
          </cell>
          <cell r="J234">
            <v>4433</v>
          </cell>
          <cell r="K234">
            <v>21.16</v>
          </cell>
          <cell r="L234">
            <v>107.95</v>
          </cell>
          <cell r="M234">
            <v>-46.45</v>
          </cell>
        </row>
        <row r="235">
          <cell r="A235">
            <v>42878</v>
          </cell>
          <cell r="B235">
            <v>2914</v>
          </cell>
          <cell r="C235">
            <v>2926</v>
          </cell>
          <cell r="D235">
            <v>2805</v>
          </cell>
          <cell r="E235">
            <v>2824.4</v>
          </cell>
          <cell r="F235">
            <v>2855.28383821431</v>
          </cell>
          <cell r="G235">
            <v>23834</v>
          </cell>
          <cell r="H235">
            <v>1697</v>
          </cell>
          <cell r="I235">
            <v>68052835</v>
          </cell>
          <cell r="J235">
            <v>6658</v>
          </cell>
          <cell r="K235">
            <v>27.93</v>
          </cell>
          <cell r="L235">
            <v>121</v>
          </cell>
          <cell r="M235">
            <v>-89.6</v>
          </cell>
        </row>
        <row r="236">
          <cell r="A236">
            <v>42877</v>
          </cell>
          <cell r="B236">
            <v>2977</v>
          </cell>
          <cell r="C236">
            <v>3008.25</v>
          </cell>
          <cell r="D236">
            <v>2903</v>
          </cell>
          <cell r="E236">
            <v>2912.5</v>
          </cell>
          <cell r="F236">
            <v>2934.8110135295501</v>
          </cell>
          <cell r="G236">
            <v>21065</v>
          </cell>
          <cell r="H236">
            <v>1413</v>
          </cell>
          <cell r="I236">
            <v>61821794</v>
          </cell>
          <cell r="J236">
            <v>3464</v>
          </cell>
          <cell r="K236">
            <v>16.440000000000001</v>
          </cell>
          <cell r="L236">
            <v>105.25</v>
          </cell>
          <cell r="M236">
            <v>-64.5</v>
          </cell>
        </row>
        <row r="237">
          <cell r="A237">
            <v>42874</v>
          </cell>
          <cell r="B237">
            <v>2980</v>
          </cell>
          <cell r="C237">
            <v>3017.6</v>
          </cell>
          <cell r="D237">
            <v>2947.55</v>
          </cell>
          <cell r="E237">
            <v>2971.45</v>
          </cell>
          <cell r="F237">
            <v>2981.7753623188401</v>
          </cell>
          <cell r="G237">
            <v>13938</v>
          </cell>
          <cell r="H237">
            <v>988</v>
          </cell>
          <cell r="I237">
            <v>41559985</v>
          </cell>
          <cell r="J237">
            <v>3523</v>
          </cell>
          <cell r="K237">
            <v>25.28</v>
          </cell>
          <cell r="L237">
            <v>70.05</v>
          </cell>
          <cell r="M237">
            <v>-8.5500000000000007</v>
          </cell>
        </row>
        <row r="238">
          <cell r="A238">
            <v>42873</v>
          </cell>
          <cell r="B238">
            <v>3022</v>
          </cell>
          <cell r="C238">
            <v>3030.95</v>
          </cell>
          <cell r="D238">
            <v>2955.5</v>
          </cell>
          <cell r="E238">
            <v>2973.85</v>
          </cell>
          <cell r="F238">
            <v>2999.84845986342</v>
          </cell>
          <cell r="G238">
            <v>47301</v>
          </cell>
          <cell r="H238">
            <v>2905</v>
          </cell>
          <cell r="I238">
            <v>141895832</v>
          </cell>
          <cell r="J238">
            <v>8394</v>
          </cell>
          <cell r="K238">
            <v>17.75</v>
          </cell>
          <cell r="L238">
            <v>75.45</v>
          </cell>
          <cell r="M238">
            <v>-48.15</v>
          </cell>
        </row>
        <row r="239">
          <cell r="A239">
            <v>42872</v>
          </cell>
          <cell r="B239">
            <v>3018</v>
          </cell>
          <cell r="C239">
            <v>3046.15</v>
          </cell>
          <cell r="D239">
            <v>3010.05</v>
          </cell>
          <cell r="E239">
            <v>3032.6</v>
          </cell>
          <cell r="F239">
            <v>3031.3620163433998</v>
          </cell>
          <cell r="G239">
            <v>10157</v>
          </cell>
          <cell r="H239">
            <v>675</v>
          </cell>
          <cell r="I239">
            <v>30789544</v>
          </cell>
          <cell r="J239">
            <v>2161</v>
          </cell>
          <cell r="K239">
            <v>21.28</v>
          </cell>
          <cell r="L239">
            <v>36.1</v>
          </cell>
          <cell r="M239">
            <v>14.6</v>
          </cell>
        </row>
        <row r="240">
          <cell r="A240">
            <v>42871</v>
          </cell>
          <cell r="B240">
            <v>3022</v>
          </cell>
          <cell r="C240">
            <v>3027.75</v>
          </cell>
          <cell r="D240">
            <v>2969.95</v>
          </cell>
          <cell r="E240">
            <v>3023.9</v>
          </cell>
          <cell r="F240">
            <v>3010.0060949437702</v>
          </cell>
          <cell r="G240">
            <v>23298</v>
          </cell>
          <cell r="H240">
            <v>1333</v>
          </cell>
          <cell r="I240">
            <v>70127122</v>
          </cell>
          <cell r="J240">
            <v>8534</v>
          </cell>
          <cell r="K240">
            <v>36.630000000000003</v>
          </cell>
          <cell r="L240">
            <v>57.8</v>
          </cell>
          <cell r="M240">
            <v>1.9</v>
          </cell>
        </row>
        <row r="241">
          <cell r="A241">
            <v>42870</v>
          </cell>
          <cell r="B241">
            <v>3017.5</v>
          </cell>
          <cell r="C241">
            <v>3022.75</v>
          </cell>
          <cell r="D241">
            <v>2985</v>
          </cell>
          <cell r="E241">
            <v>2992.3</v>
          </cell>
          <cell r="F241">
            <v>3002.2896713615</v>
          </cell>
          <cell r="G241">
            <v>17040</v>
          </cell>
          <cell r="H241">
            <v>1020</v>
          </cell>
          <cell r="I241">
            <v>51159016</v>
          </cell>
          <cell r="J241">
            <v>5328</v>
          </cell>
          <cell r="K241">
            <v>31.27</v>
          </cell>
          <cell r="L241">
            <v>37.75</v>
          </cell>
          <cell r="M241">
            <v>-25.2</v>
          </cell>
        </row>
        <row r="242">
          <cell r="A242">
            <v>42867</v>
          </cell>
          <cell r="B242">
            <v>3005.05</v>
          </cell>
          <cell r="C242">
            <v>3017.6</v>
          </cell>
          <cell r="D242">
            <v>2975.35</v>
          </cell>
          <cell r="E242">
            <v>3001</v>
          </cell>
          <cell r="F242">
            <v>3003.75266781973</v>
          </cell>
          <cell r="G242">
            <v>30643</v>
          </cell>
          <cell r="H242">
            <v>1857</v>
          </cell>
          <cell r="I242">
            <v>92043993</v>
          </cell>
          <cell r="J242">
            <v>9000</v>
          </cell>
          <cell r="K242">
            <v>29.37</v>
          </cell>
          <cell r="L242">
            <v>42.25</v>
          </cell>
          <cell r="M242">
            <v>-4.05</v>
          </cell>
        </row>
        <row r="243">
          <cell r="A243">
            <v>42866</v>
          </cell>
          <cell r="B243">
            <v>2910.9</v>
          </cell>
          <cell r="C243">
            <v>3005</v>
          </cell>
          <cell r="D243">
            <v>2899.65</v>
          </cell>
          <cell r="E243">
            <v>2998.25</v>
          </cell>
          <cell r="F243">
            <v>2970.14202227133</v>
          </cell>
          <cell r="G243">
            <v>47056</v>
          </cell>
          <cell r="H243">
            <v>4133</v>
          </cell>
          <cell r="I243">
            <v>139763003</v>
          </cell>
          <cell r="J243">
            <v>18556</v>
          </cell>
          <cell r="K243">
            <v>39.43</v>
          </cell>
          <cell r="L243">
            <v>105.35</v>
          </cell>
          <cell r="M243">
            <v>87.35</v>
          </cell>
        </row>
        <row r="244">
          <cell r="A244">
            <v>42865</v>
          </cell>
          <cell r="B244">
            <v>2874</v>
          </cell>
          <cell r="C244">
            <v>2910.95</v>
          </cell>
          <cell r="D244">
            <v>2863.6</v>
          </cell>
          <cell r="E244">
            <v>2899.4</v>
          </cell>
          <cell r="F244">
            <v>2893.8532345200101</v>
          </cell>
          <cell r="G244">
            <v>14438</v>
          </cell>
          <cell r="H244">
            <v>989</v>
          </cell>
          <cell r="I244">
            <v>41781453</v>
          </cell>
          <cell r="J244">
            <v>3100</v>
          </cell>
          <cell r="K244">
            <v>21.47</v>
          </cell>
          <cell r="L244">
            <v>47.35</v>
          </cell>
          <cell r="M244">
            <v>25.4</v>
          </cell>
        </row>
        <row r="245">
          <cell r="A245">
            <v>42864</v>
          </cell>
          <cell r="B245">
            <v>2862.15</v>
          </cell>
          <cell r="C245">
            <v>2886.65</v>
          </cell>
          <cell r="D245">
            <v>2838.15</v>
          </cell>
          <cell r="E245">
            <v>2861.2</v>
          </cell>
          <cell r="F245">
            <v>2861.3666279796398</v>
          </cell>
          <cell r="G245">
            <v>168015</v>
          </cell>
          <cell r="H245">
            <v>1990</v>
          </cell>
          <cell r="I245">
            <v>480752514</v>
          </cell>
          <cell r="J245">
            <v>146868</v>
          </cell>
          <cell r="K245">
            <v>87.41</v>
          </cell>
          <cell r="L245">
            <v>48.5</v>
          </cell>
          <cell r="M245">
            <v>-0.95</v>
          </cell>
        </row>
        <row r="246">
          <cell r="A246">
            <v>42863</v>
          </cell>
          <cell r="B246">
            <v>2900</v>
          </cell>
          <cell r="C246">
            <v>2906.05</v>
          </cell>
          <cell r="D246">
            <v>2853.85</v>
          </cell>
          <cell r="E246">
            <v>2854.85</v>
          </cell>
          <cell r="F246">
            <v>2860.1028316317002</v>
          </cell>
          <cell r="G246">
            <v>80413</v>
          </cell>
          <cell r="H246">
            <v>795</v>
          </cell>
          <cell r="I246">
            <v>229989449</v>
          </cell>
          <cell r="J246">
            <v>74029</v>
          </cell>
          <cell r="K246">
            <v>92.06</v>
          </cell>
          <cell r="L246">
            <v>52.2</v>
          </cell>
          <cell r="M246">
            <v>-45.15</v>
          </cell>
        </row>
        <row r="247">
          <cell r="A247">
            <v>42860</v>
          </cell>
          <cell r="B247">
            <v>2934</v>
          </cell>
          <cell r="C247">
            <v>2940</v>
          </cell>
          <cell r="D247">
            <v>2890</v>
          </cell>
          <cell r="E247">
            <v>2890.15</v>
          </cell>
          <cell r="F247">
            <v>2892.17769836257</v>
          </cell>
          <cell r="G247">
            <v>64919</v>
          </cell>
          <cell r="H247">
            <v>824</v>
          </cell>
          <cell r="I247">
            <v>187757284</v>
          </cell>
          <cell r="J247">
            <v>59965</v>
          </cell>
          <cell r="K247">
            <v>92.37</v>
          </cell>
          <cell r="L247">
            <v>50</v>
          </cell>
          <cell r="M247">
            <v>-43.85</v>
          </cell>
        </row>
        <row r="248">
          <cell r="A248">
            <v>42859</v>
          </cell>
          <cell r="B248">
            <v>2940.95</v>
          </cell>
          <cell r="C248">
            <v>2945</v>
          </cell>
          <cell r="D248">
            <v>2919.7</v>
          </cell>
          <cell r="E248">
            <v>2934.8</v>
          </cell>
          <cell r="F248">
            <v>2932.6272791854099</v>
          </cell>
          <cell r="G248">
            <v>8446</v>
          </cell>
          <cell r="H248">
            <v>828</v>
          </cell>
          <cell r="I248">
            <v>24768970</v>
          </cell>
          <cell r="J248">
            <v>2899</v>
          </cell>
          <cell r="K248">
            <v>34.32</v>
          </cell>
          <cell r="L248">
            <v>25.3</v>
          </cell>
          <cell r="M248">
            <v>-6.15</v>
          </cell>
        </row>
        <row r="249">
          <cell r="A249">
            <v>42858</v>
          </cell>
          <cell r="B249">
            <v>2904.95</v>
          </cell>
          <cell r="C249">
            <v>2945.4</v>
          </cell>
          <cell r="D249">
            <v>2904.95</v>
          </cell>
          <cell r="E249">
            <v>2923.6</v>
          </cell>
          <cell r="F249">
            <v>2925.1012991993798</v>
          </cell>
          <cell r="G249">
            <v>20859</v>
          </cell>
          <cell r="H249">
            <v>1636</v>
          </cell>
          <cell r="I249">
            <v>61014688</v>
          </cell>
          <cell r="J249">
            <v>5213</v>
          </cell>
          <cell r="K249">
            <v>24.99</v>
          </cell>
          <cell r="L249">
            <v>40.450000000000003</v>
          </cell>
          <cell r="M249">
            <v>18.649999999999999</v>
          </cell>
        </row>
        <row r="250">
          <cell r="A250">
            <v>42857</v>
          </cell>
          <cell r="B250">
            <v>2876.25</v>
          </cell>
          <cell r="C250">
            <v>2917.75</v>
          </cell>
          <cell r="D250">
            <v>2875.65</v>
          </cell>
          <cell r="E250">
            <v>2904.95</v>
          </cell>
          <cell r="F250">
            <v>2902.6878589931198</v>
          </cell>
          <cell r="G250">
            <v>17758</v>
          </cell>
          <cell r="H250">
            <v>1652</v>
          </cell>
          <cell r="I250">
            <v>51545931</v>
          </cell>
          <cell r="J250">
            <v>6420</v>
          </cell>
          <cell r="K250">
            <v>36.15</v>
          </cell>
          <cell r="L250">
            <v>42.1</v>
          </cell>
          <cell r="M250">
            <v>28.7</v>
          </cell>
        </row>
        <row r="251">
          <cell r="A251">
            <v>42853</v>
          </cell>
          <cell r="B251">
            <v>2888</v>
          </cell>
          <cell r="C251">
            <v>2900</v>
          </cell>
          <cell r="D251">
            <v>2861.55</v>
          </cell>
          <cell r="E251">
            <v>2868.35</v>
          </cell>
          <cell r="F251">
            <v>2879.9733059548198</v>
          </cell>
          <cell r="G251">
            <v>10227</v>
          </cell>
          <cell r="H251">
            <v>879</v>
          </cell>
          <cell r="I251">
            <v>29453487</v>
          </cell>
          <cell r="J251">
            <v>2568</v>
          </cell>
          <cell r="K251">
            <v>25.11</v>
          </cell>
          <cell r="L251">
            <v>38.450000000000003</v>
          </cell>
          <cell r="M251">
            <v>-19.649999999999999</v>
          </cell>
        </row>
        <row r="252">
          <cell r="A252">
            <v>42852</v>
          </cell>
          <cell r="B252">
            <v>2888.05</v>
          </cell>
          <cell r="C252">
            <v>2904</v>
          </cell>
          <cell r="D252">
            <v>2850.75</v>
          </cell>
          <cell r="E252">
            <v>2860.6</v>
          </cell>
          <cell r="F252">
            <v>2881.3828327716301</v>
          </cell>
          <cell r="G252">
            <v>33529</v>
          </cell>
          <cell r="H252">
            <v>2231</v>
          </cell>
          <cell r="I252">
            <v>96609885</v>
          </cell>
          <cell r="J252">
            <v>14802</v>
          </cell>
          <cell r="K252">
            <v>44.15</v>
          </cell>
          <cell r="L252">
            <v>53.25</v>
          </cell>
          <cell r="M252">
            <v>-27.45</v>
          </cell>
        </row>
        <row r="253">
          <cell r="A253">
            <v>42851</v>
          </cell>
          <cell r="B253">
            <v>2900</v>
          </cell>
          <cell r="C253">
            <v>2908.6</v>
          </cell>
          <cell r="D253">
            <v>2861.1</v>
          </cell>
          <cell r="E253">
            <v>2888.05</v>
          </cell>
          <cell r="F253">
            <v>2885.4752697516101</v>
          </cell>
          <cell r="G253">
            <v>13809</v>
          </cell>
          <cell r="H253">
            <v>1392</v>
          </cell>
          <cell r="I253">
            <v>39845528</v>
          </cell>
          <cell r="J253">
            <v>2703</v>
          </cell>
          <cell r="K253">
            <v>19.57</v>
          </cell>
          <cell r="L253">
            <v>47.5</v>
          </cell>
          <cell r="M253">
            <v>-11.95</v>
          </cell>
        </row>
        <row r="254">
          <cell r="A254">
            <v>42850</v>
          </cell>
          <cell r="B254">
            <v>2859.3</v>
          </cell>
          <cell r="C254">
            <v>2900</v>
          </cell>
          <cell r="D254">
            <v>2852.85</v>
          </cell>
          <cell r="E254">
            <v>2896.4</v>
          </cell>
          <cell r="F254">
            <v>2883.00648148148</v>
          </cell>
          <cell r="G254">
            <v>14040</v>
          </cell>
          <cell r="H254">
            <v>1266</v>
          </cell>
          <cell r="I254">
            <v>40477411</v>
          </cell>
          <cell r="J254">
            <v>5284</v>
          </cell>
          <cell r="K254">
            <v>37.64</v>
          </cell>
          <cell r="L254">
            <v>47.15</v>
          </cell>
          <cell r="M254">
            <v>37.1</v>
          </cell>
        </row>
        <row r="255">
          <cell r="A255">
            <v>42849</v>
          </cell>
          <cell r="B255">
            <v>2825</v>
          </cell>
          <cell r="C255">
            <v>2864.9</v>
          </cell>
          <cell r="D255">
            <v>2812.35</v>
          </cell>
          <cell r="E255">
            <v>2859.3</v>
          </cell>
          <cell r="F255">
            <v>2850.4661875204101</v>
          </cell>
          <cell r="G255">
            <v>33671</v>
          </cell>
          <cell r="H255">
            <v>970</v>
          </cell>
          <cell r="I255">
            <v>95978047</v>
          </cell>
          <cell r="J255">
            <v>26441</v>
          </cell>
          <cell r="K255">
            <v>78.53</v>
          </cell>
          <cell r="L255">
            <v>52.55</v>
          </cell>
          <cell r="M255">
            <v>34.299999999999997</v>
          </cell>
        </row>
        <row r="256">
          <cell r="A256">
            <v>42846</v>
          </cell>
          <cell r="B256">
            <v>2832.3</v>
          </cell>
          <cell r="C256">
            <v>2844.8</v>
          </cell>
          <cell r="D256">
            <v>2817</v>
          </cell>
          <cell r="E256">
            <v>2823.9</v>
          </cell>
          <cell r="F256">
            <v>2830.7759439859901</v>
          </cell>
          <cell r="G256">
            <v>7998</v>
          </cell>
          <cell r="H256">
            <v>705</v>
          </cell>
          <cell r="I256">
            <v>22640546</v>
          </cell>
          <cell r="J256">
            <v>1998</v>
          </cell>
          <cell r="K256">
            <v>24.98</v>
          </cell>
          <cell r="L256">
            <v>27.8</v>
          </cell>
          <cell r="M256">
            <v>-8.4</v>
          </cell>
        </row>
        <row r="257">
          <cell r="A257">
            <v>42845</v>
          </cell>
          <cell r="B257">
            <v>2810.45</v>
          </cell>
          <cell r="C257">
            <v>2848.9</v>
          </cell>
          <cell r="D257">
            <v>2800.15</v>
          </cell>
          <cell r="E257">
            <v>2832.3</v>
          </cell>
          <cell r="F257">
            <v>2827.3693389592099</v>
          </cell>
          <cell r="G257">
            <v>10665</v>
          </cell>
          <cell r="H257">
            <v>958</v>
          </cell>
          <cell r="I257">
            <v>30153894</v>
          </cell>
          <cell r="J257">
            <v>3279</v>
          </cell>
          <cell r="K257">
            <v>30.75</v>
          </cell>
          <cell r="L257">
            <v>48.75</v>
          </cell>
          <cell r="M257">
            <v>21.85</v>
          </cell>
        </row>
        <row r="258">
          <cell r="A258">
            <v>42844</v>
          </cell>
          <cell r="B258">
            <v>2822.55</v>
          </cell>
          <cell r="C258">
            <v>2837</v>
          </cell>
          <cell r="D258">
            <v>2791.7</v>
          </cell>
          <cell r="E258">
            <v>2810.45</v>
          </cell>
          <cell r="F258">
            <v>2804.3127235336101</v>
          </cell>
          <cell r="G258">
            <v>22368</v>
          </cell>
          <cell r="H258">
            <v>873</v>
          </cell>
          <cell r="I258">
            <v>62726867</v>
          </cell>
          <cell r="J258">
            <v>17305</v>
          </cell>
          <cell r="K258">
            <v>77.36</v>
          </cell>
          <cell r="L258">
            <v>45.3</v>
          </cell>
          <cell r="M258">
            <v>-12.1</v>
          </cell>
        </row>
        <row r="259">
          <cell r="A259">
            <v>42843</v>
          </cell>
          <cell r="B259">
            <v>2850.5</v>
          </cell>
          <cell r="C259">
            <v>2861.5</v>
          </cell>
          <cell r="D259">
            <v>2809.95</v>
          </cell>
          <cell r="E259">
            <v>2822.55</v>
          </cell>
          <cell r="F259">
            <v>2841.6983682415898</v>
          </cell>
          <cell r="G259">
            <v>8212</v>
          </cell>
          <cell r="H259">
            <v>964</v>
          </cell>
          <cell r="I259">
            <v>23336027</v>
          </cell>
          <cell r="J259">
            <v>1527</v>
          </cell>
          <cell r="K259">
            <v>18.59</v>
          </cell>
          <cell r="L259">
            <v>51.55</v>
          </cell>
          <cell r="M259">
            <v>-27.95</v>
          </cell>
        </row>
        <row r="260">
          <cell r="A260">
            <v>42842</v>
          </cell>
          <cell r="B260">
            <v>2865</v>
          </cell>
          <cell r="C260">
            <v>2865</v>
          </cell>
          <cell r="D260">
            <v>2824.3</v>
          </cell>
          <cell r="E260">
            <v>2850.5</v>
          </cell>
          <cell r="F260">
            <v>2848.2967812329498</v>
          </cell>
          <cell r="G260">
            <v>9165</v>
          </cell>
          <cell r="H260">
            <v>884</v>
          </cell>
          <cell r="I260">
            <v>26104640</v>
          </cell>
          <cell r="J260">
            <v>2220</v>
          </cell>
          <cell r="K260">
            <v>24.22</v>
          </cell>
          <cell r="L260">
            <v>40.700000000000003</v>
          </cell>
          <cell r="M260">
            <v>-14.5</v>
          </cell>
        </row>
        <row r="261">
          <cell r="A261">
            <v>42838</v>
          </cell>
          <cell r="B261">
            <v>2810</v>
          </cell>
          <cell r="C261">
            <v>2866</v>
          </cell>
          <cell r="D261">
            <v>2810</v>
          </cell>
          <cell r="E261">
            <v>2837.35</v>
          </cell>
          <cell r="F261">
            <v>2849.7191472775198</v>
          </cell>
          <cell r="G261">
            <v>33352</v>
          </cell>
          <cell r="H261">
            <v>1314</v>
          </cell>
          <cell r="I261">
            <v>95043833</v>
          </cell>
          <cell r="J261">
            <v>24179</v>
          </cell>
          <cell r="K261">
            <v>72.5</v>
          </cell>
          <cell r="L261">
            <v>56</v>
          </cell>
          <cell r="M261">
            <v>27.35</v>
          </cell>
        </row>
        <row r="262">
          <cell r="A262">
            <v>42837</v>
          </cell>
          <cell r="B262">
            <v>2822.45</v>
          </cell>
          <cell r="C262">
            <v>2848</v>
          </cell>
          <cell r="D262">
            <v>2807.1</v>
          </cell>
          <cell r="E262">
            <v>2835.75</v>
          </cell>
          <cell r="F262">
            <v>2829.1829584413399</v>
          </cell>
          <cell r="G262">
            <v>11959</v>
          </cell>
          <cell r="H262">
            <v>1228</v>
          </cell>
          <cell r="I262">
            <v>33834199</v>
          </cell>
          <cell r="J262">
            <v>2692</v>
          </cell>
          <cell r="K262">
            <v>22.51</v>
          </cell>
          <cell r="L262">
            <v>40.9</v>
          </cell>
          <cell r="M262">
            <v>13.3</v>
          </cell>
        </row>
        <row r="263">
          <cell r="A263">
            <v>42836</v>
          </cell>
          <cell r="B263">
            <v>2820</v>
          </cell>
          <cell r="C263">
            <v>2832</v>
          </cell>
          <cell r="D263">
            <v>2808.2</v>
          </cell>
          <cell r="E263">
            <v>2822.45</v>
          </cell>
          <cell r="F263">
            <v>2820.2453154702598</v>
          </cell>
          <cell r="G263">
            <v>11047</v>
          </cell>
          <cell r="H263">
            <v>1268</v>
          </cell>
          <cell r="I263">
            <v>31155250</v>
          </cell>
          <cell r="J263">
            <v>2978</v>
          </cell>
          <cell r="K263">
            <v>26.96</v>
          </cell>
          <cell r="L263">
            <v>23.8</v>
          </cell>
          <cell r="M263">
            <v>2.4500000000000002</v>
          </cell>
        </row>
        <row r="264">
          <cell r="A264">
            <v>42835</v>
          </cell>
          <cell r="B264">
            <v>2833.1</v>
          </cell>
          <cell r="C264">
            <v>2854.8</v>
          </cell>
          <cell r="D264">
            <v>2820</v>
          </cell>
          <cell r="E264">
            <v>2837.7</v>
          </cell>
          <cell r="F264">
            <v>2838.3175580767102</v>
          </cell>
          <cell r="G264">
            <v>9255</v>
          </cell>
          <cell r="H264">
            <v>799</v>
          </cell>
          <cell r="I264">
            <v>26268629</v>
          </cell>
          <cell r="J264">
            <v>3202</v>
          </cell>
          <cell r="K264">
            <v>34.6</v>
          </cell>
          <cell r="L264">
            <v>34.799999999999997</v>
          </cell>
          <cell r="M264">
            <v>4.5999999999999996</v>
          </cell>
        </row>
        <row r="265">
          <cell r="A265">
            <v>42832</v>
          </cell>
          <cell r="B265">
            <v>2801</v>
          </cell>
          <cell r="C265">
            <v>2844</v>
          </cell>
          <cell r="D265">
            <v>2799.05</v>
          </cell>
          <cell r="E265">
            <v>2832.7</v>
          </cell>
          <cell r="F265">
            <v>2831.22468915217</v>
          </cell>
          <cell r="G265">
            <v>68281</v>
          </cell>
          <cell r="H265">
            <v>1646</v>
          </cell>
          <cell r="I265">
            <v>193318853</v>
          </cell>
          <cell r="J265">
            <v>55865</v>
          </cell>
          <cell r="K265">
            <v>81.819999999999993</v>
          </cell>
          <cell r="L265">
            <v>44.95</v>
          </cell>
          <cell r="M265">
            <v>31.7</v>
          </cell>
        </row>
        <row r="266">
          <cell r="A266">
            <v>42831</v>
          </cell>
          <cell r="B266">
            <v>2788</v>
          </cell>
          <cell r="C266">
            <v>2813</v>
          </cell>
          <cell r="D266">
            <v>2783</v>
          </cell>
          <cell r="E266">
            <v>2801</v>
          </cell>
          <cell r="F266">
            <v>2794.02638130271</v>
          </cell>
          <cell r="G266">
            <v>80739</v>
          </cell>
          <cell r="H266">
            <v>1962</v>
          </cell>
          <cell r="I266">
            <v>225586896</v>
          </cell>
          <cell r="J266">
            <v>61721</v>
          </cell>
          <cell r="K266">
            <v>76.45</v>
          </cell>
          <cell r="L266">
            <v>30</v>
          </cell>
          <cell r="M266">
            <v>13</v>
          </cell>
        </row>
        <row r="267">
          <cell r="A267">
            <v>42830</v>
          </cell>
          <cell r="B267">
            <v>2795.45</v>
          </cell>
          <cell r="C267">
            <v>2797.95</v>
          </cell>
          <cell r="D267">
            <v>2755</v>
          </cell>
          <cell r="E267">
            <v>2760.7</v>
          </cell>
          <cell r="F267">
            <v>2771.04449023199</v>
          </cell>
          <cell r="G267">
            <v>13104</v>
          </cell>
          <cell r="H267">
            <v>1024</v>
          </cell>
          <cell r="I267">
            <v>36311767</v>
          </cell>
          <cell r="J267">
            <v>6619</v>
          </cell>
          <cell r="K267">
            <v>50.51</v>
          </cell>
          <cell r="L267">
            <v>42.95</v>
          </cell>
          <cell r="M267">
            <v>-34.75</v>
          </cell>
        </row>
        <row r="268">
          <cell r="A268">
            <v>42828</v>
          </cell>
          <cell r="B268">
            <v>2800</v>
          </cell>
          <cell r="C268">
            <v>2832.05</v>
          </cell>
          <cell r="D268">
            <v>2777.2</v>
          </cell>
          <cell r="E268">
            <v>2783.9</v>
          </cell>
          <cell r="F268">
            <v>2793.3155006858701</v>
          </cell>
          <cell r="G268">
            <v>23328</v>
          </cell>
          <cell r="H268">
            <v>1874</v>
          </cell>
          <cell r="I268">
            <v>65162464</v>
          </cell>
          <cell r="J268">
            <v>4694</v>
          </cell>
          <cell r="K268">
            <v>20.12</v>
          </cell>
          <cell r="L268">
            <v>54.85</v>
          </cell>
          <cell r="M268">
            <v>-16.100000000000001</v>
          </cell>
        </row>
        <row r="269">
          <cell r="A269">
            <v>42825</v>
          </cell>
          <cell r="B269">
            <v>2820.75</v>
          </cell>
          <cell r="C269">
            <v>2832.1</v>
          </cell>
          <cell r="D269">
            <v>2801</v>
          </cell>
          <cell r="E269">
            <v>2807.5</v>
          </cell>
          <cell r="F269">
            <v>2818.2828207847201</v>
          </cell>
          <cell r="G269">
            <v>18860</v>
          </cell>
          <cell r="H269">
            <v>1362</v>
          </cell>
          <cell r="I269">
            <v>53152814</v>
          </cell>
          <cell r="J269">
            <v>3191</v>
          </cell>
          <cell r="K269">
            <v>16.920000000000002</v>
          </cell>
          <cell r="L269">
            <v>31.1</v>
          </cell>
          <cell r="M269">
            <v>-13.25</v>
          </cell>
        </row>
        <row r="270">
          <cell r="A270">
            <v>42824</v>
          </cell>
          <cell r="B270">
            <v>2845</v>
          </cell>
          <cell r="C270">
            <v>2846</v>
          </cell>
          <cell r="D270">
            <v>2811.9</v>
          </cell>
          <cell r="E270">
            <v>2820.65</v>
          </cell>
          <cell r="F270">
            <v>2833.5482516605998</v>
          </cell>
          <cell r="G270">
            <v>15958</v>
          </cell>
          <cell r="H270">
            <v>1266</v>
          </cell>
          <cell r="I270">
            <v>45217763</v>
          </cell>
          <cell r="J270">
            <v>5139</v>
          </cell>
          <cell r="K270">
            <v>32.200000000000003</v>
          </cell>
          <cell r="L270">
            <v>34.1</v>
          </cell>
          <cell r="M270">
            <v>-24.35</v>
          </cell>
        </row>
        <row r="271">
          <cell r="A271">
            <v>42823</v>
          </cell>
          <cell r="B271">
            <v>2821.5</v>
          </cell>
          <cell r="C271">
            <v>2850</v>
          </cell>
          <cell r="D271">
            <v>2798.1</v>
          </cell>
          <cell r="E271">
            <v>2831</v>
          </cell>
          <cell r="F271">
            <v>2827.1898722925098</v>
          </cell>
          <cell r="G271">
            <v>33749</v>
          </cell>
          <cell r="H271">
            <v>3277</v>
          </cell>
          <cell r="I271">
            <v>95414831</v>
          </cell>
          <cell r="J271">
            <v>9234</v>
          </cell>
          <cell r="K271">
            <v>27.36</v>
          </cell>
          <cell r="L271">
            <v>51.9</v>
          </cell>
          <cell r="M271">
            <v>9.5</v>
          </cell>
        </row>
        <row r="272">
          <cell r="A272">
            <v>42822</v>
          </cell>
          <cell r="B272">
            <v>2819</v>
          </cell>
          <cell r="C272">
            <v>2835.95</v>
          </cell>
          <cell r="D272">
            <v>2810.3</v>
          </cell>
          <cell r="E272">
            <v>2822.95</v>
          </cell>
          <cell r="F272">
            <v>2818.9872245288998</v>
          </cell>
          <cell r="G272">
            <v>12524</v>
          </cell>
          <cell r="H272">
            <v>995</v>
          </cell>
          <cell r="I272">
            <v>35304996</v>
          </cell>
          <cell r="J272">
            <v>2985</v>
          </cell>
          <cell r="K272">
            <v>23.83</v>
          </cell>
          <cell r="L272">
            <v>25.65</v>
          </cell>
          <cell r="M272">
            <v>3.95</v>
          </cell>
        </row>
        <row r="273">
          <cell r="A273">
            <v>42821</v>
          </cell>
          <cell r="B273">
            <v>2846.35</v>
          </cell>
          <cell r="C273">
            <v>2852.2</v>
          </cell>
          <cell r="D273">
            <v>2800</v>
          </cell>
          <cell r="E273">
            <v>2813.35</v>
          </cell>
          <cell r="F273">
            <v>2826.6871232876701</v>
          </cell>
          <cell r="G273">
            <v>18250</v>
          </cell>
          <cell r="H273">
            <v>1861</v>
          </cell>
          <cell r="I273">
            <v>51587040</v>
          </cell>
          <cell r="J273">
            <v>7213</v>
          </cell>
          <cell r="K273">
            <v>39.520000000000003</v>
          </cell>
          <cell r="L273">
            <v>52.2</v>
          </cell>
          <cell r="M273">
            <v>-33</v>
          </cell>
        </row>
        <row r="274">
          <cell r="A274">
            <v>42818</v>
          </cell>
          <cell r="B274">
            <v>2865</v>
          </cell>
          <cell r="C274">
            <v>2878</v>
          </cell>
          <cell r="D274">
            <v>2832.3</v>
          </cell>
          <cell r="E274">
            <v>2846.35</v>
          </cell>
          <cell r="F274">
            <v>2850.92053406998</v>
          </cell>
          <cell r="G274">
            <v>10860</v>
          </cell>
          <cell r="H274">
            <v>1008</v>
          </cell>
          <cell r="I274">
            <v>30960997</v>
          </cell>
          <cell r="J274">
            <v>4233</v>
          </cell>
          <cell r="K274">
            <v>38.979999999999997</v>
          </cell>
          <cell r="L274">
            <v>45.7</v>
          </cell>
          <cell r="M274">
            <v>-18.649999999999999</v>
          </cell>
        </row>
        <row r="275">
          <cell r="A275">
            <v>42817</v>
          </cell>
          <cell r="B275">
            <v>2853.2</v>
          </cell>
          <cell r="C275">
            <v>2873.05</v>
          </cell>
          <cell r="D275">
            <v>2853</v>
          </cell>
          <cell r="E275">
            <v>2864.65</v>
          </cell>
          <cell r="F275">
            <v>2864.8790208894002</v>
          </cell>
          <cell r="G275">
            <v>7803</v>
          </cell>
          <cell r="H275">
            <v>569</v>
          </cell>
          <cell r="I275">
            <v>22354651</v>
          </cell>
          <cell r="J275">
            <v>1834</v>
          </cell>
          <cell r="K275">
            <v>23.5</v>
          </cell>
          <cell r="L275">
            <v>20.05</v>
          </cell>
          <cell r="M275">
            <v>11.45</v>
          </cell>
        </row>
        <row r="276">
          <cell r="A276">
            <v>42816</v>
          </cell>
          <cell r="B276">
            <v>2900</v>
          </cell>
          <cell r="C276">
            <v>2900</v>
          </cell>
          <cell r="D276">
            <v>2843.85</v>
          </cell>
          <cell r="E276">
            <v>2853.2</v>
          </cell>
          <cell r="F276">
            <v>2868.19218047102</v>
          </cell>
          <cell r="G276">
            <v>15116</v>
          </cell>
          <cell r="H276">
            <v>1347</v>
          </cell>
          <cell r="I276">
            <v>43355593</v>
          </cell>
          <cell r="J276">
            <v>2979</v>
          </cell>
          <cell r="K276">
            <v>19.71</v>
          </cell>
          <cell r="L276">
            <v>56.15</v>
          </cell>
          <cell r="M276">
            <v>-46.8</v>
          </cell>
        </row>
        <row r="277">
          <cell r="A277">
            <v>42815</v>
          </cell>
          <cell r="B277">
            <v>2920</v>
          </cell>
          <cell r="C277">
            <v>2929</v>
          </cell>
          <cell r="D277">
            <v>2891.55</v>
          </cell>
          <cell r="E277">
            <v>2908.6</v>
          </cell>
          <cell r="F277">
            <v>2905.6637975334002</v>
          </cell>
          <cell r="G277">
            <v>7784</v>
          </cell>
          <cell r="H277">
            <v>737</v>
          </cell>
          <cell r="I277">
            <v>22617687</v>
          </cell>
          <cell r="J277">
            <v>2492</v>
          </cell>
          <cell r="K277">
            <v>32.01</v>
          </cell>
          <cell r="L277">
            <v>37.450000000000003</v>
          </cell>
          <cell r="M277">
            <v>-11.4</v>
          </cell>
        </row>
        <row r="278">
          <cell r="A278">
            <v>42814</v>
          </cell>
          <cell r="B278">
            <v>2913.8</v>
          </cell>
          <cell r="C278">
            <v>2934.45</v>
          </cell>
          <cell r="D278">
            <v>2900</v>
          </cell>
          <cell r="E278">
            <v>2920.75</v>
          </cell>
          <cell r="F278">
            <v>2919.0277433501701</v>
          </cell>
          <cell r="G278">
            <v>10489</v>
          </cell>
          <cell r="H278">
            <v>854</v>
          </cell>
          <cell r="I278">
            <v>30617682</v>
          </cell>
          <cell r="J278">
            <v>3555</v>
          </cell>
          <cell r="K278">
            <v>33.89</v>
          </cell>
          <cell r="L278">
            <v>34.450000000000003</v>
          </cell>
          <cell r="M278">
            <v>6.95</v>
          </cell>
        </row>
        <row r="279">
          <cell r="A279">
            <v>42811</v>
          </cell>
          <cell r="B279">
            <v>2940</v>
          </cell>
          <cell r="C279">
            <v>2945.35</v>
          </cell>
          <cell r="D279">
            <v>2892.65</v>
          </cell>
          <cell r="E279">
            <v>2913.8</v>
          </cell>
          <cell r="F279">
            <v>2913.5336474088699</v>
          </cell>
          <cell r="G279">
            <v>20165</v>
          </cell>
          <cell r="H279">
            <v>1802</v>
          </cell>
          <cell r="I279">
            <v>58751406</v>
          </cell>
          <cell r="J279">
            <v>7348</v>
          </cell>
          <cell r="K279">
            <v>36.44</v>
          </cell>
          <cell r="L279">
            <v>52.7</v>
          </cell>
          <cell r="M279">
            <v>-26.2</v>
          </cell>
        </row>
        <row r="280">
          <cell r="A280">
            <v>42810</v>
          </cell>
          <cell r="B280">
            <v>2890</v>
          </cell>
          <cell r="C280">
            <v>2943.85</v>
          </cell>
          <cell r="D280">
            <v>2865.4</v>
          </cell>
          <cell r="E280">
            <v>2936.7</v>
          </cell>
          <cell r="F280">
            <v>2907.1186413219498</v>
          </cell>
          <cell r="G280">
            <v>18518</v>
          </cell>
          <cell r="H280">
            <v>1548</v>
          </cell>
          <cell r="I280">
            <v>53834023</v>
          </cell>
          <cell r="J280">
            <v>6787</v>
          </cell>
          <cell r="K280">
            <v>36.65</v>
          </cell>
          <cell r="L280">
            <v>78.45</v>
          </cell>
          <cell r="M280">
            <v>46.7</v>
          </cell>
        </row>
        <row r="281">
          <cell r="A281">
            <v>42809</v>
          </cell>
          <cell r="B281">
            <v>2867.25</v>
          </cell>
          <cell r="C281">
            <v>2890</v>
          </cell>
          <cell r="D281">
            <v>2856.3</v>
          </cell>
          <cell r="E281">
            <v>2870.35</v>
          </cell>
          <cell r="F281">
            <v>2878.6286942542001</v>
          </cell>
          <cell r="G281">
            <v>141199</v>
          </cell>
          <cell r="H281">
            <v>775</v>
          </cell>
          <cell r="I281">
            <v>406459493</v>
          </cell>
          <cell r="J281">
            <v>135426</v>
          </cell>
          <cell r="K281">
            <v>95.91</v>
          </cell>
          <cell r="L281">
            <v>33.700000000000003</v>
          </cell>
          <cell r="M281">
            <v>3.1</v>
          </cell>
        </row>
        <row r="282">
          <cell r="A282">
            <v>42808</v>
          </cell>
          <cell r="B282">
            <v>2900</v>
          </cell>
          <cell r="C282">
            <v>2909</v>
          </cell>
          <cell r="D282">
            <v>2854.05</v>
          </cell>
          <cell r="E282">
            <v>2867.25</v>
          </cell>
          <cell r="F282">
            <v>2868.5800172723002</v>
          </cell>
          <cell r="G282">
            <v>45159</v>
          </cell>
          <cell r="H282">
            <v>935</v>
          </cell>
          <cell r="I282">
            <v>129542205</v>
          </cell>
          <cell r="J282">
            <v>36816</v>
          </cell>
          <cell r="K282">
            <v>81.53</v>
          </cell>
          <cell r="L282">
            <v>54.95</v>
          </cell>
          <cell r="M282">
            <v>-32.75</v>
          </cell>
        </row>
        <row r="283">
          <cell r="A283">
            <v>42804</v>
          </cell>
          <cell r="B283">
            <v>2888</v>
          </cell>
          <cell r="C283">
            <v>2891.95</v>
          </cell>
          <cell r="D283">
            <v>2850</v>
          </cell>
          <cell r="E283">
            <v>2866.15</v>
          </cell>
          <cell r="F283">
            <v>2875.10090062585</v>
          </cell>
          <cell r="G283">
            <v>6551</v>
          </cell>
          <cell r="H283">
            <v>672</v>
          </cell>
          <cell r="I283">
            <v>18834786</v>
          </cell>
          <cell r="J283">
            <v>1159</v>
          </cell>
          <cell r="K283">
            <v>17.690000000000001</v>
          </cell>
          <cell r="L283">
            <v>41.95</v>
          </cell>
          <cell r="M283">
            <v>-21.85</v>
          </cell>
        </row>
        <row r="284">
          <cell r="A284">
            <v>42803</v>
          </cell>
          <cell r="B284">
            <v>2865.5</v>
          </cell>
          <cell r="C284">
            <v>2884</v>
          </cell>
          <cell r="D284">
            <v>2854.95</v>
          </cell>
          <cell r="E284">
            <v>2872.7</v>
          </cell>
          <cell r="F284">
            <v>2870.3304538124798</v>
          </cell>
          <cell r="G284">
            <v>8682</v>
          </cell>
          <cell r="H284">
            <v>979</v>
          </cell>
          <cell r="I284">
            <v>24920209</v>
          </cell>
          <cell r="J284">
            <v>1230</v>
          </cell>
          <cell r="K284">
            <v>14.17</v>
          </cell>
          <cell r="L284">
            <v>29.05</v>
          </cell>
          <cell r="M284">
            <v>7.2</v>
          </cell>
        </row>
        <row r="285">
          <cell r="A285">
            <v>42802</v>
          </cell>
          <cell r="B285">
            <v>2880</v>
          </cell>
          <cell r="C285">
            <v>2886.15</v>
          </cell>
          <cell r="D285">
            <v>2855</v>
          </cell>
          <cell r="E285">
            <v>2865.5</v>
          </cell>
          <cell r="F285">
            <v>2874.3250108178199</v>
          </cell>
          <cell r="G285">
            <v>46220</v>
          </cell>
          <cell r="H285">
            <v>751</v>
          </cell>
          <cell r="I285">
            <v>132851302</v>
          </cell>
          <cell r="J285">
            <v>41631</v>
          </cell>
          <cell r="K285">
            <v>90.07</v>
          </cell>
          <cell r="L285">
            <v>31.15</v>
          </cell>
          <cell r="M285">
            <v>-14.5</v>
          </cell>
        </row>
        <row r="286">
          <cell r="A286">
            <v>42801</v>
          </cell>
          <cell r="B286">
            <v>2870.15</v>
          </cell>
          <cell r="C286">
            <v>2893.5</v>
          </cell>
          <cell r="D286">
            <v>2870</v>
          </cell>
          <cell r="E286">
            <v>2876.55</v>
          </cell>
          <cell r="F286">
            <v>2879.7336300063498</v>
          </cell>
          <cell r="G286">
            <v>6292</v>
          </cell>
          <cell r="H286">
            <v>729</v>
          </cell>
          <cell r="I286">
            <v>18119284</v>
          </cell>
          <cell r="J286">
            <v>2382</v>
          </cell>
          <cell r="K286">
            <v>37.86</v>
          </cell>
          <cell r="L286">
            <v>23.5</v>
          </cell>
          <cell r="M286">
            <v>6.4</v>
          </cell>
        </row>
        <row r="287">
          <cell r="A287">
            <v>42800</v>
          </cell>
          <cell r="B287">
            <v>2831.1</v>
          </cell>
          <cell r="C287">
            <v>2895</v>
          </cell>
          <cell r="D287">
            <v>2831.1</v>
          </cell>
          <cell r="E287">
            <v>2878.75</v>
          </cell>
          <cell r="F287">
            <v>2869.98868833714</v>
          </cell>
          <cell r="G287">
            <v>24488</v>
          </cell>
          <cell r="H287">
            <v>1920</v>
          </cell>
          <cell r="I287">
            <v>70280283</v>
          </cell>
          <cell r="J287">
            <v>9556</v>
          </cell>
          <cell r="K287">
            <v>39.020000000000003</v>
          </cell>
          <cell r="L287">
            <v>63.9</v>
          </cell>
          <cell r="M287">
            <v>47.65</v>
          </cell>
        </row>
        <row r="288">
          <cell r="A288">
            <v>42797</v>
          </cell>
          <cell r="B288">
            <v>2845.9</v>
          </cell>
          <cell r="C288">
            <v>2845.9</v>
          </cell>
          <cell r="D288">
            <v>2807</v>
          </cell>
          <cell r="E288">
            <v>2831.1</v>
          </cell>
          <cell r="F288">
            <v>2822.46712609424</v>
          </cell>
          <cell r="G288">
            <v>5369</v>
          </cell>
          <cell r="H288">
            <v>611</v>
          </cell>
          <cell r="I288">
            <v>15153826</v>
          </cell>
          <cell r="J288">
            <v>952</v>
          </cell>
          <cell r="K288">
            <v>17.73</v>
          </cell>
          <cell r="L288">
            <v>38.9</v>
          </cell>
          <cell r="M288">
            <v>-14.8</v>
          </cell>
        </row>
        <row r="289">
          <cell r="A289">
            <v>42796</v>
          </cell>
          <cell r="B289">
            <v>2790</v>
          </cell>
          <cell r="C289">
            <v>2844.95</v>
          </cell>
          <cell r="D289">
            <v>2790</v>
          </cell>
          <cell r="E289">
            <v>2831.8</v>
          </cell>
          <cell r="F289">
            <v>2824.3259630531202</v>
          </cell>
          <cell r="G289">
            <v>34915</v>
          </cell>
          <cell r="H289">
            <v>2305</v>
          </cell>
          <cell r="I289">
            <v>98611341</v>
          </cell>
          <cell r="J289">
            <v>12500</v>
          </cell>
          <cell r="K289">
            <v>35.799999999999997</v>
          </cell>
          <cell r="L289">
            <v>54.95</v>
          </cell>
          <cell r="M289">
            <v>41.8</v>
          </cell>
        </row>
        <row r="290">
          <cell r="A290">
            <v>42795</v>
          </cell>
          <cell r="B290">
            <v>2780</v>
          </cell>
          <cell r="C290">
            <v>2792.6</v>
          </cell>
          <cell r="D290">
            <v>2758.25</v>
          </cell>
          <cell r="E290">
            <v>2773</v>
          </cell>
          <cell r="F290">
            <v>2777.1858425853902</v>
          </cell>
          <cell r="G290">
            <v>14141</v>
          </cell>
          <cell r="H290">
            <v>1011</v>
          </cell>
          <cell r="I290">
            <v>39272185</v>
          </cell>
          <cell r="J290">
            <v>4534</v>
          </cell>
          <cell r="K290">
            <v>32.06</v>
          </cell>
          <cell r="L290">
            <v>34.35</v>
          </cell>
          <cell r="M290">
            <v>-7</v>
          </cell>
        </row>
        <row r="291">
          <cell r="A291">
            <v>42794</v>
          </cell>
          <cell r="B291">
            <v>2794</v>
          </cell>
          <cell r="C291">
            <v>2801.65</v>
          </cell>
          <cell r="D291">
            <v>2747.2</v>
          </cell>
          <cell r="E291">
            <v>2758.25</v>
          </cell>
          <cell r="F291">
            <v>2771.6460913312599</v>
          </cell>
          <cell r="G291">
            <v>15504</v>
          </cell>
          <cell r="H291">
            <v>1378</v>
          </cell>
          <cell r="I291">
            <v>42971601</v>
          </cell>
          <cell r="J291">
            <v>4215</v>
          </cell>
          <cell r="K291">
            <v>27.19</v>
          </cell>
          <cell r="L291">
            <v>54.45</v>
          </cell>
          <cell r="M291">
            <v>-35.75</v>
          </cell>
        </row>
        <row r="292">
          <cell r="A292">
            <v>42793</v>
          </cell>
          <cell r="B292">
            <v>2812</v>
          </cell>
          <cell r="C292">
            <v>2843.2</v>
          </cell>
          <cell r="D292">
            <v>2790</v>
          </cell>
          <cell r="E292">
            <v>2801.85</v>
          </cell>
          <cell r="F292">
            <v>2820.7240500082198</v>
          </cell>
          <cell r="G292">
            <v>12158</v>
          </cell>
          <cell r="H292">
            <v>1040</v>
          </cell>
          <cell r="I292">
            <v>34294363</v>
          </cell>
          <cell r="J292">
            <v>4361</v>
          </cell>
          <cell r="K292">
            <v>35.869999999999997</v>
          </cell>
          <cell r="L292">
            <v>53.2</v>
          </cell>
          <cell r="M292">
            <v>-10.15</v>
          </cell>
        </row>
        <row r="293">
          <cell r="A293">
            <v>42789</v>
          </cell>
          <cell r="B293">
            <v>2799.8</v>
          </cell>
          <cell r="C293">
            <v>2823.95</v>
          </cell>
          <cell r="D293">
            <v>2789</v>
          </cell>
          <cell r="E293">
            <v>2812.05</v>
          </cell>
          <cell r="F293">
            <v>2810.6886260379101</v>
          </cell>
          <cell r="G293">
            <v>12766</v>
          </cell>
          <cell r="H293">
            <v>930</v>
          </cell>
          <cell r="I293">
            <v>35881251</v>
          </cell>
          <cell r="J293">
            <v>4452</v>
          </cell>
          <cell r="K293">
            <v>34.869999999999997</v>
          </cell>
          <cell r="L293">
            <v>34.950000000000003</v>
          </cell>
          <cell r="M293">
            <v>12.25</v>
          </cell>
        </row>
        <row r="294">
          <cell r="A294">
            <v>42788</v>
          </cell>
          <cell r="B294">
            <v>2803</v>
          </cell>
          <cell r="C294">
            <v>2807.45</v>
          </cell>
          <cell r="D294">
            <v>2780</v>
          </cell>
          <cell r="E294">
            <v>2799.8</v>
          </cell>
          <cell r="F294">
            <v>2796.7028952205801</v>
          </cell>
          <cell r="G294">
            <v>17408</v>
          </cell>
          <cell r="H294">
            <v>967</v>
          </cell>
          <cell r="I294">
            <v>48685004</v>
          </cell>
          <cell r="J294">
            <v>9492</v>
          </cell>
          <cell r="K294">
            <v>54.53</v>
          </cell>
          <cell r="L294">
            <v>27.45</v>
          </cell>
          <cell r="M294">
            <v>-3.2</v>
          </cell>
        </row>
        <row r="295">
          <cell r="A295">
            <v>42787</v>
          </cell>
          <cell r="B295">
            <v>2795</v>
          </cell>
          <cell r="C295">
            <v>2811.45</v>
          </cell>
          <cell r="D295">
            <v>2775</v>
          </cell>
          <cell r="E295">
            <v>2806.1</v>
          </cell>
          <cell r="F295">
            <v>2796.4010487915998</v>
          </cell>
          <cell r="G295">
            <v>13158</v>
          </cell>
          <cell r="H295">
            <v>1129</v>
          </cell>
          <cell r="I295">
            <v>36795045</v>
          </cell>
          <cell r="J295">
            <v>4472</v>
          </cell>
          <cell r="K295">
            <v>33.99</v>
          </cell>
          <cell r="L295">
            <v>36.450000000000003</v>
          </cell>
          <cell r="M295">
            <v>11.1</v>
          </cell>
        </row>
        <row r="296">
          <cell r="A296">
            <v>42786</v>
          </cell>
          <cell r="B296">
            <v>2771.5</v>
          </cell>
          <cell r="C296">
            <v>2818.35</v>
          </cell>
          <cell r="D296">
            <v>2767.45</v>
          </cell>
          <cell r="E296">
            <v>2793.1</v>
          </cell>
          <cell r="F296">
            <v>2800.23793890156</v>
          </cell>
          <cell r="G296">
            <v>17971</v>
          </cell>
          <cell r="H296">
            <v>1533</v>
          </cell>
          <cell r="I296">
            <v>50323076</v>
          </cell>
          <cell r="J296">
            <v>3814</v>
          </cell>
          <cell r="K296">
            <v>21.22</v>
          </cell>
          <cell r="L296">
            <v>50.9</v>
          </cell>
          <cell r="M296">
            <v>21.6</v>
          </cell>
        </row>
        <row r="297">
          <cell r="A297">
            <v>42783</v>
          </cell>
          <cell r="B297">
            <v>2788.5</v>
          </cell>
          <cell r="C297">
            <v>2790</v>
          </cell>
          <cell r="D297">
            <v>2753</v>
          </cell>
          <cell r="E297">
            <v>2781.5</v>
          </cell>
          <cell r="F297">
            <v>2774.6777175362099</v>
          </cell>
          <cell r="G297">
            <v>11251</v>
          </cell>
          <cell r="H297">
            <v>990</v>
          </cell>
          <cell r="I297">
            <v>31217899</v>
          </cell>
          <cell r="J297">
            <v>3530</v>
          </cell>
          <cell r="K297">
            <v>31.37</v>
          </cell>
          <cell r="L297">
            <v>37</v>
          </cell>
          <cell r="M297">
            <v>-7</v>
          </cell>
        </row>
        <row r="298">
          <cell r="A298">
            <v>42782</v>
          </cell>
          <cell r="B298">
            <v>2798.55</v>
          </cell>
          <cell r="C298">
            <v>2798.55</v>
          </cell>
          <cell r="D298">
            <v>2766</v>
          </cell>
          <cell r="E298">
            <v>2788.5</v>
          </cell>
          <cell r="F298">
            <v>2779.62998826291</v>
          </cell>
          <cell r="G298">
            <v>10224</v>
          </cell>
          <cell r="H298">
            <v>1465</v>
          </cell>
          <cell r="I298">
            <v>28418937</v>
          </cell>
          <cell r="J298">
            <v>2556</v>
          </cell>
          <cell r="K298">
            <v>25</v>
          </cell>
          <cell r="L298">
            <v>32.549999999999997</v>
          </cell>
          <cell r="M298">
            <v>-10.050000000000001</v>
          </cell>
        </row>
        <row r="299">
          <cell r="A299">
            <v>42781</v>
          </cell>
          <cell r="B299">
            <v>2779.4</v>
          </cell>
          <cell r="C299">
            <v>2803</v>
          </cell>
          <cell r="D299">
            <v>2764.55</v>
          </cell>
          <cell r="E299">
            <v>2790</v>
          </cell>
          <cell r="F299">
            <v>2787.3279479326102</v>
          </cell>
          <cell r="G299">
            <v>26120</v>
          </cell>
          <cell r="H299">
            <v>721</v>
          </cell>
          <cell r="I299">
            <v>72805006</v>
          </cell>
          <cell r="J299">
            <v>19783</v>
          </cell>
          <cell r="K299">
            <v>75.739999999999995</v>
          </cell>
          <cell r="L299">
            <v>38.450000000000003</v>
          </cell>
          <cell r="M299">
            <v>10.6</v>
          </cell>
        </row>
        <row r="300">
          <cell r="A300">
            <v>42780</v>
          </cell>
          <cell r="B300">
            <v>2803.45</v>
          </cell>
          <cell r="C300">
            <v>2803.45</v>
          </cell>
          <cell r="D300">
            <v>2759</v>
          </cell>
          <cell r="E300">
            <v>2779.4</v>
          </cell>
          <cell r="F300">
            <v>2778.0085553106401</v>
          </cell>
          <cell r="G300">
            <v>26767</v>
          </cell>
          <cell r="H300">
            <v>1742</v>
          </cell>
          <cell r="I300">
            <v>74358955</v>
          </cell>
          <cell r="J300">
            <v>18779</v>
          </cell>
          <cell r="K300">
            <v>70.16</v>
          </cell>
          <cell r="L300">
            <v>44.45</v>
          </cell>
          <cell r="M300">
            <v>-24.05</v>
          </cell>
        </row>
        <row r="301">
          <cell r="A301">
            <v>42779</v>
          </cell>
          <cell r="B301">
            <v>2802.1</v>
          </cell>
          <cell r="C301">
            <v>2818</v>
          </cell>
          <cell r="D301">
            <v>2784.6</v>
          </cell>
          <cell r="E301">
            <v>2806.4</v>
          </cell>
          <cell r="F301">
            <v>2798.7288303130099</v>
          </cell>
          <cell r="G301">
            <v>6070</v>
          </cell>
          <cell r="H301">
            <v>648</v>
          </cell>
          <cell r="I301">
            <v>16988284</v>
          </cell>
          <cell r="J301">
            <v>1681</v>
          </cell>
          <cell r="K301">
            <v>27.69</v>
          </cell>
          <cell r="L301">
            <v>33.4</v>
          </cell>
          <cell r="M301">
            <v>4.3</v>
          </cell>
        </row>
        <row r="302">
          <cell r="A302">
            <v>42776</v>
          </cell>
          <cell r="B302">
            <v>2785.25</v>
          </cell>
          <cell r="C302">
            <v>2812.5</v>
          </cell>
          <cell r="D302">
            <v>2774.25</v>
          </cell>
          <cell r="E302">
            <v>2795.8</v>
          </cell>
          <cell r="F302">
            <v>2796.1349144296701</v>
          </cell>
          <cell r="G302">
            <v>11511</v>
          </cell>
          <cell r="H302">
            <v>1031</v>
          </cell>
          <cell r="I302">
            <v>32186309</v>
          </cell>
          <cell r="J302">
            <v>2943</v>
          </cell>
          <cell r="K302">
            <v>25.57</v>
          </cell>
          <cell r="L302">
            <v>38.25</v>
          </cell>
          <cell r="M302">
            <v>10.55</v>
          </cell>
        </row>
        <row r="303">
          <cell r="A303">
            <v>42775</v>
          </cell>
          <cell r="B303">
            <v>2795</v>
          </cell>
          <cell r="C303">
            <v>2805.95</v>
          </cell>
          <cell r="D303">
            <v>2752.15</v>
          </cell>
          <cell r="E303">
            <v>2785.25</v>
          </cell>
          <cell r="F303">
            <v>2774.3612495441798</v>
          </cell>
          <cell r="G303">
            <v>16454</v>
          </cell>
          <cell r="H303">
            <v>1550</v>
          </cell>
          <cell r="I303">
            <v>45649340</v>
          </cell>
          <cell r="J303">
            <v>1164</v>
          </cell>
          <cell r="K303">
            <v>7.07</v>
          </cell>
          <cell r="L303">
            <v>53.8</v>
          </cell>
          <cell r="M303">
            <v>-9.75</v>
          </cell>
        </row>
        <row r="304">
          <cell r="A304">
            <v>42774</v>
          </cell>
          <cell r="B304">
            <v>2780</v>
          </cell>
          <cell r="C304">
            <v>2792.6</v>
          </cell>
          <cell r="D304">
            <v>2761.55</v>
          </cell>
          <cell r="E304">
            <v>2786.2</v>
          </cell>
          <cell r="F304">
            <v>2780.5925635239801</v>
          </cell>
          <cell r="G304">
            <v>10193</v>
          </cell>
          <cell r="H304">
            <v>1051</v>
          </cell>
          <cell r="I304">
            <v>28342580</v>
          </cell>
          <cell r="J304">
            <v>2206</v>
          </cell>
          <cell r="K304">
            <v>21.64</v>
          </cell>
          <cell r="L304">
            <v>31.05</v>
          </cell>
          <cell r="M304">
            <v>6.2</v>
          </cell>
        </row>
        <row r="305">
          <cell r="A305">
            <v>42773</v>
          </cell>
          <cell r="B305">
            <v>2802</v>
          </cell>
          <cell r="C305">
            <v>2802</v>
          </cell>
          <cell r="D305">
            <v>2756.8</v>
          </cell>
          <cell r="E305">
            <v>2775</v>
          </cell>
          <cell r="F305">
            <v>2768.31010860484</v>
          </cell>
          <cell r="G305">
            <v>17955</v>
          </cell>
          <cell r="H305">
            <v>1519</v>
          </cell>
          <cell r="I305">
            <v>49705008</v>
          </cell>
          <cell r="J305">
            <v>6045</v>
          </cell>
          <cell r="K305">
            <v>33.67</v>
          </cell>
          <cell r="L305">
            <v>45.2</v>
          </cell>
          <cell r="M305">
            <v>-27</v>
          </cell>
        </row>
        <row r="306">
          <cell r="A306">
            <v>42772</v>
          </cell>
          <cell r="B306">
            <v>2819</v>
          </cell>
          <cell r="C306">
            <v>2825.85</v>
          </cell>
          <cell r="D306">
            <v>2785</v>
          </cell>
          <cell r="E306">
            <v>2798.6</v>
          </cell>
          <cell r="F306">
            <v>2801.3034442384601</v>
          </cell>
          <cell r="G306">
            <v>10249</v>
          </cell>
          <cell r="H306">
            <v>922</v>
          </cell>
          <cell r="I306">
            <v>28710559</v>
          </cell>
          <cell r="J306">
            <v>3417</v>
          </cell>
          <cell r="K306">
            <v>33.340000000000003</v>
          </cell>
          <cell r="L306">
            <v>40.85</v>
          </cell>
          <cell r="M306">
            <v>-20.399999999999999</v>
          </cell>
        </row>
        <row r="307">
          <cell r="A307">
            <v>42769</v>
          </cell>
          <cell r="B307">
            <v>2809</v>
          </cell>
          <cell r="C307">
            <v>2816.8</v>
          </cell>
          <cell r="D307">
            <v>2790</v>
          </cell>
          <cell r="E307">
            <v>2809.95</v>
          </cell>
          <cell r="F307">
            <v>2805.0184885918502</v>
          </cell>
          <cell r="G307">
            <v>36509</v>
          </cell>
          <cell r="H307">
            <v>1779</v>
          </cell>
          <cell r="I307">
            <v>102408420</v>
          </cell>
          <cell r="J307">
            <v>24104</v>
          </cell>
          <cell r="K307">
            <v>66.02</v>
          </cell>
          <cell r="L307">
            <v>26.8</v>
          </cell>
          <cell r="M307">
            <v>0.95</v>
          </cell>
        </row>
        <row r="308">
          <cell r="A308">
            <v>42768</v>
          </cell>
          <cell r="B308">
            <v>2856.65</v>
          </cell>
          <cell r="C308">
            <v>2856.65</v>
          </cell>
          <cell r="D308">
            <v>2801.35</v>
          </cell>
          <cell r="E308">
            <v>2808.8</v>
          </cell>
          <cell r="F308">
            <v>2821.6491277433802</v>
          </cell>
          <cell r="G308">
            <v>24878</v>
          </cell>
          <cell r="H308">
            <v>1980</v>
          </cell>
          <cell r="I308">
            <v>70196987</v>
          </cell>
          <cell r="J308">
            <v>7192</v>
          </cell>
          <cell r="K308">
            <v>28.91</v>
          </cell>
          <cell r="L308">
            <v>55.3</v>
          </cell>
          <cell r="M308">
            <v>-47.85</v>
          </cell>
        </row>
        <row r="309">
          <cell r="A309">
            <v>42767</v>
          </cell>
          <cell r="B309">
            <v>2845.05</v>
          </cell>
          <cell r="C309">
            <v>2873</v>
          </cell>
          <cell r="D309">
            <v>2810.7</v>
          </cell>
          <cell r="E309">
            <v>2856.65</v>
          </cell>
          <cell r="F309">
            <v>2847.7409494905701</v>
          </cell>
          <cell r="G309">
            <v>23065</v>
          </cell>
          <cell r="H309">
            <v>2558</v>
          </cell>
          <cell r="I309">
            <v>65683145</v>
          </cell>
          <cell r="J309">
            <v>5884</v>
          </cell>
          <cell r="K309">
            <v>25.51</v>
          </cell>
          <cell r="L309">
            <v>62.3</v>
          </cell>
          <cell r="M309">
            <v>11.6</v>
          </cell>
        </row>
        <row r="310">
          <cell r="A310">
            <v>42766</v>
          </cell>
          <cell r="B310">
            <v>2825.35</v>
          </cell>
          <cell r="C310">
            <v>2917.05</v>
          </cell>
          <cell r="D310">
            <v>2792.3</v>
          </cell>
          <cell r="E310">
            <v>2837.75</v>
          </cell>
          <cell r="F310">
            <v>2869.5664115107902</v>
          </cell>
          <cell r="G310">
            <v>86875</v>
          </cell>
          <cell r="H310">
            <v>7428</v>
          </cell>
          <cell r="I310">
            <v>249293582</v>
          </cell>
          <cell r="J310">
            <v>5569</v>
          </cell>
          <cell r="K310">
            <v>6.41</v>
          </cell>
          <cell r="L310">
            <v>124.75</v>
          </cell>
          <cell r="M310">
            <v>12.4</v>
          </cell>
        </row>
        <row r="311">
          <cell r="A311">
            <v>42765</v>
          </cell>
          <cell r="B311">
            <v>2853.5</v>
          </cell>
          <cell r="C311">
            <v>2854</v>
          </cell>
          <cell r="D311">
            <v>2813</v>
          </cell>
          <cell r="E311">
            <v>2825.35</v>
          </cell>
          <cell r="F311">
            <v>2827.8268845897201</v>
          </cell>
          <cell r="G311">
            <v>5996</v>
          </cell>
          <cell r="H311">
            <v>834</v>
          </cell>
          <cell r="I311">
            <v>16955650</v>
          </cell>
          <cell r="J311">
            <v>1137</v>
          </cell>
          <cell r="K311">
            <v>18.96</v>
          </cell>
          <cell r="L311">
            <v>41</v>
          </cell>
          <cell r="M311">
            <v>-28.15</v>
          </cell>
        </row>
        <row r="312">
          <cell r="A312">
            <v>42762</v>
          </cell>
          <cell r="B312">
            <v>2850</v>
          </cell>
          <cell r="C312">
            <v>2871.5</v>
          </cell>
          <cell r="D312">
            <v>2827.2</v>
          </cell>
          <cell r="E312">
            <v>2853.5</v>
          </cell>
          <cell r="F312">
            <v>2845.5635351553501</v>
          </cell>
          <cell r="G312">
            <v>21917</v>
          </cell>
          <cell r="H312">
            <v>2380</v>
          </cell>
          <cell r="I312">
            <v>62366216</v>
          </cell>
          <cell r="J312">
            <v>5026</v>
          </cell>
          <cell r="K312">
            <v>22.93</v>
          </cell>
          <cell r="L312">
            <v>44.3</v>
          </cell>
          <cell r="M312">
            <v>3.5</v>
          </cell>
        </row>
        <row r="313">
          <cell r="A313">
            <v>42760</v>
          </cell>
          <cell r="B313">
            <v>2798</v>
          </cell>
          <cell r="C313">
            <v>2868.5</v>
          </cell>
          <cell r="D313">
            <v>2773.05</v>
          </cell>
          <cell r="E313">
            <v>2851</v>
          </cell>
          <cell r="F313">
            <v>2821.4913932450399</v>
          </cell>
          <cell r="G313">
            <v>35263</v>
          </cell>
          <cell r="H313">
            <v>3417</v>
          </cell>
          <cell r="I313">
            <v>99494251</v>
          </cell>
          <cell r="J313">
            <v>6004</v>
          </cell>
          <cell r="K313">
            <v>17.03</v>
          </cell>
          <cell r="L313">
            <v>95.45</v>
          </cell>
          <cell r="M313">
            <v>53</v>
          </cell>
        </row>
        <row r="314">
          <cell r="A314">
            <v>42759</v>
          </cell>
          <cell r="B314">
            <v>2707.4</v>
          </cell>
          <cell r="C314">
            <v>2811</v>
          </cell>
          <cell r="D314">
            <v>2702</v>
          </cell>
          <cell r="E314">
            <v>2796.1</v>
          </cell>
          <cell r="F314">
            <v>2763.2710211397498</v>
          </cell>
          <cell r="G314">
            <v>37938</v>
          </cell>
          <cell r="H314">
            <v>3213</v>
          </cell>
          <cell r="I314">
            <v>104832976</v>
          </cell>
          <cell r="J314">
            <v>9929</v>
          </cell>
          <cell r="K314">
            <v>26.17</v>
          </cell>
          <cell r="L314">
            <v>109</v>
          </cell>
          <cell r="M314">
            <v>88.7</v>
          </cell>
        </row>
        <row r="315">
          <cell r="A315">
            <v>42758</v>
          </cell>
          <cell r="B315">
            <v>2700</v>
          </cell>
          <cell r="C315">
            <v>2715.9</v>
          </cell>
          <cell r="D315">
            <v>2688</v>
          </cell>
          <cell r="E315">
            <v>2707.4</v>
          </cell>
          <cell r="F315">
            <v>2705.0259700108199</v>
          </cell>
          <cell r="G315">
            <v>6469</v>
          </cell>
          <cell r="H315">
            <v>725</v>
          </cell>
          <cell r="I315">
            <v>17498813</v>
          </cell>
          <cell r="J315">
            <v>1593</v>
          </cell>
          <cell r="K315">
            <v>24.63</v>
          </cell>
          <cell r="L315">
            <v>27.9</v>
          </cell>
          <cell r="M315">
            <v>7.4</v>
          </cell>
        </row>
        <row r="316">
          <cell r="A316">
            <v>42755</v>
          </cell>
          <cell r="B316">
            <v>2695.95</v>
          </cell>
          <cell r="C316">
            <v>2718</v>
          </cell>
          <cell r="D316">
            <v>2688</v>
          </cell>
          <cell r="E316">
            <v>2698.35</v>
          </cell>
          <cell r="F316">
            <v>2706.7547492992799</v>
          </cell>
          <cell r="G316">
            <v>12844</v>
          </cell>
          <cell r="H316">
            <v>749</v>
          </cell>
          <cell r="I316">
            <v>34765558</v>
          </cell>
          <cell r="J316">
            <v>4509</v>
          </cell>
          <cell r="K316">
            <v>35.11</v>
          </cell>
          <cell r="L316">
            <v>30</v>
          </cell>
          <cell r="M316">
            <v>2.4</v>
          </cell>
        </row>
        <row r="317">
          <cell r="A317">
            <v>42754</v>
          </cell>
          <cell r="B317">
            <v>2705</v>
          </cell>
          <cell r="C317">
            <v>2711.5</v>
          </cell>
          <cell r="D317">
            <v>2683.55</v>
          </cell>
          <cell r="E317">
            <v>2695.95</v>
          </cell>
          <cell r="F317">
            <v>2698.40658290084</v>
          </cell>
          <cell r="G317">
            <v>7322</v>
          </cell>
          <cell r="H317">
            <v>956</v>
          </cell>
          <cell r="I317">
            <v>19757733</v>
          </cell>
          <cell r="J317">
            <v>1676</v>
          </cell>
          <cell r="K317">
            <v>22.89</v>
          </cell>
          <cell r="L317">
            <v>27.95</v>
          </cell>
          <cell r="M317">
            <v>-9.0500000000000007</v>
          </cell>
        </row>
        <row r="318">
          <cell r="A318">
            <v>42753</v>
          </cell>
          <cell r="B318">
            <v>2730.05</v>
          </cell>
          <cell r="C318">
            <v>2740</v>
          </cell>
          <cell r="D318">
            <v>2693.65</v>
          </cell>
          <cell r="E318">
            <v>2704.3</v>
          </cell>
          <cell r="F318">
            <v>2710.5746961576201</v>
          </cell>
          <cell r="G318">
            <v>13247</v>
          </cell>
          <cell r="H318">
            <v>1425</v>
          </cell>
          <cell r="I318">
            <v>35906983</v>
          </cell>
          <cell r="J318">
            <v>3898</v>
          </cell>
          <cell r="K318">
            <v>29.43</v>
          </cell>
          <cell r="L318">
            <v>46.35</v>
          </cell>
          <cell r="M318">
            <v>-25.75</v>
          </cell>
        </row>
        <row r="319">
          <cell r="A319">
            <v>42752</v>
          </cell>
          <cell r="B319">
            <v>2722</v>
          </cell>
          <cell r="C319">
            <v>2742.25</v>
          </cell>
          <cell r="D319">
            <v>2708.15</v>
          </cell>
          <cell r="E319">
            <v>2729.9</v>
          </cell>
          <cell r="F319">
            <v>2723.5250686316999</v>
          </cell>
          <cell r="G319">
            <v>13842</v>
          </cell>
          <cell r="H319">
            <v>1374</v>
          </cell>
          <cell r="I319">
            <v>37699034</v>
          </cell>
          <cell r="J319">
            <v>3881</v>
          </cell>
          <cell r="K319">
            <v>28.04</v>
          </cell>
          <cell r="L319">
            <v>34.1</v>
          </cell>
          <cell r="M319">
            <v>7.9</v>
          </cell>
        </row>
        <row r="320">
          <cell r="A320">
            <v>42751</v>
          </cell>
          <cell r="B320">
            <v>2708.05</v>
          </cell>
          <cell r="C320">
            <v>2726.55</v>
          </cell>
          <cell r="D320">
            <v>2688.05</v>
          </cell>
          <cell r="E320">
            <v>2722</v>
          </cell>
          <cell r="F320">
            <v>2713.1236370716501</v>
          </cell>
          <cell r="G320">
            <v>5136</v>
          </cell>
          <cell r="H320">
            <v>576</v>
          </cell>
          <cell r="I320">
            <v>13934603</v>
          </cell>
          <cell r="J320">
            <v>1453</v>
          </cell>
          <cell r="K320">
            <v>28.29</v>
          </cell>
          <cell r="L320">
            <v>38.5</v>
          </cell>
          <cell r="M320">
            <v>13.95</v>
          </cell>
        </row>
        <row r="321">
          <cell r="A321">
            <v>42748</v>
          </cell>
          <cell r="B321">
            <v>2730</v>
          </cell>
          <cell r="C321">
            <v>2751.5</v>
          </cell>
          <cell r="D321">
            <v>2692.7</v>
          </cell>
          <cell r="E321">
            <v>2708.05</v>
          </cell>
          <cell r="F321">
            <v>2722.5310110974101</v>
          </cell>
          <cell r="G321">
            <v>16220</v>
          </cell>
          <cell r="H321">
            <v>1312</v>
          </cell>
          <cell r="I321">
            <v>44159453</v>
          </cell>
          <cell r="J321">
            <v>8029</v>
          </cell>
          <cell r="K321">
            <v>49.5</v>
          </cell>
          <cell r="L321">
            <v>58.8</v>
          </cell>
          <cell r="M321">
            <v>-21.95</v>
          </cell>
        </row>
        <row r="322">
          <cell r="A322">
            <v>42747</v>
          </cell>
          <cell r="B322">
            <v>2720</v>
          </cell>
          <cell r="C322">
            <v>2740</v>
          </cell>
          <cell r="D322">
            <v>2710</v>
          </cell>
          <cell r="E322">
            <v>2731.5</v>
          </cell>
          <cell r="F322">
            <v>2723.3289445742098</v>
          </cell>
          <cell r="G322">
            <v>14127</v>
          </cell>
          <cell r="H322">
            <v>1462</v>
          </cell>
          <cell r="I322">
            <v>38472468</v>
          </cell>
          <cell r="J322">
            <v>7784</v>
          </cell>
          <cell r="K322">
            <v>55.1</v>
          </cell>
          <cell r="L322">
            <v>30</v>
          </cell>
          <cell r="M322">
            <v>11.5</v>
          </cell>
        </row>
        <row r="323">
          <cell r="A323">
            <v>42746</v>
          </cell>
          <cell r="B323">
            <v>2700.1</v>
          </cell>
          <cell r="C323">
            <v>2750.45</v>
          </cell>
          <cell r="D323">
            <v>2700.1</v>
          </cell>
          <cell r="E323">
            <v>2717.55</v>
          </cell>
          <cell r="F323">
            <v>2720.1211794802698</v>
          </cell>
          <cell r="G323">
            <v>14854</v>
          </cell>
          <cell r="H323">
            <v>1391</v>
          </cell>
          <cell r="I323">
            <v>40404680</v>
          </cell>
          <cell r="J323">
            <v>8429</v>
          </cell>
          <cell r="K323">
            <v>56.75</v>
          </cell>
          <cell r="L323">
            <v>50.35</v>
          </cell>
          <cell r="M323">
            <v>17.45</v>
          </cell>
        </row>
        <row r="324">
          <cell r="A324">
            <v>42745</v>
          </cell>
          <cell r="B324">
            <v>2723.55</v>
          </cell>
          <cell r="C324">
            <v>2746.1</v>
          </cell>
          <cell r="D324">
            <v>2713.05</v>
          </cell>
          <cell r="E324">
            <v>2740.8</v>
          </cell>
          <cell r="F324">
            <v>2729.7517997069499</v>
          </cell>
          <cell r="G324">
            <v>15697</v>
          </cell>
          <cell r="H324">
            <v>2370</v>
          </cell>
          <cell r="I324">
            <v>42848914</v>
          </cell>
          <cell r="J324">
            <v>7781</v>
          </cell>
          <cell r="K324">
            <v>49.57</v>
          </cell>
          <cell r="L324">
            <v>33.049999999999997</v>
          </cell>
          <cell r="M324">
            <v>17.25</v>
          </cell>
        </row>
        <row r="325">
          <cell r="A325">
            <v>42744</v>
          </cell>
          <cell r="B325">
            <v>2726</v>
          </cell>
          <cell r="C325">
            <v>2744</v>
          </cell>
          <cell r="D325">
            <v>2708.5</v>
          </cell>
          <cell r="E325">
            <v>2721.05</v>
          </cell>
          <cell r="F325">
            <v>2724.7791295407801</v>
          </cell>
          <cell r="G325">
            <v>5836</v>
          </cell>
          <cell r="H325">
            <v>711</v>
          </cell>
          <cell r="I325">
            <v>15901811</v>
          </cell>
          <cell r="J325">
            <v>1067</v>
          </cell>
          <cell r="K325">
            <v>18.28</v>
          </cell>
          <cell r="L325">
            <v>35.5</v>
          </cell>
          <cell r="M325">
            <v>-4.95</v>
          </cell>
        </row>
        <row r="326">
          <cell r="A326">
            <v>42741</v>
          </cell>
          <cell r="B326">
            <v>2718.45</v>
          </cell>
          <cell r="C326">
            <v>2740</v>
          </cell>
          <cell r="D326">
            <v>2697.6</v>
          </cell>
          <cell r="E326">
            <v>2708.4</v>
          </cell>
          <cell r="F326">
            <v>2719.1705376619998</v>
          </cell>
          <cell r="G326">
            <v>7793</v>
          </cell>
          <cell r="H326">
            <v>1055</v>
          </cell>
          <cell r="I326">
            <v>21190496</v>
          </cell>
          <cell r="J326">
            <v>1379</v>
          </cell>
          <cell r="K326">
            <v>17.7</v>
          </cell>
          <cell r="L326">
            <v>42.4</v>
          </cell>
          <cell r="M326">
            <v>-10.050000000000001</v>
          </cell>
        </row>
        <row r="327">
          <cell r="A327">
            <v>42740</v>
          </cell>
          <cell r="B327">
            <v>2688.55</v>
          </cell>
          <cell r="C327">
            <v>2727</v>
          </cell>
          <cell r="D327">
            <v>2685</v>
          </cell>
          <cell r="E327">
            <v>2720.95</v>
          </cell>
          <cell r="F327">
            <v>2708.1193271295601</v>
          </cell>
          <cell r="G327">
            <v>13970</v>
          </cell>
          <cell r="H327">
            <v>1856</v>
          </cell>
          <cell r="I327">
            <v>37832427</v>
          </cell>
          <cell r="J327">
            <v>2741</v>
          </cell>
          <cell r="K327">
            <v>19.62</v>
          </cell>
          <cell r="L327">
            <v>42</v>
          </cell>
          <cell r="M327">
            <v>32.4</v>
          </cell>
        </row>
        <row r="328">
          <cell r="A328">
            <v>42739</v>
          </cell>
          <cell r="B328">
            <v>2626</v>
          </cell>
          <cell r="C328">
            <v>2705.8</v>
          </cell>
          <cell r="D328">
            <v>2619</v>
          </cell>
          <cell r="E328">
            <v>2688.55</v>
          </cell>
          <cell r="F328">
            <v>2661.2660287081299</v>
          </cell>
          <cell r="G328">
            <v>16720</v>
          </cell>
          <cell r="H328">
            <v>2605</v>
          </cell>
          <cell r="I328">
            <v>44496368</v>
          </cell>
          <cell r="J328">
            <v>4771</v>
          </cell>
          <cell r="K328">
            <v>28.53</v>
          </cell>
          <cell r="L328">
            <v>86.8</v>
          </cell>
          <cell r="M328">
            <v>62.55</v>
          </cell>
        </row>
        <row r="329">
          <cell r="A329">
            <v>42738</v>
          </cell>
          <cell r="B329">
            <v>2590</v>
          </cell>
          <cell r="C329">
            <v>2630.6</v>
          </cell>
          <cell r="D329">
            <v>2566</v>
          </cell>
          <cell r="E329">
            <v>2620.1</v>
          </cell>
          <cell r="F329">
            <v>2594.7890263622999</v>
          </cell>
          <cell r="G329">
            <v>26591</v>
          </cell>
          <cell r="H329">
            <v>2571</v>
          </cell>
          <cell r="I329">
            <v>68998035</v>
          </cell>
          <cell r="J329">
            <v>7602</v>
          </cell>
          <cell r="K329">
            <v>28.59</v>
          </cell>
          <cell r="L329">
            <v>64.599999999999994</v>
          </cell>
          <cell r="M329">
            <v>30.1</v>
          </cell>
        </row>
        <row r="330">
          <cell r="A330">
            <v>42737</v>
          </cell>
          <cell r="B330">
            <v>2640</v>
          </cell>
          <cell r="C330">
            <v>2658.3</v>
          </cell>
          <cell r="D330">
            <v>2556</v>
          </cell>
          <cell r="E330">
            <v>2596.8000000000002</v>
          </cell>
          <cell r="F330">
            <v>2587.1100886065101</v>
          </cell>
          <cell r="G330">
            <v>35099</v>
          </cell>
          <cell r="H330">
            <v>3376</v>
          </cell>
          <cell r="I330">
            <v>90804977</v>
          </cell>
          <cell r="J330">
            <v>8595</v>
          </cell>
          <cell r="K330">
            <v>24.49</v>
          </cell>
          <cell r="L330">
            <v>102.3</v>
          </cell>
          <cell r="M330">
            <v>-43.2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RO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3728.7</v>
          </cell>
          <cell r="C2">
            <v>3748.45</v>
          </cell>
          <cell r="D2">
            <v>3717.5</v>
          </cell>
          <cell r="E2">
            <v>3733.7</v>
          </cell>
          <cell r="F2">
            <v>3731.6048562593</v>
          </cell>
          <cell r="G2">
            <v>8731</v>
          </cell>
          <cell r="H2">
            <v>614</v>
          </cell>
          <cell r="I2">
            <v>32580642</v>
          </cell>
          <cell r="J2">
            <v>4838</v>
          </cell>
          <cell r="K2">
            <v>55.41</v>
          </cell>
          <cell r="L2">
            <v>30.95</v>
          </cell>
          <cell r="M2">
            <v>5</v>
          </cell>
        </row>
        <row r="3">
          <cell r="A3">
            <v>43217</v>
          </cell>
          <cell r="B3">
            <v>3786.6</v>
          </cell>
          <cell r="C3">
            <v>3786.6</v>
          </cell>
          <cell r="D3">
            <v>3703.5</v>
          </cell>
          <cell r="E3">
            <v>3715</v>
          </cell>
          <cell r="F3">
            <v>3744.7568208124299</v>
          </cell>
          <cell r="G3">
            <v>36286</v>
          </cell>
          <cell r="H3">
            <v>996</v>
          </cell>
          <cell r="I3">
            <v>135882246</v>
          </cell>
          <cell r="J3">
            <v>27725</v>
          </cell>
          <cell r="K3">
            <v>76.41</v>
          </cell>
          <cell r="L3">
            <v>83.1</v>
          </cell>
          <cell r="M3">
            <v>-71.599999999999994</v>
          </cell>
        </row>
        <row r="4">
          <cell r="A4">
            <v>43216</v>
          </cell>
          <cell r="B4">
            <v>3718.15</v>
          </cell>
          <cell r="C4">
            <v>3785</v>
          </cell>
          <cell r="D4">
            <v>3660</v>
          </cell>
          <cell r="E4">
            <v>3756.9</v>
          </cell>
          <cell r="F4">
            <v>3710.3323400525801</v>
          </cell>
          <cell r="G4">
            <v>11410</v>
          </cell>
          <cell r="H4">
            <v>1515</v>
          </cell>
          <cell r="I4">
            <v>42334892</v>
          </cell>
          <cell r="J4">
            <v>4508</v>
          </cell>
          <cell r="K4">
            <v>39.51</v>
          </cell>
          <cell r="L4">
            <v>125</v>
          </cell>
          <cell r="M4">
            <v>38.75</v>
          </cell>
        </row>
        <row r="5">
          <cell r="A5">
            <v>43215</v>
          </cell>
          <cell r="B5">
            <v>3755</v>
          </cell>
          <cell r="C5">
            <v>3755</v>
          </cell>
          <cell r="D5">
            <v>3703.05</v>
          </cell>
          <cell r="E5">
            <v>3717.9</v>
          </cell>
          <cell r="F5">
            <v>3719.3795314467402</v>
          </cell>
          <cell r="G5">
            <v>60356</v>
          </cell>
          <cell r="H5">
            <v>1039</v>
          </cell>
          <cell r="I5">
            <v>224486871</v>
          </cell>
          <cell r="J5">
            <v>51947</v>
          </cell>
          <cell r="K5">
            <v>86.07</v>
          </cell>
          <cell r="L5">
            <v>51.95</v>
          </cell>
          <cell r="M5">
            <v>-37.1</v>
          </cell>
        </row>
        <row r="6">
          <cell r="A6">
            <v>43214</v>
          </cell>
          <cell r="B6">
            <v>3770</v>
          </cell>
          <cell r="C6">
            <v>3770</v>
          </cell>
          <cell r="D6">
            <v>3710</v>
          </cell>
          <cell r="E6">
            <v>3719.6</v>
          </cell>
          <cell r="F6">
            <v>3721.7001452960399</v>
          </cell>
          <cell r="G6">
            <v>5506</v>
          </cell>
          <cell r="H6">
            <v>524</v>
          </cell>
          <cell r="I6">
            <v>20491681</v>
          </cell>
          <cell r="J6">
            <v>2077</v>
          </cell>
          <cell r="K6">
            <v>37.72</v>
          </cell>
          <cell r="L6">
            <v>60</v>
          </cell>
          <cell r="M6">
            <v>-50.4</v>
          </cell>
        </row>
        <row r="7">
          <cell r="A7">
            <v>43213</v>
          </cell>
          <cell r="B7">
            <v>3744.8</v>
          </cell>
          <cell r="C7">
            <v>3744.8</v>
          </cell>
          <cell r="D7">
            <v>3695</v>
          </cell>
          <cell r="E7">
            <v>3717.75</v>
          </cell>
          <cell r="F7">
            <v>3712.4938030006501</v>
          </cell>
          <cell r="G7">
            <v>6132</v>
          </cell>
          <cell r="H7">
            <v>617</v>
          </cell>
          <cell r="I7">
            <v>22765012</v>
          </cell>
          <cell r="J7">
            <v>2277</v>
          </cell>
          <cell r="K7">
            <v>37.130000000000003</v>
          </cell>
          <cell r="L7">
            <v>49.8</v>
          </cell>
          <cell r="M7">
            <v>-27.05</v>
          </cell>
        </row>
        <row r="8">
          <cell r="A8">
            <v>43210</v>
          </cell>
          <cell r="B8">
            <v>3733.9</v>
          </cell>
          <cell r="C8">
            <v>3778.6</v>
          </cell>
          <cell r="D8">
            <v>3695</v>
          </cell>
          <cell r="E8">
            <v>3744.8</v>
          </cell>
          <cell r="F8">
            <v>3732.2785022131802</v>
          </cell>
          <cell r="G8">
            <v>8359</v>
          </cell>
          <cell r="H8">
            <v>659</v>
          </cell>
          <cell r="I8">
            <v>31198116</v>
          </cell>
          <cell r="J8">
            <v>4132</v>
          </cell>
          <cell r="K8">
            <v>49.43</v>
          </cell>
          <cell r="L8">
            <v>83.6</v>
          </cell>
          <cell r="M8">
            <v>10.9</v>
          </cell>
        </row>
        <row r="9">
          <cell r="A9">
            <v>43209</v>
          </cell>
          <cell r="B9">
            <v>3755.1</v>
          </cell>
          <cell r="C9">
            <v>3766.65</v>
          </cell>
          <cell r="D9">
            <v>3712.75</v>
          </cell>
          <cell r="E9">
            <v>3729.25</v>
          </cell>
          <cell r="F9">
            <v>3738.08251953125</v>
          </cell>
          <cell r="G9">
            <v>6144</v>
          </cell>
          <cell r="H9">
            <v>541</v>
          </cell>
          <cell r="I9">
            <v>22966779</v>
          </cell>
          <cell r="J9">
            <v>1078</v>
          </cell>
          <cell r="K9">
            <v>17.55</v>
          </cell>
          <cell r="L9">
            <v>53.9</v>
          </cell>
          <cell r="M9">
            <v>-25.85</v>
          </cell>
        </row>
        <row r="10">
          <cell r="A10">
            <v>43208</v>
          </cell>
          <cell r="B10">
            <v>3786.65</v>
          </cell>
          <cell r="C10">
            <v>3862</v>
          </cell>
          <cell r="D10">
            <v>3730</v>
          </cell>
          <cell r="E10">
            <v>3741.95</v>
          </cell>
          <cell r="F10">
            <v>3755.0016804369102</v>
          </cell>
          <cell r="G10">
            <v>7141</v>
          </cell>
          <cell r="H10">
            <v>727</v>
          </cell>
          <cell r="I10">
            <v>26814467</v>
          </cell>
          <cell r="J10">
            <v>2479</v>
          </cell>
          <cell r="K10">
            <v>34.72</v>
          </cell>
          <cell r="L10">
            <v>132</v>
          </cell>
          <cell r="M10">
            <v>-44.7</v>
          </cell>
        </row>
        <row r="11">
          <cell r="A11">
            <v>43207</v>
          </cell>
          <cell r="B11">
            <v>3820.95</v>
          </cell>
          <cell r="C11">
            <v>3820.95</v>
          </cell>
          <cell r="D11">
            <v>3760</v>
          </cell>
          <cell r="E11">
            <v>3770</v>
          </cell>
          <cell r="F11">
            <v>3782.3982403334098</v>
          </cell>
          <cell r="G11">
            <v>4319</v>
          </cell>
          <cell r="H11">
            <v>432</v>
          </cell>
          <cell r="I11">
            <v>16336178</v>
          </cell>
          <cell r="J11">
            <v>1054</v>
          </cell>
          <cell r="K11">
            <v>24.4</v>
          </cell>
          <cell r="L11">
            <v>60.95</v>
          </cell>
          <cell r="M11">
            <v>-50.95</v>
          </cell>
        </row>
        <row r="12">
          <cell r="A12">
            <v>43206</v>
          </cell>
          <cell r="B12">
            <v>3750</v>
          </cell>
          <cell r="C12">
            <v>3809</v>
          </cell>
          <cell r="D12">
            <v>3721.6</v>
          </cell>
          <cell r="E12">
            <v>3798.05</v>
          </cell>
          <cell r="F12">
            <v>3790.1103174603099</v>
          </cell>
          <cell r="G12">
            <v>13860</v>
          </cell>
          <cell r="H12">
            <v>969</v>
          </cell>
          <cell r="I12">
            <v>52530929</v>
          </cell>
          <cell r="J12">
            <v>3612</v>
          </cell>
          <cell r="K12">
            <v>26.06</v>
          </cell>
          <cell r="L12">
            <v>87.4</v>
          </cell>
          <cell r="M12">
            <v>48.05</v>
          </cell>
        </row>
        <row r="13">
          <cell r="A13">
            <v>43203</v>
          </cell>
          <cell r="B13">
            <v>3766</v>
          </cell>
          <cell r="C13">
            <v>3769.65</v>
          </cell>
          <cell r="D13">
            <v>3700.05</v>
          </cell>
          <cell r="E13">
            <v>3729.5</v>
          </cell>
          <cell r="F13">
            <v>3711.8306590707102</v>
          </cell>
          <cell r="G13">
            <v>38266</v>
          </cell>
          <cell r="H13">
            <v>1016</v>
          </cell>
          <cell r="I13">
            <v>142036912</v>
          </cell>
          <cell r="J13">
            <v>33654</v>
          </cell>
          <cell r="K13">
            <v>87.95</v>
          </cell>
          <cell r="L13">
            <v>69.599999999999994</v>
          </cell>
          <cell r="M13">
            <v>-36.5</v>
          </cell>
        </row>
        <row r="14">
          <cell r="A14">
            <v>43202</v>
          </cell>
          <cell r="B14">
            <v>3758.6</v>
          </cell>
          <cell r="C14">
            <v>3782.75</v>
          </cell>
          <cell r="D14">
            <v>3731.1</v>
          </cell>
          <cell r="E14">
            <v>3745.7</v>
          </cell>
          <cell r="F14">
            <v>3752.9756678577501</v>
          </cell>
          <cell r="G14">
            <v>5877</v>
          </cell>
          <cell r="H14">
            <v>704</v>
          </cell>
          <cell r="I14">
            <v>22056238</v>
          </cell>
          <cell r="J14">
            <v>1724</v>
          </cell>
          <cell r="K14">
            <v>29.33</v>
          </cell>
          <cell r="L14">
            <v>51.65</v>
          </cell>
          <cell r="M14">
            <v>-12.9</v>
          </cell>
        </row>
        <row r="15">
          <cell r="A15">
            <v>43201</v>
          </cell>
          <cell r="B15">
            <v>3750</v>
          </cell>
          <cell r="C15">
            <v>3760</v>
          </cell>
          <cell r="D15">
            <v>3686</v>
          </cell>
          <cell r="E15">
            <v>3728.8</v>
          </cell>
          <cell r="F15">
            <v>3702.7397866646302</v>
          </cell>
          <cell r="G15">
            <v>78843</v>
          </cell>
          <cell r="H15">
            <v>709</v>
          </cell>
          <cell r="I15">
            <v>291935113</v>
          </cell>
          <cell r="J15">
            <v>71843</v>
          </cell>
          <cell r="K15">
            <v>91.12</v>
          </cell>
          <cell r="L15">
            <v>74</v>
          </cell>
          <cell r="M15">
            <v>-21.2</v>
          </cell>
        </row>
        <row r="16">
          <cell r="A16">
            <v>43200</v>
          </cell>
          <cell r="B16">
            <v>3800</v>
          </cell>
          <cell r="C16">
            <v>3813</v>
          </cell>
          <cell r="D16">
            <v>3704.05</v>
          </cell>
          <cell r="E16">
            <v>3720.8</v>
          </cell>
          <cell r="F16">
            <v>3733.3624336069502</v>
          </cell>
          <cell r="G16">
            <v>31065</v>
          </cell>
          <cell r="H16">
            <v>1478</v>
          </cell>
          <cell r="I16">
            <v>115976904</v>
          </cell>
          <cell r="J16">
            <v>23947</v>
          </cell>
          <cell r="K16">
            <v>77.09</v>
          </cell>
          <cell r="L16">
            <v>108.95</v>
          </cell>
          <cell r="M16">
            <v>-79.2</v>
          </cell>
        </row>
        <row r="17">
          <cell r="A17">
            <v>43199</v>
          </cell>
          <cell r="B17">
            <v>3789</v>
          </cell>
          <cell r="C17">
            <v>3804</v>
          </cell>
          <cell r="D17">
            <v>3760.35</v>
          </cell>
          <cell r="E17">
            <v>3788.3</v>
          </cell>
          <cell r="F17">
            <v>3793.1149199637498</v>
          </cell>
          <cell r="G17">
            <v>6622</v>
          </cell>
          <cell r="H17">
            <v>729</v>
          </cell>
          <cell r="I17">
            <v>25118007</v>
          </cell>
          <cell r="J17">
            <v>2206</v>
          </cell>
          <cell r="K17">
            <v>33.31</v>
          </cell>
          <cell r="L17">
            <v>43.65</v>
          </cell>
          <cell r="M17">
            <v>-0.7</v>
          </cell>
        </row>
        <row r="18">
          <cell r="A18">
            <v>43196</v>
          </cell>
          <cell r="B18">
            <v>3800</v>
          </cell>
          <cell r="C18">
            <v>3800</v>
          </cell>
          <cell r="D18">
            <v>3750.6</v>
          </cell>
          <cell r="E18">
            <v>3782.4</v>
          </cell>
          <cell r="F18">
            <v>3774.86096928099</v>
          </cell>
          <cell r="G18">
            <v>11947</v>
          </cell>
          <cell r="H18">
            <v>872</v>
          </cell>
          <cell r="I18">
            <v>45098264</v>
          </cell>
          <cell r="J18">
            <v>4433</v>
          </cell>
          <cell r="K18">
            <v>37.11</v>
          </cell>
          <cell r="L18">
            <v>49.4</v>
          </cell>
          <cell r="M18">
            <v>-17.600000000000001</v>
          </cell>
        </row>
        <row r="19">
          <cell r="A19">
            <v>43195</v>
          </cell>
          <cell r="B19">
            <v>3699</v>
          </cell>
          <cell r="C19">
            <v>3800</v>
          </cell>
          <cell r="D19">
            <v>3696</v>
          </cell>
          <cell r="E19">
            <v>3784.15</v>
          </cell>
          <cell r="F19">
            <v>3748.2808956091799</v>
          </cell>
          <cell r="G19">
            <v>34390</v>
          </cell>
          <cell r="H19">
            <v>4341</v>
          </cell>
          <cell r="I19">
            <v>128903380</v>
          </cell>
          <cell r="J19">
            <v>10354</v>
          </cell>
          <cell r="K19">
            <v>30.11</v>
          </cell>
          <cell r="L19">
            <v>104</v>
          </cell>
          <cell r="M19">
            <v>85.15</v>
          </cell>
        </row>
        <row r="20">
          <cell r="A20">
            <v>43194</v>
          </cell>
          <cell r="B20">
            <v>3665</v>
          </cell>
          <cell r="C20">
            <v>3693</v>
          </cell>
          <cell r="D20">
            <v>3636.35</v>
          </cell>
          <cell r="E20">
            <v>3669.95</v>
          </cell>
          <cell r="F20">
            <v>3671.55693603396</v>
          </cell>
          <cell r="G20">
            <v>28734</v>
          </cell>
          <cell r="H20">
            <v>1761</v>
          </cell>
          <cell r="I20">
            <v>105498517</v>
          </cell>
          <cell r="J20">
            <v>16619</v>
          </cell>
          <cell r="K20">
            <v>57.84</v>
          </cell>
          <cell r="L20">
            <v>56.65</v>
          </cell>
          <cell r="M20">
            <v>4.95</v>
          </cell>
        </row>
        <row r="21">
          <cell r="A21">
            <v>43193</v>
          </cell>
          <cell r="B21">
            <v>3654</v>
          </cell>
          <cell r="C21">
            <v>3684.6</v>
          </cell>
          <cell r="D21">
            <v>3624.95</v>
          </cell>
          <cell r="E21">
            <v>3640.3</v>
          </cell>
          <cell r="F21">
            <v>3641.0890571863201</v>
          </cell>
          <cell r="G21">
            <v>89392</v>
          </cell>
          <cell r="H21">
            <v>2025</v>
          </cell>
          <cell r="I21">
            <v>325484233</v>
          </cell>
          <cell r="J21">
            <v>70209</v>
          </cell>
          <cell r="K21">
            <v>78.540000000000006</v>
          </cell>
          <cell r="L21">
            <v>59.65</v>
          </cell>
          <cell r="M21">
            <v>-13.7</v>
          </cell>
        </row>
        <row r="22">
          <cell r="A22">
            <v>43192</v>
          </cell>
          <cell r="B22">
            <v>3510</v>
          </cell>
          <cell r="C22">
            <v>3652</v>
          </cell>
          <cell r="D22">
            <v>3510</v>
          </cell>
          <cell r="E22">
            <v>3640.65</v>
          </cell>
          <cell r="F22">
            <v>3591.4153293264699</v>
          </cell>
          <cell r="G22">
            <v>16139</v>
          </cell>
          <cell r="H22">
            <v>1537</v>
          </cell>
          <cell r="I22">
            <v>57961852</v>
          </cell>
          <cell r="J22">
            <v>2576</v>
          </cell>
          <cell r="K22">
            <v>15.96</v>
          </cell>
          <cell r="L22">
            <v>142</v>
          </cell>
          <cell r="M22">
            <v>130.65</v>
          </cell>
        </row>
        <row r="23">
          <cell r="A23">
            <v>43187</v>
          </cell>
          <cell r="B23">
            <v>3450</v>
          </cell>
          <cell r="C23">
            <v>3575</v>
          </cell>
          <cell r="D23">
            <v>3440.05</v>
          </cell>
          <cell r="E23">
            <v>3545.5</v>
          </cell>
          <cell r="F23">
            <v>3511.03766663222</v>
          </cell>
          <cell r="G23">
            <v>19354</v>
          </cell>
          <cell r="H23">
            <v>1709</v>
          </cell>
          <cell r="I23">
            <v>67952623</v>
          </cell>
          <cell r="J23">
            <v>4186</v>
          </cell>
          <cell r="K23">
            <v>21.63</v>
          </cell>
          <cell r="L23">
            <v>134.94999999999999</v>
          </cell>
          <cell r="M23">
            <v>95.5</v>
          </cell>
        </row>
        <row r="24">
          <cell r="A24">
            <v>43186</v>
          </cell>
          <cell r="B24">
            <v>3528.6</v>
          </cell>
          <cell r="C24">
            <v>3528.6</v>
          </cell>
          <cell r="D24">
            <v>3440</v>
          </cell>
          <cell r="E24">
            <v>3465.85</v>
          </cell>
          <cell r="F24">
            <v>3463.2812956140901</v>
          </cell>
          <cell r="G24">
            <v>28774</v>
          </cell>
          <cell r="H24">
            <v>1657</v>
          </cell>
          <cell r="I24">
            <v>99652456</v>
          </cell>
          <cell r="J24">
            <v>19250</v>
          </cell>
          <cell r="K24">
            <v>66.900000000000006</v>
          </cell>
          <cell r="L24">
            <v>88.6</v>
          </cell>
          <cell r="M24">
            <v>-62.75</v>
          </cell>
        </row>
        <row r="25">
          <cell r="A25">
            <v>43185</v>
          </cell>
          <cell r="B25">
            <v>3415</v>
          </cell>
          <cell r="C25">
            <v>3491.9</v>
          </cell>
          <cell r="D25">
            <v>3366.5</v>
          </cell>
          <cell r="E25">
            <v>3481</v>
          </cell>
          <cell r="F25">
            <v>3424.4617257742202</v>
          </cell>
          <cell r="G25">
            <v>16016</v>
          </cell>
          <cell r="H25">
            <v>1556</v>
          </cell>
          <cell r="I25">
            <v>54846179</v>
          </cell>
          <cell r="J25">
            <v>6165</v>
          </cell>
          <cell r="K25">
            <v>38.49</v>
          </cell>
          <cell r="L25">
            <v>125.4</v>
          </cell>
          <cell r="M25">
            <v>66</v>
          </cell>
        </row>
        <row r="26">
          <cell r="A26">
            <v>43182</v>
          </cell>
          <cell r="B26">
            <v>3461</v>
          </cell>
          <cell r="C26">
            <v>3461</v>
          </cell>
          <cell r="D26">
            <v>3353.75</v>
          </cell>
          <cell r="E26">
            <v>3414.65</v>
          </cell>
          <cell r="F26">
            <v>3402.5081752112601</v>
          </cell>
          <cell r="G26">
            <v>147091</v>
          </cell>
          <cell r="H26">
            <v>1965</v>
          </cell>
          <cell r="I26">
            <v>500478330</v>
          </cell>
          <cell r="J26">
            <v>133908</v>
          </cell>
          <cell r="K26">
            <v>91.04</v>
          </cell>
          <cell r="L26">
            <v>107.25</v>
          </cell>
          <cell r="M26">
            <v>-46.35</v>
          </cell>
        </row>
        <row r="27">
          <cell r="A27">
            <v>43181</v>
          </cell>
          <cell r="B27">
            <v>3472.35</v>
          </cell>
          <cell r="C27">
            <v>3486.35</v>
          </cell>
          <cell r="D27">
            <v>3440</v>
          </cell>
          <cell r="E27">
            <v>3454.85</v>
          </cell>
          <cell r="F27">
            <v>3459.8029725237102</v>
          </cell>
          <cell r="G27">
            <v>10227</v>
          </cell>
          <cell r="H27">
            <v>1160</v>
          </cell>
          <cell r="I27">
            <v>35383405</v>
          </cell>
          <cell r="J27">
            <v>3151</v>
          </cell>
          <cell r="K27">
            <v>30.81</v>
          </cell>
          <cell r="L27">
            <v>46.35</v>
          </cell>
          <cell r="M27">
            <v>-17.5</v>
          </cell>
        </row>
        <row r="28">
          <cell r="A28">
            <v>43180</v>
          </cell>
          <cell r="B28">
            <v>3530</v>
          </cell>
          <cell r="C28">
            <v>3530</v>
          </cell>
          <cell r="D28">
            <v>3460</v>
          </cell>
          <cell r="E28">
            <v>3469.35</v>
          </cell>
          <cell r="F28">
            <v>3489.7897097262298</v>
          </cell>
          <cell r="G28">
            <v>72690</v>
          </cell>
          <cell r="H28">
            <v>2697</v>
          </cell>
          <cell r="I28">
            <v>253672814</v>
          </cell>
          <cell r="J28">
            <v>57956</v>
          </cell>
          <cell r="K28">
            <v>79.73</v>
          </cell>
          <cell r="L28">
            <v>70</v>
          </cell>
          <cell r="M28">
            <v>-60.65</v>
          </cell>
        </row>
        <row r="29">
          <cell r="A29">
            <v>43179</v>
          </cell>
          <cell r="B29">
            <v>3510</v>
          </cell>
          <cell r="C29">
            <v>3594</v>
          </cell>
          <cell r="D29">
            <v>3500</v>
          </cell>
          <cell r="E29">
            <v>3513.25</v>
          </cell>
          <cell r="F29">
            <v>3513.8996832101302</v>
          </cell>
          <cell r="G29">
            <v>5682</v>
          </cell>
          <cell r="H29">
            <v>787</v>
          </cell>
          <cell r="I29">
            <v>19965978</v>
          </cell>
          <cell r="J29">
            <v>2290</v>
          </cell>
          <cell r="K29">
            <v>40.299999999999997</v>
          </cell>
          <cell r="L29">
            <v>94</v>
          </cell>
          <cell r="M29">
            <v>3.25</v>
          </cell>
        </row>
        <row r="30">
          <cell r="A30">
            <v>43178</v>
          </cell>
          <cell r="B30">
            <v>3555</v>
          </cell>
          <cell r="C30">
            <v>3555.7</v>
          </cell>
          <cell r="D30">
            <v>3438.85</v>
          </cell>
          <cell r="E30">
            <v>3512.4</v>
          </cell>
          <cell r="F30">
            <v>3508.9234437751002</v>
          </cell>
          <cell r="G30">
            <v>15936</v>
          </cell>
          <cell r="H30">
            <v>1276</v>
          </cell>
          <cell r="I30">
            <v>55918204</v>
          </cell>
          <cell r="J30">
            <v>6363</v>
          </cell>
          <cell r="K30">
            <v>39.93</v>
          </cell>
          <cell r="L30">
            <v>116.85</v>
          </cell>
          <cell r="M30">
            <v>-42.6</v>
          </cell>
        </row>
        <row r="31">
          <cell r="A31">
            <v>43175</v>
          </cell>
          <cell r="B31">
            <v>3643.5</v>
          </cell>
          <cell r="C31">
            <v>3652.8</v>
          </cell>
          <cell r="D31">
            <v>3529.35</v>
          </cell>
          <cell r="E31">
            <v>3546.05</v>
          </cell>
          <cell r="F31">
            <v>3587.4236132393498</v>
          </cell>
          <cell r="G31">
            <v>13052</v>
          </cell>
          <cell r="H31">
            <v>1853</v>
          </cell>
          <cell r="I31">
            <v>46823053</v>
          </cell>
          <cell r="J31">
            <v>5818</v>
          </cell>
          <cell r="K31">
            <v>44.58</v>
          </cell>
          <cell r="L31">
            <v>123.45</v>
          </cell>
          <cell r="M31">
            <v>-97.45</v>
          </cell>
        </row>
        <row r="32">
          <cell r="A32">
            <v>43174</v>
          </cell>
          <cell r="B32">
            <v>3628.1</v>
          </cell>
          <cell r="C32">
            <v>3686.7</v>
          </cell>
          <cell r="D32">
            <v>3628.1</v>
          </cell>
          <cell r="E32">
            <v>3643.2</v>
          </cell>
          <cell r="F32">
            <v>3655.4019828290998</v>
          </cell>
          <cell r="G32">
            <v>9784</v>
          </cell>
          <cell r="H32">
            <v>1041</v>
          </cell>
          <cell r="I32">
            <v>35764453</v>
          </cell>
          <cell r="J32">
            <v>2746</v>
          </cell>
          <cell r="K32">
            <v>28.07</v>
          </cell>
          <cell r="L32">
            <v>58.6</v>
          </cell>
          <cell r="M32">
            <v>15.1</v>
          </cell>
        </row>
        <row r="33">
          <cell r="A33">
            <v>43173</v>
          </cell>
          <cell r="B33">
            <v>3688</v>
          </cell>
          <cell r="C33">
            <v>3688</v>
          </cell>
          <cell r="D33">
            <v>3625.2</v>
          </cell>
          <cell r="E33">
            <v>3635.45</v>
          </cell>
          <cell r="F33">
            <v>3644.79224806201</v>
          </cell>
          <cell r="G33">
            <v>9030</v>
          </cell>
          <cell r="H33">
            <v>878</v>
          </cell>
          <cell r="I33">
            <v>32912474</v>
          </cell>
          <cell r="J33">
            <v>2877</v>
          </cell>
          <cell r="K33">
            <v>31.86</v>
          </cell>
          <cell r="L33">
            <v>62.8</v>
          </cell>
          <cell r="M33">
            <v>-52.55</v>
          </cell>
        </row>
        <row r="34">
          <cell r="A34">
            <v>43172</v>
          </cell>
          <cell r="B34">
            <v>3690</v>
          </cell>
          <cell r="C34">
            <v>3728</v>
          </cell>
          <cell r="D34">
            <v>3682</v>
          </cell>
          <cell r="E34">
            <v>3701.3</v>
          </cell>
          <cell r="F34">
            <v>3700.08086340206</v>
          </cell>
          <cell r="G34">
            <v>9312</v>
          </cell>
          <cell r="H34">
            <v>1039</v>
          </cell>
          <cell r="I34">
            <v>34455153</v>
          </cell>
          <cell r="J34">
            <v>2327</v>
          </cell>
          <cell r="K34">
            <v>24.99</v>
          </cell>
          <cell r="L34">
            <v>46</v>
          </cell>
          <cell r="M34">
            <v>11.3</v>
          </cell>
        </row>
        <row r="35">
          <cell r="A35">
            <v>43171</v>
          </cell>
          <cell r="B35">
            <v>3600</v>
          </cell>
          <cell r="C35">
            <v>3709.8</v>
          </cell>
          <cell r="D35">
            <v>3600</v>
          </cell>
          <cell r="E35">
            <v>3685.8</v>
          </cell>
          <cell r="F35">
            <v>3650.9561492963398</v>
          </cell>
          <cell r="G35">
            <v>14709</v>
          </cell>
          <cell r="H35">
            <v>1270</v>
          </cell>
          <cell r="I35">
            <v>53701914</v>
          </cell>
          <cell r="J35">
            <v>5408</v>
          </cell>
          <cell r="K35">
            <v>36.770000000000003</v>
          </cell>
          <cell r="L35">
            <v>109.8</v>
          </cell>
          <cell r="M35">
            <v>85.8</v>
          </cell>
        </row>
        <row r="36">
          <cell r="A36">
            <v>43168</v>
          </cell>
          <cell r="B36">
            <v>3600</v>
          </cell>
          <cell r="C36">
            <v>3665.45</v>
          </cell>
          <cell r="D36">
            <v>3581.05</v>
          </cell>
          <cell r="E36">
            <v>3587</v>
          </cell>
          <cell r="F36">
            <v>3625.2964740740699</v>
          </cell>
          <cell r="G36">
            <v>16875</v>
          </cell>
          <cell r="H36">
            <v>1471</v>
          </cell>
          <cell r="I36">
            <v>61176878</v>
          </cell>
          <cell r="J36">
            <v>3555</v>
          </cell>
          <cell r="K36">
            <v>21.07</v>
          </cell>
          <cell r="L36">
            <v>84.4</v>
          </cell>
          <cell r="M36">
            <v>-13</v>
          </cell>
        </row>
        <row r="37">
          <cell r="A37">
            <v>43167</v>
          </cell>
          <cell r="B37">
            <v>3562.45</v>
          </cell>
          <cell r="C37">
            <v>3597.3</v>
          </cell>
          <cell r="D37">
            <v>3543.2</v>
          </cell>
          <cell r="E37">
            <v>3585.65</v>
          </cell>
          <cell r="F37">
            <v>3568.2764898086102</v>
          </cell>
          <cell r="G37">
            <v>6427</v>
          </cell>
          <cell r="H37">
            <v>806</v>
          </cell>
          <cell r="I37">
            <v>22933313</v>
          </cell>
          <cell r="J37">
            <v>3613</v>
          </cell>
          <cell r="K37">
            <v>56.22</v>
          </cell>
          <cell r="L37">
            <v>54.1</v>
          </cell>
          <cell r="M37">
            <v>23.2</v>
          </cell>
        </row>
        <row r="38">
          <cell r="A38">
            <v>43166</v>
          </cell>
          <cell r="B38">
            <v>3555.05</v>
          </cell>
          <cell r="C38">
            <v>3571</v>
          </cell>
          <cell r="D38">
            <v>3515.75</v>
          </cell>
          <cell r="E38">
            <v>3562.1</v>
          </cell>
          <cell r="F38">
            <v>3545.9423981928799</v>
          </cell>
          <cell r="G38">
            <v>15937</v>
          </cell>
          <cell r="H38">
            <v>1838</v>
          </cell>
          <cell r="I38">
            <v>56511684</v>
          </cell>
          <cell r="J38">
            <v>10271</v>
          </cell>
          <cell r="K38">
            <v>64.45</v>
          </cell>
          <cell r="L38">
            <v>55.25</v>
          </cell>
          <cell r="M38">
            <v>7.05</v>
          </cell>
        </row>
        <row r="39">
          <cell r="A39">
            <v>43165</v>
          </cell>
          <cell r="B39">
            <v>3580</v>
          </cell>
          <cell r="C39">
            <v>3594.75</v>
          </cell>
          <cell r="D39">
            <v>3538.15</v>
          </cell>
          <cell r="E39">
            <v>3569.9</v>
          </cell>
          <cell r="F39">
            <v>3574.7616106874998</v>
          </cell>
          <cell r="G39">
            <v>15869</v>
          </cell>
          <cell r="H39">
            <v>905</v>
          </cell>
          <cell r="I39">
            <v>56727892</v>
          </cell>
          <cell r="J39">
            <v>9123</v>
          </cell>
          <cell r="K39">
            <v>57.49</v>
          </cell>
          <cell r="L39">
            <v>56.6</v>
          </cell>
          <cell r="M39">
            <v>-10.1</v>
          </cell>
        </row>
        <row r="40">
          <cell r="A40">
            <v>43164</v>
          </cell>
          <cell r="B40">
            <v>3599.9</v>
          </cell>
          <cell r="C40">
            <v>3599.9</v>
          </cell>
          <cell r="D40">
            <v>3536.4</v>
          </cell>
          <cell r="E40">
            <v>3557.6</v>
          </cell>
          <cell r="F40">
            <v>3555.6579077348601</v>
          </cell>
          <cell r="G40">
            <v>40492</v>
          </cell>
          <cell r="H40">
            <v>1977</v>
          </cell>
          <cell r="I40">
            <v>143975700</v>
          </cell>
          <cell r="J40">
            <v>27259</v>
          </cell>
          <cell r="K40">
            <v>67.319999999999993</v>
          </cell>
          <cell r="L40">
            <v>63.5</v>
          </cell>
          <cell r="M40">
            <v>-42.3</v>
          </cell>
        </row>
        <row r="41">
          <cell r="A41">
            <v>43160</v>
          </cell>
          <cell r="B41">
            <v>3620</v>
          </cell>
          <cell r="C41">
            <v>3630</v>
          </cell>
          <cell r="D41">
            <v>3566.1</v>
          </cell>
          <cell r="E41">
            <v>3579.45</v>
          </cell>
          <cell r="F41">
            <v>3578.40072982835</v>
          </cell>
          <cell r="G41">
            <v>7399</v>
          </cell>
          <cell r="H41">
            <v>597</v>
          </cell>
          <cell r="I41">
            <v>26476587</v>
          </cell>
          <cell r="J41">
            <v>3498</v>
          </cell>
          <cell r="K41">
            <v>47.28</v>
          </cell>
          <cell r="L41">
            <v>63.9</v>
          </cell>
          <cell r="M41">
            <v>-40.549999999999997</v>
          </cell>
        </row>
        <row r="42">
          <cell r="A42">
            <v>43159</v>
          </cell>
          <cell r="B42">
            <v>3553</v>
          </cell>
          <cell r="C42">
            <v>3615.9</v>
          </cell>
          <cell r="D42">
            <v>3539.3</v>
          </cell>
          <cell r="E42">
            <v>3600.55</v>
          </cell>
          <cell r="F42">
            <v>3596.0071386579302</v>
          </cell>
          <cell r="G42">
            <v>11907</v>
          </cell>
          <cell r="H42">
            <v>1177</v>
          </cell>
          <cell r="I42">
            <v>42817657</v>
          </cell>
          <cell r="J42">
            <v>4715</v>
          </cell>
          <cell r="K42">
            <v>39.6</v>
          </cell>
          <cell r="L42">
            <v>76.599999999999994</v>
          </cell>
          <cell r="M42">
            <v>47.55</v>
          </cell>
        </row>
        <row r="43">
          <cell r="A43">
            <v>43158</v>
          </cell>
          <cell r="B43">
            <v>3586</v>
          </cell>
          <cell r="C43">
            <v>3600</v>
          </cell>
          <cell r="D43">
            <v>3545.7</v>
          </cell>
          <cell r="E43">
            <v>3587.95</v>
          </cell>
          <cell r="F43">
            <v>3576.3938303341902</v>
          </cell>
          <cell r="G43">
            <v>7780</v>
          </cell>
          <cell r="H43">
            <v>832</v>
          </cell>
          <cell r="I43">
            <v>27824344</v>
          </cell>
          <cell r="J43">
            <v>2870</v>
          </cell>
          <cell r="K43">
            <v>36.89</v>
          </cell>
          <cell r="L43">
            <v>54.3</v>
          </cell>
          <cell r="M43">
            <v>1.95</v>
          </cell>
        </row>
        <row r="44">
          <cell r="A44">
            <v>43157</v>
          </cell>
          <cell r="B44">
            <v>3509.25</v>
          </cell>
          <cell r="C44">
            <v>3549.95</v>
          </cell>
          <cell r="D44">
            <v>3509.25</v>
          </cell>
          <cell r="E44">
            <v>3540.35</v>
          </cell>
          <cell r="F44">
            <v>3538.5734584080501</v>
          </cell>
          <cell r="G44">
            <v>14498</v>
          </cell>
          <cell r="H44">
            <v>961</v>
          </cell>
          <cell r="I44">
            <v>51302238</v>
          </cell>
          <cell r="J44">
            <v>8295</v>
          </cell>
          <cell r="K44">
            <v>57.21</v>
          </cell>
          <cell r="L44">
            <v>40.700000000000003</v>
          </cell>
          <cell r="M44">
            <v>31.1</v>
          </cell>
        </row>
        <row r="45">
          <cell r="A45">
            <v>43154</v>
          </cell>
          <cell r="B45">
            <v>3450</v>
          </cell>
          <cell r="C45">
            <v>3505.6</v>
          </cell>
          <cell r="D45">
            <v>3450</v>
          </cell>
          <cell r="E45">
            <v>3498.65</v>
          </cell>
          <cell r="F45">
            <v>3488.7536626916499</v>
          </cell>
          <cell r="G45">
            <v>8805</v>
          </cell>
          <cell r="H45">
            <v>715</v>
          </cell>
          <cell r="I45">
            <v>30718476</v>
          </cell>
          <cell r="J45">
            <v>2931</v>
          </cell>
          <cell r="K45">
            <v>33.29</v>
          </cell>
          <cell r="L45">
            <v>55.6</v>
          </cell>
          <cell r="M45">
            <v>48.65</v>
          </cell>
        </row>
        <row r="46">
          <cell r="A46">
            <v>43153</v>
          </cell>
          <cell r="B46">
            <v>3508.9</v>
          </cell>
          <cell r="C46">
            <v>3508.9</v>
          </cell>
          <cell r="D46">
            <v>3463.2</v>
          </cell>
          <cell r="E46">
            <v>3482.35</v>
          </cell>
          <cell r="F46">
            <v>3480.9275917065302</v>
          </cell>
          <cell r="G46">
            <v>9405</v>
          </cell>
          <cell r="H46">
            <v>789</v>
          </cell>
          <cell r="I46">
            <v>32738124</v>
          </cell>
          <cell r="J46">
            <v>4507</v>
          </cell>
          <cell r="K46">
            <v>47.92</v>
          </cell>
          <cell r="L46">
            <v>45.7</v>
          </cell>
          <cell r="M46">
            <v>-26.55</v>
          </cell>
        </row>
        <row r="47">
          <cell r="A47">
            <v>43152</v>
          </cell>
          <cell r="B47">
            <v>3498.6</v>
          </cell>
          <cell r="C47">
            <v>3508.05</v>
          </cell>
          <cell r="D47">
            <v>3460.6</v>
          </cell>
          <cell r="E47">
            <v>3490.4</v>
          </cell>
          <cell r="F47">
            <v>3486.1173742704</v>
          </cell>
          <cell r="G47">
            <v>12507</v>
          </cell>
          <cell r="H47">
            <v>913</v>
          </cell>
          <cell r="I47">
            <v>43600870</v>
          </cell>
          <cell r="J47">
            <v>8470</v>
          </cell>
          <cell r="K47">
            <v>67.72</v>
          </cell>
          <cell r="L47">
            <v>47.45</v>
          </cell>
          <cell r="M47">
            <v>-8.1999999999999993</v>
          </cell>
        </row>
        <row r="48">
          <cell r="A48">
            <v>43151</v>
          </cell>
          <cell r="B48">
            <v>3480.45</v>
          </cell>
          <cell r="C48">
            <v>3516.65</v>
          </cell>
          <cell r="D48">
            <v>3445.35</v>
          </cell>
          <cell r="E48">
            <v>3483.9</v>
          </cell>
          <cell r="F48">
            <v>3491.8516925202498</v>
          </cell>
          <cell r="G48">
            <v>31846</v>
          </cell>
          <cell r="H48">
            <v>1721</v>
          </cell>
          <cell r="I48">
            <v>111201509</v>
          </cell>
          <cell r="J48">
            <v>21689</v>
          </cell>
          <cell r="K48">
            <v>68.11</v>
          </cell>
          <cell r="L48">
            <v>71.3</v>
          </cell>
          <cell r="M48">
            <v>3.45</v>
          </cell>
        </row>
        <row r="49">
          <cell r="A49">
            <v>43150</v>
          </cell>
          <cell r="B49">
            <v>3500</v>
          </cell>
          <cell r="C49">
            <v>3514.4</v>
          </cell>
          <cell r="D49">
            <v>3441.75</v>
          </cell>
          <cell r="E49">
            <v>3460.15</v>
          </cell>
          <cell r="F49">
            <v>3473.6199242014</v>
          </cell>
          <cell r="G49">
            <v>9235</v>
          </cell>
          <cell r="H49">
            <v>969</v>
          </cell>
          <cell r="I49">
            <v>32078880</v>
          </cell>
          <cell r="J49">
            <v>3332</v>
          </cell>
          <cell r="K49">
            <v>36.08</v>
          </cell>
          <cell r="L49">
            <v>72.650000000000006</v>
          </cell>
          <cell r="M49">
            <v>-39.85</v>
          </cell>
        </row>
        <row r="50">
          <cell r="A50">
            <v>43147</v>
          </cell>
          <cell r="B50">
            <v>3533.05</v>
          </cell>
          <cell r="C50">
            <v>3557.85</v>
          </cell>
          <cell r="D50">
            <v>3480</v>
          </cell>
          <cell r="E50">
            <v>3493.1</v>
          </cell>
          <cell r="F50">
            <v>3516.85929892891</v>
          </cell>
          <cell r="G50">
            <v>10270</v>
          </cell>
          <cell r="H50">
            <v>982</v>
          </cell>
          <cell r="I50">
            <v>36118145</v>
          </cell>
          <cell r="J50">
            <v>4370</v>
          </cell>
          <cell r="K50">
            <v>42.55</v>
          </cell>
          <cell r="L50">
            <v>77.849999999999994</v>
          </cell>
          <cell r="M50">
            <v>-39.950000000000003</v>
          </cell>
        </row>
        <row r="51">
          <cell r="A51">
            <v>43146</v>
          </cell>
          <cell r="B51">
            <v>3580</v>
          </cell>
          <cell r="C51">
            <v>3580</v>
          </cell>
          <cell r="D51">
            <v>3522</v>
          </cell>
          <cell r="E51">
            <v>3533.15</v>
          </cell>
          <cell r="F51">
            <v>3548.0606897780899</v>
          </cell>
          <cell r="G51">
            <v>11221</v>
          </cell>
          <cell r="H51">
            <v>957</v>
          </cell>
          <cell r="I51">
            <v>39812789</v>
          </cell>
          <cell r="J51">
            <v>4378</v>
          </cell>
          <cell r="K51">
            <v>39.020000000000003</v>
          </cell>
          <cell r="L51">
            <v>58</v>
          </cell>
          <cell r="M51">
            <v>-46.85</v>
          </cell>
        </row>
        <row r="52">
          <cell r="A52">
            <v>43145</v>
          </cell>
          <cell r="B52">
            <v>3621</v>
          </cell>
          <cell r="C52">
            <v>3626.9</v>
          </cell>
          <cell r="D52">
            <v>3569.55</v>
          </cell>
          <cell r="E52">
            <v>3599.85</v>
          </cell>
          <cell r="F52">
            <v>3599.1341634678402</v>
          </cell>
          <cell r="G52">
            <v>10681</v>
          </cell>
          <cell r="H52">
            <v>947</v>
          </cell>
          <cell r="I52">
            <v>38442352</v>
          </cell>
          <cell r="J52">
            <v>3544</v>
          </cell>
          <cell r="K52">
            <v>33.18</v>
          </cell>
          <cell r="L52">
            <v>57.35</v>
          </cell>
          <cell r="M52">
            <v>-21.15</v>
          </cell>
        </row>
        <row r="53">
          <cell r="A53">
            <v>43143</v>
          </cell>
          <cell r="B53">
            <v>3530.1</v>
          </cell>
          <cell r="C53">
            <v>3658.45</v>
          </cell>
          <cell r="D53">
            <v>3530.1</v>
          </cell>
          <cell r="E53">
            <v>3619.35</v>
          </cell>
          <cell r="F53">
            <v>3603.34975679542</v>
          </cell>
          <cell r="G53">
            <v>17475</v>
          </cell>
          <cell r="H53">
            <v>2619</v>
          </cell>
          <cell r="I53">
            <v>62968537</v>
          </cell>
          <cell r="J53">
            <v>8822</v>
          </cell>
          <cell r="K53">
            <v>50.48</v>
          </cell>
          <cell r="L53">
            <v>128.35</v>
          </cell>
          <cell r="M53">
            <v>89.25</v>
          </cell>
        </row>
        <row r="54">
          <cell r="A54">
            <v>43140</v>
          </cell>
          <cell r="B54">
            <v>3546</v>
          </cell>
          <cell r="C54">
            <v>3577</v>
          </cell>
          <cell r="D54">
            <v>3533</v>
          </cell>
          <cell r="E54">
            <v>3546.05</v>
          </cell>
          <cell r="F54">
            <v>3553.4354804867799</v>
          </cell>
          <cell r="G54">
            <v>9532</v>
          </cell>
          <cell r="H54">
            <v>1949</v>
          </cell>
          <cell r="I54">
            <v>33871347</v>
          </cell>
          <cell r="J54">
            <v>4518</v>
          </cell>
          <cell r="K54">
            <v>47.4</v>
          </cell>
          <cell r="L54">
            <v>44</v>
          </cell>
          <cell r="M54">
            <v>0.05</v>
          </cell>
        </row>
        <row r="55">
          <cell r="A55">
            <v>43139</v>
          </cell>
          <cell r="B55">
            <v>3586.6</v>
          </cell>
          <cell r="C55">
            <v>3615.7</v>
          </cell>
          <cell r="D55">
            <v>3558.4</v>
          </cell>
          <cell r="E55">
            <v>3585.25</v>
          </cell>
          <cell r="F55">
            <v>3592.0061794564599</v>
          </cell>
          <cell r="G55">
            <v>15859</v>
          </cell>
          <cell r="H55">
            <v>2094</v>
          </cell>
          <cell r="I55">
            <v>56965626</v>
          </cell>
          <cell r="J55">
            <v>7393</v>
          </cell>
          <cell r="K55">
            <v>46.62</v>
          </cell>
          <cell r="L55">
            <v>57.3</v>
          </cell>
          <cell r="M55">
            <v>-1.35</v>
          </cell>
        </row>
        <row r="56">
          <cell r="A56">
            <v>43138</v>
          </cell>
          <cell r="B56">
            <v>3606</v>
          </cell>
          <cell r="C56">
            <v>3799.9</v>
          </cell>
          <cell r="D56">
            <v>3546</v>
          </cell>
          <cell r="E56">
            <v>3564.3</v>
          </cell>
          <cell r="F56">
            <v>3579.72441871411</v>
          </cell>
          <cell r="G56">
            <v>21246</v>
          </cell>
          <cell r="H56">
            <v>1955</v>
          </cell>
          <cell r="I56">
            <v>76054825</v>
          </cell>
          <cell r="J56">
            <v>7141</v>
          </cell>
          <cell r="K56">
            <v>33.61</v>
          </cell>
          <cell r="L56">
            <v>253.9</v>
          </cell>
          <cell r="M56">
            <v>-41.7</v>
          </cell>
        </row>
        <row r="57">
          <cell r="A57">
            <v>43137</v>
          </cell>
          <cell r="B57">
            <v>3598</v>
          </cell>
          <cell r="C57">
            <v>3598</v>
          </cell>
          <cell r="D57">
            <v>3475</v>
          </cell>
          <cell r="E57">
            <v>3542.65</v>
          </cell>
          <cell r="F57">
            <v>3528.3565217391301</v>
          </cell>
          <cell r="G57">
            <v>21850</v>
          </cell>
          <cell r="H57">
            <v>3335</v>
          </cell>
          <cell r="I57">
            <v>77094590</v>
          </cell>
          <cell r="J57">
            <v>5499</v>
          </cell>
          <cell r="K57">
            <v>25.17</v>
          </cell>
          <cell r="L57">
            <v>123</v>
          </cell>
          <cell r="M57">
            <v>-55.35</v>
          </cell>
        </row>
        <row r="58">
          <cell r="A58">
            <v>43136</v>
          </cell>
          <cell r="B58">
            <v>3624</v>
          </cell>
          <cell r="C58">
            <v>3690</v>
          </cell>
          <cell r="D58">
            <v>3388</v>
          </cell>
          <cell r="E58">
            <v>3634.05</v>
          </cell>
          <cell r="F58">
            <v>3590.4957603750099</v>
          </cell>
          <cell r="G58">
            <v>29012</v>
          </cell>
          <cell r="H58">
            <v>3481</v>
          </cell>
          <cell r="I58">
            <v>104167463</v>
          </cell>
          <cell r="J58">
            <v>11400</v>
          </cell>
          <cell r="K58">
            <v>39.29</v>
          </cell>
          <cell r="L58">
            <v>302</v>
          </cell>
          <cell r="M58">
            <v>10.050000000000001</v>
          </cell>
        </row>
        <row r="59">
          <cell r="A59">
            <v>43133</v>
          </cell>
          <cell r="B59">
            <v>3734.4</v>
          </cell>
          <cell r="C59">
            <v>3753.5</v>
          </cell>
          <cell r="D59">
            <v>3615.05</v>
          </cell>
          <cell r="E59">
            <v>3623.65</v>
          </cell>
          <cell r="F59">
            <v>3680.3069292773998</v>
          </cell>
          <cell r="G59">
            <v>55951</v>
          </cell>
          <cell r="H59">
            <v>4477</v>
          </cell>
          <cell r="I59">
            <v>205916853</v>
          </cell>
          <cell r="J59">
            <v>39789</v>
          </cell>
          <cell r="K59">
            <v>71.11</v>
          </cell>
          <cell r="L59">
            <v>138.44999999999999</v>
          </cell>
          <cell r="M59">
            <v>-110.75</v>
          </cell>
        </row>
        <row r="60">
          <cell r="A60">
            <v>43132</v>
          </cell>
          <cell r="B60">
            <v>3720</v>
          </cell>
          <cell r="C60">
            <v>3743.95</v>
          </cell>
          <cell r="D60">
            <v>3694.85</v>
          </cell>
          <cell r="E60">
            <v>3734.4</v>
          </cell>
          <cell r="F60">
            <v>3725.75803722504</v>
          </cell>
          <cell r="G60">
            <v>22458</v>
          </cell>
          <cell r="H60">
            <v>3270</v>
          </cell>
          <cell r="I60">
            <v>83673074</v>
          </cell>
          <cell r="J60">
            <v>8830</v>
          </cell>
          <cell r="K60">
            <v>39.32</v>
          </cell>
          <cell r="L60">
            <v>49.1</v>
          </cell>
          <cell r="M60">
            <v>14.4</v>
          </cell>
        </row>
        <row r="61">
          <cell r="A61">
            <v>43131</v>
          </cell>
          <cell r="B61">
            <v>3686.05</v>
          </cell>
          <cell r="C61">
            <v>3745.5</v>
          </cell>
          <cell r="D61">
            <v>3685.55</v>
          </cell>
          <cell r="E61">
            <v>3691.6</v>
          </cell>
          <cell r="F61">
            <v>3710.1214932329399</v>
          </cell>
          <cell r="G61">
            <v>22314</v>
          </cell>
          <cell r="H61">
            <v>3471</v>
          </cell>
          <cell r="I61">
            <v>82787651</v>
          </cell>
          <cell r="J61">
            <v>7332</v>
          </cell>
          <cell r="K61">
            <v>32.86</v>
          </cell>
          <cell r="L61">
            <v>59.95</v>
          </cell>
          <cell r="M61">
            <v>5.55</v>
          </cell>
        </row>
        <row r="62">
          <cell r="A62">
            <v>43130</v>
          </cell>
          <cell r="B62">
            <v>3660</v>
          </cell>
          <cell r="C62">
            <v>3697</v>
          </cell>
          <cell r="D62">
            <v>3655</v>
          </cell>
          <cell r="E62">
            <v>3688.5</v>
          </cell>
          <cell r="F62">
            <v>3675.4261003441402</v>
          </cell>
          <cell r="G62">
            <v>22084</v>
          </cell>
          <cell r="H62">
            <v>3290</v>
          </cell>
          <cell r="I62">
            <v>81168110</v>
          </cell>
          <cell r="J62">
            <v>8363</v>
          </cell>
          <cell r="K62">
            <v>37.869999999999997</v>
          </cell>
          <cell r="L62">
            <v>42</v>
          </cell>
          <cell r="M62">
            <v>28.5</v>
          </cell>
        </row>
        <row r="63">
          <cell r="A63">
            <v>43129</v>
          </cell>
          <cell r="B63">
            <v>3550.3</v>
          </cell>
          <cell r="C63">
            <v>3654</v>
          </cell>
          <cell r="D63">
            <v>3523.95</v>
          </cell>
          <cell r="E63">
            <v>3640</v>
          </cell>
          <cell r="F63">
            <v>3602.4246238425899</v>
          </cell>
          <cell r="G63">
            <v>20736</v>
          </cell>
          <cell r="H63">
            <v>4218</v>
          </cell>
          <cell r="I63">
            <v>74699877</v>
          </cell>
          <cell r="J63">
            <v>10358</v>
          </cell>
          <cell r="K63">
            <v>49.95</v>
          </cell>
          <cell r="L63">
            <v>130.05000000000001</v>
          </cell>
          <cell r="M63">
            <v>89.7</v>
          </cell>
        </row>
        <row r="64">
          <cell r="A64">
            <v>43125</v>
          </cell>
          <cell r="B64">
            <v>3641.15</v>
          </cell>
          <cell r="C64">
            <v>3656.2</v>
          </cell>
          <cell r="D64">
            <v>3550</v>
          </cell>
          <cell r="E64">
            <v>3569.6</v>
          </cell>
          <cell r="F64">
            <v>3587.5835452893798</v>
          </cell>
          <cell r="G64">
            <v>19265</v>
          </cell>
          <cell r="H64">
            <v>2589</v>
          </cell>
          <cell r="I64">
            <v>69114797</v>
          </cell>
          <cell r="J64">
            <v>7792</v>
          </cell>
          <cell r="K64">
            <v>40.450000000000003</v>
          </cell>
          <cell r="L64">
            <v>106.2</v>
          </cell>
          <cell r="M64">
            <v>-71.55</v>
          </cell>
        </row>
        <row r="65">
          <cell r="A65">
            <v>43124</v>
          </cell>
          <cell r="B65">
            <v>3606</v>
          </cell>
          <cell r="C65">
            <v>3646.35</v>
          </cell>
          <cell r="D65">
            <v>3600.05</v>
          </cell>
          <cell r="E65">
            <v>3640.5</v>
          </cell>
          <cell r="F65">
            <v>3627.4862320753</v>
          </cell>
          <cell r="G65">
            <v>11367</v>
          </cell>
          <cell r="H65">
            <v>1455</v>
          </cell>
          <cell r="I65">
            <v>41233636</v>
          </cell>
          <cell r="J65">
            <v>3123</v>
          </cell>
          <cell r="K65">
            <v>27.47</v>
          </cell>
          <cell r="L65">
            <v>46.3</v>
          </cell>
          <cell r="M65">
            <v>34.5</v>
          </cell>
        </row>
        <row r="66">
          <cell r="A66">
            <v>43123</v>
          </cell>
          <cell r="B66">
            <v>3585.1</v>
          </cell>
          <cell r="C66">
            <v>3632.5</v>
          </cell>
          <cell r="D66">
            <v>3585.1</v>
          </cell>
          <cell r="E66">
            <v>3623.1</v>
          </cell>
          <cell r="F66">
            <v>3622.1255145693699</v>
          </cell>
          <cell r="G66">
            <v>12389</v>
          </cell>
          <cell r="H66">
            <v>1197</v>
          </cell>
          <cell r="I66">
            <v>44874513</v>
          </cell>
          <cell r="J66">
            <v>4253</v>
          </cell>
          <cell r="K66">
            <v>34.33</v>
          </cell>
          <cell r="L66">
            <v>47.4</v>
          </cell>
          <cell r="M66">
            <v>38</v>
          </cell>
        </row>
        <row r="67">
          <cell r="A67">
            <v>43122</v>
          </cell>
          <cell r="B67">
            <v>3603.2</v>
          </cell>
          <cell r="C67">
            <v>3620</v>
          </cell>
          <cell r="D67">
            <v>3589.9</v>
          </cell>
          <cell r="E67">
            <v>3602.8</v>
          </cell>
          <cell r="F67">
            <v>3605.0073251129202</v>
          </cell>
          <cell r="G67">
            <v>8191</v>
          </cell>
          <cell r="H67">
            <v>641</v>
          </cell>
          <cell r="I67">
            <v>29528615</v>
          </cell>
          <cell r="J67">
            <v>2826</v>
          </cell>
          <cell r="K67">
            <v>34.5</v>
          </cell>
          <cell r="L67">
            <v>30.1</v>
          </cell>
          <cell r="M67">
            <v>-0.4</v>
          </cell>
        </row>
        <row r="68">
          <cell r="A68">
            <v>43119</v>
          </cell>
          <cell r="B68">
            <v>3592.2</v>
          </cell>
          <cell r="C68">
            <v>3613</v>
          </cell>
          <cell r="D68">
            <v>3555.05</v>
          </cell>
          <cell r="E68">
            <v>3590.75</v>
          </cell>
          <cell r="F68">
            <v>3577.67245630963</v>
          </cell>
          <cell r="G68">
            <v>9327</v>
          </cell>
          <cell r="H68">
            <v>1053</v>
          </cell>
          <cell r="I68">
            <v>33368951</v>
          </cell>
          <cell r="J68">
            <v>3277</v>
          </cell>
          <cell r="K68">
            <v>35.130000000000003</v>
          </cell>
          <cell r="L68">
            <v>57.95</v>
          </cell>
          <cell r="M68">
            <v>-1.45</v>
          </cell>
        </row>
        <row r="69">
          <cell r="A69">
            <v>43118</v>
          </cell>
          <cell r="B69">
            <v>3575.05</v>
          </cell>
          <cell r="C69">
            <v>3642</v>
          </cell>
          <cell r="D69">
            <v>3575.05</v>
          </cell>
          <cell r="E69">
            <v>3592.2</v>
          </cell>
          <cell r="F69">
            <v>3610.4429791822099</v>
          </cell>
          <cell r="G69">
            <v>36171</v>
          </cell>
          <cell r="H69">
            <v>1045</v>
          </cell>
          <cell r="I69">
            <v>130593333</v>
          </cell>
          <cell r="J69">
            <v>25256</v>
          </cell>
          <cell r="K69">
            <v>69.819999999999993</v>
          </cell>
          <cell r="L69">
            <v>66.95</v>
          </cell>
          <cell r="M69">
            <v>17.149999999999999</v>
          </cell>
        </row>
        <row r="70">
          <cell r="A70">
            <v>43117</v>
          </cell>
          <cell r="B70">
            <v>3618.95</v>
          </cell>
          <cell r="C70">
            <v>3618.95</v>
          </cell>
          <cell r="D70">
            <v>3530</v>
          </cell>
          <cell r="E70">
            <v>3566.05</v>
          </cell>
          <cell r="F70">
            <v>3537.9602054086199</v>
          </cell>
          <cell r="G70">
            <v>225307</v>
          </cell>
          <cell r="H70">
            <v>2539</v>
          </cell>
          <cell r="I70">
            <v>797127200</v>
          </cell>
          <cell r="J70">
            <v>212301</v>
          </cell>
          <cell r="K70">
            <v>94.23</v>
          </cell>
          <cell r="L70">
            <v>88.95</v>
          </cell>
          <cell r="M70">
            <v>-52.9</v>
          </cell>
        </row>
        <row r="71">
          <cell r="A71">
            <v>43116</v>
          </cell>
          <cell r="B71">
            <v>3630</v>
          </cell>
          <cell r="C71">
            <v>3665.35</v>
          </cell>
          <cell r="D71">
            <v>3586.55</v>
          </cell>
          <cell r="E71">
            <v>3594.85</v>
          </cell>
          <cell r="F71">
            <v>3612.6013052506601</v>
          </cell>
          <cell r="G71">
            <v>10113</v>
          </cell>
          <cell r="H71">
            <v>777</v>
          </cell>
          <cell r="I71">
            <v>36534237</v>
          </cell>
          <cell r="J71">
            <v>4223</v>
          </cell>
          <cell r="K71">
            <v>41.76</v>
          </cell>
          <cell r="L71">
            <v>78.8</v>
          </cell>
          <cell r="M71">
            <v>-35.15</v>
          </cell>
        </row>
        <row r="72">
          <cell r="A72">
            <v>43115</v>
          </cell>
          <cell r="B72">
            <v>3695</v>
          </cell>
          <cell r="C72">
            <v>3700</v>
          </cell>
          <cell r="D72">
            <v>3611.05</v>
          </cell>
          <cell r="E72">
            <v>3627.75</v>
          </cell>
          <cell r="F72">
            <v>3635.9420601463398</v>
          </cell>
          <cell r="G72">
            <v>141854</v>
          </cell>
          <cell r="H72">
            <v>1996</v>
          </cell>
          <cell r="I72">
            <v>515772925</v>
          </cell>
          <cell r="J72">
            <v>121038</v>
          </cell>
          <cell r="K72">
            <v>85.33</v>
          </cell>
          <cell r="L72">
            <v>88.95</v>
          </cell>
          <cell r="M72">
            <v>-67.25</v>
          </cell>
        </row>
        <row r="73">
          <cell r="A73">
            <v>43112</v>
          </cell>
          <cell r="B73">
            <v>3722.55</v>
          </cell>
          <cell r="C73">
            <v>3727.25</v>
          </cell>
          <cell r="D73">
            <v>3653.05</v>
          </cell>
          <cell r="E73">
            <v>3685.8</v>
          </cell>
          <cell r="F73">
            <v>3689.60057939525</v>
          </cell>
          <cell r="G73">
            <v>11046</v>
          </cell>
          <cell r="H73">
            <v>882</v>
          </cell>
          <cell r="I73">
            <v>40755328</v>
          </cell>
          <cell r="J73">
            <v>3665</v>
          </cell>
          <cell r="K73">
            <v>33.18</v>
          </cell>
          <cell r="L73">
            <v>74.2</v>
          </cell>
          <cell r="M73">
            <v>-36.75</v>
          </cell>
        </row>
        <row r="74">
          <cell r="A74">
            <v>43111</v>
          </cell>
          <cell r="B74">
            <v>3775</v>
          </cell>
          <cell r="C74">
            <v>3775</v>
          </cell>
          <cell r="D74">
            <v>3700.55</v>
          </cell>
          <cell r="E74">
            <v>3706</v>
          </cell>
          <cell r="F74">
            <v>3714.0457838850698</v>
          </cell>
          <cell r="G74">
            <v>16010</v>
          </cell>
          <cell r="H74">
            <v>1108</v>
          </cell>
          <cell r="I74">
            <v>59461873</v>
          </cell>
          <cell r="J74">
            <v>7952</v>
          </cell>
          <cell r="K74">
            <v>49.67</v>
          </cell>
          <cell r="L74">
            <v>74.45</v>
          </cell>
          <cell r="M74">
            <v>-69</v>
          </cell>
        </row>
        <row r="75">
          <cell r="A75">
            <v>43110</v>
          </cell>
          <cell r="B75">
            <v>3750</v>
          </cell>
          <cell r="C75">
            <v>3753.25</v>
          </cell>
          <cell r="D75">
            <v>3718.25</v>
          </cell>
          <cell r="E75">
            <v>3732.2</v>
          </cell>
          <cell r="F75">
            <v>3729.8517355632598</v>
          </cell>
          <cell r="G75">
            <v>63380</v>
          </cell>
          <cell r="H75">
            <v>1188</v>
          </cell>
          <cell r="I75">
            <v>236398003</v>
          </cell>
          <cell r="J75">
            <v>52870</v>
          </cell>
          <cell r="K75">
            <v>83.42</v>
          </cell>
          <cell r="L75">
            <v>35</v>
          </cell>
          <cell r="M75">
            <v>-17.8</v>
          </cell>
        </row>
        <row r="76">
          <cell r="A76">
            <v>43109</v>
          </cell>
          <cell r="B76">
            <v>3790.35</v>
          </cell>
          <cell r="C76">
            <v>3802.9</v>
          </cell>
          <cell r="D76">
            <v>3742.9</v>
          </cell>
          <cell r="E76">
            <v>3751.85</v>
          </cell>
          <cell r="F76">
            <v>3763.8093590519802</v>
          </cell>
          <cell r="G76">
            <v>11561</v>
          </cell>
          <cell r="H76">
            <v>671</v>
          </cell>
          <cell r="I76">
            <v>43513400</v>
          </cell>
          <cell r="J76">
            <v>4994</v>
          </cell>
          <cell r="K76">
            <v>43.2</v>
          </cell>
          <cell r="L76">
            <v>60</v>
          </cell>
          <cell r="M76">
            <v>-38.5</v>
          </cell>
        </row>
        <row r="77">
          <cell r="A77">
            <v>43108</v>
          </cell>
          <cell r="B77">
            <v>3740.55</v>
          </cell>
          <cell r="C77">
            <v>3800</v>
          </cell>
          <cell r="D77">
            <v>3740.55</v>
          </cell>
          <cell r="E77">
            <v>3790.35</v>
          </cell>
          <cell r="F77">
            <v>3778.8307566294602</v>
          </cell>
          <cell r="G77">
            <v>9767</v>
          </cell>
          <cell r="H77">
            <v>687</v>
          </cell>
          <cell r="I77">
            <v>36907840</v>
          </cell>
          <cell r="J77">
            <v>3384</v>
          </cell>
          <cell r="K77">
            <v>34.65</v>
          </cell>
          <cell r="L77">
            <v>59.45</v>
          </cell>
          <cell r="M77">
            <v>49.8</v>
          </cell>
        </row>
        <row r="78">
          <cell r="A78">
            <v>43105</v>
          </cell>
          <cell r="B78">
            <v>3740</v>
          </cell>
          <cell r="C78">
            <v>3765.9</v>
          </cell>
          <cell r="D78">
            <v>3726.1</v>
          </cell>
          <cell r="E78">
            <v>3739.3</v>
          </cell>
          <cell r="F78">
            <v>3738.21315732525</v>
          </cell>
          <cell r="G78">
            <v>9242</v>
          </cell>
          <cell r="H78">
            <v>677</v>
          </cell>
          <cell r="I78">
            <v>34548566</v>
          </cell>
          <cell r="J78">
            <v>3051</v>
          </cell>
          <cell r="K78">
            <v>33.01</v>
          </cell>
          <cell r="L78">
            <v>39.799999999999997</v>
          </cell>
          <cell r="M78">
            <v>-0.7</v>
          </cell>
        </row>
        <row r="79">
          <cell r="A79">
            <v>43104</v>
          </cell>
          <cell r="B79">
            <v>3755</v>
          </cell>
          <cell r="C79">
            <v>3755</v>
          </cell>
          <cell r="D79">
            <v>3720</v>
          </cell>
          <cell r="E79">
            <v>3738.5</v>
          </cell>
          <cell r="F79">
            <v>3731.6043318233201</v>
          </cell>
          <cell r="G79">
            <v>14128</v>
          </cell>
          <cell r="H79">
            <v>1064</v>
          </cell>
          <cell r="I79">
            <v>52720106</v>
          </cell>
          <cell r="J79">
            <v>6860</v>
          </cell>
          <cell r="K79">
            <v>48.56</v>
          </cell>
          <cell r="L79">
            <v>35</v>
          </cell>
          <cell r="M79">
            <v>-16.5</v>
          </cell>
        </row>
        <row r="80">
          <cell r="A80">
            <v>43103</v>
          </cell>
          <cell r="B80">
            <v>3743</v>
          </cell>
          <cell r="C80">
            <v>3768.85</v>
          </cell>
          <cell r="D80">
            <v>3736.05</v>
          </cell>
          <cell r="E80">
            <v>3751.45</v>
          </cell>
          <cell r="F80">
            <v>3746.1296588755499</v>
          </cell>
          <cell r="G80">
            <v>25328</v>
          </cell>
          <cell r="H80">
            <v>660</v>
          </cell>
          <cell r="I80">
            <v>94881972</v>
          </cell>
          <cell r="J80">
            <v>19530</v>
          </cell>
          <cell r="K80">
            <v>77.11</v>
          </cell>
          <cell r="L80">
            <v>32.799999999999997</v>
          </cell>
          <cell r="M80">
            <v>8.4499999999999993</v>
          </cell>
        </row>
        <row r="81">
          <cell r="A81">
            <v>43102</v>
          </cell>
          <cell r="B81">
            <v>3780.5</v>
          </cell>
          <cell r="C81">
            <v>3783.45</v>
          </cell>
          <cell r="D81">
            <v>3723.05</v>
          </cell>
          <cell r="E81">
            <v>3747.45</v>
          </cell>
          <cell r="F81">
            <v>3751.0083033329402</v>
          </cell>
          <cell r="G81">
            <v>17222</v>
          </cell>
          <cell r="H81">
            <v>1312</v>
          </cell>
          <cell r="I81">
            <v>64599865</v>
          </cell>
          <cell r="J81">
            <v>4947</v>
          </cell>
          <cell r="K81">
            <v>28.72</v>
          </cell>
          <cell r="L81">
            <v>60.4</v>
          </cell>
          <cell r="M81">
            <v>-33.049999999999997</v>
          </cell>
        </row>
        <row r="82">
          <cell r="A82">
            <v>43101</v>
          </cell>
          <cell r="B82">
            <v>3790.15</v>
          </cell>
          <cell r="C82">
            <v>3806.85</v>
          </cell>
          <cell r="D82">
            <v>3755.3</v>
          </cell>
          <cell r="E82">
            <v>3768.8</v>
          </cell>
          <cell r="F82">
            <v>3770.6765853216002</v>
          </cell>
          <cell r="G82">
            <v>11023</v>
          </cell>
          <cell r="H82">
            <v>663</v>
          </cell>
          <cell r="I82">
            <v>41564168</v>
          </cell>
          <cell r="J82">
            <v>3889</v>
          </cell>
          <cell r="K82">
            <v>35.28</v>
          </cell>
          <cell r="L82">
            <v>51.55</v>
          </cell>
          <cell r="M82">
            <v>-21.35</v>
          </cell>
        </row>
        <row r="83">
          <cell r="A83">
            <v>43098</v>
          </cell>
          <cell r="B83">
            <v>3717</v>
          </cell>
          <cell r="C83">
            <v>3807.3</v>
          </cell>
          <cell r="D83">
            <v>3717</v>
          </cell>
          <cell r="E83">
            <v>3786.3</v>
          </cell>
          <cell r="F83">
            <v>3766.1201296508798</v>
          </cell>
          <cell r="G83">
            <v>14809</v>
          </cell>
          <cell r="H83">
            <v>1184</v>
          </cell>
          <cell r="I83">
            <v>55772473</v>
          </cell>
          <cell r="J83">
            <v>5905</v>
          </cell>
          <cell r="K83">
            <v>39.869999999999997</v>
          </cell>
          <cell r="L83">
            <v>90.3</v>
          </cell>
          <cell r="M83">
            <v>69.3</v>
          </cell>
        </row>
        <row r="84">
          <cell r="A84">
            <v>43097</v>
          </cell>
          <cell r="B84">
            <v>3760</v>
          </cell>
          <cell r="C84">
            <v>3788</v>
          </cell>
          <cell r="D84">
            <v>3656.85</v>
          </cell>
          <cell r="E84">
            <v>3713.5</v>
          </cell>
          <cell r="F84">
            <v>3736.9602786731798</v>
          </cell>
          <cell r="G84">
            <v>28851</v>
          </cell>
          <cell r="H84">
            <v>1542</v>
          </cell>
          <cell r="I84">
            <v>107815041</v>
          </cell>
          <cell r="J84">
            <v>12740</v>
          </cell>
          <cell r="K84">
            <v>44.16</v>
          </cell>
          <cell r="L84">
            <v>131.15</v>
          </cell>
          <cell r="M84">
            <v>-46.5</v>
          </cell>
        </row>
        <row r="85">
          <cell r="A85">
            <v>43096</v>
          </cell>
          <cell r="B85">
            <v>3808</v>
          </cell>
          <cell r="C85">
            <v>3833.1</v>
          </cell>
          <cell r="D85">
            <v>3756.25</v>
          </cell>
          <cell r="E85">
            <v>3779.35</v>
          </cell>
          <cell r="F85">
            <v>3789.55028098195</v>
          </cell>
          <cell r="G85">
            <v>6762</v>
          </cell>
          <cell r="H85">
            <v>694</v>
          </cell>
          <cell r="I85">
            <v>25624939</v>
          </cell>
          <cell r="J85">
            <v>2074</v>
          </cell>
          <cell r="K85">
            <v>30.67</v>
          </cell>
          <cell r="L85">
            <v>76.849999999999994</v>
          </cell>
          <cell r="M85">
            <v>-28.65</v>
          </cell>
        </row>
        <row r="86">
          <cell r="A86">
            <v>43095</v>
          </cell>
          <cell r="B86">
            <v>3787</v>
          </cell>
          <cell r="C86">
            <v>3830</v>
          </cell>
          <cell r="D86">
            <v>3746.6</v>
          </cell>
          <cell r="E86">
            <v>3804.65</v>
          </cell>
          <cell r="F86">
            <v>3783.8335637268401</v>
          </cell>
          <cell r="G86">
            <v>10851</v>
          </cell>
          <cell r="H86">
            <v>922</v>
          </cell>
          <cell r="I86">
            <v>41058378</v>
          </cell>
          <cell r="J86">
            <v>2512</v>
          </cell>
          <cell r="K86">
            <v>23.15</v>
          </cell>
          <cell r="L86">
            <v>83.4</v>
          </cell>
          <cell r="M86">
            <v>17.649999999999999</v>
          </cell>
        </row>
        <row r="87">
          <cell r="A87">
            <v>43091</v>
          </cell>
          <cell r="B87">
            <v>3809.05</v>
          </cell>
          <cell r="C87">
            <v>3833.95</v>
          </cell>
          <cell r="D87">
            <v>3772.2</v>
          </cell>
          <cell r="E87">
            <v>3785.95</v>
          </cell>
          <cell r="F87">
            <v>3795.4458518772099</v>
          </cell>
          <cell r="G87">
            <v>17526</v>
          </cell>
          <cell r="H87">
            <v>1151</v>
          </cell>
          <cell r="I87">
            <v>66518984</v>
          </cell>
          <cell r="J87">
            <v>3338</v>
          </cell>
          <cell r="K87">
            <v>19.05</v>
          </cell>
          <cell r="L87">
            <v>61.75</v>
          </cell>
          <cell r="M87">
            <v>-23.1</v>
          </cell>
        </row>
        <row r="88">
          <cell r="A88">
            <v>43090</v>
          </cell>
          <cell r="B88">
            <v>3790</v>
          </cell>
          <cell r="C88">
            <v>3820</v>
          </cell>
          <cell r="D88">
            <v>3765.45</v>
          </cell>
          <cell r="E88">
            <v>3809</v>
          </cell>
          <cell r="F88">
            <v>3798.87465951472</v>
          </cell>
          <cell r="G88">
            <v>23863</v>
          </cell>
          <cell r="H88">
            <v>2326</v>
          </cell>
          <cell r="I88">
            <v>90652546</v>
          </cell>
          <cell r="J88">
            <v>9259</v>
          </cell>
          <cell r="K88">
            <v>38.799999999999997</v>
          </cell>
          <cell r="L88">
            <v>54.55</v>
          </cell>
          <cell r="M88">
            <v>19</v>
          </cell>
        </row>
        <row r="89">
          <cell r="A89">
            <v>43089</v>
          </cell>
          <cell r="B89">
            <v>3703.1</v>
          </cell>
          <cell r="C89">
            <v>3792</v>
          </cell>
          <cell r="D89">
            <v>3700</v>
          </cell>
          <cell r="E89">
            <v>3740.6</v>
          </cell>
          <cell r="F89">
            <v>3766.7542437508801</v>
          </cell>
          <cell r="G89">
            <v>106215</v>
          </cell>
          <cell r="H89">
            <v>2639</v>
          </cell>
          <cell r="I89">
            <v>400085802</v>
          </cell>
          <cell r="J89">
            <v>73259</v>
          </cell>
          <cell r="K89">
            <v>68.97</v>
          </cell>
          <cell r="L89">
            <v>92</v>
          </cell>
          <cell r="M89">
            <v>37.5</v>
          </cell>
        </row>
        <row r="90">
          <cell r="A90">
            <v>43088</v>
          </cell>
          <cell r="B90">
            <v>3530</v>
          </cell>
          <cell r="C90">
            <v>3704.75</v>
          </cell>
          <cell r="D90">
            <v>3530</v>
          </cell>
          <cell r="E90">
            <v>3696.8</v>
          </cell>
          <cell r="F90">
            <v>3634.21655397827</v>
          </cell>
          <cell r="G90">
            <v>62414</v>
          </cell>
          <cell r="H90">
            <v>2668</v>
          </cell>
          <cell r="I90">
            <v>226825992</v>
          </cell>
          <cell r="J90">
            <v>30751</v>
          </cell>
          <cell r="K90">
            <v>49.27</v>
          </cell>
          <cell r="L90">
            <v>174.75</v>
          </cell>
          <cell r="M90">
            <v>166.8</v>
          </cell>
        </row>
        <row r="91">
          <cell r="A91">
            <v>43087</v>
          </cell>
          <cell r="B91">
            <v>3500</v>
          </cell>
          <cell r="C91">
            <v>3549</v>
          </cell>
          <cell r="D91">
            <v>3438</v>
          </cell>
          <cell r="E91">
            <v>3530.85</v>
          </cell>
          <cell r="F91">
            <v>3499.8025267084899</v>
          </cell>
          <cell r="G91">
            <v>11794</v>
          </cell>
          <cell r="H91">
            <v>1344</v>
          </cell>
          <cell r="I91">
            <v>41276671</v>
          </cell>
          <cell r="J91">
            <v>3301</v>
          </cell>
          <cell r="K91">
            <v>27.99</v>
          </cell>
          <cell r="L91">
            <v>111</v>
          </cell>
          <cell r="M91">
            <v>30.85</v>
          </cell>
        </row>
        <row r="92">
          <cell r="A92">
            <v>43084</v>
          </cell>
          <cell r="B92">
            <v>3478</v>
          </cell>
          <cell r="C92">
            <v>3513.05</v>
          </cell>
          <cell r="D92">
            <v>3469.15</v>
          </cell>
          <cell r="E92">
            <v>3502</v>
          </cell>
          <cell r="F92">
            <v>3489.5247167868101</v>
          </cell>
          <cell r="G92">
            <v>9710</v>
          </cell>
          <cell r="H92">
            <v>1363</v>
          </cell>
          <cell r="I92">
            <v>33883285</v>
          </cell>
          <cell r="J92">
            <v>4321</v>
          </cell>
          <cell r="K92">
            <v>44.5</v>
          </cell>
          <cell r="L92">
            <v>43.9</v>
          </cell>
          <cell r="M92">
            <v>24</v>
          </cell>
        </row>
        <row r="93">
          <cell r="A93">
            <v>43083</v>
          </cell>
          <cell r="B93">
            <v>3423</v>
          </cell>
          <cell r="C93">
            <v>3467.9</v>
          </cell>
          <cell r="D93">
            <v>3418.85</v>
          </cell>
          <cell r="E93">
            <v>3454.45</v>
          </cell>
          <cell r="F93">
            <v>3441.43288183092</v>
          </cell>
          <cell r="G93">
            <v>10705</v>
          </cell>
          <cell r="H93">
            <v>725</v>
          </cell>
          <cell r="I93">
            <v>36840539</v>
          </cell>
          <cell r="J93">
            <v>4101</v>
          </cell>
          <cell r="K93">
            <v>38.31</v>
          </cell>
          <cell r="L93">
            <v>49.05</v>
          </cell>
          <cell r="M93">
            <v>31.45</v>
          </cell>
        </row>
        <row r="94">
          <cell r="A94">
            <v>43082</v>
          </cell>
          <cell r="B94">
            <v>3442</v>
          </cell>
          <cell r="C94">
            <v>3487.75</v>
          </cell>
          <cell r="D94">
            <v>3410</v>
          </cell>
          <cell r="E94">
            <v>3421.85</v>
          </cell>
          <cell r="F94">
            <v>3447.08585858585</v>
          </cell>
          <cell r="G94">
            <v>12474</v>
          </cell>
          <cell r="H94">
            <v>1170</v>
          </cell>
          <cell r="I94">
            <v>42998949</v>
          </cell>
          <cell r="J94">
            <v>2924</v>
          </cell>
          <cell r="K94">
            <v>23.44</v>
          </cell>
          <cell r="L94">
            <v>77.75</v>
          </cell>
          <cell r="M94">
            <v>-20.149999999999999</v>
          </cell>
        </row>
        <row r="95">
          <cell r="A95">
            <v>43081</v>
          </cell>
          <cell r="B95">
            <v>3504</v>
          </cell>
          <cell r="C95">
            <v>3530.5</v>
          </cell>
          <cell r="D95">
            <v>3434</v>
          </cell>
          <cell r="E95">
            <v>3444.95</v>
          </cell>
          <cell r="F95">
            <v>3470.7593220338899</v>
          </cell>
          <cell r="G95">
            <v>15045</v>
          </cell>
          <cell r="H95">
            <v>2658</v>
          </cell>
          <cell r="I95">
            <v>52217574</v>
          </cell>
          <cell r="J95">
            <v>5757</v>
          </cell>
          <cell r="K95">
            <v>38.270000000000003</v>
          </cell>
          <cell r="L95">
            <v>96.5</v>
          </cell>
          <cell r="M95">
            <v>-59.05</v>
          </cell>
        </row>
        <row r="96">
          <cell r="A96">
            <v>43080</v>
          </cell>
          <cell r="B96">
            <v>3519</v>
          </cell>
          <cell r="C96">
            <v>3547.2</v>
          </cell>
          <cell r="D96">
            <v>3502</v>
          </cell>
          <cell r="E96">
            <v>3514.55</v>
          </cell>
          <cell r="F96">
            <v>3515.40667808219</v>
          </cell>
          <cell r="G96">
            <v>8176</v>
          </cell>
          <cell r="H96">
            <v>775</v>
          </cell>
          <cell r="I96">
            <v>28741965</v>
          </cell>
          <cell r="J96">
            <v>3035</v>
          </cell>
          <cell r="K96">
            <v>37.119999999999997</v>
          </cell>
          <cell r="L96">
            <v>45.2</v>
          </cell>
          <cell r="M96">
            <v>-4.45</v>
          </cell>
        </row>
        <row r="97">
          <cell r="A97">
            <v>43077</v>
          </cell>
          <cell r="B97">
            <v>3556.45</v>
          </cell>
          <cell r="C97">
            <v>3564.6</v>
          </cell>
          <cell r="D97">
            <v>3502</v>
          </cell>
          <cell r="E97">
            <v>3513.05</v>
          </cell>
          <cell r="F97">
            <v>3514.3666222491402</v>
          </cell>
          <cell r="G97">
            <v>123825</v>
          </cell>
          <cell r="H97">
            <v>2063</v>
          </cell>
          <cell r="I97">
            <v>435166447</v>
          </cell>
          <cell r="J97">
            <v>109205</v>
          </cell>
          <cell r="K97">
            <v>88.19</v>
          </cell>
          <cell r="L97">
            <v>62.6</v>
          </cell>
          <cell r="M97">
            <v>-43.4</v>
          </cell>
        </row>
        <row r="98">
          <cell r="A98">
            <v>43076</v>
          </cell>
          <cell r="B98">
            <v>3502.6</v>
          </cell>
          <cell r="C98">
            <v>3569</v>
          </cell>
          <cell r="D98">
            <v>3502.6</v>
          </cell>
          <cell r="E98">
            <v>3555.4</v>
          </cell>
          <cell r="F98">
            <v>3548.5923941453202</v>
          </cell>
          <cell r="G98">
            <v>7652</v>
          </cell>
          <cell r="H98">
            <v>661</v>
          </cell>
          <cell r="I98">
            <v>27153829</v>
          </cell>
          <cell r="J98">
            <v>2797</v>
          </cell>
          <cell r="K98">
            <v>36.549999999999997</v>
          </cell>
          <cell r="L98">
            <v>66.400000000000006</v>
          </cell>
          <cell r="M98">
            <v>52.8</v>
          </cell>
        </row>
        <row r="99">
          <cell r="A99">
            <v>43075</v>
          </cell>
          <cell r="B99">
            <v>3510</v>
          </cell>
          <cell r="C99">
            <v>3519</v>
          </cell>
          <cell r="D99">
            <v>3473.7</v>
          </cell>
          <cell r="E99">
            <v>3500.35</v>
          </cell>
          <cell r="F99">
            <v>3494.4105001816602</v>
          </cell>
          <cell r="G99">
            <v>16514</v>
          </cell>
          <cell r="H99">
            <v>1764</v>
          </cell>
          <cell r="I99">
            <v>57706695</v>
          </cell>
          <cell r="J99">
            <v>5617</v>
          </cell>
          <cell r="K99">
            <v>34.01</v>
          </cell>
          <cell r="L99">
            <v>45.3</v>
          </cell>
          <cell r="M99">
            <v>-9.65</v>
          </cell>
        </row>
        <row r="100">
          <cell r="A100">
            <v>43074</v>
          </cell>
          <cell r="B100">
            <v>3580.1</v>
          </cell>
          <cell r="C100">
            <v>3588.95</v>
          </cell>
          <cell r="D100">
            <v>3513.05</v>
          </cell>
          <cell r="E100">
            <v>3522.15</v>
          </cell>
          <cell r="F100">
            <v>3533.9536111634902</v>
          </cell>
          <cell r="G100">
            <v>15909</v>
          </cell>
          <cell r="H100">
            <v>2118</v>
          </cell>
          <cell r="I100">
            <v>56221668</v>
          </cell>
          <cell r="J100">
            <v>6096</v>
          </cell>
          <cell r="K100">
            <v>38.32</v>
          </cell>
          <cell r="L100">
            <v>75.900000000000006</v>
          </cell>
          <cell r="M100">
            <v>-57.95</v>
          </cell>
        </row>
        <row r="101">
          <cell r="A101">
            <v>43073</v>
          </cell>
          <cell r="B101">
            <v>3614.4</v>
          </cell>
          <cell r="C101">
            <v>3626.85</v>
          </cell>
          <cell r="D101">
            <v>3596.35</v>
          </cell>
          <cell r="E101">
            <v>3605.6</v>
          </cell>
          <cell r="F101">
            <v>3611.2889796960699</v>
          </cell>
          <cell r="G101">
            <v>7831</v>
          </cell>
          <cell r="H101">
            <v>806</v>
          </cell>
          <cell r="I101">
            <v>28280004</v>
          </cell>
          <cell r="J101">
            <v>2713</v>
          </cell>
          <cell r="K101">
            <v>34.64</v>
          </cell>
          <cell r="L101">
            <v>30.5</v>
          </cell>
          <cell r="M101">
            <v>-8.8000000000000007</v>
          </cell>
        </row>
        <row r="102">
          <cell r="A102">
            <v>43070</v>
          </cell>
          <cell r="B102">
            <v>3642</v>
          </cell>
          <cell r="C102">
            <v>3680</v>
          </cell>
          <cell r="D102">
            <v>3571</v>
          </cell>
          <cell r="E102">
            <v>3606.95</v>
          </cell>
          <cell r="F102">
            <v>3627.2172848145501</v>
          </cell>
          <cell r="G102">
            <v>17148</v>
          </cell>
          <cell r="H102">
            <v>1444</v>
          </cell>
          <cell r="I102">
            <v>62199522</v>
          </cell>
          <cell r="J102">
            <v>11455</v>
          </cell>
          <cell r="K102">
            <v>66.8</v>
          </cell>
          <cell r="L102">
            <v>109</v>
          </cell>
          <cell r="M102">
            <v>-35.049999999999997</v>
          </cell>
        </row>
        <row r="103">
          <cell r="A103">
            <v>43069</v>
          </cell>
          <cell r="B103">
            <v>3650</v>
          </cell>
          <cell r="C103">
            <v>3677.45</v>
          </cell>
          <cell r="D103">
            <v>3636</v>
          </cell>
          <cell r="E103">
            <v>3642.3</v>
          </cell>
          <cell r="F103">
            <v>3651.0993813609998</v>
          </cell>
          <cell r="G103">
            <v>5011</v>
          </cell>
          <cell r="H103">
            <v>470</v>
          </cell>
          <cell r="I103">
            <v>18295659</v>
          </cell>
          <cell r="J103">
            <v>1427</v>
          </cell>
          <cell r="K103">
            <v>28.48</v>
          </cell>
          <cell r="L103">
            <v>41.45</v>
          </cell>
          <cell r="M103">
            <v>-7.7</v>
          </cell>
        </row>
        <row r="104">
          <cell r="A104">
            <v>43068</v>
          </cell>
          <cell r="B104">
            <v>3665.55</v>
          </cell>
          <cell r="C104">
            <v>3692.5</v>
          </cell>
          <cell r="D104">
            <v>3647</v>
          </cell>
          <cell r="E104">
            <v>3656.85</v>
          </cell>
          <cell r="F104">
            <v>3671.1782361496698</v>
          </cell>
          <cell r="G104">
            <v>7563</v>
          </cell>
          <cell r="H104">
            <v>833</v>
          </cell>
          <cell r="I104">
            <v>27765121</v>
          </cell>
          <cell r="J104">
            <v>3497</v>
          </cell>
          <cell r="K104">
            <v>46.24</v>
          </cell>
          <cell r="L104">
            <v>45.5</v>
          </cell>
          <cell r="M104">
            <v>-8.6999999999999993</v>
          </cell>
        </row>
        <row r="105">
          <cell r="A105">
            <v>43067</v>
          </cell>
          <cell r="B105">
            <v>3640.1</v>
          </cell>
          <cell r="C105">
            <v>3679.9</v>
          </cell>
          <cell r="D105">
            <v>3640.1</v>
          </cell>
          <cell r="E105">
            <v>3673.85</v>
          </cell>
          <cell r="F105">
            <v>3669.6713459950402</v>
          </cell>
          <cell r="G105">
            <v>7266</v>
          </cell>
          <cell r="H105">
            <v>608</v>
          </cell>
          <cell r="I105">
            <v>26663832</v>
          </cell>
          <cell r="J105">
            <v>3531</v>
          </cell>
          <cell r="K105">
            <v>48.6</v>
          </cell>
          <cell r="L105">
            <v>39.799999999999997</v>
          </cell>
          <cell r="M105">
            <v>33.75</v>
          </cell>
        </row>
        <row r="106">
          <cell r="A106">
            <v>43066</v>
          </cell>
          <cell r="B106">
            <v>3656</v>
          </cell>
          <cell r="C106">
            <v>3670.1</v>
          </cell>
          <cell r="D106">
            <v>3607.25</v>
          </cell>
          <cell r="E106">
            <v>3654.7</v>
          </cell>
          <cell r="F106">
            <v>3648.8078694962601</v>
          </cell>
          <cell r="G106">
            <v>13241</v>
          </cell>
          <cell r="H106">
            <v>857</v>
          </cell>
          <cell r="I106">
            <v>48313865</v>
          </cell>
          <cell r="J106">
            <v>3064</v>
          </cell>
          <cell r="K106">
            <v>23.14</v>
          </cell>
          <cell r="L106">
            <v>62.85</v>
          </cell>
          <cell r="M106">
            <v>-1.3</v>
          </cell>
        </row>
        <row r="107">
          <cell r="A107">
            <v>43063</v>
          </cell>
          <cell r="B107">
            <v>3679.2</v>
          </cell>
          <cell r="C107">
            <v>3694.9</v>
          </cell>
          <cell r="D107">
            <v>3645.2</v>
          </cell>
          <cell r="E107">
            <v>3654.65</v>
          </cell>
          <cell r="F107">
            <v>3658.5075927378598</v>
          </cell>
          <cell r="G107">
            <v>35692</v>
          </cell>
          <cell r="H107">
            <v>716</v>
          </cell>
          <cell r="I107">
            <v>130579453</v>
          </cell>
          <cell r="J107">
            <v>30807</v>
          </cell>
          <cell r="K107">
            <v>86.31</v>
          </cell>
          <cell r="L107">
            <v>49.7</v>
          </cell>
          <cell r="M107">
            <v>-24.55</v>
          </cell>
        </row>
        <row r="108">
          <cell r="A108">
            <v>43062</v>
          </cell>
          <cell r="B108">
            <v>3666.65</v>
          </cell>
          <cell r="C108">
            <v>3693</v>
          </cell>
          <cell r="D108">
            <v>3645.2</v>
          </cell>
          <cell r="E108">
            <v>3679.1</v>
          </cell>
          <cell r="F108">
            <v>3676.6442252715801</v>
          </cell>
          <cell r="G108">
            <v>6996</v>
          </cell>
          <cell r="H108">
            <v>458</v>
          </cell>
          <cell r="I108">
            <v>25721803</v>
          </cell>
          <cell r="J108">
            <v>2286</v>
          </cell>
          <cell r="K108">
            <v>32.68</v>
          </cell>
          <cell r="L108">
            <v>47.8</v>
          </cell>
          <cell r="M108">
            <v>12.45</v>
          </cell>
        </row>
        <row r="109">
          <cell r="A109">
            <v>43061</v>
          </cell>
          <cell r="B109">
            <v>3699.9</v>
          </cell>
          <cell r="C109">
            <v>3700</v>
          </cell>
          <cell r="D109">
            <v>3644.5</v>
          </cell>
          <cell r="E109">
            <v>3661.85</v>
          </cell>
          <cell r="F109">
            <v>3672.84951497982</v>
          </cell>
          <cell r="G109">
            <v>11649</v>
          </cell>
          <cell r="H109">
            <v>1339</v>
          </cell>
          <cell r="I109">
            <v>42785024</v>
          </cell>
          <cell r="J109">
            <v>4068</v>
          </cell>
          <cell r="K109">
            <v>34.92</v>
          </cell>
          <cell r="L109">
            <v>55.5</v>
          </cell>
          <cell r="M109">
            <v>-38.049999999999997</v>
          </cell>
        </row>
        <row r="110">
          <cell r="A110">
            <v>43060</v>
          </cell>
          <cell r="B110">
            <v>3665</v>
          </cell>
          <cell r="C110">
            <v>3692.95</v>
          </cell>
          <cell r="D110">
            <v>3664.9</v>
          </cell>
          <cell r="E110">
            <v>3680.5</v>
          </cell>
          <cell r="F110">
            <v>3682.0516861548799</v>
          </cell>
          <cell r="G110">
            <v>5901</v>
          </cell>
          <cell r="H110">
            <v>581</v>
          </cell>
          <cell r="I110">
            <v>21727787</v>
          </cell>
          <cell r="J110">
            <v>2032</v>
          </cell>
          <cell r="K110">
            <v>34.43</v>
          </cell>
          <cell r="L110">
            <v>28.05</v>
          </cell>
          <cell r="M110">
            <v>15.5</v>
          </cell>
        </row>
        <row r="111">
          <cell r="A111">
            <v>43059</v>
          </cell>
          <cell r="B111">
            <v>3605.5</v>
          </cell>
          <cell r="C111">
            <v>3685.8</v>
          </cell>
          <cell r="D111">
            <v>3605.5</v>
          </cell>
          <cell r="E111">
            <v>3658.5</v>
          </cell>
          <cell r="F111">
            <v>3653.9705101739801</v>
          </cell>
          <cell r="G111">
            <v>10173</v>
          </cell>
          <cell r="H111">
            <v>1494</v>
          </cell>
          <cell r="I111">
            <v>37171842</v>
          </cell>
          <cell r="J111">
            <v>4162</v>
          </cell>
          <cell r="K111">
            <v>40.909999999999997</v>
          </cell>
          <cell r="L111">
            <v>80.3</v>
          </cell>
          <cell r="M111">
            <v>53</v>
          </cell>
        </row>
        <row r="112">
          <cell r="A112">
            <v>43056</v>
          </cell>
          <cell r="B112">
            <v>3666</v>
          </cell>
          <cell r="C112">
            <v>3694.45</v>
          </cell>
          <cell r="D112">
            <v>3625</v>
          </cell>
          <cell r="E112">
            <v>3634.6</v>
          </cell>
          <cell r="F112">
            <v>3654.40701981848</v>
          </cell>
          <cell r="G112">
            <v>10798</v>
          </cell>
          <cell r="H112">
            <v>1177</v>
          </cell>
          <cell r="I112">
            <v>39460287</v>
          </cell>
          <cell r="J112">
            <v>4081</v>
          </cell>
          <cell r="K112">
            <v>37.79</v>
          </cell>
          <cell r="L112">
            <v>69.45</v>
          </cell>
          <cell r="M112">
            <v>-31.4</v>
          </cell>
        </row>
        <row r="113">
          <cell r="A113">
            <v>43055</v>
          </cell>
          <cell r="B113">
            <v>3670</v>
          </cell>
          <cell r="C113">
            <v>3686.75</v>
          </cell>
          <cell r="D113">
            <v>3636.85</v>
          </cell>
          <cell r="E113">
            <v>3661.6</v>
          </cell>
          <cell r="F113">
            <v>3665.7333700845202</v>
          </cell>
          <cell r="G113">
            <v>10884</v>
          </cell>
          <cell r="H113">
            <v>794</v>
          </cell>
          <cell r="I113">
            <v>39897842</v>
          </cell>
          <cell r="J113">
            <v>3788</v>
          </cell>
          <cell r="K113">
            <v>34.799999999999997</v>
          </cell>
          <cell r="L113">
            <v>49.9</v>
          </cell>
          <cell r="M113">
            <v>-8.4</v>
          </cell>
        </row>
        <row r="114">
          <cell r="A114">
            <v>43054</v>
          </cell>
          <cell r="B114">
            <v>3640</v>
          </cell>
          <cell r="C114">
            <v>3709.95</v>
          </cell>
          <cell r="D114">
            <v>3640</v>
          </cell>
          <cell r="E114">
            <v>3675.5</v>
          </cell>
          <cell r="F114">
            <v>3676.4918767833201</v>
          </cell>
          <cell r="G114">
            <v>17173</v>
          </cell>
          <cell r="H114">
            <v>1512</v>
          </cell>
          <cell r="I114">
            <v>63136395</v>
          </cell>
          <cell r="J114">
            <v>6926</v>
          </cell>
          <cell r="K114">
            <v>40.33</v>
          </cell>
          <cell r="L114">
            <v>69.95</v>
          </cell>
          <cell r="M114">
            <v>35.5</v>
          </cell>
        </row>
        <row r="115">
          <cell r="A115">
            <v>43053</v>
          </cell>
          <cell r="B115">
            <v>3555.1</v>
          </cell>
          <cell r="C115">
            <v>3660</v>
          </cell>
          <cell r="D115">
            <v>3555.1</v>
          </cell>
          <cell r="E115">
            <v>3653.65</v>
          </cell>
          <cell r="F115">
            <v>3635.8631316382298</v>
          </cell>
          <cell r="G115">
            <v>12428</v>
          </cell>
          <cell r="H115">
            <v>1042</v>
          </cell>
          <cell r="I115">
            <v>45186507</v>
          </cell>
          <cell r="J115">
            <v>2141</v>
          </cell>
          <cell r="K115">
            <v>17.23</v>
          </cell>
          <cell r="L115">
            <v>104.9</v>
          </cell>
          <cell r="M115">
            <v>98.55</v>
          </cell>
        </row>
        <row r="116">
          <cell r="A116">
            <v>43052</v>
          </cell>
          <cell r="B116">
            <v>3610</v>
          </cell>
          <cell r="C116">
            <v>3627.75</v>
          </cell>
          <cell r="D116">
            <v>3570.1</v>
          </cell>
          <cell r="E116">
            <v>3583.5</v>
          </cell>
          <cell r="F116">
            <v>3590.7593913456899</v>
          </cell>
          <cell r="G116">
            <v>10515</v>
          </cell>
          <cell r="H116">
            <v>1924</v>
          </cell>
          <cell r="I116">
            <v>37756835</v>
          </cell>
          <cell r="J116">
            <v>5314</v>
          </cell>
          <cell r="K116">
            <v>50.54</v>
          </cell>
          <cell r="L116">
            <v>57.65</v>
          </cell>
          <cell r="M116">
            <v>-26.5</v>
          </cell>
        </row>
        <row r="117">
          <cell r="A117">
            <v>43049</v>
          </cell>
          <cell r="B117">
            <v>3591.15</v>
          </cell>
          <cell r="C117">
            <v>3635</v>
          </cell>
          <cell r="D117">
            <v>3555</v>
          </cell>
          <cell r="E117">
            <v>3606.4</v>
          </cell>
          <cell r="F117">
            <v>3591.55711227865</v>
          </cell>
          <cell r="G117">
            <v>10278</v>
          </cell>
          <cell r="H117">
            <v>1026</v>
          </cell>
          <cell r="I117">
            <v>36914024</v>
          </cell>
          <cell r="J117">
            <v>3338</v>
          </cell>
          <cell r="K117">
            <v>32.479999999999997</v>
          </cell>
          <cell r="L117">
            <v>80</v>
          </cell>
          <cell r="M117">
            <v>15.25</v>
          </cell>
        </row>
        <row r="118">
          <cell r="A118">
            <v>43048</v>
          </cell>
          <cell r="B118">
            <v>3636</v>
          </cell>
          <cell r="C118">
            <v>3654.95</v>
          </cell>
          <cell r="D118">
            <v>3592</v>
          </cell>
          <cell r="E118">
            <v>3603.95</v>
          </cell>
          <cell r="F118">
            <v>3616.9586068018998</v>
          </cell>
          <cell r="G118">
            <v>13408</v>
          </cell>
          <cell r="H118">
            <v>1296</v>
          </cell>
          <cell r="I118">
            <v>48496181</v>
          </cell>
          <cell r="J118">
            <v>3203</v>
          </cell>
          <cell r="K118">
            <v>23.89</v>
          </cell>
          <cell r="L118">
            <v>62.95</v>
          </cell>
          <cell r="M118">
            <v>-32.049999999999997</v>
          </cell>
        </row>
        <row r="119">
          <cell r="A119">
            <v>43047</v>
          </cell>
          <cell r="B119">
            <v>3681.1</v>
          </cell>
          <cell r="C119">
            <v>3715</v>
          </cell>
          <cell r="D119">
            <v>3621.5</v>
          </cell>
          <cell r="E119">
            <v>3632</v>
          </cell>
          <cell r="F119">
            <v>3655.8406283092099</v>
          </cell>
          <cell r="G119">
            <v>11332</v>
          </cell>
          <cell r="H119">
            <v>1147</v>
          </cell>
          <cell r="I119">
            <v>41427986</v>
          </cell>
          <cell r="J119">
            <v>4164</v>
          </cell>
          <cell r="K119">
            <v>36.75</v>
          </cell>
          <cell r="L119">
            <v>93.5</v>
          </cell>
          <cell r="M119">
            <v>-49.1</v>
          </cell>
        </row>
        <row r="120">
          <cell r="A120">
            <v>43046</v>
          </cell>
          <cell r="B120">
            <v>3692</v>
          </cell>
          <cell r="C120">
            <v>3727</v>
          </cell>
          <cell r="D120">
            <v>3677.05</v>
          </cell>
          <cell r="E120">
            <v>3681.7</v>
          </cell>
          <cell r="F120">
            <v>3693.5739650974001</v>
          </cell>
          <cell r="G120">
            <v>9856</v>
          </cell>
          <cell r="H120">
            <v>793</v>
          </cell>
          <cell r="I120">
            <v>36403865</v>
          </cell>
          <cell r="J120">
            <v>2761</v>
          </cell>
          <cell r="K120">
            <v>28.01</v>
          </cell>
          <cell r="L120">
            <v>49.95</v>
          </cell>
          <cell r="M120">
            <v>-10.3</v>
          </cell>
        </row>
        <row r="121">
          <cell r="A121">
            <v>43045</v>
          </cell>
          <cell r="B121">
            <v>3692</v>
          </cell>
          <cell r="C121">
            <v>3713.85</v>
          </cell>
          <cell r="D121">
            <v>3662.05</v>
          </cell>
          <cell r="E121">
            <v>3691.4</v>
          </cell>
          <cell r="F121">
            <v>3695.4412926755099</v>
          </cell>
          <cell r="G121">
            <v>9871</v>
          </cell>
          <cell r="H121">
            <v>1193</v>
          </cell>
          <cell r="I121">
            <v>36477701</v>
          </cell>
          <cell r="J121">
            <v>4370</v>
          </cell>
          <cell r="K121">
            <v>44.27</v>
          </cell>
          <cell r="L121">
            <v>51.8</v>
          </cell>
          <cell r="M121">
            <v>-0.6</v>
          </cell>
        </row>
        <row r="122">
          <cell r="A122">
            <v>43042</v>
          </cell>
          <cell r="B122">
            <v>3825</v>
          </cell>
          <cell r="C122">
            <v>3825</v>
          </cell>
          <cell r="D122">
            <v>3682.5</v>
          </cell>
          <cell r="E122">
            <v>3690.8</v>
          </cell>
          <cell r="F122">
            <v>3710.3519912500801</v>
          </cell>
          <cell r="G122">
            <v>15543</v>
          </cell>
          <cell r="H122">
            <v>1532</v>
          </cell>
          <cell r="I122">
            <v>57670001</v>
          </cell>
          <cell r="J122">
            <v>5384</v>
          </cell>
          <cell r="K122">
            <v>34.64</v>
          </cell>
          <cell r="L122">
            <v>142.5</v>
          </cell>
          <cell r="M122">
            <v>-134.19999999999999</v>
          </cell>
        </row>
        <row r="123">
          <cell r="A123">
            <v>43041</v>
          </cell>
          <cell r="B123">
            <v>3745.05</v>
          </cell>
          <cell r="C123">
            <v>3803.05</v>
          </cell>
          <cell r="D123">
            <v>3710.75</v>
          </cell>
          <cell r="E123">
            <v>3733.05</v>
          </cell>
          <cell r="F123">
            <v>3760.8993657505198</v>
          </cell>
          <cell r="G123">
            <v>21285</v>
          </cell>
          <cell r="H123">
            <v>2118</v>
          </cell>
          <cell r="I123">
            <v>80050743</v>
          </cell>
          <cell r="J123">
            <v>6449</v>
          </cell>
          <cell r="K123">
            <v>30.3</v>
          </cell>
          <cell r="L123">
            <v>92.3</v>
          </cell>
          <cell r="M123">
            <v>-12</v>
          </cell>
        </row>
        <row r="124">
          <cell r="A124">
            <v>43040</v>
          </cell>
          <cell r="B124">
            <v>3895</v>
          </cell>
          <cell r="C124">
            <v>3895</v>
          </cell>
          <cell r="D124">
            <v>3801.5</v>
          </cell>
          <cell r="E124">
            <v>3816.45</v>
          </cell>
          <cell r="F124">
            <v>3853.8349781588699</v>
          </cell>
          <cell r="G124">
            <v>24724</v>
          </cell>
          <cell r="H124">
            <v>1923</v>
          </cell>
          <cell r="I124">
            <v>95282216</v>
          </cell>
          <cell r="J124">
            <v>6156</v>
          </cell>
          <cell r="K124">
            <v>24.9</v>
          </cell>
          <cell r="L124">
            <v>93.5</v>
          </cell>
          <cell r="M124">
            <v>-78.55</v>
          </cell>
        </row>
        <row r="125">
          <cell r="A125">
            <v>43039</v>
          </cell>
          <cell r="B125">
            <v>3849</v>
          </cell>
          <cell r="C125">
            <v>3868.95</v>
          </cell>
          <cell r="D125">
            <v>3822.5</v>
          </cell>
          <cell r="E125">
            <v>3854.75</v>
          </cell>
          <cell r="F125">
            <v>3847.9840125178498</v>
          </cell>
          <cell r="G125">
            <v>29398</v>
          </cell>
          <cell r="H125">
            <v>935</v>
          </cell>
          <cell r="I125">
            <v>113123034</v>
          </cell>
          <cell r="J125">
            <v>23010</v>
          </cell>
          <cell r="K125">
            <v>78.27</v>
          </cell>
          <cell r="L125">
            <v>46.45</v>
          </cell>
          <cell r="M125">
            <v>5.75</v>
          </cell>
        </row>
        <row r="126">
          <cell r="A126">
            <v>43038</v>
          </cell>
          <cell r="B126">
            <v>3826</v>
          </cell>
          <cell r="C126">
            <v>3841</v>
          </cell>
          <cell r="D126">
            <v>3810.55</v>
          </cell>
          <cell r="E126">
            <v>3830.8</v>
          </cell>
          <cell r="F126">
            <v>3829.66180912346</v>
          </cell>
          <cell r="G126">
            <v>32115</v>
          </cell>
          <cell r="H126">
            <v>822</v>
          </cell>
          <cell r="I126">
            <v>122989589</v>
          </cell>
          <cell r="J126">
            <v>25885</v>
          </cell>
          <cell r="K126">
            <v>80.599999999999994</v>
          </cell>
          <cell r="L126">
            <v>30.45</v>
          </cell>
          <cell r="M126">
            <v>4.8</v>
          </cell>
        </row>
        <row r="127">
          <cell r="A127">
            <v>43035</v>
          </cell>
          <cell r="B127">
            <v>3725.05</v>
          </cell>
          <cell r="C127">
            <v>3829.95</v>
          </cell>
          <cell r="D127">
            <v>3725.05</v>
          </cell>
          <cell r="E127">
            <v>3797.05</v>
          </cell>
          <cell r="F127">
            <v>3819.8047632878302</v>
          </cell>
          <cell r="G127">
            <v>51645</v>
          </cell>
          <cell r="H127">
            <v>1543</v>
          </cell>
          <cell r="I127">
            <v>197273817</v>
          </cell>
          <cell r="J127">
            <v>35886</v>
          </cell>
          <cell r="K127">
            <v>69.489999999999995</v>
          </cell>
          <cell r="L127">
            <v>104.9</v>
          </cell>
          <cell r="M127">
            <v>72</v>
          </cell>
        </row>
        <row r="128">
          <cell r="A128">
            <v>43034</v>
          </cell>
          <cell r="B128">
            <v>3772</v>
          </cell>
          <cell r="C128">
            <v>3788.9</v>
          </cell>
          <cell r="D128">
            <v>3740</v>
          </cell>
          <cell r="E128">
            <v>3762.35</v>
          </cell>
          <cell r="F128">
            <v>3771.0844429649301</v>
          </cell>
          <cell r="G128">
            <v>9012</v>
          </cell>
          <cell r="H128">
            <v>840</v>
          </cell>
          <cell r="I128">
            <v>33985013</v>
          </cell>
          <cell r="J128">
            <v>2699</v>
          </cell>
          <cell r="K128">
            <v>29.95</v>
          </cell>
          <cell r="L128">
            <v>48.9</v>
          </cell>
          <cell r="M128">
            <v>-9.65</v>
          </cell>
        </row>
        <row r="129">
          <cell r="A129">
            <v>43033</v>
          </cell>
          <cell r="B129">
            <v>3789.9</v>
          </cell>
          <cell r="C129">
            <v>3792.9</v>
          </cell>
          <cell r="D129">
            <v>3724.75</v>
          </cell>
          <cell r="E129">
            <v>3769.3</v>
          </cell>
          <cell r="F129">
            <v>3761.50219454935</v>
          </cell>
          <cell r="G129">
            <v>9797</v>
          </cell>
          <cell r="H129">
            <v>843</v>
          </cell>
          <cell r="I129">
            <v>36851437</v>
          </cell>
          <cell r="J129">
            <v>1847</v>
          </cell>
          <cell r="K129">
            <v>18.850000000000001</v>
          </cell>
          <cell r="L129">
            <v>68.150000000000006</v>
          </cell>
          <cell r="M129">
            <v>-20.6</v>
          </cell>
        </row>
        <row r="130">
          <cell r="A130">
            <v>43032</v>
          </cell>
          <cell r="B130">
            <v>3751</v>
          </cell>
          <cell r="C130">
            <v>3802.95</v>
          </cell>
          <cell r="D130">
            <v>3743.65</v>
          </cell>
          <cell r="E130">
            <v>3760.05</v>
          </cell>
          <cell r="F130">
            <v>3779.5600849256898</v>
          </cell>
          <cell r="G130">
            <v>4710</v>
          </cell>
          <cell r="H130">
            <v>499</v>
          </cell>
          <cell r="I130">
            <v>17801728</v>
          </cell>
          <cell r="J130">
            <v>1410</v>
          </cell>
          <cell r="K130">
            <v>29.94</v>
          </cell>
          <cell r="L130">
            <v>59.3</v>
          </cell>
          <cell r="M130">
            <v>9.0500000000000007</v>
          </cell>
        </row>
        <row r="131">
          <cell r="A131">
            <v>43031</v>
          </cell>
          <cell r="B131">
            <v>3778.9</v>
          </cell>
          <cell r="C131">
            <v>3815</v>
          </cell>
          <cell r="D131">
            <v>3770.65</v>
          </cell>
          <cell r="E131">
            <v>3790.4</v>
          </cell>
          <cell r="F131">
            <v>3794.74011719072</v>
          </cell>
          <cell r="G131">
            <v>24234</v>
          </cell>
          <cell r="H131">
            <v>1834</v>
          </cell>
          <cell r="I131">
            <v>91961732</v>
          </cell>
          <cell r="J131">
            <v>7309</v>
          </cell>
          <cell r="K131">
            <v>30.16</v>
          </cell>
          <cell r="L131">
            <v>44.35</v>
          </cell>
          <cell r="M131">
            <v>11.5</v>
          </cell>
        </row>
        <row r="132">
          <cell r="A132">
            <v>43027</v>
          </cell>
          <cell r="B132">
            <v>3755</v>
          </cell>
          <cell r="C132">
            <v>3755.25</v>
          </cell>
          <cell r="D132">
            <v>3724.55</v>
          </cell>
          <cell r="E132">
            <v>3738.15</v>
          </cell>
          <cell r="F132">
            <v>3743.98712233779</v>
          </cell>
          <cell r="G132">
            <v>2019</v>
          </cell>
          <cell r="H132">
            <v>234</v>
          </cell>
          <cell r="I132">
            <v>7559110</v>
          </cell>
          <cell r="J132">
            <v>1072</v>
          </cell>
          <cell r="K132">
            <v>53.1</v>
          </cell>
          <cell r="L132">
            <v>30.7</v>
          </cell>
          <cell r="M132">
            <v>-16.850000000000001</v>
          </cell>
        </row>
        <row r="133">
          <cell r="A133">
            <v>43026</v>
          </cell>
          <cell r="B133">
            <v>3799.9</v>
          </cell>
          <cell r="C133">
            <v>3810.2</v>
          </cell>
          <cell r="D133">
            <v>3726.95</v>
          </cell>
          <cell r="E133">
            <v>3747.8</v>
          </cell>
          <cell r="F133">
            <v>3760.7014823261102</v>
          </cell>
          <cell r="G133">
            <v>8770</v>
          </cell>
          <cell r="H133">
            <v>1105</v>
          </cell>
          <cell r="I133">
            <v>32981352</v>
          </cell>
          <cell r="J133">
            <v>2262</v>
          </cell>
          <cell r="K133">
            <v>25.79</v>
          </cell>
          <cell r="L133">
            <v>83.25</v>
          </cell>
          <cell r="M133">
            <v>-52.1</v>
          </cell>
        </row>
        <row r="134">
          <cell r="A134">
            <v>43025</v>
          </cell>
          <cell r="B134">
            <v>3783</v>
          </cell>
          <cell r="C134">
            <v>3829</v>
          </cell>
          <cell r="D134">
            <v>3763.55</v>
          </cell>
          <cell r="E134">
            <v>3789.35</v>
          </cell>
          <cell r="F134">
            <v>3799.7139694181101</v>
          </cell>
          <cell r="G134">
            <v>14453</v>
          </cell>
          <cell r="H134">
            <v>1413</v>
          </cell>
          <cell r="I134">
            <v>54917266</v>
          </cell>
          <cell r="J134">
            <v>4026</v>
          </cell>
          <cell r="K134">
            <v>27.86</v>
          </cell>
          <cell r="L134">
            <v>65.45</v>
          </cell>
          <cell r="M134">
            <v>6.35</v>
          </cell>
        </row>
        <row r="135">
          <cell r="A135">
            <v>43024</v>
          </cell>
          <cell r="B135">
            <v>3789.9</v>
          </cell>
          <cell r="C135">
            <v>3804.4</v>
          </cell>
          <cell r="D135">
            <v>3762.4</v>
          </cell>
          <cell r="E135">
            <v>3773.75</v>
          </cell>
          <cell r="F135">
            <v>3786.64809994794</v>
          </cell>
          <cell r="G135">
            <v>9605</v>
          </cell>
          <cell r="H135">
            <v>1421</v>
          </cell>
          <cell r="I135">
            <v>36370755</v>
          </cell>
          <cell r="J135">
            <v>3058</v>
          </cell>
          <cell r="K135">
            <v>31.84</v>
          </cell>
          <cell r="L135">
            <v>42</v>
          </cell>
          <cell r="M135">
            <v>-16.149999999999999</v>
          </cell>
        </row>
        <row r="136">
          <cell r="A136">
            <v>43021</v>
          </cell>
          <cell r="B136">
            <v>3743.9</v>
          </cell>
          <cell r="C136">
            <v>3785</v>
          </cell>
          <cell r="D136">
            <v>3743.9</v>
          </cell>
          <cell r="E136">
            <v>3754.1</v>
          </cell>
          <cell r="F136">
            <v>3763.64354825595</v>
          </cell>
          <cell r="G136">
            <v>12299</v>
          </cell>
          <cell r="H136">
            <v>1027</v>
          </cell>
          <cell r="I136">
            <v>46289052</v>
          </cell>
          <cell r="J136">
            <v>4008</v>
          </cell>
          <cell r="K136">
            <v>32.590000000000003</v>
          </cell>
          <cell r="L136">
            <v>41.1</v>
          </cell>
          <cell r="M136">
            <v>10.199999999999999</v>
          </cell>
        </row>
        <row r="137">
          <cell r="A137">
            <v>43020</v>
          </cell>
          <cell r="B137">
            <v>3700</v>
          </cell>
          <cell r="C137">
            <v>3761.95</v>
          </cell>
          <cell r="D137">
            <v>3699.1</v>
          </cell>
          <cell r="E137">
            <v>3742.3</v>
          </cell>
          <cell r="F137">
            <v>3735.1311862904399</v>
          </cell>
          <cell r="G137">
            <v>20307</v>
          </cell>
          <cell r="H137">
            <v>1561</v>
          </cell>
          <cell r="I137">
            <v>75849309</v>
          </cell>
          <cell r="J137">
            <v>7920</v>
          </cell>
          <cell r="K137">
            <v>39</v>
          </cell>
          <cell r="L137">
            <v>62.85</v>
          </cell>
          <cell r="M137">
            <v>42.3</v>
          </cell>
        </row>
        <row r="138">
          <cell r="A138">
            <v>43019</v>
          </cell>
          <cell r="B138">
            <v>3700.45</v>
          </cell>
          <cell r="C138">
            <v>3739.9</v>
          </cell>
          <cell r="D138">
            <v>3675.8</v>
          </cell>
          <cell r="E138">
            <v>3687.6</v>
          </cell>
          <cell r="F138">
            <v>3708.3741232774901</v>
          </cell>
          <cell r="G138">
            <v>12119</v>
          </cell>
          <cell r="H138">
            <v>1088</v>
          </cell>
          <cell r="I138">
            <v>44941786</v>
          </cell>
          <cell r="J138">
            <v>3277</v>
          </cell>
          <cell r="K138">
            <v>27.04</v>
          </cell>
          <cell r="L138">
            <v>64.099999999999994</v>
          </cell>
          <cell r="M138">
            <v>-12.85</v>
          </cell>
        </row>
        <row r="139">
          <cell r="A139">
            <v>43018</v>
          </cell>
          <cell r="B139">
            <v>3699</v>
          </cell>
          <cell r="C139">
            <v>3719.95</v>
          </cell>
          <cell r="D139">
            <v>3662</v>
          </cell>
          <cell r="E139">
            <v>3692.4</v>
          </cell>
          <cell r="F139">
            <v>3700.35270294065</v>
          </cell>
          <cell r="G139">
            <v>11358</v>
          </cell>
          <cell r="H139">
            <v>1090</v>
          </cell>
          <cell r="I139">
            <v>42028606</v>
          </cell>
          <cell r="J139">
            <v>3637</v>
          </cell>
          <cell r="K139">
            <v>32.020000000000003</v>
          </cell>
          <cell r="L139">
            <v>57.95</v>
          </cell>
          <cell r="M139">
            <v>-6.6</v>
          </cell>
        </row>
        <row r="140">
          <cell r="A140">
            <v>43017</v>
          </cell>
          <cell r="B140">
            <v>3705</v>
          </cell>
          <cell r="C140">
            <v>3714.55</v>
          </cell>
          <cell r="D140">
            <v>3680</v>
          </cell>
          <cell r="E140">
            <v>3687.7</v>
          </cell>
          <cell r="F140">
            <v>3691.6310647845098</v>
          </cell>
          <cell r="G140">
            <v>21394</v>
          </cell>
          <cell r="H140">
            <v>1450</v>
          </cell>
          <cell r="I140">
            <v>78978755</v>
          </cell>
          <cell r="J140">
            <v>9857</v>
          </cell>
          <cell r="K140">
            <v>46.07</v>
          </cell>
          <cell r="L140">
            <v>34.549999999999997</v>
          </cell>
          <cell r="M140">
            <v>-17.3</v>
          </cell>
        </row>
        <row r="141">
          <cell r="A141">
            <v>43014</v>
          </cell>
          <cell r="B141">
            <v>3790</v>
          </cell>
          <cell r="C141">
            <v>3790</v>
          </cell>
          <cell r="D141">
            <v>3682.15</v>
          </cell>
          <cell r="E141">
            <v>3703.7</v>
          </cell>
          <cell r="F141">
            <v>3732.0413402710201</v>
          </cell>
          <cell r="G141">
            <v>34978</v>
          </cell>
          <cell r="H141">
            <v>1601</v>
          </cell>
          <cell r="I141">
            <v>130539342</v>
          </cell>
          <cell r="J141">
            <v>17873</v>
          </cell>
          <cell r="K141">
            <v>51.1</v>
          </cell>
          <cell r="L141">
            <v>107.85</v>
          </cell>
          <cell r="M141">
            <v>-86.3</v>
          </cell>
        </row>
        <row r="142">
          <cell r="A142">
            <v>43013</v>
          </cell>
          <cell r="B142">
            <v>3799</v>
          </cell>
          <cell r="C142">
            <v>3799</v>
          </cell>
          <cell r="D142">
            <v>3740.05</v>
          </cell>
          <cell r="E142">
            <v>3757.2</v>
          </cell>
          <cell r="F142">
            <v>3766.5834121231201</v>
          </cell>
          <cell r="G142">
            <v>19038</v>
          </cell>
          <cell r="H142">
            <v>1362</v>
          </cell>
          <cell r="I142">
            <v>71708215</v>
          </cell>
          <cell r="J142">
            <v>8129</v>
          </cell>
          <cell r="K142">
            <v>42.7</v>
          </cell>
          <cell r="L142">
            <v>58.95</v>
          </cell>
          <cell r="M142">
            <v>-41.8</v>
          </cell>
        </row>
        <row r="143">
          <cell r="A143">
            <v>43012</v>
          </cell>
          <cell r="B143">
            <v>3850</v>
          </cell>
          <cell r="C143">
            <v>3865</v>
          </cell>
          <cell r="D143">
            <v>3778</v>
          </cell>
          <cell r="E143">
            <v>3794</v>
          </cell>
          <cell r="F143">
            <v>3820.5744530935399</v>
          </cell>
          <cell r="G143">
            <v>29804</v>
          </cell>
          <cell r="H143">
            <v>2584</v>
          </cell>
          <cell r="I143">
            <v>113868401</v>
          </cell>
          <cell r="J143">
            <v>11650</v>
          </cell>
          <cell r="K143">
            <v>39.090000000000003</v>
          </cell>
          <cell r="L143">
            <v>87</v>
          </cell>
          <cell r="M143">
            <v>-56</v>
          </cell>
        </row>
        <row r="144">
          <cell r="A144">
            <v>43011</v>
          </cell>
          <cell r="B144">
            <v>3829.9</v>
          </cell>
          <cell r="C144">
            <v>3846.05</v>
          </cell>
          <cell r="D144">
            <v>3795</v>
          </cell>
          <cell r="E144">
            <v>3805.55</v>
          </cell>
          <cell r="F144">
            <v>3828.3482400408898</v>
          </cell>
          <cell r="G144">
            <v>109548</v>
          </cell>
          <cell r="H144">
            <v>1409</v>
          </cell>
          <cell r="I144">
            <v>419387893</v>
          </cell>
          <cell r="J144">
            <v>98455</v>
          </cell>
          <cell r="K144">
            <v>89.87</v>
          </cell>
          <cell r="L144">
            <v>51.05</v>
          </cell>
          <cell r="M144">
            <v>-24.35</v>
          </cell>
        </row>
        <row r="145">
          <cell r="A145">
            <v>43007</v>
          </cell>
          <cell r="B145">
            <v>3750</v>
          </cell>
          <cell r="C145">
            <v>3818.3</v>
          </cell>
          <cell r="D145">
            <v>3728.9</v>
          </cell>
          <cell r="E145">
            <v>3781.2</v>
          </cell>
          <cell r="F145">
            <v>3775.6367756029799</v>
          </cell>
          <cell r="G145">
            <v>67746</v>
          </cell>
          <cell r="H145">
            <v>2145</v>
          </cell>
          <cell r="I145">
            <v>255784289</v>
          </cell>
          <cell r="J145">
            <v>38938</v>
          </cell>
          <cell r="K145">
            <v>57.48</v>
          </cell>
          <cell r="L145">
            <v>89.4</v>
          </cell>
          <cell r="M145">
            <v>31.2</v>
          </cell>
        </row>
        <row r="146">
          <cell r="A146">
            <v>43006</v>
          </cell>
          <cell r="B146">
            <v>3755.9</v>
          </cell>
          <cell r="C146">
            <v>3773</v>
          </cell>
          <cell r="D146">
            <v>3677.95</v>
          </cell>
          <cell r="E146">
            <v>3744.55</v>
          </cell>
          <cell r="F146">
            <v>3719.5677078233598</v>
          </cell>
          <cell r="G146">
            <v>30639</v>
          </cell>
          <cell r="H146">
            <v>2346</v>
          </cell>
          <cell r="I146">
            <v>113963835</v>
          </cell>
          <cell r="J146">
            <v>9785</v>
          </cell>
          <cell r="K146">
            <v>31.94</v>
          </cell>
          <cell r="L146">
            <v>95.05</v>
          </cell>
          <cell r="M146">
            <v>-11.35</v>
          </cell>
        </row>
        <row r="147">
          <cell r="A147">
            <v>43005</v>
          </cell>
          <cell r="B147">
            <v>3813.7</v>
          </cell>
          <cell r="C147">
            <v>3825.05</v>
          </cell>
          <cell r="D147">
            <v>3712.65</v>
          </cell>
          <cell r="E147">
            <v>3732.4</v>
          </cell>
          <cell r="F147">
            <v>3767.4435422239198</v>
          </cell>
          <cell r="G147">
            <v>10468</v>
          </cell>
          <cell r="H147">
            <v>968</v>
          </cell>
          <cell r="I147">
            <v>39437599</v>
          </cell>
          <cell r="J147">
            <v>3055</v>
          </cell>
          <cell r="K147">
            <v>29.18</v>
          </cell>
          <cell r="L147">
            <v>112.4</v>
          </cell>
          <cell r="M147">
            <v>-81.3</v>
          </cell>
        </row>
        <row r="148">
          <cell r="A148">
            <v>43004</v>
          </cell>
          <cell r="B148">
            <v>3794.9</v>
          </cell>
          <cell r="C148">
            <v>3808</v>
          </cell>
          <cell r="D148">
            <v>3755.8</v>
          </cell>
          <cell r="E148">
            <v>3785.85</v>
          </cell>
          <cell r="F148">
            <v>3779.4863645683799</v>
          </cell>
          <cell r="G148">
            <v>24385</v>
          </cell>
          <cell r="H148">
            <v>5136</v>
          </cell>
          <cell r="I148">
            <v>92162775</v>
          </cell>
          <cell r="J148">
            <v>9127</v>
          </cell>
          <cell r="K148">
            <v>37.43</v>
          </cell>
          <cell r="L148">
            <v>52.2</v>
          </cell>
          <cell r="M148">
            <v>-9.0500000000000007</v>
          </cell>
        </row>
        <row r="149">
          <cell r="A149">
            <v>43003</v>
          </cell>
          <cell r="B149">
            <v>3849</v>
          </cell>
          <cell r="C149">
            <v>3849</v>
          </cell>
          <cell r="D149">
            <v>3725</v>
          </cell>
          <cell r="E149">
            <v>3755.65</v>
          </cell>
          <cell r="F149">
            <v>3741.3798070120802</v>
          </cell>
          <cell r="G149">
            <v>35339</v>
          </cell>
          <cell r="H149">
            <v>1380</v>
          </cell>
          <cell r="I149">
            <v>132216621</v>
          </cell>
          <cell r="J149">
            <v>22835</v>
          </cell>
          <cell r="K149">
            <v>64.62</v>
          </cell>
          <cell r="L149">
            <v>124</v>
          </cell>
          <cell r="M149">
            <v>-93.35</v>
          </cell>
        </row>
        <row r="150">
          <cell r="A150">
            <v>43000</v>
          </cell>
          <cell r="B150">
            <v>3888</v>
          </cell>
          <cell r="C150">
            <v>3888</v>
          </cell>
          <cell r="D150">
            <v>3781.5</v>
          </cell>
          <cell r="E150">
            <v>3788.15</v>
          </cell>
          <cell r="F150">
            <v>3809.1822835633602</v>
          </cell>
          <cell r="G150">
            <v>19925</v>
          </cell>
          <cell r="H150">
            <v>1599</v>
          </cell>
          <cell r="I150">
            <v>75897957</v>
          </cell>
          <cell r="J150">
            <v>4279</v>
          </cell>
          <cell r="K150">
            <v>21.48</v>
          </cell>
          <cell r="L150">
            <v>106.5</v>
          </cell>
          <cell r="M150">
            <v>-99.85</v>
          </cell>
        </row>
        <row r="151">
          <cell r="A151">
            <v>42999</v>
          </cell>
          <cell r="B151">
            <v>3904.7</v>
          </cell>
          <cell r="C151">
            <v>3904.7</v>
          </cell>
          <cell r="D151">
            <v>3818.4</v>
          </cell>
          <cell r="E151">
            <v>3888.85</v>
          </cell>
          <cell r="F151">
            <v>3870.4970508992901</v>
          </cell>
          <cell r="G151">
            <v>13733</v>
          </cell>
          <cell r="H151">
            <v>972</v>
          </cell>
          <cell r="I151">
            <v>53153536</v>
          </cell>
          <cell r="J151">
            <v>4191</v>
          </cell>
          <cell r="K151">
            <v>30.52</v>
          </cell>
          <cell r="L151">
            <v>86.3</v>
          </cell>
          <cell r="M151">
            <v>-15.85</v>
          </cell>
        </row>
        <row r="152">
          <cell r="A152">
            <v>42998</v>
          </cell>
          <cell r="B152">
            <v>3983.7</v>
          </cell>
          <cell r="C152">
            <v>3983.7</v>
          </cell>
          <cell r="D152">
            <v>3845</v>
          </cell>
          <cell r="E152">
            <v>3858.1</v>
          </cell>
          <cell r="F152">
            <v>3879.3662664829699</v>
          </cell>
          <cell r="G152">
            <v>20324</v>
          </cell>
          <cell r="H152">
            <v>1651</v>
          </cell>
          <cell r="I152">
            <v>78844240</v>
          </cell>
          <cell r="J152">
            <v>7703</v>
          </cell>
          <cell r="K152">
            <v>37.9</v>
          </cell>
          <cell r="L152">
            <v>138.69999999999999</v>
          </cell>
          <cell r="M152">
            <v>-125.6</v>
          </cell>
        </row>
        <row r="153">
          <cell r="A153">
            <v>42997</v>
          </cell>
          <cell r="B153">
            <v>3965</v>
          </cell>
          <cell r="C153">
            <v>3972.25</v>
          </cell>
          <cell r="D153">
            <v>3941.2</v>
          </cell>
          <cell r="E153">
            <v>3948.6</v>
          </cell>
          <cell r="F153">
            <v>3953.4090058350698</v>
          </cell>
          <cell r="G153">
            <v>9083</v>
          </cell>
          <cell r="H153">
            <v>731</v>
          </cell>
          <cell r="I153">
            <v>35908814</v>
          </cell>
          <cell r="J153">
            <v>2612</v>
          </cell>
          <cell r="K153">
            <v>28.76</v>
          </cell>
          <cell r="L153">
            <v>31.05</v>
          </cell>
          <cell r="M153">
            <v>-16.399999999999999</v>
          </cell>
        </row>
        <row r="154">
          <cell r="A154">
            <v>42996</v>
          </cell>
          <cell r="B154">
            <v>3903</v>
          </cell>
          <cell r="C154">
            <v>3958</v>
          </cell>
          <cell r="D154">
            <v>3900</v>
          </cell>
          <cell r="E154">
            <v>3951.05</v>
          </cell>
          <cell r="F154">
            <v>3942.1554324669701</v>
          </cell>
          <cell r="G154">
            <v>11735</v>
          </cell>
          <cell r="H154">
            <v>834</v>
          </cell>
          <cell r="I154">
            <v>46261194</v>
          </cell>
          <cell r="J154">
            <v>3065</v>
          </cell>
          <cell r="K154">
            <v>26.12</v>
          </cell>
          <cell r="L154">
            <v>58</v>
          </cell>
          <cell r="M154">
            <v>48.05</v>
          </cell>
        </row>
        <row r="155">
          <cell r="A155">
            <v>42993</v>
          </cell>
          <cell r="B155">
            <v>3894.7</v>
          </cell>
          <cell r="C155">
            <v>3910.1</v>
          </cell>
          <cell r="D155">
            <v>3872</v>
          </cell>
          <cell r="E155">
            <v>3891.25</v>
          </cell>
          <cell r="F155">
            <v>3891.3119165755602</v>
          </cell>
          <cell r="G155">
            <v>11891</v>
          </cell>
          <cell r="H155">
            <v>745</v>
          </cell>
          <cell r="I155">
            <v>46271590</v>
          </cell>
          <cell r="J155">
            <v>3597</v>
          </cell>
          <cell r="K155">
            <v>30.25</v>
          </cell>
          <cell r="L155">
            <v>38.1</v>
          </cell>
          <cell r="M155">
            <v>-3.45</v>
          </cell>
        </row>
        <row r="156">
          <cell r="A156">
            <v>42992</v>
          </cell>
          <cell r="B156">
            <v>3938.9</v>
          </cell>
          <cell r="C156">
            <v>3938.9</v>
          </cell>
          <cell r="D156">
            <v>3886.55</v>
          </cell>
          <cell r="E156">
            <v>3894.7</v>
          </cell>
          <cell r="F156">
            <v>3900.7893774753702</v>
          </cell>
          <cell r="G156">
            <v>9847</v>
          </cell>
          <cell r="H156">
            <v>752</v>
          </cell>
          <cell r="I156">
            <v>38411073</v>
          </cell>
          <cell r="J156">
            <v>3282</v>
          </cell>
          <cell r="K156">
            <v>33.33</v>
          </cell>
          <cell r="L156">
            <v>52.35</v>
          </cell>
          <cell r="M156">
            <v>-44.2</v>
          </cell>
        </row>
        <row r="157">
          <cell r="A157">
            <v>42991</v>
          </cell>
          <cell r="B157">
            <v>3918</v>
          </cell>
          <cell r="C157">
            <v>3968.5</v>
          </cell>
          <cell r="D157">
            <v>3880</v>
          </cell>
          <cell r="E157">
            <v>3895.5</v>
          </cell>
          <cell r="F157">
            <v>3925.2817908387101</v>
          </cell>
          <cell r="G157">
            <v>20281</v>
          </cell>
          <cell r="H157">
            <v>1319</v>
          </cell>
          <cell r="I157">
            <v>79608640</v>
          </cell>
          <cell r="J157">
            <v>9683</v>
          </cell>
          <cell r="K157">
            <v>47.74</v>
          </cell>
          <cell r="L157">
            <v>88.5</v>
          </cell>
          <cell r="M157">
            <v>-22.5</v>
          </cell>
        </row>
        <row r="158">
          <cell r="A158">
            <v>42990</v>
          </cell>
          <cell r="B158">
            <v>4025</v>
          </cell>
          <cell r="C158">
            <v>4025</v>
          </cell>
          <cell r="D158">
            <v>3907.9</v>
          </cell>
          <cell r="E158">
            <v>3917.55</v>
          </cell>
          <cell r="F158">
            <v>3926.80818451305</v>
          </cell>
          <cell r="G158">
            <v>13831</v>
          </cell>
          <cell r="H158">
            <v>1039</v>
          </cell>
          <cell r="I158">
            <v>54311684</v>
          </cell>
          <cell r="J158">
            <v>6388</v>
          </cell>
          <cell r="K158">
            <v>46.19</v>
          </cell>
          <cell r="L158">
            <v>117.1</v>
          </cell>
          <cell r="M158">
            <v>-107.45</v>
          </cell>
        </row>
        <row r="159">
          <cell r="A159">
            <v>42989</v>
          </cell>
          <cell r="B159">
            <v>3993</v>
          </cell>
          <cell r="C159">
            <v>3993</v>
          </cell>
          <cell r="D159">
            <v>3939.1</v>
          </cell>
          <cell r="E159">
            <v>3945.85</v>
          </cell>
          <cell r="F159">
            <v>3959.3867352773</v>
          </cell>
          <cell r="G159">
            <v>8745</v>
          </cell>
          <cell r="H159">
            <v>915</v>
          </cell>
          <cell r="I159">
            <v>34624837</v>
          </cell>
          <cell r="J159">
            <v>3941</v>
          </cell>
          <cell r="K159">
            <v>45.07</v>
          </cell>
          <cell r="L159">
            <v>53.9</v>
          </cell>
          <cell r="M159">
            <v>-47.15</v>
          </cell>
        </row>
        <row r="160">
          <cell r="A160">
            <v>42986</v>
          </cell>
          <cell r="B160">
            <v>3991.2</v>
          </cell>
          <cell r="C160">
            <v>4001.45</v>
          </cell>
          <cell r="D160">
            <v>3941</v>
          </cell>
          <cell r="E160">
            <v>3959</v>
          </cell>
          <cell r="F160">
            <v>3970.9102451838799</v>
          </cell>
          <cell r="G160">
            <v>6852</v>
          </cell>
          <cell r="H160">
            <v>928</v>
          </cell>
          <cell r="I160">
            <v>27208677</v>
          </cell>
          <cell r="J160">
            <v>2897</v>
          </cell>
          <cell r="K160">
            <v>42.28</v>
          </cell>
          <cell r="L160">
            <v>60.45</v>
          </cell>
          <cell r="M160">
            <v>-32.200000000000003</v>
          </cell>
        </row>
        <row r="161">
          <cell r="A161">
            <v>42985</v>
          </cell>
          <cell r="B161">
            <v>3964.3</v>
          </cell>
          <cell r="C161">
            <v>4009.15</v>
          </cell>
          <cell r="D161">
            <v>3964.3</v>
          </cell>
          <cell r="E161">
            <v>3982.9</v>
          </cell>
          <cell r="F161">
            <v>3982.5846471068298</v>
          </cell>
          <cell r="G161">
            <v>23279</v>
          </cell>
          <cell r="H161">
            <v>1595</v>
          </cell>
          <cell r="I161">
            <v>92710588</v>
          </cell>
          <cell r="J161">
            <v>15887</v>
          </cell>
          <cell r="K161">
            <v>68.25</v>
          </cell>
          <cell r="L161">
            <v>44.85</v>
          </cell>
          <cell r="M161">
            <v>18.600000000000001</v>
          </cell>
        </row>
        <row r="162">
          <cell r="A162">
            <v>42984</v>
          </cell>
          <cell r="B162">
            <v>3970.6</v>
          </cell>
          <cell r="C162">
            <v>3993.85</v>
          </cell>
          <cell r="D162">
            <v>3933.7</v>
          </cell>
          <cell r="E162">
            <v>3950.55</v>
          </cell>
          <cell r="F162">
            <v>3962.8660994864699</v>
          </cell>
          <cell r="G162">
            <v>13047</v>
          </cell>
          <cell r="H162">
            <v>898</v>
          </cell>
          <cell r="I162">
            <v>51703514</v>
          </cell>
          <cell r="J162">
            <v>4542</v>
          </cell>
          <cell r="K162">
            <v>34.81</v>
          </cell>
          <cell r="L162">
            <v>60.15</v>
          </cell>
          <cell r="M162">
            <v>-20.05</v>
          </cell>
        </row>
        <row r="163">
          <cell r="A163">
            <v>42983</v>
          </cell>
          <cell r="B163">
            <v>3988.35</v>
          </cell>
          <cell r="C163">
            <v>4005.3</v>
          </cell>
          <cell r="D163">
            <v>3958.8</v>
          </cell>
          <cell r="E163">
            <v>3970.6</v>
          </cell>
          <cell r="F163">
            <v>3979.1734190678699</v>
          </cell>
          <cell r="G163">
            <v>20684</v>
          </cell>
          <cell r="H163">
            <v>778</v>
          </cell>
          <cell r="I163">
            <v>82305223</v>
          </cell>
          <cell r="J163">
            <v>13936</v>
          </cell>
          <cell r="K163">
            <v>67.38</v>
          </cell>
          <cell r="L163">
            <v>46.5</v>
          </cell>
          <cell r="M163">
            <v>-17.75</v>
          </cell>
        </row>
        <row r="164">
          <cell r="A164">
            <v>42982</v>
          </cell>
          <cell r="B164">
            <v>4079</v>
          </cell>
          <cell r="C164">
            <v>4079</v>
          </cell>
          <cell r="D164">
            <v>3966.55</v>
          </cell>
          <cell r="E164">
            <v>3973.6</v>
          </cell>
          <cell r="F164">
            <v>4002.1954755832598</v>
          </cell>
          <cell r="G164">
            <v>21174</v>
          </cell>
          <cell r="H164">
            <v>1339</v>
          </cell>
          <cell r="I164">
            <v>84742487</v>
          </cell>
          <cell r="J164">
            <v>6028</v>
          </cell>
          <cell r="K164">
            <v>28.47</v>
          </cell>
          <cell r="L164">
            <v>112.45</v>
          </cell>
          <cell r="M164">
            <v>-105.4</v>
          </cell>
        </row>
        <row r="165">
          <cell r="A165">
            <v>42979</v>
          </cell>
          <cell r="B165">
            <v>4001.95</v>
          </cell>
          <cell r="C165">
            <v>4090</v>
          </cell>
          <cell r="D165">
            <v>3996.55</v>
          </cell>
          <cell r="E165">
            <v>4047.3</v>
          </cell>
          <cell r="F165">
            <v>4051.6158598960601</v>
          </cell>
          <cell r="G165">
            <v>24439</v>
          </cell>
          <cell r="H165">
            <v>1834</v>
          </cell>
          <cell r="I165">
            <v>99017440</v>
          </cell>
          <cell r="J165">
            <v>9460</v>
          </cell>
          <cell r="K165">
            <v>38.71</v>
          </cell>
          <cell r="L165">
            <v>93.45</v>
          </cell>
          <cell r="M165">
            <v>45.35</v>
          </cell>
        </row>
        <row r="166">
          <cell r="A166">
            <v>42978</v>
          </cell>
          <cell r="B166">
            <v>3976.15</v>
          </cell>
          <cell r="C166">
            <v>4019.7</v>
          </cell>
          <cell r="D166">
            <v>3970</v>
          </cell>
          <cell r="E166">
            <v>3998.1</v>
          </cell>
          <cell r="F166">
            <v>3997.4391952757401</v>
          </cell>
          <cell r="G166">
            <v>19982</v>
          </cell>
          <cell r="H166">
            <v>2301</v>
          </cell>
          <cell r="I166">
            <v>79876830</v>
          </cell>
          <cell r="J166">
            <v>7063</v>
          </cell>
          <cell r="K166">
            <v>35.35</v>
          </cell>
          <cell r="L166">
            <v>49.7</v>
          </cell>
          <cell r="M166">
            <v>21.95</v>
          </cell>
        </row>
        <row r="167">
          <cell r="A167">
            <v>42977</v>
          </cell>
          <cell r="B167">
            <v>3950</v>
          </cell>
          <cell r="C167">
            <v>4013.95</v>
          </cell>
          <cell r="D167">
            <v>3950</v>
          </cell>
          <cell r="E167">
            <v>3987.15</v>
          </cell>
          <cell r="F167">
            <v>3992.01816475635</v>
          </cell>
          <cell r="G167">
            <v>14919</v>
          </cell>
          <cell r="H167">
            <v>1146</v>
          </cell>
          <cell r="I167">
            <v>59556919</v>
          </cell>
          <cell r="J167">
            <v>6429</v>
          </cell>
          <cell r="K167">
            <v>43.09</v>
          </cell>
          <cell r="L167">
            <v>63.95</v>
          </cell>
          <cell r="M167">
            <v>37.15</v>
          </cell>
        </row>
        <row r="168">
          <cell r="A168">
            <v>42976</v>
          </cell>
          <cell r="B168">
            <v>3940</v>
          </cell>
          <cell r="C168">
            <v>3982</v>
          </cell>
          <cell r="D168">
            <v>3924.35</v>
          </cell>
          <cell r="E168">
            <v>3948.8</v>
          </cell>
          <cell r="F168">
            <v>3954.4162936001198</v>
          </cell>
          <cell r="G168">
            <v>102752</v>
          </cell>
          <cell r="H168">
            <v>1272</v>
          </cell>
          <cell r="I168">
            <v>406324183</v>
          </cell>
          <cell r="J168">
            <v>91604</v>
          </cell>
          <cell r="K168">
            <v>89.15</v>
          </cell>
          <cell r="L168">
            <v>57.65</v>
          </cell>
          <cell r="M168">
            <v>8.8000000000000007</v>
          </cell>
        </row>
        <row r="169">
          <cell r="A169">
            <v>42975</v>
          </cell>
          <cell r="B169">
            <v>3890.05</v>
          </cell>
          <cell r="C169">
            <v>3990.6</v>
          </cell>
          <cell r="D169">
            <v>3840.75</v>
          </cell>
          <cell r="E169">
            <v>3960.05</v>
          </cell>
          <cell r="F169">
            <v>3944.8240355521898</v>
          </cell>
          <cell r="G169">
            <v>10576</v>
          </cell>
          <cell r="H169">
            <v>1203</v>
          </cell>
          <cell r="I169">
            <v>41720459</v>
          </cell>
          <cell r="J169">
            <v>2961</v>
          </cell>
          <cell r="K169">
            <v>28</v>
          </cell>
          <cell r="L169">
            <v>149.85</v>
          </cell>
          <cell r="M169">
            <v>70</v>
          </cell>
        </row>
        <row r="170">
          <cell r="A170">
            <v>42971</v>
          </cell>
          <cell r="B170">
            <v>3919.4</v>
          </cell>
          <cell r="C170">
            <v>3920</v>
          </cell>
          <cell r="D170">
            <v>3870</v>
          </cell>
          <cell r="E170">
            <v>3874.5</v>
          </cell>
          <cell r="F170">
            <v>3896.3668075692299</v>
          </cell>
          <cell r="G170">
            <v>75939</v>
          </cell>
          <cell r="H170">
            <v>1842</v>
          </cell>
          <cell r="I170">
            <v>295886199</v>
          </cell>
          <cell r="J170">
            <v>65612</v>
          </cell>
          <cell r="K170">
            <v>86.4</v>
          </cell>
          <cell r="L170">
            <v>50</v>
          </cell>
          <cell r="M170">
            <v>-44.9</v>
          </cell>
        </row>
        <row r="171">
          <cell r="A171">
            <v>42970</v>
          </cell>
          <cell r="B171">
            <v>4200</v>
          </cell>
          <cell r="C171">
            <v>4200</v>
          </cell>
          <cell r="D171">
            <v>3870.3</v>
          </cell>
          <cell r="E171">
            <v>3890.15</v>
          </cell>
          <cell r="F171">
            <v>3903.7239893731598</v>
          </cell>
          <cell r="G171">
            <v>13927</v>
          </cell>
          <cell r="H171">
            <v>1201</v>
          </cell>
          <cell r="I171">
            <v>54367164</v>
          </cell>
          <cell r="J171">
            <v>2828</v>
          </cell>
          <cell r="K171">
            <v>20.309999999999999</v>
          </cell>
          <cell r="L171">
            <v>329.7</v>
          </cell>
          <cell r="M171">
            <v>-309.85000000000002</v>
          </cell>
        </row>
        <row r="172">
          <cell r="A172">
            <v>42969</v>
          </cell>
          <cell r="B172">
            <v>4002</v>
          </cell>
          <cell r="C172">
            <v>4002</v>
          </cell>
          <cell r="D172">
            <v>3877.8</v>
          </cell>
          <cell r="E172">
            <v>3885.3</v>
          </cell>
          <cell r="F172">
            <v>3890.96439337335</v>
          </cell>
          <cell r="G172">
            <v>38813</v>
          </cell>
          <cell r="H172">
            <v>1313</v>
          </cell>
          <cell r="I172">
            <v>151020001</v>
          </cell>
          <cell r="J172">
            <v>27000</v>
          </cell>
          <cell r="K172">
            <v>69.56</v>
          </cell>
          <cell r="L172">
            <v>124.2</v>
          </cell>
          <cell r="M172">
            <v>-116.7</v>
          </cell>
        </row>
        <row r="173">
          <cell r="A173">
            <v>42968</v>
          </cell>
          <cell r="B173">
            <v>4001.2</v>
          </cell>
          <cell r="C173">
            <v>4036.05</v>
          </cell>
          <cell r="D173">
            <v>3950.05</v>
          </cell>
          <cell r="E173">
            <v>3967.6</v>
          </cell>
          <cell r="F173">
            <v>3990.8284210526299</v>
          </cell>
          <cell r="G173">
            <v>7600</v>
          </cell>
          <cell r="H173">
            <v>839</v>
          </cell>
          <cell r="I173">
            <v>30330296</v>
          </cell>
          <cell r="J173">
            <v>2055</v>
          </cell>
          <cell r="K173">
            <v>27.04</v>
          </cell>
          <cell r="L173">
            <v>86</v>
          </cell>
          <cell r="M173">
            <v>-33.6</v>
          </cell>
        </row>
        <row r="174">
          <cell r="A174">
            <v>42965</v>
          </cell>
          <cell r="B174">
            <v>3975</v>
          </cell>
          <cell r="C174">
            <v>3999.8</v>
          </cell>
          <cell r="D174">
            <v>3970.15</v>
          </cell>
          <cell r="E174">
            <v>3982.75</v>
          </cell>
          <cell r="F174">
            <v>3980.3671604689398</v>
          </cell>
          <cell r="G174">
            <v>59538</v>
          </cell>
          <cell r="H174">
            <v>959</v>
          </cell>
          <cell r="I174">
            <v>236983100</v>
          </cell>
          <cell r="J174">
            <v>53397</v>
          </cell>
          <cell r="K174">
            <v>89.69</v>
          </cell>
          <cell r="L174">
            <v>29.65</v>
          </cell>
          <cell r="M174">
            <v>7.75</v>
          </cell>
        </row>
        <row r="175">
          <cell r="A175">
            <v>42964</v>
          </cell>
          <cell r="B175">
            <v>4030</v>
          </cell>
          <cell r="C175">
            <v>4036</v>
          </cell>
          <cell r="D175">
            <v>3975.7</v>
          </cell>
          <cell r="E175">
            <v>3996.85</v>
          </cell>
          <cell r="F175">
            <v>4000.3409553995898</v>
          </cell>
          <cell r="G175">
            <v>8834</v>
          </cell>
          <cell r="H175">
            <v>995</v>
          </cell>
          <cell r="I175">
            <v>35339012</v>
          </cell>
          <cell r="J175">
            <v>3030</v>
          </cell>
          <cell r="K175">
            <v>34.299999999999997</v>
          </cell>
          <cell r="L175">
            <v>60.3</v>
          </cell>
          <cell r="M175">
            <v>-33.15</v>
          </cell>
        </row>
        <row r="176">
          <cell r="A176">
            <v>42963</v>
          </cell>
          <cell r="B176">
            <v>3969.9</v>
          </cell>
          <cell r="C176">
            <v>4043.75</v>
          </cell>
          <cell r="D176">
            <v>3939.05</v>
          </cell>
          <cell r="E176">
            <v>4018.05</v>
          </cell>
          <cell r="F176">
            <v>4025.8128438674999</v>
          </cell>
          <cell r="G176">
            <v>97603</v>
          </cell>
          <cell r="H176">
            <v>3034</v>
          </cell>
          <cell r="I176">
            <v>392931411</v>
          </cell>
          <cell r="J176">
            <v>76835</v>
          </cell>
          <cell r="K176">
            <v>78.72</v>
          </cell>
          <cell r="L176">
            <v>104.7</v>
          </cell>
          <cell r="M176">
            <v>48.15</v>
          </cell>
        </row>
        <row r="177">
          <cell r="A177">
            <v>42961</v>
          </cell>
          <cell r="B177">
            <v>3844.75</v>
          </cell>
          <cell r="C177">
            <v>3969</v>
          </cell>
          <cell r="D177">
            <v>3844.75</v>
          </cell>
          <cell r="E177">
            <v>3954.15</v>
          </cell>
          <cell r="F177">
            <v>3932.29862023653</v>
          </cell>
          <cell r="G177">
            <v>9132</v>
          </cell>
          <cell r="H177">
            <v>860</v>
          </cell>
          <cell r="I177">
            <v>35909751</v>
          </cell>
          <cell r="J177">
            <v>1451</v>
          </cell>
          <cell r="K177">
            <v>15.89</v>
          </cell>
          <cell r="L177">
            <v>124.25</v>
          </cell>
          <cell r="M177">
            <v>109.4</v>
          </cell>
        </row>
        <row r="178">
          <cell r="A178">
            <v>42958</v>
          </cell>
          <cell r="B178">
            <v>3885</v>
          </cell>
          <cell r="C178">
            <v>3885</v>
          </cell>
          <cell r="D178">
            <v>3800</v>
          </cell>
          <cell r="E178">
            <v>3844.75</v>
          </cell>
          <cell r="F178">
            <v>3835.5294585987199</v>
          </cell>
          <cell r="G178">
            <v>11304</v>
          </cell>
          <cell r="H178">
            <v>1360</v>
          </cell>
          <cell r="I178">
            <v>43356825</v>
          </cell>
          <cell r="J178">
            <v>2812</v>
          </cell>
          <cell r="K178">
            <v>24.88</v>
          </cell>
          <cell r="L178">
            <v>85</v>
          </cell>
          <cell r="M178">
            <v>-40.25</v>
          </cell>
        </row>
        <row r="179">
          <cell r="A179">
            <v>42957</v>
          </cell>
          <cell r="B179">
            <v>3880</v>
          </cell>
          <cell r="C179">
            <v>3944</v>
          </cell>
          <cell r="D179">
            <v>3860.45</v>
          </cell>
          <cell r="E179">
            <v>3886.9</v>
          </cell>
          <cell r="F179">
            <v>3917.4045348264799</v>
          </cell>
          <cell r="G179">
            <v>97512</v>
          </cell>
          <cell r="H179">
            <v>1128</v>
          </cell>
          <cell r="I179">
            <v>381993951</v>
          </cell>
          <cell r="J179">
            <v>84785</v>
          </cell>
          <cell r="K179">
            <v>86.95</v>
          </cell>
          <cell r="L179">
            <v>83.55</v>
          </cell>
          <cell r="M179">
            <v>6.9</v>
          </cell>
        </row>
        <row r="180">
          <cell r="A180">
            <v>42956</v>
          </cell>
          <cell r="B180">
            <v>3913</v>
          </cell>
          <cell r="C180">
            <v>3939.65</v>
          </cell>
          <cell r="D180">
            <v>3860.15</v>
          </cell>
          <cell r="E180">
            <v>3884.25</v>
          </cell>
          <cell r="F180">
            <v>3883.45380446025</v>
          </cell>
          <cell r="G180">
            <v>24169</v>
          </cell>
          <cell r="H180">
            <v>2977</v>
          </cell>
          <cell r="I180">
            <v>93859195</v>
          </cell>
          <cell r="J180">
            <v>10976</v>
          </cell>
          <cell r="K180">
            <v>45.41</v>
          </cell>
          <cell r="L180">
            <v>79.5</v>
          </cell>
          <cell r="M180">
            <v>-28.75</v>
          </cell>
        </row>
        <row r="181">
          <cell r="A181">
            <v>42955</v>
          </cell>
          <cell r="B181">
            <v>3970</v>
          </cell>
          <cell r="C181">
            <v>4003</v>
          </cell>
          <cell r="D181">
            <v>3900</v>
          </cell>
          <cell r="E181">
            <v>3912.7</v>
          </cell>
          <cell r="F181">
            <v>3935.9092218221999</v>
          </cell>
          <cell r="G181">
            <v>18055</v>
          </cell>
          <cell r="H181">
            <v>1628</v>
          </cell>
          <cell r="I181">
            <v>71062841</v>
          </cell>
          <cell r="J181">
            <v>6900</v>
          </cell>
          <cell r="K181">
            <v>38.22</v>
          </cell>
          <cell r="L181">
            <v>103</v>
          </cell>
          <cell r="M181">
            <v>-57.3</v>
          </cell>
        </row>
        <row r="182">
          <cell r="A182">
            <v>42954</v>
          </cell>
          <cell r="B182">
            <v>3950</v>
          </cell>
          <cell r="C182">
            <v>4019.4</v>
          </cell>
          <cell r="D182">
            <v>3931.4</v>
          </cell>
          <cell r="E182">
            <v>3953.6</v>
          </cell>
          <cell r="F182">
            <v>3975.7047075606201</v>
          </cell>
          <cell r="G182">
            <v>25236</v>
          </cell>
          <cell r="H182">
            <v>2799</v>
          </cell>
          <cell r="I182">
            <v>100330884</v>
          </cell>
          <cell r="J182">
            <v>6753</v>
          </cell>
          <cell r="K182">
            <v>26.76</v>
          </cell>
          <cell r="L182">
            <v>88</v>
          </cell>
          <cell r="M182">
            <v>3.6</v>
          </cell>
        </row>
        <row r="183">
          <cell r="A183">
            <v>42951</v>
          </cell>
          <cell r="B183">
            <v>3839.15</v>
          </cell>
          <cell r="C183">
            <v>3967.2</v>
          </cell>
          <cell r="D183">
            <v>3813.85</v>
          </cell>
          <cell r="E183">
            <v>3958.65</v>
          </cell>
          <cell r="F183">
            <v>3919.48452919789</v>
          </cell>
          <cell r="G183">
            <v>67385</v>
          </cell>
          <cell r="H183">
            <v>6321</v>
          </cell>
          <cell r="I183">
            <v>264114465</v>
          </cell>
          <cell r="J183">
            <v>34143</v>
          </cell>
          <cell r="K183">
            <v>50.67</v>
          </cell>
          <cell r="L183">
            <v>153.35</v>
          </cell>
          <cell r="M183">
            <v>119.5</v>
          </cell>
        </row>
        <row r="184">
          <cell r="A184">
            <v>42950</v>
          </cell>
          <cell r="B184">
            <v>3830</v>
          </cell>
          <cell r="C184">
            <v>3843.9</v>
          </cell>
          <cell r="D184">
            <v>3775</v>
          </cell>
          <cell r="E184">
            <v>3839.15</v>
          </cell>
          <cell r="F184">
            <v>3819.1126397248399</v>
          </cell>
          <cell r="G184">
            <v>13956</v>
          </cell>
          <cell r="H184">
            <v>1454</v>
          </cell>
          <cell r="I184">
            <v>53299536</v>
          </cell>
          <cell r="J184">
            <v>4231</v>
          </cell>
          <cell r="K184">
            <v>30.32</v>
          </cell>
          <cell r="L184">
            <v>68.900000000000006</v>
          </cell>
          <cell r="M184">
            <v>9.15</v>
          </cell>
        </row>
        <row r="185">
          <cell r="A185">
            <v>42949</v>
          </cell>
          <cell r="B185">
            <v>3755.1</v>
          </cell>
          <cell r="C185">
            <v>3838</v>
          </cell>
          <cell r="D185">
            <v>3743.45</v>
          </cell>
          <cell r="E185">
            <v>3800.35</v>
          </cell>
          <cell r="F185">
            <v>3803.6374572213299</v>
          </cell>
          <cell r="G185">
            <v>68083</v>
          </cell>
          <cell r="H185">
            <v>3968</v>
          </cell>
          <cell r="I185">
            <v>258963049</v>
          </cell>
          <cell r="J185">
            <v>37526</v>
          </cell>
          <cell r="K185">
            <v>55.12</v>
          </cell>
          <cell r="L185">
            <v>94.55</v>
          </cell>
          <cell r="M185">
            <v>45.25</v>
          </cell>
        </row>
        <row r="186">
          <cell r="A186">
            <v>42948</v>
          </cell>
          <cell r="B186">
            <v>3665.1</v>
          </cell>
          <cell r="C186">
            <v>3735</v>
          </cell>
          <cell r="D186">
            <v>3665.1</v>
          </cell>
          <cell r="E186">
            <v>3721.55</v>
          </cell>
          <cell r="F186">
            <v>3697.3192228108701</v>
          </cell>
          <cell r="G186">
            <v>156101</v>
          </cell>
          <cell r="H186">
            <v>2594</v>
          </cell>
          <cell r="I186">
            <v>577155228</v>
          </cell>
          <cell r="J186">
            <v>116041</v>
          </cell>
          <cell r="K186">
            <v>74.34</v>
          </cell>
          <cell r="L186">
            <v>69.900000000000006</v>
          </cell>
          <cell r="M186">
            <v>56.45</v>
          </cell>
        </row>
        <row r="187">
          <cell r="A187">
            <v>42947</v>
          </cell>
          <cell r="B187">
            <v>3670</v>
          </cell>
          <cell r="C187">
            <v>3673.95</v>
          </cell>
          <cell r="D187">
            <v>3607</v>
          </cell>
          <cell r="E187">
            <v>3654.1</v>
          </cell>
          <cell r="F187">
            <v>3648.4269710980302</v>
          </cell>
          <cell r="G187">
            <v>49097</v>
          </cell>
          <cell r="H187">
            <v>2589</v>
          </cell>
          <cell r="I187">
            <v>179126819</v>
          </cell>
          <cell r="J187">
            <v>36608</v>
          </cell>
          <cell r="K187">
            <v>74.56</v>
          </cell>
          <cell r="L187">
            <v>66.95</v>
          </cell>
          <cell r="M187">
            <v>-15.9</v>
          </cell>
        </row>
        <row r="188">
          <cell r="A188">
            <v>42944</v>
          </cell>
          <cell r="B188">
            <v>3749</v>
          </cell>
          <cell r="C188">
            <v>3749</v>
          </cell>
          <cell r="D188">
            <v>3619</v>
          </cell>
          <cell r="E188">
            <v>3631.8</v>
          </cell>
          <cell r="F188">
            <v>3665.2626967352699</v>
          </cell>
          <cell r="G188">
            <v>97466</v>
          </cell>
          <cell r="H188">
            <v>1285</v>
          </cell>
          <cell r="I188">
            <v>357238494</v>
          </cell>
          <cell r="J188">
            <v>85469</v>
          </cell>
          <cell r="K188">
            <v>87.69</v>
          </cell>
          <cell r="L188">
            <v>130</v>
          </cell>
          <cell r="M188">
            <v>-117.2</v>
          </cell>
        </row>
        <row r="189">
          <cell r="A189">
            <v>42943</v>
          </cell>
          <cell r="B189">
            <v>3723.4</v>
          </cell>
          <cell r="C189">
            <v>3759</v>
          </cell>
          <cell r="D189">
            <v>3685</v>
          </cell>
          <cell r="E189">
            <v>3707.45</v>
          </cell>
          <cell r="F189">
            <v>3736.3485039369998</v>
          </cell>
          <cell r="G189">
            <v>12700</v>
          </cell>
          <cell r="H189">
            <v>1263</v>
          </cell>
          <cell r="I189">
            <v>47451626</v>
          </cell>
          <cell r="J189">
            <v>5151</v>
          </cell>
          <cell r="K189">
            <v>40.56</v>
          </cell>
          <cell r="L189">
            <v>74</v>
          </cell>
          <cell r="M189">
            <v>-15.95</v>
          </cell>
        </row>
        <row r="190">
          <cell r="A190">
            <v>42942</v>
          </cell>
          <cell r="B190">
            <v>3710</v>
          </cell>
          <cell r="C190">
            <v>3741</v>
          </cell>
          <cell r="D190">
            <v>3689.95</v>
          </cell>
          <cell r="E190">
            <v>3717.75</v>
          </cell>
          <cell r="F190">
            <v>3719.1195738203901</v>
          </cell>
          <cell r="G190">
            <v>16425</v>
          </cell>
          <cell r="H190">
            <v>1170</v>
          </cell>
          <cell r="I190">
            <v>61086539</v>
          </cell>
          <cell r="J190">
            <v>4422</v>
          </cell>
          <cell r="K190">
            <v>26.92</v>
          </cell>
          <cell r="L190">
            <v>51.05</v>
          </cell>
          <cell r="M190">
            <v>7.75</v>
          </cell>
        </row>
        <row r="191">
          <cell r="A191">
            <v>42941</v>
          </cell>
          <cell r="B191">
            <v>3715</v>
          </cell>
          <cell r="C191">
            <v>3747</v>
          </cell>
          <cell r="D191">
            <v>3699.9</v>
          </cell>
          <cell r="E191">
            <v>3706.85</v>
          </cell>
          <cell r="F191">
            <v>3730.6335689303801</v>
          </cell>
          <cell r="G191">
            <v>534387</v>
          </cell>
          <cell r="H191">
            <v>2778</v>
          </cell>
          <cell r="I191">
            <v>1993602081</v>
          </cell>
          <cell r="J191">
            <v>515070</v>
          </cell>
          <cell r="K191">
            <v>96.39</v>
          </cell>
          <cell r="L191">
            <v>47.1</v>
          </cell>
          <cell r="M191">
            <v>-8.15</v>
          </cell>
        </row>
        <row r="192">
          <cell r="A192">
            <v>42940</v>
          </cell>
          <cell r="B192">
            <v>3728</v>
          </cell>
          <cell r="C192">
            <v>3728</v>
          </cell>
          <cell r="D192">
            <v>3686.05</v>
          </cell>
          <cell r="E192">
            <v>3691.15</v>
          </cell>
          <cell r="F192">
            <v>3700.5993712545401</v>
          </cell>
          <cell r="G192">
            <v>10179</v>
          </cell>
          <cell r="H192">
            <v>1127</v>
          </cell>
          <cell r="I192">
            <v>37668401</v>
          </cell>
          <cell r="J192">
            <v>5024</v>
          </cell>
          <cell r="K192">
            <v>49.36</v>
          </cell>
          <cell r="L192">
            <v>41.95</v>
          </cell>
          <cell r="M192">
            <v>-36.85</v>
          </cell>
        </row>
        <row r="193">
          <cell r="A193">
            <v>42937</v>
          </cell>
          <cell r="B193">
            <v>3732.8</v>
          </cell>
          <cell r="C193">
            <v>3737</v>
          </cell>
          <cell r="D193">
            <v>3672</v>
          </cell>
          <cell r="E193">
            <v>3679.65</v>
          </cell>
          <cell r="F193">
            <v>3696.4442353857098</v>
          </cell>
          <cell r="G193">
            <v>15413</v>
          </cell>
          <cell r="H193">
            <v>2377</v>
          </cell>
          <cell r="I193">
            <v>56973295</v>
          </cell>
          <cell r="J193">
            <v>5876</v>
          </cell>
          <cell r="K193">
            <v>38.119999999999997</v>
          </cell>
          <cell r="L193">
            <v>65</v>
          </cell>
          <cell r="M193">
            <v>-53.15</v>
          </cell>
        </row>
        <row r="194">
          <cell r="A194">
            <v>42936</v>
          </cell>
          <cell r="B194">
            <v>3775.3</v>
          </cell>
          <cell r="C194">
            <v>3786.3</v>
          </cell>
          <cell r="D194">
            <v>3721.55</v>
          </cell>
          <cell r="E194">
            <v>3729.55</v>
          </cell>
          <cell r="F194">
            <v>3736.6186023621999</v>
          </cell>
          <cell r="G194">
            <v>8128</v>
          </cell>
          <cell r="H194">
            <v>1652</v>
          </cell>
          <cell r="I194">
            <v>30371236</v>
          </cell>
          <cell r="J194">
            <v>2596</v>
          </cell>
          <cell r="K194">
            <v>31.94</v>
          </cell>
          <cell r="L194">
            <v>64.75</v>
          </cell>
          <cell r="M194">
            <v>-45.75</v>
          </cell>
        </row>
        <row r="195">
          <cell r="A195">
            <v>42935</v>
          </cell>
          <cell r="B195">
            <v>3787.3</v>
          </cell>
          <cell r="C195">
            <v>3795</v>
          </cell>
          <cell r="D195">
            <v>3756</v>
          </cell>
          <cell r="E195">
            <v>3766.2</v>
          </cell>
          <cell r="F195">
            <v>3774.69680843673</v>
          </cell>
          <cell r="G195">
            <v>71971</v>
          </cell>
          <cell r="H195">
            <v>1109</v>
          </cell>
          <cell r="I195">
            <v>271668704</v>
          </cell>
          <cell r="J195">
            <v>64145</v>
          </cell>
          <cell r="K195">
            <v>89.13</v>
          </cell>
          <cell r="L195">
            <v>39</v>
          </cell>
          <cell r="M195">
            <v>-21.1</v>
          </cell>
        </row>
        <row r="196">
          <cell r="A196">
            <v>42934</v>
          </cell>
          <cell r="B196">
            <v>3735.95</v>
          </cell>
          <cell r="C196">
            <v>3807.3</v>
          </cell>
          <cell r="D196">
            <v>3712.1</v>
          </cell>
          <cell r="E196">
            <v>3785.5</v>
          </cell>
          <cell r="F196">
            <v>3786.2020835253902</v>
          </cell>
          <cell r="G196">
            <v>10847</v>
          </cell>
          <cell r="H196">
            <v>879</v>
          </cell>
          <cell r="I196">
            <v>41068934</v>
          </cell>
          <cell r="J196">
            <v>3329</v>
          </cell>
          <cell r="K196">
            <v>30.69</v>
          </cell>
          <cell r="L196">
            <v>95.2</v>
          </cell>
          <cell r="M196">
            <v>49.55</v>
          </cell>
        </row>
        <row r="197">
          <cell r="A197">
            <v>42933</v>
          </cell>
          <cell r="B197">
            <v>3767.5</v>
          </cell>
          <cell r="C197">
            <v>3785.25</v>
          </cell>
          <cell r="D197">
            <v>3742.5</v>
          </cell>
          <cell r="E197">
            <v>3763.75</v>
          </cell>
          <cell r="F197">
            <v>3765.4843135169599</v>
          </cell>
          <cell r="G197">
            <v>9403</v>
          </cell>
          <cell r="H197">
            <v>662</v>
          </cell>
          <cell r="I197">
            <v>35406849</v>
          </cell>
          <cell r="J197">
            <v>3597</v>
          </cell>
          <cell r="K197">
            <v>38.25</v>
          </cell>
          <cell r="L197">
            <v>42.75</v>
          </cell>
          <cell r="M197">
            <v>-3.75</v>
          </cell>
        </row>
        <row r="198">
          <cell r="A198">
            <v>42930</v>
          </cell>
          <cell r="B198">
            <v>3760</v>
          </cell>
          <cell r="C198">
            <v>3792</v>
          </cell>
          <cell r="D198">
            <v>3733.8</v>
          </cell>
          <cell r="E198">
            <v>3753.2</v>
          </cell>
          <cell r="F198">
            <v>3762.5633458646598</v>
          </cell>
          <cell r="G198">
            <v>15960</v>
          </cell>
          <cell r="H198">
            <v>930</v>
          </cell>
          <cell r="I198">
            <v>60050511</v>
          </cell>
          <cell r="J198">
            <v>7672</v>
          </cell>
          <cell r="K198">
            <v>48.07</v>
          </cell>
          <cell r="L198">
            <v>58.2</v>
          </cell>
          <cell r="M198">
            <v>-6.8</v>
          </cell>
        </row>
        <row r="199">
          <cell r="A199">
            <v>42929</v>
          </cell>
          <cell r="B199">
            <v>3740</v>
          </cell>
          <cell r="C199">
            <v>3767.3</v>
          </cell>
          <cell r="D199">
            <v>3725</v>
          </cell>
          <cell r="E199">
            <v>3749.7</v>
          </cell>
          <cell r="F199">
            <v>3758.0569815950898</v>
          </cell>
          <cell r="G199">
            <v>20375</v>
          </cell>
          <cell r="H199">
            <v>682</v>
          </cell>
          <cell r="I199">
            <v>76570411</v>
          </cell>
          <cell r="J199">
            <v>13956</v>
          </cell>
          <cell r="K199">
            <v>68.5</v>
          </cell>
          <cell r="L199">
            <v>42.3</v>
          </cell>
          <cell r="M199">
            <v>9.6999999999999993</v>
          </cell>
        </row>
        <row r="200">
          <cell r="A200">
            <v>42928</v>
          </cell>
          <cell r="B200">
            <v>3711</v>
          </cell>
          <cell r="C200">
            <v>3777.35</v>
          </cell>
          <cell r="D200">
            <v>3711</v>
          </cell>
          <cell r="E200">
            <v>3731.95</v>
          </cell>
          <cell r="F200">
            <v>3739.4245055889901</v>
          </cell>
          <cell r="G200">
            <v>11630</v>
          </cell>
          <cell r="H200">
            <v>1114</v>
          </cell>
          <cell r="I200">
            <v>43489507</v>
          </cell>
          <cell r="J200">
            <v>3822</v>
          </cell>
          <cell r="K200">
            <v>32.86</v>
          </cell>
          <cell r="L200">
            <v>66.349999999999994</v>
          </cell>
          <cell r="M200">
            <v>20.95</v>
          </cell>
        </row>
        <row r="201">
          <cell r="A201">
            <v>42927</v>
          </cell>
          <cell r="B201">
            <v>3700</v>
          </cell>
          <cell r="C201">
            <v>3755.55</v>
          </cell>
          <cell r="D201">
            <v>3700</v>
          </cell>
          <cell r="E201">
            <v>3750.1</v>
          </cell>
          <cell r="F201">
            <v>3749.6391304347799</v>
          </cell>
          <cell r="G201">
            <v>11040</v>
          </cell>
          <cell r="H201">
            <v>977</v>
          </cell>
          <cell r="I201">
            <v>41396016</v>
          </cell>
          <cell r="J201">
            <v>5364</v>
          </cell>
          <cell r="K201">
            <v>48.59</v>
          </cell>
          <cell r="L201">
            <v>55.55</v>
          </cell>
          <cell r="M201">
            <v>50.1</v>
          </cell>
        </row>
        <row r="202">
          <cell r="A202">
            <v>42926</v>
          </cell>
          <cell r="B202">
            <v>3694</v>
          </cell>
          <cell r="C202">
            <v>3743</v>
          </cell>
          <cell r="D202">
            <v>3680.55</v>
          </cell>
          <cell r="E202">
            <v>3732.75</v>
          </cell>
          <cell r="F202">
            <v>3721.9977803371298</v>
          </cell>
          <cell r="G202">
            <v>47755</v>
          </cell>
          <cell r="H202">
            <v>7024</v>
          </cell>
          <cell r="I202">
            <v>177744004</v>
          </cell>
          <cell r="J202">
            <v>25236</v>
          </cell>
          <cell r="K202">
            <v>52.84</v>
          </cell>
          <cell r="L202">
            <v>62.45</v>
          </cell>
          <cell r="M202">
            <v>38.75</v>
          </cell>
        </row>
        <row r="203">
          <cell r="A203">
            <v>42923</v>
          </cell>
          <cell r="B203">
            <v>3723.9</v>
          </cell>
          <cell r="C203">
            <v>3723.9</v>
          </cell>
          <cell r="D203">
            <v>3675</v>
          </cell>
          <cell r="E203">
            <v>3682.5</v>
          </cell>
          <cell r="F203">
            <v>3691.28526855359</v>
          </cell>
          <cell r="G203">
            <v>8974</v>
          </cell>
          <cell r="H203">
            <v>1289</v>
          </cell>
          <cell r="I203">
            <v>33125594</v>
          </cell>
          <cell r="J203">
            <v>2889</v>
          </cell>
          <cell r="K203">
            <v>32.19</v>
          </cell>
          <cell r="L203">
            <v>48.9</v>
          </cell>
          <cell r="M203">
            <v>-41.4</v>
          </cell>
        </row>
        <row r="204">
          <cell r="A204">
            <v>42922</v>
          </cell>
          <cell r="B204">
            <v>3707.05</v>
          </cell>
          <cell r="C204">
            <v>3745</v>
          </cell>
          <cell r="D204">
            <v>3707.05</v>
          </cell>
          <cell r="E204">
            <v>3721.4</v>
          </cell>
          <cell r="F204">
            <v>3731.3903490759699</v>
          </cell>
          <cell r="G204">
            <v>9740</v>
          </cell>
          <cell r="H204">
            <v>777</v>
          </cell>
          <cell r="I204">
            <v>36343742</v>
          </cell>
          <cell r="J204">
            <v>3282</v>
          </cell>
          <cell r="K204">
            <v>33.700000000000003</v>
          </cell>
          <cell r="L204">
            <v>37.950000000000003</v>
          </cell>
          <cell r="M204">
            <v>14.35</v>
          </cell>
        </row>
        <row r="205">
          <cell r="A205">
            <v>42921</v>
          </cell>
          <cell r="B205">
            <v>3705</v>
          </cell>
          <cell r="C205">
            <v>3717</v>
          </cell>
          <cell r="D205">
            <v>3697.6</v>
          </cell>
          <cell r="E205">
            <v>3707.05</v>
          </cell>
          <cell r="F205">
            <v>3709.3750945843599</v>
          </cell>
          <cell r="G205">
            <v>9251</v>
          </cell>
          <cell r="H205">
            <v>698</v>
          </cell>
          <cell r="I205">
            <v>34315429</v>
          </cell>
          <cell r="J205">
            <v>2635</v>
          </cell>
          <cell r="K205">
            <v>28.48</v>
          </cell>
          <cell r="L205">
            <v>19.399999999999999</v>
          </cell>
          <cell r="M205">
            <v>2.0499999999999998</v>
          </cell>
        </row>
        <row r="206">
          <cell r="A206">
            <v>42920</v>
          </cell>
          <cell r="B206">
            <v>3800</v>
          </cell>
          <cell r="C206">
            <v>3800</v>
          </cell>
          <cell r="D206">
            <v>3685</v>
          </cell>
          <cell r="E206">
            <v>3699.95</v>
          </cell>
          <cell r="F206">
            <v>3697.4135655659802</v>
          </cell>
          <cell r="G206">
            <v>2099389</v>
          </cell>
          <cell r="H206">
            <v>13070</v>
          </cell>
          <cell r="I206">
            <v>7762309368</v>
          </cell>
          <cell r="J206">
            <v>1581695</v>
          </cell>
          <cell r="K206">
            <v>75.34</v>
          </cell>
          <cell r="L206">
            <v>115</v>
          </cell>
          <cell r="M206">
            <v>-100.05</v>
          </cell>
        </row>
        <row r="207">
          <cell r="A207">
            <v>42919</v>
          </cell>
          <cell r="B207">
            <v>3695</v>
          </cell>
          <cell r="C207">
            <v>3788.55</v>
          </cell>
          <cell r="D207">
            <v>3677.4</v>
          </cell>
          <cell r="E207">
            <v>3777</v>
          </cell>
          <cell r="F207">
            <v>3736.0627550796498</v>
          </cell>
          <cell r="G207">
            <v>22787</v>
          </cell>
          <cell r="H207">
            <v>2419</v>
          </cell>
          <cell r="I207">
            <v>85133662</v>
          </cell>
          <cell r="J207">
            <v>3767</v>
          </cell>
          <cell r="K207">
            <v>16.53</v>
          </cell>
          <cell r="L207">
            <v>111.15</v>
          </cell>
          <cell r="M207">
            <v>82</v>
          </cell>
        </row>
        <row r="208">
          <cell r="A208">
            <v>42916</v>
          </cell>
          <cell r="B208">
            <v>3690</v>
          </cell>
          <cell r="C208">
            <v>3710.85</v>
          </cell>
          <cell r="D208">
            <v>3666</v>
          </cell>
          <cell r="E208">
            <v>3696.7</v>
          </cell>
          <cell r="F208">
            <v>3687.9181066867</v>
          </cell>
          <cell r="G208">
            <v>9317</v>
          </cell>
          <cell r="H208">
            <v>985</v>
          </cell>
          <cell r="I208">
            <v>34360333</v>
          </cell>
          <cell r="J208">
            <v>1596</v>
          </cell>
          <cell r="K208">
            <v>17.13</v>
          </cell>
          <cell r="L208">
            <v>44.85</v>
          </cell>
          <cell r="M208">
            <v>6.7</v>
          </cell>
        </row>
        <row r="209">
          <cell r="A209">
            <v>42915</v>
          </cell>
          <cell r="B209">
            <v>3737</v>
          </cell>
          <cell r="C209">
            <v>3737</v>
          </cell>
          <cell r="D209">
            <v>3685</v>
          </cell>
          <cell r="E209">
            <v>3719.15</v>
          </cell>
          <cell r="F209">
            <v>3708.3733091388899</v>
          </cell>
          <cell r="G209">
            <v>12124</v>
          </cell>
          <cell r="H209">
            <v>1144</v>
          </cell>
          <cell r="I209">
            <v>44960318</v>
          </cell>
          <cell r="J209">
            <v>2590</v>
          </cell>
          <cell r="K209">
            <v>21.36</v>
          </cell>
          <cell r="L209">
            <v>52</v>
          </cell>
          <cell r="M209">
            <v>-17.850000000000001</v>
          </cell>
        </row>
        <row r="210">
          <cell r="A210">
            <v>42914</v>
          </cell>
          <cell r="B210">
            <v>3673.2</v>
          </cell>
          <cell r="C210">
            <v>3723.5</v>
          </cell>
          <cell r="D210">
            <v>3668.5</v>
          </cell>
          <cell r="E210">
            <v>3687.85</v>
          </cell>
          <cell r="F210">
            <v>3691.0287822878199</v>
          </cell>
          <cell r="G210">
            <v>42005</v>
          </cell>
          <cell r="H210">
            <v>830</v>
          </cell>
          <cell r="I210">
            <v>155041664</v>
          </cell>
          <cell r="J210">
            <v>34733</v>
          </cell>
          <cell r="K210">
            <v>82.69</v>
          </cell>
          <cell r="L210">
            <v>55</v>
          </cell>
          <cell r="M210">
            <v>14.65</v>
          </cell>
        </row>
        <row r="211">
          <cell r="A211">
            <v>42913</v>
          </cell>
          <cell r="B211">
            <v>3670.7</v>
          </cell>
          <cell r="C211">
            <v>3708.8</v>
          </cell>
          <cell r="D211">
            <v>3636.55</v>
          </cell>
          <cell r="E211">
            <v>3695.95</v>
          </cell>
          <cell r="F211">
            <v>3666.7537329182701</v>
          </cell>
          <cell r="G211">
            <v>37906</v>
          </cell>
          <cell r="H211">
            <v>982</v>
          </cell>
          <cell r="I211">
            <v>138991967</v>
          </cell>
          <cell r="J211">
            <v>30598</v>
          </cell>
          <cell r="K211">
            <v>80.72</v>
          </cell>
          <cell r="L211">
            <v>72.25</v>
          </cell>
          <cell r="M211">
            <v>25.25</v>
          </cell>
        </row>
        <row r="212">
          <cell r="A212">
            <v>42909</v>
          </cell>
          <cell r="B212">
            <v>3735</v>
          </cell>
          <cell r="C212">
            <v>3736</v>
          </cell>
          <cell r="D212">
            <v>3653</v>
          </cell>
          <cell r="E212">
            <v>3660.3</v>
          </cell>
          <cell r="F212">
            <v>3679.94666254908</v>
          </cell>
          <cell r="G212">
            <v>22667</v>
          </cell>
          <cell r="H212">
            <v>1193</v>
          </cell>
          <cell r="I212">
            <v>83413351</v>
          </cell>
          <cell r="J212">
            <v>14850</v>
          </cell>
          <cell r="K212">
            <v>65.510000000000005</v>
          </cell>
          <cell r="L212">
            <v>83</v>
          </cell>
          <cell r="M212">
            <v>-74.7</v>
          </cell>
        </row>
        <row r="213">
          <cell r="A213">
            <v>42908</v>
          </cell>
          <cell r="B213">
            <v>3770</v>
          </cell>
          <cell r="C213">
            <v>3795.5</v>
          </cell>
          <cell r="D213">
            <v>3720</v>
          </cell>
          <cell r="E213">
            <v>3733.15</v>
          </cell>
          <cell r="F213">
            <v>3750.3238804774401</v>
          </cell>
          <cell r="G213">
            <v>12483</v>
          </cell>
          <cell r="H213">
            <v>1016</v>
          </cell>
          <cell r="I213">
            <v>46815293</v>
          </cell>
          <cell r="J213">
            <v>4980</v>
          </cell>
          <cell r="K213">
            <v>39.89</v>
          </cell>
          <cell r="L213">
            <v>75.5</v>
          </cell>
          <cell r="M213">
            <v>-36.85</v>
          </cell>
        </row>
        <row r="214">
          <cell r="A214">
            <v>42907</v>
          </cell>
          <cell r="B214">
            <v>3801.2</v>
          </cell>
          <cell r="C214">
            <v>3807.2</v>
          </cell>
          <cell r="D214">
            <v>3760.05</v>
          </cell>
          <cell r="E214">
            <v>3768.65</v>
          </cell>
          <cell r="F214">
            <v>3773.32853821563</v>
          </cell>
          <cell r="G214">
            <v>6882</v>
          </cell>
          <cell r="H214">
            <v>606</v>
          </cell>
          <cell r="I214">
            <v>25968047</v>
          </cell>
          <cell r="J214">
            <v>2957</v>
          </cell>
          <cell r="K214">
            <v>42.97</v>
          </cell>
          <cell r="L214">
            <v>47.15</v>
          </cell>
          <cell r="M214">
            <v>-32.549999999999997</v>
          </cell>
        </row>
        <row r="215">
          <cell r="A215">
            <v>42906</v>
          </cell>
          <cell r="B215">
            <v>3830</v>
          </cell>
          <cell r="C215">
            <v>3842.9</v>
          </cell>
          <cell r="D215">
            <v>3786.85</v>
          </cell>
          <cell r="E215">
            <v>3801.2</v>
          </cell>
          <cell r="F215">
            <v>3807.88700719293</v>
          </cell>
          <cell r="G215">
            <v>10983</v>
          </cell>
          <cell r="H215">
            <v>949</v>
          </cell>
          <cell r="I215">
            <v>41822023</v>
          </cell>
          <cell r="J215">
            <v>4660</v>
          </cell>
          <cell r="K215">
            <v>42.43</v>
          </cell>
          <cell r="L215">
            <v>56.05</v>
          </cell>
          <cell r="M215">
            <v>-28.8</v>
          </cell>
        </row>
        <row r="216">
          <cell r="A216">
            <v>42905</v>
          </cell>
          <cell r="B216">
            <v>3800</v>
          </cell>
          <cell r="C216">
            <v>3836</v>
          </cell>
          <cell r="D216">
            <v>3796.9</v>
          </cell>
          <cell r="E216">
            <v>3826.05</v>
          </cell>
          <cell r="F216">
            <v>3822.6678658342998</v>
          </cell>
          <cell r="G216">
            <v>9451</v>
          </cell>
          <cell r="H216">
            <v>1027</v>
          </cell>
          <cell r="I216">
            <v>36128034</v>
          </cell>
          <cell r="J216">
            <v>3870</v>
          </cell>
          <cell r="K216">
            <v>40.950000000000003</v>
          </cell>
          <cell r="L216">
            <v>39.1</v>
          </cell>
          <cell r="M216">
            <v>26.05</v>
          </cell>
        </row>
        <row r="217">
          <cell r="A217">
            <v>42902</v>
          </cell>
          <cell r="B217">
            <v>3780</v>
          </cell>
          <cell r="C217">
            <v>3792.85</v>
          </cell>
          <cell r="D217">
            <v>3760</v>
          </cell>
          <cell r="E217">
            <v>3778.4</v>
          </cell>
          <cell r="F217">
            <v>3778.60526012227</v>
          </cell>
          <cell r="G217">
            <v>8669</v>
          </cell>
          <cell r="H217">
            <v>761</v>
          </cell>
          <cell r="I217">
            <v>32756729</v>
          </cell>
          <cell r="J217">
            <v>3358</v>
          </cell>
          <cell r="K217">
            <v>38.74</v>
          </cell>
          <cell r="L217">
            <v>32.85</v>
          </cell>
          <cell r="M217">
            <v>-1.6</v>
          </cell>
        </row>
        <row r="218">
          <cell r="A218">
            <v>42901</v>
          </cell>
          <cell r="B218">
            <v>3792.6</v>
          </cell>
          <cell r="C218">
            <v>3819</v>
          </cell>
          <cell r="D218">
            <v>3759.6</v>
          </cell>
          <cell r="E218">
            <v>3779.35</v>
          </cell>
          <cell r="F218">
            <v>3785.7610568638702</v>
          </cell>
          <cell r="G218">
            <v>6964</v>
          </cell>
          <cell r="H218">
            <v>782</v>
          </cell>
          <cell r="I218">
            <v>26364040</v>
          </cell>
          <cell r="J218">
            <v>1580</v>
          </cell>
          <cell r="K218">
            <v>22.69</v>
          </cell>
          <cell r="L218">
            <v>59.4</v>
          </cell>
          <cell r="M218">
            <v>-13.25</v>
          </cell>
        </row>
        <row r="219">
          <cell r="A219">
            <v>42900</v>
          </cell>
          <cell r="B219">
            <v>3752.6</v>
          </cell>
          <cell r="C219">
            <v>3806</v>
          </cell>
          <cell r="D219">
            <v>3752.6</v>
          </cell>
          <cell r="E219">
            <v>3786.65</v>
          </cell>
          <cell r="F219">
            <v>3791.32540251613</v>
          </cell>
          <cell r="G219">
            <v>30682</v>
          </cell>
          <cell r="H219">
            <v>1433</v>
          </cell>
          <cell r="I219">
            <v>116325446</v>
          </cell>
          <cell r="J219">
            <v>18193</v>
          </cell>
          <cell r="K219">
            <v>59.3</v>
          </cell>
          <cell r="L219">
            <v>53.4</v>
          </cell>
          <cell r="M219">
            <v>34.049999999999997</v>
          </cell>
        </row>
        <row r="220">
          <cell r="A220">
            <v>42899</v>
          </cell>
          <cell r="B220">
            <v>3770</v>
          </cell>
          <cell r="C220">
            <v>3787.5</v>
          </cell>
          <cell r="D220">
            <v>3744.55</v>
          </cell>
          <cell r="E220">
            <v>3752.55</v>
          </cell>
          <cell r="F220">
            <v>3763.2464758650099</v>
          </cell>
          <cell r="G220">
            <v>4682</v>
          </cell>
          <cell r="H220">
            <v>601</v>
          </cell>
          <cell r="I220">
            <v>17619520</v>
          </cell>
          <cell r="J220">
            <v>1425</v>
          </cell>
          <cell r="K220">
            <v>30.44</v>
          </cell>
          <cell r="L220">
            <v>42.95</v>
          </cell>
          <cell r="M220">
            <v>-17.45</v>
          </cell>
        </row>
        <row r="221">
          <cell r="A221">
            <v>42898</v>
          </cell>
          <cell r="B221">
            <v>3791.9</v>
          </cell>
          <cell r="C221">
            <v>3791.9</v>
          </cell>
          <cell r="D221">
            <v>3760.1</v>
          </cell>
          <cell r="E221">
            <v>3774.65</v>
          </cell>
          <cell r="F221">
            <v>3776.3574759545299</v>
          </cell>
          <cell r="G221">
            <v>6862</v>
          </cell>
          <cell r="H221">
            <v>749</v>
          </cell>
          <cell r="I221">
            <v>25913365</v>
          </cell>
          <cell r="J221">
            <v>2059</v>
          </cell>
          <cell r="K221">
            <v>30.01</v>
          </cell>
          <cell r="L221">
            <v>31.8</v>
          </cell>
          <cell r="M221">
            <v>-17.25</v>
          </cell>
        </row>
        <row r="222">
          <cell r="A222">
            <v>42895</v>
          </cell>
          <cell r="B222">
            <v>3800</v>
          </cell>
          <cell r="C222">
            <v>3800.95</v>
          </cell>
          <cell r="D222">
            <v>3756.7</v>
          </cell>
          <cell r="E222">
            <v>3779.35</v>
          </cell>
          <cell r="F222">
            <v>3781.21047913138</v>
          </cell>
          <cell r="G222">
            <v>10039</v>
          </cell>
          <cell r="H222">
            <v>972</v>
          </cell>
          <cell r="I222">
            <v>37959572</v>
          </cell>
          <cell r="J222">
            <v>2311</v>
          </cell>
          <cell r="K222">
            <v>23.02</v>
          </cell>
          <cell r="L222">
            <v>44.25</v>
          </cell>
          <cell r="M222">
            <v>-20.65</v>
          </cell>
        </row>
        <row r="223">
          <cell r="A223">
            <v>42894</v>
          </cell>
          <cell r="B223">
            <v>3841.5</v>
          </cell>
          <cell r="C223">
            <v>3855</v>
          </cell>
          <cell r="D223">
            <v>3773.2</v>
          </cell>
          <cell r="E223">
            <v>3784.55</v>
          </cell>
          <cell r="F223">
            <v>3803.5111911097101</v>
          </cell>
          <cell r="G223">
            <v>12778</v>
          </cell>
          <cell r="H223">
            <v>2201</v>
          </cell>
          <cell r="I223">
            <v>48601266</v>
          </cell>
          <cell r="J223">
            <v>3416</v>
          </cell>
          <cell r="K223">
            <v>26.73</v>
          </cell>
          <cell r="L223">
            <v>81.8</v>
          </cell>
          <cell r="M223">
            <v>-56.95</v>
          </cell>
        </row>
        <row r="224">
          <cell r="A224">
            <v>42893</v>
          </cell>
          <cell r="B224">
            <v>3815.8</v>
          </cell>
          <cell r="C224">
            <v>3856</v>
          </cell>
          <cell r="D224">
            <v>3805</v>
          </cell>
          <cell r="E224">
            <v>3844.05</v>
          </cell>
          <cell r="F224">
            <v>3843.9081990189202</v>
          </cell>
          <cell r="G224">
            <v>12843</v>
          </cell>
          <cell r="H224">
            <v>1893</v>
          </cell>
          <cell r="I224">
            <v>49367313</v>
          </cell>
          <cell r="J224">
            <v>4034</v>
          </cell>
          <cell r="K224">
            <v>31.41</v>
          </cell>
          <cell r="L224">
            <v>51</v>
          </cell>
          <cell r="M224">
            <v>28.25</v>
          </cell>
        </row>
        <row r="225">
          <cell r="A225">
            <v>42892</v>
          </cell>
          <cell r="B225">
            <v>3834.9</v>
          </cell>
          <cell r="C225">
            <v>3838</v>
          </cell>
          <cell r="D225">
            <v>3791.3</v>
          </cell>
          <cell r="E225">
            <v>3815.8</v>
          </cell>
          <cell r="F225">
            <v>3810.42735176627</v>
          </cell>
          <cell r="G225">
            <v>12767</v>
          </cell>
          <cell r="H225">
            <v>1180</v>
          </cell>
          <cell r="I225">
            <v>48647726</v>
          </cell>
          <cell r="J225">
            <v>3126</v>
          </cell>
          <cell r="K225">
            <v>24.48</v>
          </cell>
          <cell r="L225">
            <v>46.7</v>
          </cell>
          <cell r="M225">
            <v>-19.100000000000001</v>
          </cell>
        </row>
        <row r="226">
          <cell r="A226">
            <v>42891</v>
          </cell>
          <cell r="B226">
            <v>3874</v>
          </cell>
          <cell r="C226">
            <v>3880.25</v>
          </cell>
          <cell r="D226">
            <v>3811.6</v>
          </cell>
          <cell r="E226">
            <v>3826.7</v>
          </cell>
          <cell r="F226">
            <v>3845.17183600713</v>
          </cell>
          <cell r="G226">
            <v>25245</v>
          </cell>
          <cell r="H226">
            <v>1904</v>
          </cell>
          <cell r="I226">
            <v>97071363</v>
          </cell>
          <cell r="J226">
            <v>5845</v>
          </cell>
          <cell r="K226">
            <v>23.15</v>
          </cell>
          <cell r="L226">
            <v>68.650000000000006</v>
          </cell>
          <cell r="M226">
            <v>-47.3</v>
          </cell>
        </row>
        <row r="227">
          <cell r="A227">
            <v>42888</v>
          </cell>
          <cell r="B227">
            <v>3780</v>
          </cell>
          <cell r="C227">
            <v>3850</v>
          </cell>
          <cell r="D227">
            <v>3764.05</v>
          </cell>
          <cell r="E227">
            <v>3841.75</v>
          </cell>
          <cell r="F227">
            <v>3822.58720910068</v>
          </cell>
          <cell r="G227">
            <v>28833</v>
          </cell>
          <cell r="H227">
            <v>2959</v>
          </cell>
          <cell r="I227">
            <v>110216657</v>
          </cell>
          <cell r="J227">
            <v>4132</v>
          </cell>
          <cell r="K227">
            <v>14.33</v>
          </cell>
          <cell r="L227">
            <v>85.95</v>
          </cell>
          <cell r="M227">
            <v>61.75</v>
          </cell>
        </row>
        <row r="228">
          <cell r="A228">
            <v>42887</v>
          </cell>
          <cell r="B228">
            <v>3741</v>
          </cell>
          <cell r="C228">
            <v>3813.1</v>
          </cell>
          <cell r="D228">
            <v>3716</v>
          </cell>
          <cell r="E228">
            <v>3734.55</v>
          </cell>
          <cell r="F228">
            <v>3769.87343124165</v>
          </cell>
          <cell r="G228">
            <v>18725</v>
          </cell>
          <cell r="H228">
            <v>1896</v>
          </cell>
          <cell r="I228">
            <v>70590880</v>
          </cell>
          <cell r="J228">
            <v>2187</v>
          </cell>
          <cell r="K228">
            <v>11.68</v>
          </cell>
          <cell r="L228">
            <v>97.1</v>
          </cell>
          <cell r="M228">
            <v>-6.45</v>
          </cell>
        </row>
        <row r="229">
          <cell r="A229">
            <v>42886</v>
          </cell>
          <cell r="B229">
            <v>3725</v>
          </cell>
          <cell r="C229">
            <v>3760</v>
          </cell>
          <cell r="D229">
            <v>3720.55</v>
          </cell>
          <cell r="E229">
            <v>3742.8</v>
          </cell>
          <cell r="F229">
            <v>3741.6133364566199</v>
          </cell>
          <cell r="G229">
            <v>12807</v>
          </cell>
          <cell r="H229">
            <v>1455</v>
          </cell>
          <cell r="I229">
            <v>47918842</v>
          </cell>
          <cell r="J229">
            <v>1914</v>
          </cell>
          <cell r="K229">
            <v>14.94</v>
          </cell>
          <cell r="L229">
            <v>39.450000000000003</v>
          </cell>
          <cell r="M229">
            <v>17.8</v>
          </cell>
        </row>
        <row r="230">
          <cell r="A230">
            <v>42885</v>
          </cell>
          <cell r="B230">
            <v>3674</v>
          </cell>
          <cell r="C230">
            <v>3752</v>
          </cell>
          <cell r="D230">
            <v>3663.6</v>
          </cell>
          <cell r="E230">
            <v>3739.5</v>
          </cell>
          <cell r="F230">
            <v>3710.5409859056099</v>
          </cell>
          <cell r="G230">
            <v>28522</v>
          </cell>
          <cell r="H230">
            <v>2648</v>
          </cell>
          <cell r="I230">
            <v>105832050</v>
          </cell>
          <cell r="J230">
            <v>8101</v>
          </cell>
          <cell r="K230">
            <v>28.4</v>
          </cell>
          <cell r="L230">
            <v>88.4</v>
          </cell>
          <cell r="M230">
            <v>65.5</v>
          </cell>
        </row>
        <row r="231">
          <cell r="A231">
            <v>42884</v>
          </cell>
          <cell r="B231">
            <v>3617</v>
          </cell>
          <cell r="C231">
            <v>3676</v>
          </cell>
          <cell r="D231">
            <v>3595.05</v>
          </cell>
          <cell r="E231">
            <v>3667.5</v>
          </cell>
          <cell r="F231">
            <v>3641.8011645290699</v>
          </cell>
          <cell r="G231">
            <v>12709</v>
          </cell>
          <cell r="H231">
            <v>1232</v>
          </cell>
          <cell r="I231">
            <v>46283651</v>
          </cell>
          <cell r="J231">
            <v>2276</v>
          </cell>
          <cell r="K231">
            <v>17.91</v>
          </cell>
          <cell r="L231">
            <v>80.95</v>
          </cell>
          <cell r="M231">
            <v>50.5</v>
          </cell>
        </row>
        <row r="232">
          <cell r="A232">
            <v>42881</v>
          </cell>
          <cell r="B232">
            <v>3625</v>
          </cell>
          <cell r="C232">
            <v>3659</v>
          </cell>
          <cell r="D232">
            <v>3606.55</v>
          </cell>
          <cell r="E232">
            <v>3616.1</v>
          </cell>
          <cell r="F232">
            <v>3637.6439968343898</v>
          </cell>
          <cell r="G232">
            <v>235026</v>
          </cell>
          <cell r="H232">
            <v>1158</v>
          </cell>
          <cell r="I232">
            <v>854940918</v>
          </cell>
          <cell r="J232">
            <v>225991</v>
          </cell>
          <cell r="K232">
            <v>96.16</v>
          </cell>
          <cell r="L232">
            <v>52.45</v>
          </cell>
          <cell r="M232">
            <v>-8.9</v>
          </cell>
        </row>
        <row r="233">
          <cell r="A233">
            <v>42880</v>
          </cell>
          <cell r="B233">
            <v>3570</v>
          </cell>
          <cell r="C233">
            <v>3635</v>
          </cell>
          <cell r="D233">
            <v>3529.65</v>
          </cell>
          <cell r="E233">
            <v>3615.75</v>
          </cell>
          <cell r="F233">
            <v>3592.9573844914598</v>
          </cell>
          <cell r="G233">
            <v>13657</v>
          </cell>
          <cell r="H233">
            <v>1382</v>
          </cell>
          <cell r="I233">
            <v>49069019</v>
          </cell>
          <cell r="J233">
            <v>3878</v>
          </cell>
          <cell r="K233">
            <v>28.4</v>
          </cell>
          <cell r="L233">
            <v>105.35</v>
          </cell>
          <cell r="M233">
            <v>45.75</v>
          </cell>
        </row>
        <row r="234">
          <cell r="A234">
            <v>42879</v>
          </cell>
          <cell r="B234">
            <v>3585</v>
          </cell>
          <cell r="C234">
            <v>3604.9</v>
          </cell>
          <cell r="D234">
            <v>3528.05</v>
          </cell>
          <cell r="E234">
            <v>3562.8</v>
          </cell>
          <cell r="F234">
            <v>3566.74587798845</v>
          </cell>
          <cell r="G234">
            <v>9704</v>
          </cell>
          <cell r="H234">
            <v>1248</v>
          </cell>
          <cell r="I234">
            <v>34611702</v>
          </cell>
          <cell r="J234">
            <v>1941</v>
          </cell>
          <cell r="K234">
            <v>20</v>
          </cell>
          <cell r="L234">
            <v>76.849999999999994</v>
          </cell>
          <cell r="M234">
            <v>-22.2</v>
          </cell>
        </row>
        <row r="235">
          <cell r="A235">
            <v>42878</v>
          </cell>
          <cell r="B235">
            <v>3590</v>
          </cell>
          <cell r="C235">
            <v>3618.95</v>
          </cell>
          <cell r="D235">
            <v>3563.65</v>
          </cell>
          <cell r="E235">
            <v>3585.45</v>
          </cell>
          <cell r="F235">
            <v>3583.5860011930799</v>
          </cell>
          <cell r="G235">
            <v>10058</v>
          </cell>
          <cell r="H235">
            <v>1334</v>
          </cell>
          <cell r="I235">
            <v>36043708</v>
          </cell>
          <cell r="J235">
            <v>1731</v>
          </cell>
          <cell r="K235">
            <v>17.21</v>
          </cell>
          <cell r="L235">
            <v>55.3</v>
          </cell>
          <cell r="M235">
            <v>-4.55</v>
          </cell>
        </row>
        <row r="236">
          <cell r="A236">
            <v>42877</v>
          </cell>
          <cell r="B236">
            <v>3590</v>
          </cell>
          <cell r="C236">
            <v>3640.25</v>
          </cell>
          <cell r="D236">
            <v>3552.2</v>
          </cell>
          <cell r="E236">
            <v>3564.5</v>
          </cell>
          <cell r="F236">
            <v>3587.50821586454</v>
          </cell>
          <cell r="G236">
            <v>11989</v>
          </cell>
          <cell r="H236">
            <v>1333</v>
          </cell>
          <cell r="I236">
            <v>43010636</v>
          </cell>
          <cell r="J236">
            <v>2034</v>
          </cell>
          <cell r="K236">
            <v>16.97</v>
          </cell>
          <cell r="L236">
            <v>88.05</v>
          </cell>
          <cell r="M236">
            <v>-25.5</v>
          </cell>
        </row>
        <row r="237">
          <cell r="A237">
            <v>42874</v>
          </cell>
          <cell r="B237">
            <v>3590</v>
          </cell>
          <cell r="C237">
            <v>3654</v>
          </cell>
          <cell r="D237">
            <v>3539.15</v>
          </cell>
          <cell r="E237">
            <v>3572.95</v>
          </cell>
          <cell r="F237">
            <v>3597.8621506624099</v>
          </cell>
          <cell r="G237">
            <v>20682</v>
          </cell>
          <cell r="H237">
            <v>1902</v>
          </cell>
          <cell r="I237">
            <v>74410985</v>
          </cell>
          <cell r="J237">
            <v>5911</v>
          </cell>
          <cell r="K237">
            <v>28.58</v>
          </cell>
          <cell r="L237">
            <v>114.85</v>
          </cell>
          <cell r="M237">
            <v>-17.05</v>
          </cell>
        </row>
        <row r="238">
          <cell r="A238">
            <v>42873</v>
          </cell>
          <cell r="B238">
            <v>3535.35</v>
          </cell>
          <cell r="C238">
            <v>3640</v>
          </cell>
          <cell r="D238">
            <v>3535.35</v>
          </cell>
          <cell r="E238">
            <v>3596.1</v>
          </cell>
          <cell r="F238">
            <v>3603.0056287170701</v>
          </cell>
          <cell r="G238">
            <v>9416</v>
          </cell>
          <cell r="H238">
            <v>1237</v>
          </cell>
          <cell r="I238">
            <v>33925901</v>
          </cell>
          <cell r="J238">
            <v>2463</v>
          </cell>
          <cell r="K238">
            <v>26.16</v>
          </cell>
          <cell r="L238">
            <v>104.65</v>
          </cell>
          <cell r="M238">
            <v>60.75</v>
          </cell>
        </row>
        <row r="239">
          <cell r="A239">
            <v>42872</v>
          </cell>
          <cell r="B239">
            <v>3604</v>
          </cell>
          <cell r="C239">
            <v>3680.7</v>
          </cell>
          <cell r="D239">
            <v>3595.45</v>
          </cell>
          <cell r="E239">
            <v>3642.75</v>
          </cell>
          <cell r="F239">
            <v>3651.02250113537</v>
          </cell>
          <cell r="G239">
            <v>24221</v>
          </cell>
          <cell r="H239">
            <v>2274</v>
          </cell>
          <cell r="I239">
            <v>88431416</v>
          </cell>
          <cell r="J239">
            <v>6523</v>
          </cell>
          <cell r="K239">
            <v>26.93</v>
          </cell>
          <cell r="L239">
            <v>85.25</v>
          </cell>
          <cell r="M239">
            <v>38.75</v>
          </cell>
        </row>
        <row r="240">
          <cell r="A240">
            <v>42871</v>
          </cell>
          <cell r="B240">
            <v>3525</v>
          </cell>
          <cell r="C240">
            <v>3631.5</v>
          </cell>
          <cell r="D240">
            <v>3493.05</v>
          </cell>
          <cell r="E240">
            <v>3619</v>
          </cell>
          <cell r="F240">
            <v>3572.56529973649</v>
          </cell>
          <cell r="G240">
            <v>24288</v>
          </cell>
          <cell r="H240">
            <v>2198</v>
          </cell>
          <cell r="I240">
            <v>86770466</v>
          </cell>
          <cell r="J240">
            <v>6372</v>
          </cell>
          <cell r="K240">
            <v>26.24</v>
          </cell>
          <cell r="L240">
            <v>138.44999999999999</v>
          </cell>
          <cell r="M240">
            <v>94</v>
          </cell>
        </row>
        <row r="241">
          <cell r="A241">
            <v>42870</v>
          </cell>
          <cell r="B241">
            <v>3545</v>
          </cell>
          <cell r="C241">
            <v>3556.95</v>
          </cell>
          <cell r="D241">
            <v>3501</v>
          </cell>
          <cell r="E241">
            <v>3517.3</v>
          </cell>
          <cell r="F241">
            <v>3523.2879686217202</v>
          </cell>
          <cell r="G241">
            <v>10963</v>
          </cell>
          <cell r="H241">
            <v>1243</v>
          </cell>
          <cell r="I241">
            <v>38625806</v>
          </cell>
          <cell r="J241">
            <v>2635</v>
          </cell>
          <cell r="K241">
            <v>24.04</v>
          </cell>
          <cell r="L241">
            <v>55.95</v>
          </cell>
          <cell r="M241">
            <v>-27.7</v>
          </cell>
        </row>
        <row r="242">
          <cell r="A242">
            <v>42867</v>
          </cell>
          <cell r="B242">
            <v>3465</v>
          </cell>
          <cell r="C242">
            <v>3554.8</v>
          </cell>
          <cell r="D242">
            <v>3462.15</v>
          </cell>
          <cell r="E242">
            <v>3536.95</v>
          </cell>
          <cell r="F242">
            <v>3513.32952255391</v>
          </cell>
          <cell r="G242">
            <v>53095</v>
          </cell>
          <cell r="H242">
            <v>3921</v>
          </cell>
          <cell r="I242">
            <v>186540231</v>
          </cell>
          <cell r="J242">
            <v>10667</v>
          </cell>
          <cell r="K242">
            <v>20.09</v>
          </cell>
          <cell r="L242">
            <v>92.65</v>
          </cell>
          <cell r="M242">
            <v>71.95</v>
          </cell>
        </row>
        <row r="243">
          <cell r="A243">
            <v>42866</v>
          </cell>
          <cell r="B243">
            <v>3360</v>
          </cell>
          <cell r="C243">
            <v>3482.6</v>
          </cell>
          <cell r="D243">
            <v>3295.5</v>
          </cell>
          <cell r="E243">
            <v>3463.8</v>
          </cell>
          <cell r="F243">
            <v>3408.9371930799798</v>
          </cell>
          <cell r="G243">
            <v>75549</v>
          </cell>
          <cell r="H243">
            <v>6079</v>
          </cell>
          <cell r="I243">
            <v>257541796</v>
          </cell>
          <cell r="J243">
            <v>18378</v>
          </cell>
          <cell r="K243">
            <v>24.33</v>
          </cell>
          <cell r="L243">
            <v>187.1</v>
          </cell>
          <cell r="M243">
            <v>103.8</v>
          </cell>
        </row>
        <row r="244">
          <cell r="A244">
            <v>42865</v>
          </cell>
          <cell r="B244">
            <v>3288</v>
          </cell>
          <cell r="C244">
            <v>3340</v>
          </cell>
          <cell r="D244">
            <v>3271.9</v>
          </cell>
          <cell r="E244">
            <v>3322.4</v>
          </cell>
          <cell r="F244">
            <v>3304.4214598540102</v>
          </cell>
          <cell r="G244">
            <v>34250</v>
          </cell>
          <cell r="H244">
            <v>4213</v>
          </cell>
          <cell r="I244">
            <v>113176435</v>
          </cell>
          <cell r="J244">
            <v>8645</v>
          </cell>
          <cell r="K244">
            <v>25.24</v>
          </cell>
          <cell r="L244">
            <v>68.099999999999994</v>
          </cell>
          <cell r="M244">
            <v>34.4</v>
          </cell>
        </row>
        <row r="245">
          <cell r="A245">
            <v>42864</v>
          </cell>
          <cell r="B245">
            <v>3409.95</v>
          </cell>
          <cell r="C245">
            <v>3435.85</v>
          </cell>
          <cell r="D245">
            <v>3280</v>
          </cell>
          <cell r="E245">
            <v>3289.8</v>
          </cell>
          <cell r="F245">
            <v>3332.7896760960598</v>
          </cell>
          <cell r="G245">
            <v>23402</v>
          </cell>
          <cell r="H245">
            <v>2210</v>
          </cell>
          <cell r="I245">
            <v>77993944</v>
          </cell>
          <cell r="J245">
            <v>7694</v>
          </cell>
          <cell r="K245">
            <v>32.880000000000003</v>
          </cell>
          <cell r="L245">
            <v>155.85</v>
          </cell>
          <cell r="M245">
            <v>-120.15</v>
          </cell>
        </row>
        <row r="246">
          <cell r="A246">
            <v>42863</v>
          </cell>
          <cell r="B246">
            <v>3383</v>
          </cell>
          <cell r="C246">
            <v>3409.9</v>
          </cell>
          <cell r="D246">
            <v>3370</v>
          </cell>
          <cell r="E246">
            <v>3393.85</v>
          </cell>
          <cell r="F246">
            <v>3393.9323294629799</v>
          </cell>
          <cell r="G246">
            <v>5512</v>
          </cell>
          <cell r="H246">
            <v>555</v>
          </cell>
          <cell r="I246">
            <v>18707355</v>
          </cell>
          <cell r="J246">
            <v>1738</v>
          </cell>
          <cell r="K246">
            <v>31.53</v>
          </cell>
          <cell r="L246">
            <v>39.9</v>
          </cell>
          <cell r="M246">
            <v>10.85</v>
          </cell>
        </row>
        <row r="247">
          <cell r="A247">
            <v>42860</v>
          </cell>
          <cell r="B247">
            <v>3376.55</v>
          </cell>
          <cell r="C247">
            <v>3411.75</v>
          </cell>
          <cell r="D247">
            <v>3341</v>
          </cell>
          <cell r="E247">
            <v>3362.6</v>
          </cell>
          <cell r="F247">
            <v>3382.5242369838402</v>
          </cell>
          <cell r="G247">
            <v>13925</v>
          </cell>
          <cell r="H247">
            <v>1397</v>
          </cell>
          <cell r="I247">
            <v>47101650</v>
          </cell>
          <cell r="J247">
            <v>2947</v>
          </cell>
          <cell r="K247">
            <v>21.16</v>
          </cell>
          <cell r="L247">
            <v>70.75</v>
          </cell>
          <cell r="M247">
            <v>-13.95</v>
          </cell>
        </row>
        <row r="248">
          <cell r="A248">
            <v>42859</v>
          </cell>
          <cell r="B248">
            <v>3376.35</v>
          </cell>
          <cell r="C248">
            <v>3410</v>
          </cell>
          <cell r="D248">
            <v>3357.8</v>
          </cell>
          <cell r="E248">
            <v>3394.1</v>
          </cell>
          <cell r="F248">
            <v>3385.2841777777699</v>
          </cell>
          <cell r="G248">
            <v>11250</v>
          </cell>
          <cell r="H248">
            <v>1323</v>
          </cell>
          <cell r="I248">
            <v>38084447</v>
          </cell>
          <cell r="J248">
            <v>4206</v>
          </cell>
          <cell r="K248">
            <v>37.39</v>
          </cell>
          <cell r="L248">
            <v>52.2</v>
          </cell>
          <cell r="M248">
            <v>17.75</v>
          </cell>
        </row>
        <row r="249">
          <cell r="A249">
            <v>42858</v>
          </cell>
          <cell r="B249">
            <v>3374.45</v>
          </cell>
          <cell r="C249">
            <v>3381</v>
          </cell>
          <cell r="D249">
            <v>3351.95</v>
          </cell>
          <cell r="E249">
            <v>3368.15</v>
          </cell>
          <cell r="F249">
            <v>3368.0405904058998</v>
          </cell>
          <cell r="G249">
            <v>10027</v>
          </cell>
          <cell r="H249">
            <v>849</v>
          </cell>
          <cell r="I249">
            <v>33771343</v>
          </cell>
          <cell r="J249">
            <v>1935</v>
          </cell>
          <cell r="K249">
            <v>19.3</v>
          </cell>
          <cell r="L249">
            <v>29.05</v>
          </cell>
          <cell r="M249">
            <v>-6.3</v>
          </cell>
        </row>
        <row r="250">
          <cell r="A250">
            <v>42857</v>
          </cell>
          <cell r="B250">
            <v>3315.65</v>
          </cell>
          <cell r="C250">
            <v>3382</v>
          </cell>
          <cell r="D250">
            <v>3303.55</v>
          </cell>
          <cell r="E250">
            <v>3351</v>
          </cell>
          <cell r="F250">
            <v>3350.7130513051302</v>
          </cell>
          <cell r="G250">
            <v>16665</v>
          </cell>
          <cell r="H250">
            <v>1721</v>
          </cell>
          <cell r="I250">
            <v>55839633</v>
          </cell>
          <cell r="J250">
            <v>4682</v>
          </cell>
          <cell r="K250">
            <v>28.09</v>
          </cell>
          <cell r="L250">
            <v>78.45</v>
          </cell>
          <cell r="M250">
            <v>35.35</v>
          </cell>
        </row>
        <row r="251">
          <cell r="A251">
            <v>42853</v>
          </cell>
          <cell r="B251">
            <v>3350</v>
          </cell>
          <cell r="C251">
            <v>3350</v>
          </cell>
          <cell r="D251">
            <v>3290</v>
          </cell>
          <cell r="E251">
            <v>3310.7</v>
          </cell>
          <cell r="F251">
            <v>3313.27471971676</v>
          </cell>
          <cell r="G251">
            <v>11863</v>
          </cell>
          <cell r="H251">
            <v>894</v>
          </cell>
          <cell r="I251">
            <v>39305378</v>
          </cell>
          <cell r="J251">
            <v>2670</v>
          </cell>
          <cell r="K251">
            <v>22.51</v>
          </cell>
          <cell r="L251">
            <v>60</v>
          </cell>
          <cell r="M251">
            <v>-39.299999999999997</v>
          </cell>
        </row>
        <row r="252">
          <cell r="A252">
            <v>42852</v>
          </cell>
          <cell r="B252">
            <v>3315.25</v>
          </cell>
          <cell r="C252">
            <v>3360.05</v>
          </cell>
          <cell r="D252">
            <v>3275</v>
          </cell>
          <cell r="E252">
            <v>3297.15</v>
          </cell>
          <cell r="F252">
            <v>3329.1812288613301</v>
          </cell>
          <cell r="G252">
            <v>14192</v>
          </cell>
          <cell r="H252">
            <v>1540</v>
          </cell>
          <cell r="I252">
            <v>47247740</v>
          </cell>
          <cell r="J252">
            <v>3100</v>
          </cell>
          <cell r="K252">
            <v>21.84</v>
          </cell>
          <cell r="L252">
            <v>85.05</v>
          </cell>
          <cell r="M252">
            <v>-18.100000000000001</v>
          </cell>
        </row>
        <row r="253">
          <cell r="A253">
            <v>42851</v>
          </cell>
          <cell r="B253">
            <v>3310</v>
          </cell>
          <cell r="C253">
            <v>3324</v>
          </cell>
          <cell r="D253">
            <v>3270.05</v>
          </cell>
          <cell r="E253">
            <v>3309.7</v>
          </cell>
          <cell r="F253">
            <v>3293.44625935162</v>
          </cell>
          <cell r="G253">
            <v>40100</v>
          </cell>
          <cell r="H253">
            <v>2158</v>
          </cell>
          <cell r="I253">
            <v>132067195</v>
          </cell>
          <cell r="J253">
            <v>24443</v>
          </cell>
          <cell r="K253">
            <v>60.96</v>
          </cell>
          <cell r="L253">
            <v>53.95</v>
          </cell>
          <cell r="M253">
            <v>-0.3</v>
          </cell>
        </row>
        <row r="254">
          <cell r="A254">
            <v>42850</v>
          </cell>
          <cell r="B254">
            <v>3204.55</v>
          </cell>
          <cell r="C254">
            <v>3315</v>
          </cell>
          <cell r="D254">
            <v>3203.25</v>
          </cell>
          <cell r="E254">
            <v>3305.7</v>
          </cell>
          <cell r="F254">
            <v>3271.7657702523202</v>
          </cell>
          <cell r="G254">
            <v>24096</v>
          </cell>
          <cell r="H254">
            <v>2321</v>
          </cell>
          <cell r="I254">
            <v>78836468</v>
          </cell>
          <cell r="J254">
            <v>7142</v>
          </cell>
          <cell r="K254">
            <v>29.64</v>
          </cell>
          <cell r="L254">
            <v>111.75</v>
          </cell>
          <cell r="M254">
            <v>101.15</v>
          </cell>
        </row>
        <row r="255">
          <cell r="A255">
            <v>42849</v>
          </cell>
          <cell r="B255">
            <v>3204.9</v>
          </cell>
          <cell r="C255">
            <v>3218.85</v>
          </cell>
          <cell r="D255">
            <v>3190</v>
          </cell>
          <cell r="E255">
            <v>3204.55</v>
          </cell>
          <cell r="F255">
            <v>3204.6054346972401</v>
          </cell>
          <cell r="G255">
            <v>12733</v>
          </cell>
          <cell r="H255">
            <v>1043</v>
          </cell>
          <cell r="I255">
            <v>40804241</v>
          </cell>
          <cell r="J255">
            <v>4917</v>
          </cell>
          <cell r="K255">
            <v>38.619999999999997</v>
          </cell>
          <cell r="L255">
            <v>28.85</v>
          </cell>
          <cell r="M255">
            <v>-0.35</v>
          </cell>
        </row>
        <row r="256">
          <cell r="A256">
            <v>42846</v>
          </cell>
          <cell r="B256">
            <v>3212.45</v>
          </cell>
          <cell r="C256">
            <v>3218</v>
          </cell>
          <cell r="D256">
            <v>3191.5</v>
          </cell>
          <cell r="E256">
            <v>3204.9</v>
          </cell>
          <cell r="F256">
            <v>3204.6306828311599</v>
          </cell>
          <cell r="G256">
            <v>11218</v>
          </cell>
          <cell r="H256">
            <v>1144</v>
          </cell>
          <cell r="I256">
            <v>35949547</v>
          </cell>
          <cell r="J256">
            <v>4040</v>
          </cell>
          <cell r="K256">
            <v>36.01</v>
          </cell>
          <cell r="L256">
            <v>26.5</v>
          </cell>
          <cell r="M256">
            <v>-7.55</v>
          </cell>
        </row>
        <row r="257">
          <cell r="A257">
            <v>42845</v>
          </cell>
          <cell r="B257">
            <v>3202.7</v>
          </cell>
          <cell r="C257">
            <v>3215</v>
          </cell>
          <cell r="D257">
            <v>3182.7</v>
          </cell>
          <cell r="E257">
            <v>3201.25</v>
          </cell>
          <cell r="F257">
            <v>3199.2516083915998</v>
          </cell>
          <cell r="G257">
            <v>7150</v>
          </cell>
          <cell r="H257">
            <v>863</v>
          </cell>
          <cell r="I257">
            <v>22874649</v>
          </cell>
          <cell r="J257">
            <v>2034</v>
          </cell>
          <cell r="K257">
            <v>28.45</v>
          </cell>
          <cell r="L257">
            <v>32.299999999999997</v>
          </cell>
          <cell r="M257">
            <v>-1.45</v>
          </cell>
        </row>
        <row r="258">
          <cell r="A258">
            <v>42844</v>
          </cell>
          <cell r="B258">
            <v>3243.6</v>
          </cell>
          <cell r="C258">
            <v>3243.6</v>
          </cell>
          <cell r="D258">
            <v>3185</v>
          </cell>
          <cell r="E258">
            <v>3204.6</v>
          </cell>
          <cell r="F258">
            <v>3210.6685637763599</v>
          </cell>
          <cell r="G258">
            <v>11948</v>
          </cell>
          <cell r="H258">
            <v>853</v>
          </cell>
          <cell r="I258">
            <v>38361068</v>
          </cell>
          <cell r="J258">
            <v>6454</v>
          </cell>
          <cell r="K258">
            <v>54.02</v>
          </cell>
          <cell r="L258">
            <v>58.6</v>
          </cell>
          <cell r="M258">
            <v>-39</v>
          </cell>
        </row>
        <row r="259">
          <cell r="A259">
            <v>42843</v>
          </cell>
          <cell r="B259">
            <v>3242.15</v>
          </cell>
          <cell r="C259">
            <v>3258.9</v>
          </cell>
          <cell r="D259">
            <v>3218.2</v>
          </cell>
          <cell r="E259">
            <v>3223.95</v>
          </cell>
          <cell r="F259">
            <v>3243.30316742081</v>
          </cell>
          <cell r="G259">
            <v>11934</v>
          </cell>
          <cell r="H259">
            <v>1557</v>
          </cell>
          <cell r="I259">
            <v>38705580</v>
          </cell>
          <cell r="J259">
            <v>5534</v>
          </cell>
          <cell r="K259">
            <v>46.37</v>
          </cell>
          <cell r="L259">
            <v>40.700000000000003</v>
          </cell>
          <cell r="M259">
            <v>-18.2</v>
          </cell>
        </row>
        <row r="260">
          <cell r="A260">
            <v>42842</v>
          </cell>
          <cell r="B260">
            <v>3210</v>
          </cell>
          <cell r="C260">
            <v>3245</v>
          </cell>
          <cell r="D260">
            <v>3210</v>
          </cell>
          <cell r="E260">
            <v>3229.95</v>
          </cell>
          <cell r="F260">
            <v>3232.5599802737001</v>
          </cell>
          <cell r="G260">
            <v>16222</v>
          </cell>
          <cell r="H260">
            <v>3016</v>
          </cell>
          <cell r="I260">
            <v>52438588</v>
          </cell>
          <cell r="J260">
            <v>6144</v>
          </cell>
          <cell r="K260">
            <v>37.869999999999997</v>
          </cell>
          <cell r="L260">
            <v>35</v>
          </cell>
          <cell r="M260">
            <v>19.95</v>
          </cell>
        </row>
        <row r="261">
          <cell r="A261">
            <v>42838</v>
          </cell>
          <cell r="B261">
            <v>3221.4</v>
          </cell>
          <cell r="C261">
            <v>3245.5</v>
          </cell>
          <cell r="D261">
            <v>3212</v>
          </cell>
          <cell r="E261">
            <v>3224.9</v>
          </cell>
          <cell r="F261">
            <v>3227.6311111111099</v>
          </cell>
          <cell r="G261">
            <v>9000</v>
          </cell>
          <cell r="H261">
            <v>1045</v>
          </cell>
          <cell r="I261">
            <v>29048680</v>
          </cell>
          <cell r="J261">
            <v>2591</v>
          </cell>
          <cell r="K261">
            <v>28.79</v>
          </cell>
          <cell r="L261">
            <v>33.5</v>
          </cell>
          <cell r="M261">
            <v>3.5</v>
          </cell>
        </row>
        <row r="262">
          <cell r="A262">
            <v>42837</v>
          </cell>
          <cell r="B262">
            <v>3210.95</v>
          </cell>
          <cell r="C262">
            <v>3233.5</v>
          </cell>
          <cell r="D262">
            <v>3200.6</v>
          </cell>
          <cell r="E262">
            <v>3226.15</v>
          </cell>
          <cell r="F262">
            <v>3221.2439335887598</v>
          </cell>
          <cell r="G262">
            <v>10962</v>
          </cell>
          <cell r="H262">
            <v>931</v>
          </cell>
          <cell r="I262">
            <v>35311276</v>
          </cell>
          <cell r="J262">
            <v>3591</v>
          </cell>
          <cell r="K262">
            <v>32.76</v>
          </cell>
          <cell r="L262">
            <v>32.9</v>
          </cell>
          <cell r="M262">
            <v>15.2</v>
          </cell>
        </row>
        <row r="263">
          <cell r="A263">
            <v>42836</v>
          </cell>
          <cell r="B263">
            <v>3200.05</v>
          </cell>
          <cell r="C263">
            <v>3224.25</v>
          </cell>
          <cell r="D263">
            <v>3186.7</v>
          </cell>
          <cell r="E263">
            <v>3201.35</v>
          </cell>
          <cell r="F263">
            <v>3206.1110688474701</v>
          </cell>
          <cell r="G263">
            <v>13145</v>
          </cell>
          <cell r="H263">
            <v>2267</v>
          </cell>
          <cell r="I263">
            <v>42144330</v>
          </cell>
          <cell r="J263">
            <v>7100</v>
          </cell>
          <cell r="K263">
            <v>54.01</v>
          </cell>
          <cell r="L263">
            <v>37.549999999999997</v>
          </cell>
          <cell r="M263">
            <v>1.3</v>
          </cell>
        </row>
        <row r="264">
          <cell r="A264">
            <v>42835</v>
          </cell>
          <cell r="B264">
            <v>3214</v>
          </cell>
          <cell r="C264">
            <v>3226.95</v>
          </cell>
          <cell r="D264">
            <v>3187.2</v>
          </cell>
          <cell r="E264">
            <v>3199.45</v>
          </cell>
          <cell r="F264">
            <v>3201.8952488687701</v>
          </cell>
          <cell r="G264">
            <v>8840</v>
          </cell>
          <cell r="H264">
            <v>1025</v>
          </cell>
          <cell r="I264">
            <v>28304754</v>
          </cell>
          <cell r="J264">
            <v>3226</v>
          </cell>
          <cell r="K264">
            <v>36.49</v>
          </cell>
          <cell r="L264">
            <v>39.75</v>
          </cell>
          <cell r="M264">
            <v>-14.55</v>
          </cell>
        </row>
        <row r="265">
          <cell r="A265">
            <v>42832</v>
          </cell>
          <cell r="B265">
            <v>3207.9</v>
          </cell>
          <cell r="C265">
            <v>3235</v>
          </cell>
          <cell r="D265">
            <v>3200</v>
          </cell>
          <cell r="E265">
            <v>3216.6</v>
          </cell>
          <cell r="F265">
            <v>3218.7281420764998</v>
          </cell>
          <cell r="G265">
            <v>16836</v>
          </cell>
          <cell r="H265">
            <v>1952</v>
          </cell>
          <cell r="I265">
            <v>54190507</v>
          </cell>
          <cell r="J265">
            <v>7619</v>
          </cell>
          <cell r="K265">
            <v>45.25</v>
          </cell>
          <cell r="L265">
            <v>35</v>
          </cell>
          <cell r="M265">
            <v>8.6999999999999993</v>
          </cell>
        </row>
        <row r="266">
          <cell r="A266">
            <v>42831</v>
          </cell>
          <cell r="B266">
            <v>3190</v>
          </cell>
          <cell r="C266">
            <v>3219.75</v>
          </cell>
          <cell r="D266">
            <v>3180</v>
          </cell>
          <cell r="E266">
            <v>3205.35</v>
          </cell>
          <cell r="F266">
            <v>3201.8217413704201</v>
          </cell>
          <cell r="G266">
            <v>17469</v>
          </cell>
          <cell r="H266">
            <v>1956</v>
          </cell>
          <cell r="I266">
            <v>55932624</v>
          </cell>
          <cell r="J266">
            <v>5245</v>
          </cell>
          <cell r="K266">
            <v>30.02</v>
          </cell>
          <cell r="L266">
            <v>39.75</v>
          </cell>
          <cell r="M266">
            <v>15.35</v>
          </cell>
        </row>
        <row r="267">
          <cell r="A267">
            <v>42830</v>
          </cell>
          <cell r="B267">
            <v>3205</v>
          </cell>
          <cell r="C267">
            <v>3226.5</v>
          </cell>
          <cell r="D267">
            <v>3191</v>
          </cell>
          <cell r="E267">
            <v>3196.35</v>
          </cell>
          <cell r="F267">
            <v>3203.32682830672</v>
          </cell>
          <cell r="G267">
            <v>15219</v>
          </cell>
          <cell r="H267">
            <v>1580</v>
          </cell>
          <cell r="I267">
            <v>48751431</v>
          </cell>
          <cell r="J267">
            <v>5776</v>
          </cell>
          <cell r="K267">
            <v>37.950000000000003</v>
          </cell>
          <cell r="L267">
            <v>35.5</v>
          </cell>
          <cell r="M267">
            <v>-8.65</v>
          </cell>
        </row>
        <row r="268">
          <cell r="A268">
            <v>42828</v>
          </cell>
          <cell r="B268">
            <v>3250</v>
          </cell>
          <cell r="C268">
            <v>3263.95</v>
          </cell>
          <cell r="D268">
            <v>3195.2</v>
          </cell>
          <cell r="E268">
            <v>3204.7</v>
          </cell>
          <cell r="F268">
            <v>3223.8803551471501</v>
          </cell>
          <cell r="G268">
            <v>16106</v>
          </cell>
          <cell r="H268">
            <v>1298</v>
          </cell>
          <cell r="I268">
            <v>51923817</v>
          </cell>
          <cell r="J268">
            <v>3909</v>
          </cell>
          <cell r="K268">
            <v>24.27</v>
          </cell>
          <cell r="L268">
            <v>68.75</v>
          </cell>
          <cell r="M268">
            <v>-45.3</v>
          </cell>
        </row>
        <row r="269">
          <cell r="A269">
            <v>42825</v>
          </cell>
          <cell r="B269">
            <v>3206.05</v>
          </cell>
          <cell r="C269">
            <v>3232.05</v>
          </cell>
          <cell r="D269">
            <v>3200</v>
          </cell>
          <cell r="E269">
            <v>3223.85</v>
          </cell>
          <cell r="F269">
            <v>3215.35272091862</v>
          </cell>
          <cell r="G269">
            <v>48072</v>
          </cell>
          <cell r="H269">
            <v>2312</v>
          </cell>
          <cell r="I269">
            <v>154568436</v>
          </cell>
          <cell r="J269">
            <v>8618</v>
          </cell>
          <cell r="K269">
            <v>17.93</v>
          </cell>
          <cell r="L269">
            <v>32.049999999999997</v>
          </cell>
          <cell r="M269">
            <v>17.8</v>
          </cell>
        </row>
        <row r="270">
          <cell r="A270">
            <v>42824</v>
          </cell>
          <cell r="B270">
            <v>3210</v>
          </cell>
          <cell r="C270">
            <v>3265</v>
          </cell>
          <cell r="D270">
            <v>3202.65</v>
          </cell>
          <cell r="E270">
            <v>3231.5</v>
          </cell>
          <cell r="F270">
            <v>3243.4857438652398</v>
          </cell>
          <cell r="G270">
            <v>35739</v>
          </cell>
          <cell r="H270">
            <v>3007</v>
          </cell>
          <cell r="I270">
            <v>115918937</v>
          </cell>
          <cell r="J270">
            <v>10331</v>
          </cell>
          <cell r="K270">
            <v>28.91</v>
          </cell>
          <cell r="L270">
            <v>62.35</v>
          </cell>
          <cell r="M270">
            <v>21.5</v>
          </cell>
        </row>
        <row r="271">
          <cell r="A271">
            <v>42823</v>
          </cell>
          <cell r="B271">
            <v>3328.05</v>
          </cell>
          <cell r="C271">
            <v>3336.4</v>
          </cell>
          <cell r="D271">
            <v>3180</v>
          </cell>
          <cell r="E271">
            <v>3223.25</v>
          </cell>
          <cell r="F271">
            <v>3284.8637968234698</v>
          </cell>
          <cell r="G271">
            <v>171949</v>
          </cell>
          <cell r="H271">
            <v>6884</v>
          </cell>
          <cell r="I271">
            <v>564829045</v>
          </cell>
          <cell r="J271">
            <v>103495</v>
          </cell>
          <cell r="K271">
            <v>60.19</v>
          </cell>
          <cell r="L271">
            <v>156.4</v>
          </cell>
          <cell r="M271">
            <v>-104.8</v>
          </cell>
        </row>
        <row r="272">
          <cell r="A272">
            <v>42822</v>
          </cell>
          <cell r="B272">
            <v>3344</v>
          </cell>
          <cell r="C272">
            <v>3356.9</v>
          </cell>
          <cell r="D272">
            <v>3312</v>
          </cell>
          <cell r="E272">
            <v>3328.05</v>
          </cell>
          <cell r="F272">
            <v>3330.3961112509401</v>
          </cell>
          <cell r="G272">
            <v>15892</v>
          </cell>
          <cell r="H272">
            <v>1991</v>
          </cell>
          <cell r="I272">
            <v>52926655</v>
          </cell>
          <cell r="J272">
            <v>5578</v>
          </cell>
          <cell r="K272">
            <v>35.1</v>
          </cell>
          <cell r="L272">
            <v>44.9</v>
          </cell>
          <cell r="M272">
            <v>-15.95</v>
          </cell>
        </row>
        <row r="273">
          <cell r="A273">
            <v>42821</v>
          </cell>
          <cell r="B273">
            <v>3375</v>
          </cell>
          <cell r="C273">
            <v>3397</v>
          </cell>
          <cell r="D273">
            <v>3311.6</v>
          </cell>
          <cell r="E273">
            <v>3340.25</v>
          </cell>
          <cell r="F273">
            <v>3342.8952556715799</v>
          </cell>
          <cell r="G273">
            <v>22216</v>
          </cell>
          <cell r="H273">
            <v>2280</v>
          </cell>
          <cell r="I273">
            <v>74265761</v>
          </cell>
          <cell r="J273">
            <v>5902</v>
          </cell>
          <cell r="K273">
            <v>26.57</v>
          </cell>
          <cell r="L273">
            <v>85.4</v>
          </cell>
          <cell r="M273">
            <v>-34.75</v>
          </cell>
        </row>
        <row r="274">
          <cell r="A274">
            <v>42818</v>
          </cell>
          <cell r="B274">
            <v>3356.1</v>
          </cell>
          <cell r="C274">
            <v>3385</v>
          </cell>
          <cell r="D274">
            <v>3344.55</v>
          </cell>
          <cell r="E274">
            <v>3376.6</v>
          </cell>
          <cell r="F274">
            <v>3371.66462769085</v>
          </cell>
          <cell r="G274">
            <v>17002</v>
          </cell>
          <cell r="H274">
            <v>1853</v>
          </cell>
          <cell r="I274">
            <v>57325042</v>
          </cell>
          <cell r="J274">
            <v>8347</v>
          </cell>
          <cell r="K274">
            <v>49.09</v>
          </cell>
          <cell r="L274">
            <v>40.450000000000003</v>
          </cell>
          <cell r="M274">
            <v>20.5</v>
          </cell>
        </row>
        <row r="275">
          <cell r="A275">
            <v>42817</v>
          </cell>
          <cell r="B275">
            <v>3333.35</v>
          </cell>
          <cell r="C275">
            <v>3378</v>
          </cell>
          <cell r="D275">
            <v>3328.05</v>
          </cell>
          <cell r="E275">
            <v>3366.55</v>
          </cell>
          <cell r="F275">
            <v>3360.0277439951301</v>
          </cell>
          <cell r="G275">
            <v>13156</v>
          </cell>
          <cell r="H275">
            <v>2084</v>
          </cell>
          <cell r="I275">
            <v>44204525</v>
          </cell>
          <cell r="J275">
            <v>4863</v>
          </cell>
          <cell r="K275">
            <v>36.96</v>
          </cell>
          <cell r="L275">
            <v>49.95</v>
          </cell>
          <cell r="M275">
            <v>33.200000000000003</v>
          </cell>
        </row>
        <row r="276">
          <cell r="A276">
            <v>42816</v>
          </cell>
          <cell r="B276">
            <v>3325</v>
          </cell>
          <cell r="C276">
            <v>3338.8</v>
          </cell>
          <cell r="D276">
            <v>3301</v>
          </cell>
          <cell r="E276">
            <v>3310.55</v>
          </cell>
          <cell r="F276">
            <v>3316.9427963449698</v>
          </cell>
          <cell r="G276">
            <v>15978</v>
          </cell>
          <cell r="H276">
            <v>1437</v>
          </cell>
          <cell r="I276">
            <v>52998112</v>
          </cell>
          <cell r="J276">
            <v>7464</v>
          </cell>
          <cell r="K276">
            <v>46.71</v>
          </cell>
          <cell r="L276">
            <v>37.799999999999997</v>
          </cell>
          <cell r="M276">
            <v>-14.45</v>
          </cell>
        </row>
        <row r="277">
          <cell r="A277">
            <v>42815</v>
          </cell>
          <cell r="B277">
            <v>3341.05</v>
          </cell>
          <cell r="C277">
            <v>3358.15</v>
          </cell>
          <cell r="D277">
            <v>3330</v>
          </cell>
          <cell r="E277">
            <v>3342.8</v>
          </cell>
          <cell r="F277">
            <v>3341.5132211538398</v>
          </cell>
          <cell r="G277">
            <v>6656</v>
          </cell>
          <cell r="H277">
            <v>733</v>
          </cell>
          <cell r="I277">
            <v>22241112</v>
          </cell>
          <cell r="J277">
            <v>1581</v>
          </cell>
          <cell r="K277">
            <v>23.75</v>
          </cell>
          <cell r="L277">
            <v>28.15</v>
          </cell>
          <cell r="M277">
            <v>1.75</v>
          </cell>
        </row>
        <row r="278">
          <cell r="A278">
            <v>42814</v>
          </cell>
          <cell r="B278">
            <v>3351.7</v>
          </cell>
          <cell r="C278">
            <v>3366.9</v>
          </cell>
          <cell r="D278">
            <v>3325</v>
          </cell>
          <cell r="E278">
            <v>3337.65</v>
          </cell>
          <cell r="F278">
            <v>3340.7332337937</v>
          </cell>
          <cell r="G278">
            <v>8037</v>
          </cell>
          <cell r="H278">
            <v>873</v>
          </cell>
          <cell r="I278">
            <v>26849473</v>
          </cell>
          <cell r="J278">
            <v>4439</v>
          </cell>
          <cell r="K278">
            <v>55.23</v>
          </cell>
          <cell r="L278">
            <v>41.9</v>
          </cell>
          <cell r="M278">
            <v>-14.05</v>
          </cell>
        </row>
        <row r="279">
          <cell r="A279">
            <v>42811</v>
          </cell>
          <cell r="B279">
            <v>3350.2</v>
          </cell>
          <cell r="C279">
            <v>3374.8</v>
          </cell>
          <cell r="D279">
            <v>3336.75</v>
          </cell>
          <cell r="E279">
            <v>3345.25</v>
          </cell>
          <cell r="F279">
            <v>3358.8231564572702</v>
          </cell>
          <cell r="G279">
            <v>10252</v>
          </cell>
          <cell r="H279">
            <v>1303</v>
          </cell>
          <cell r="I279">
            <v>34434655</v>
          </cell>
          <cell r="J279">
            <v>2787</v>
          </cell>
          <cell r="K279">
            <v>27.18</v>
          </cell>
          <cell r="L279">
            <v>38.049999999999997</v>
          </cell>
          <cell r="M279">
            <v>-4.95</v>
          </cell>
        </row>
        <row r="280">
          <cell r="A280">
            <v>42810</v>
          </cell>
          <cell r="B280">
            <v>3367</v>
          </cell>
          <cell r="C280">
            <v>3387.35</v>
          </cell>
          <cell r="D280">
            <v>3341.1</v>
          </cell>
          <cell r="E280">
            <v>3348.8</v>
          </cell>
          <cell r="F280">
            <v>3362.5701172077502</v>
          </cell>
          <cell r="G280">
            <v>19282</v>
          </cell>
          <cell r="H280">
            <v>2269</v>
          </cell>
          <cell r="I280">
            <v>64837077</v>
          </cell>
          <cell r="J280">
            <v>6691</v>
          </cell>
          <cell r="K280">
            <v>34.700000000000003</v>
          </cell>
          <cell r="L280">
            <v>46.25</v>
          </cell>
          <cell r="M280">
            <v>-18.2</v>
          </cell>
        </row>
        <row r="281">
          <cell r="A281">
            <v>42809</v>
          </cell>
          <cell r="B281">
            <v>3351.1</v>
          </cell>
          <cell r="C281">
            <v>3406</v>
          </cell>
          <cell r="D281">
            <v>3340.75</v>
          </cell>
          <cell r="E281">
            <v>3399.25</v>
          </cell>
          <cell r="F281">
            <v>3368.6297583946498</v>
          </cell>
          <cell r="G281">
            <v>562322</v>
          </cell>
          <cell r="H281">
            <v>2961</v>
          </cell>
          <cell r="I281">
            <v>1894254623</v>
          </cell>
          <cell r="J281">
            <v>544361</v>
          </cell>
          <cell r="K281">
            <v>96.81</v>
          </cell>
          <cell r="L281">
            <v>65.25</v>
          </cell>
          <cell r="M281">
            <v>48.15</v>
          </cell>
        </row>
        <row r="282">
          <cell r="A282">
            <v>42808</v>
          </cell>
          <cell r="B282">
            <v>3351</v>
          </cell>
          <cell r="C282">
            <v>3379.8</v>
          </cell>
          <cell r="D282">
            <v>3348</v>
          </cell>
          <cell r="E282">
            <v>3357.5</v>
          </cell>
          <cell r="F282">
            <v>3360.3752805996601</v>
          </cell>
          <cell r="G282">
            <v>533233</v>
          </cell>
          <cell r="H282">
            <v>4170</v>
          </cell>
          <cell r="I282">
            <v>1791862992</v>
          </cell>
          <cell r="J282">
            <v>509083</v>
          </cell>
          <cell r="K282">
            <v>95.47</v>
          </cell>
          <cell r="L282">
            <v>31.8</v>
          </cell>
          <cell r="M282">
            <v>6.5</v>
          </cell>
        </row>
        <row r="283">
          <cell r="A283">
            <v>42804</v>
          </cell>
          <cell r="B283">
            <v>3302.9</v>
          </cell>
          <cell r="C283">
            <v>3326.95</v>
          </cell>
          <cell r="D283">
            <v>3290.1</v>
          </cell>
          <cell r="E283">
            <v>3311.6</v>
          </cell>
          <cell r="F283">
            <v>3307.9078414166402</v>
          </cell>
          <cell r="G283">
            <v>101423</v>
          </cell>
          <cell r="H283">
            <v>1395</v>
          </cell>
          <cell r="I283">
            <v>335497937</v>
          </cell>
          <cell r="J283">
            <v>92806</v>
          </cell>
          <cell r="K283">
            <v>91.5</v>
          </cell>
          <cell r="L283">
            <v>36.85</v>
          </cell>
          <cell r="M283">
            <v>8.6999999999999993</v>
          </cell>
        </row>
        <row r="284">
          <cell r="A284">
            <v>42803</v>
          </cell>
          <cell r="B284">
            <v>3285</v>
          </cell>
          <cell r="C284">
            <v>3297.85</v>
          </cell>
          <cell r="D284">
            <v>3259.95</v>
          </cell>
          <cell r="E284">
            <v>3273.7</v>
          </cell>
          <cell r="F284">
            <v>3275.17596423645</v>
          </cell>
          <cell r="G284">
            <v>21027</v>
          </cell>
          <cell r="H284">
            <v>1845</v>
          </cell>
          <cell r="I284">
            <v>68867125</v>
          </cell>
          <cell r="J284">
            <v>10916</v>
          </cell>
          <cell r="K284">
            <v>51.91</v>
          </cell>
          <cell r="L284">
            <v>37.9</v>
          </cell>
          <cell r="M284">
            <v>-11.3</v>
          </cell>
        </row>
        <row r="285">
          <cell r="A285">
            <v>42802</v>
          </cell>
          <cell r="B285">
            <v>3331</v>
          </cell>
          <cell r="C285">
            <v>3331</v>
          </cell>
          <cell r="D285">
            <v>3258.5</v>
          </cell>
          <cell r="E285">
            <v>3270.9</v>
          </cell>
          <cell r="F285">
            <v>3281.9121099689701</v>
          </cell>
          <cell r="G285">
            <v>16441</v>
          </cell>
          <cell r="H285">
            <v>2094</v>
          </cell>
          <cell r="I285">
            <v>53957917</v>
          </cell>
          <cell r="J285">
            <v>4222</v>
          </cell>
          <cell r="K285">
            <v>25.68</v>
          </cell>
          <cell r="L285">
            <v>72.5</v>
          </cell>
          <cell r="M285">
            <v>-60.1</v>
          </cell>
        </row>
        <row r="286">
          <cell r="A286">
            <v>42801</v>
          </cell>
          <cell r="B286">
            <v>3315</v>
          </cell>
          <cell r="C286">
            <v>3320</v>
          </cell>
          <cell r="D286">
            <v>3281.65</v>
          </cell>
          <cell r="E286">
            <v>3299.4</v>
          </cell>
          <cell r="F286">
            <v>3304.8607068606998</v>
          </cell>
          <cell r="G286">
            <v>8177</v>
          </cell>
          <cell r="H286">
            <v>1022</v>
          </cell>
          <cell r="I286">
            <v>27023846</v>
          </cell>
          <cell r="J286">
            <v>1931</v>
          </cell>
          <cell r="K286">
            <v>23.62</v>
          </cell>
          <cell r="L286">
            <v>38.35</v>
          </cell>
          <cell r="M286">
            <v>-15.6</v>
          </cell>
        </row>
        <row r="287">
          <cell r="A287">
            <v>42800</v>
          </cell>
          <cell r="B287">
            <v>3275.95</v>
          </cell>
          <cell r="C287">
            <v>3332</v>
          </cell>
          <cell r="D287">
            <v>3274.6</v>
          </cell>
          <cell r="E287">
            <v>3320.85</v>
          </cell>
          <cell r="F287">
            <v>3305.1776412518302</v>
          </cell>
          <cell r="G287">
            <v>19044</v>
          </cell>
          <cell r="H287">
            <v>3618</v>
          </cell>
          <cell r="I287">
            <v>62943803</v>
          </cell>
          <cell r="J287">
            <v>7952</v>
          </cell>
          <cell r="K287">
            <v>41.76</v>
          </cell>
          <cell r="L287">
            <v>57.4</v>
          </cell>
          <cell r="M287">
            <v>44.9</v>
          </cell>
        </row>
        <row r="288">
          <cell r="A288">
            <v>42797</v>
          </cell>
          <cell r="B288">
            <v>3223.95</v>
          </cell>
          <cell r="C288">
            <v>3289.95</v>
          </cell>
          <cell r="D288">
            <v>3209.4</v>
          </cell>
          <cell r="E288">
            <v>3270.55</v>
          </cell>
          <cell r="F288">
            <v>3242.9026941362899</v>
          </cell>
          <cell r="G288">
            <v>12620</v>
          </cell>
          <cell r="H288">
            <v>1420</v>
          </cell>
          <cell r="I288">
            <v>40925432</v>
          </cell>
          <cell r="J288">
            <v>3414</v>
          </cell>
          <cell r="K288">
            <v>27.05</v>
          </cell>
          <cell r="L288">
            <v>80.55</v>
          </cell>
          <cell r="M288">
            <v>46.6</v>
          </cell>
        </row>
        <row r="289">
          <cell r="A289">
            <v>42796</v>
          </cell>
          <cell r="B289">
            <v>3203</v>
          </cell>
          <cell r="C289">
            <v>3260.5</v>
          </cell>
          <cell r="D289">
            <v>3191.05</v>
          </cell>
          <cell r="E289">
            <v>3227.55</v>
          </cell>
          <cell r="F289">
            <v>3238.8588337158099</v>
          </cell>
          <cell r="G289">
            <v>118959</v>
          </cell>
          <cell r="H289">
            <v>2472</v>
          </cell>
          <cell r="I289">
            <v>385291408</v>
          </cell>
          <cell r="J289">
            <v>95394</v>
          </cell>
          <cell r="K289">
            <v>80.19</v>
          </cell>
          <cell r="L289">
            <v>69.45</v>
          </cell>
          <cell r="M289">
            <v>24.55</v>
          </cell>
        </row>
        <row r="290">
          <cell r="A290">
            <v>42795</v>
          </cell>
          <cell r="B290">
            <v>3149.05</v>
          </cell>
          <cell r="C290">
            <v>3196</v>
          </cell>
          <cell r="D290">
            <v>3149.05</v>
          </cell>
          <cell r="E290">
            <v>3184</v>
          </cell>
          <cell r="F290">
            <v>3182.44985783027</v>
          </cell>
          <cell r="G290">
            <v>18288</v>
          </cell>
          <cell r="H290">
            <v>1935</v>
          </cell>
          <cell r="I290">
            <v>58200643</v>
          </cell>
          <cell r="J290">
            <v>4599</v>
          </cell>
          <cell r="K290">
            <v>25.15</v>
          </cell>
          <cell r="L290">
            <v>46.95</v>
          </cell>
          <cell r="M290">
            <v>34.950000000000003</v>
          </cell>
        </row>
        <row r="291">
          <cell r="A291">
            <v>42794</v>
          </cell>
          <cell r="B291">
            <v>3172.1</v>
          </cell>
          <cell r="C291">
            <v>3177.95</v>
          </cell>
          <cell r="D291">
            <v>3129.95</v>
          </cell>
          <cell r="E291">
            <v>3135</v>
          </cell>
          <cell r="F291">
            <v>3147.0273740386101</v>
          </cell>
          <cell r="G291">
            <v>63710</v>
          </cell>
          <cell r="H291">
            <v>1528</v>
          </cell>
          <cell r="I291">
            <v>200497114</v>
          </cell>
          <cell r="J291">
            <v>4185</v>
          </cell>
          <cell r="K291">
            <v>6.57</v>
          </cell>
          <cell r="L291">
            <v>48</v>
          </cell>
          <cell r="M291">
            <v>-37.1</v>
          </cell>
        </row>
        <row r="292">
          <cell r="A292">
            <v>42793</v>
          </cell>
          <cell r="B292">
            <v>3218</v>
          </cell>
          <cell r="C292">
            <v>3218</v>
          </cell>
          <cell r="D292">
            <v>3155.9</v>
          </cell>
          <cell r="E292">
            <v>3168.35</v>
          </cell>
          <cell r="F292">
            <v>3181.2036568537201</v>
          </cell>
          <cell r="G292">
            <v>17392</v>
          </cell>
          <cell r="H292">
            <v>1759</v>
          </cell>
          <cell r="I292">
            <v>55327494</v>
          </cell>
          <cell r="J292">
            <v>4742</v>
          </cell>
          <cell r="K292">
            <v>27.27</v>
          </cell>
          <cell r="L292">
            <v>62.1</v>
          </cell>
          <cell r="M292">
            <v>-49.65</v>
          </cell>
        </row>
        <row r="293">
          <cell r="A293">
            <v>42789</v>
          </cell>
          <cell r="B293">
            <v>3150</v>
          </cell>
          <cell r="C293">
            <v>3199</v>
          </cell>
          <cell r="D293">
            <v>3149.55</v>
          </cell>
          <cell r="E293">
            <v>3177.2</v>
          </cell>
          <cell r="F293">
            <v>3177.9468941555301</v>
          </cell>
          <cell r="G293">
            <v>35401</v>
          </cell>
          <cell r="H293">
            <v>3283</v>
          </cell>
          <cell r="I293">
            <v>112502498</v>
          </cell>
          <cell r="J293">
            <v>15752</v>
          </cell>
          <cell r="K293">
            <v>44.5</v>
          </cell>
          <cell r="L293">
            <v>49.45</v>
          </cell>
          <cell r="M293">
            <v>27.2</v>
          </cell>
        </row>
        <row r="294">
          <cell r="A294">
            <v>42788</v>
          </cell>
          <cell r="B294">
            <v>3118.05</v>
          </cell>
          <cell r="C294">
            <v>3173.95</v>
          </cell>
          <cell r="D294">
            <v>3111.85</v>
          </cell>
          <cell r="E294">
            <v>3164.8</v>
          </cell>
          <cell r="F294">
            <v>3136.8054131705198</v>
          </cell>
          <cell r="G294">
            <v>30629</v>
          </cell>
          <cell r="H294">
            <v>4734</v>
          </cell>
          <cell r="I294">
            <v>96077213</v>
          </cell>
          <cell r="J294">
            <v>17579</v>
          </cell>
          <cell r="K294">
            <v>57.39</v>
          </cell>
          <cell r="L294">
            <v>62.1</v>
          </cell>
          <cell r="M294">
            <v>46.75</v>
          </cell>
        </row>
        <row r="295">
          <cell r="A295">
            <v>42787</v>
          </cell>
          <cell r="B295">
            <v>3107.35</v>
          </cell>
          <cell r="C295">
            <v>3139</v>
          </cell>
          <cell r="D295">
            <v>3090.5</v>
          </cell>
          <cell r="E295">
            <v>3128.5</v>
          </cell>
          <cell r="F295">
            <v>3108.4644900390199</v>
          </cell>
          <cell r="G295">
            <v>63799</v>
          </cell>
          <cell r="H295">
            <v>1972</v>
          </cell>
          <cell r="I295">
            <v>198316926</v>
          </cell>
          <cell r="J295">
            <v>19588</v>
          </cell>
          <cell r="K295">
            <v>30.7</v>
          </cell>
          <cell r="L295">
            <v>48.5</v>
          </cell>
          <cell r="M295">
            <v>21.15</v>
          </cell>
        </row>
        <row r="296">
          <cell r="A296">
            <v>42786</v>
          </cell>
          <cell r="B296">
            <v>3086.1</v>
          </cell>
          <cell r="C296">
            <v>3122.45</v>
          </cell>
          <cell r="D296">
            <v>3081</v>
          </cell>
          <cell r="E296">
            <v>3103</v>
          </cell>
          <cell r="F296">
            <v>3103.98990850376</v>
          </cell>
          <cell r="G296">
            <v>14864</v>
          </cell>
          <cell r="H296">
            <v>1363</v>
          </cell>
          <cell r="I296">
            <v>46137706</v>
          </cell>
          <cell r="J296">
            <v>4066</v>
          </cell>
          <cell r="K296">
            <v>27.35</v>
          </cell>
          <cell r="L296">
            <v>41.45</v>
          </cell>
          <cell r="M296">
            <v>16.899999999999999</v>
          </cell>
        </row>
        <row r="297">
          <cell r="A297">
            <v>42783</v>
          </cell>
          <cell r="B297">
            <v>3126.1</v>
          </cell>
          <cell r="C297">
            <v>3133</v>
          </cell>
          <cell r="D297">
            <v>3074</v>
          </cell>
          <cell r="E297">
            <v>3085.65</v>
          </cell>
          <cell r="F297">
            <v>3093.77125105902</v>
          </cell>
          <cell r="G297">
            <v>17705</v>
          </cell>
          <cell r="H297">
            <v>2441</v>
          </cell>
          <cell r="I297">
            <v>54775220</v>
          </cell>
          <cell r="J297">
            <v>5531</v>
          </cell>
          <cell r="K297">
            <v>31.24</v>
          </cell>
          <cell r="L297">
            <v>59</v>
          </cell>
          <cell r="M297">
            <v>-40.450000000000003</v>
          </cell>
        </row>
        <row r="298">
          <cell r="A298">
            <v>42782</v>
          </cell>
          <cell r="B298">
            <v>3110</v>
          </cell>
          <cell r="C298">
            <v>3158</v>
          </cell>
          <cell r="D298">
            <v>3054</v>
          </cell>
          <cell r="E298">
            <v>3126.1</v>
          </cell>
          <cell r="F298">
            <v>3105.1365244536901</v>
          </cell>
          <cell r="G298">
            <v>19220</v>
          </cell>
          <cell r="H298">
            <v>2375</v>
          </cell>
          <cell r="I298">
            <v>59680724</v>
          </cell>
          <cell r="J298">
            <v>3324</v>
          </cell>
          <cell r="K298">
            <v>17.29</v>
          </cell>
          <cell r="L298">
            <v>104</v>
          </cell>
          <cell r="M298">
            <v>16.100000000000001</v>
          </cell>
        </row>
        <row r="299">
          <cell r="A299">
            <v>42781</v>
          </cell>
          <cell r="B299">
            <v>3161.15</v>
          </cell>
          <cell r="C299">
            <v>3165</v>
          </cell>
          <cell r="D299">
            <v>3089.1</v>
          </cell>
          <cell r="E299">
            <v>3098.4</v>
          </cell>
          <cell r="F299">
            <v>3118.24636710295</v>
          </cell>
          <cell r="G299">
            <v>19406</v>
          </cell>
          <cell r="H299">
            <v>2898</v>
          </cell>
          <cell r="I299">
            <v>60512689</v>
          </cell>
          <cell r="J299">
            <v>7208</v>
          </cell>
          <cell r="K299">
            <v>37.14</v>
          </cell>
          <cell r="L299">
            <v>75.900000000000006</v>
          </cell>
          <cell r="M299">
            <v>-62.75</v>
          </cell>
        </row>
        <row r="300">
          <cell r="A300">
            <v>42780</v>
          </cell>
          <cell r="B300">
            <v>3233.85</v>
          </cell>
          <cell r="C300">
            <v>3233.9</v>
          </cell>
          <cell r="D300">
            <v>3146.5</v>
          </cell>
          <cell r="E300">
            <v>3161.15</v>
          </cell>
          <cell r="F300">
            <v>3166.1198725607301</v>
          </cell>
          <cell r="G300">
            <v>22599</v>
          </cell>
          <cell r="H300">
            <v>2064</v>
          </cell>
          <cell r="I300">
            <v>71551143</v>
          </cell>
          <cell r="J300">
            <v>7710</v>
          </cell>
          <cell r="K300">
            <v>34.119999999999997</v>
          </cell>
          <cell r="L300">
            <v>87.4</v>
          </cell>
          <cell r="M300">
            <v>-72.7</v>
          </cell>
        </row>
        <row r="301">
          <cell r="A301">
            <v>42779</v>
          </cell>
          <cell r="B301">
            <v>3266.45</v>
          </cell>
          <cell r="C301">
            <v>3272.55</v>
          </cell>
          <cell r="D301">
            <v>3211.7</v>
          </cell>
          <cell r="E301">
            <v>3226.4</v>
          </cell>
          <cell r="F301">
            <v>3238.2605371816298</v>
          </cell>
          <cell r="G301">
            <v>24461</v>
          </cell>
          <cell r="H301">
            <v>2600</v>
          </cell>
          <cell r="I301">
            <v>79211091</v>
          </cell>
          <cell r="J301">
            <v>11633</v>
          </cell>
          <cell r="K301">
            <v>47.56</v>
          </cell>
          <cell r="L301">
            <v>60.85</v>
          </cell>
          <cell r="M301">
            <v>-40.049999999999997</v>
          </cell>
        </row>
        <row r="302">
          <cell r="A302">
            <v>42776</v>
          </cell>
          <cell r="B302">
            <v>3265</v>
          </cell>
          <cell r="C302">
            <v>3279</v>
          </cell>
          <cell r="D302">
            <v>3244</v>
          </cell>
          <cell r="E302">
            <v>3266.45</v>
          </cell>
          <cell r="F302">
            <v>3265.6409200968501</v>
          </cell>
          <cell r="G302">
            <v>12390</v>
          </cell>
          <cell r="H302">
            <v>1194</v>
          </cell>
          <cell r="I302">
            <v>40461291</v>
          </cell>
          <cell r="J302">
            <v>3841</v>
          </cell>
          <cell r="K302">
            <v>31</v>
          </cell>
          <cell r="L302">
            <v>35</v>
          </cell>
          <cell r="M302">
            <v>1.45</v>
          </cell>
        </row>
        <row r="303">
          <cell r="A303">
            <v>42775</v>
          </cell>
          <cell r="B303">
            <v>3273</v>
          </cell>
          <cell r="C303">
            <v>3312</v>
          </cell>
          <cell r="D303">
            <v>3228</v>
          </cell>
          <cell r="E303">
            <v>3264.3</v>
          </cell>
          <cell r="F303">
            <v>3263.33372283893</v>
          </cell>
          <cell r="G303">
            <v>35943</v>
          </cell>
          <cell r="H303">
            <v>2877</v>
          </cell>
          <cell r="I303">
            <v>117294004</v>
          </cell>
          <cell r="J303">
            <v>12564</v>
          </cell>
          <cell r="K303">
            <v>34.96</v>
          </cell>
          <cell r="L303">
            <v>84</v>
          </cell>
          <cell r="M303">
            <v>-8.6999999999999993</v>
          </cell>
        </row>
        <row r="304">
          <cell r="A304">
            <v>42774</v>
          </cell>
          <cell r="B304">
            <v>3269</v>
          </cell>
          <cell r="C304">
            <v>3282.25</v>
          </cell>
          <cell r="D304">
            <v>3210</v>
          </cell>
          <cell r="E304">
            <v>3223.8</v>
          </cell>
          <cell r="F304">
            <v>3243.4942560092099</v>
          </cell>
          <cell r="G304">
            <v>32991</v>
          </cell>
          <cell r="H304">
            <v>3639</v>
          </cell>
          <cell r="I304">
            <v>107006119</v>
          </cell>
          <cell r="J304">
            <v>7228</v>
          </cell>
          <cell r="K304">
            <v>21.91</v>
          </cell>
          <cell r="L304">
            <v>72.25</v>
          </cell>
          <cell r="M304">
            <v>-45.2</v>
          </cell>
        </row>
        <row r="305">
          <cell r="A305">
            <v>42773</v>
          </cell>
          <cell r="B305">
            <v>3270</v>
          </cell>
          <cell r="C305">
            <v>3270.05</v>
          </cell>
          <cell r="D305">
            <v>3227.5</v>
          </cell>
          <cell r="E305">
            <v>3258.75</v>
          </cell>
          <cell r="F305">
            <v>3249.3477619281798</v>
          </cell>
          <cell r="G305">
            <v>10165</v>
          </cell>
          <cell r="H305">
            <v>1107</v>
          </cell>
          <cell r="I305">
            <v>33029620</v>
          </cell>
          <cell r="J305">
            <v>3684</v>
          </cell>
          <cell r="K305">
            <v>36.24</v>
          </cell>
          <cell r="L305">
            <v>42.55</v>
          </cell>
          <cell r="M305">
            <v>-11.25</v>
          </cell>
        </row>
        <row r="306">
          <cell r="A306">
            <v>42772</v>
          </cell>
          <cell r="B306">
            <v>3264</v>
          </cell>
          <cell r="C306">
            <v>3284.5</v>
          </cell>
          <cell r="D306">
            <v>3249</v>
          </cell>
          <cell r="E306">
            <v>3262.8</v>
          </cell>
          <cell r="F306">
            <v>3266.0872287503198</v>
          </cell>
          <cell r="G306">
            <v>23318</v>
          </cell>
          <cell r="H306">
            <v>2924</v>
          </cell>
          <cell r="I306">
            <v>76158622</v>
          </cell>
          <cell r="J306">
            <v>10276</v>
          </cell>
          <cell r="K306">
            <v>44.07</v>
          </cell>
          <cell r="L306">
            <v>35.5</v>
          </cell>
          <cell r="M306">
            <v>-1.2</v>
          </cell>
        </row>
        <row r="307">
          <cell r="A307">
            <v>42769</v>
          </cell>
          <cell r="B307">
            <v>3227</v>
          </cell>
          <cell r="C307">
            <v>3229</v>
          </cell>
          <cell r="D307">
            <v>3202</v>
          </cell>
          <cell r="E307">
            <v>3215.7</v>
          </cell>
          <cell r="F307">
            <v>3215.6162096862699</v>
          </cell>
          <cell r="G307">
            <v>27317</v>
          </cell>
          <cell r="H307">
            <v>4310</v>
          </cell>
          <cell r="I307">
            <v>87840988</v>
          </cell>
          <cell r="J307">
            <v>12220</v>
          </cell>
          <cell r="K307">
            <v>44.73</v>
          </cell>
          <cell r="L307">
            <v>27</v>
          </cell>
          <cell r="M307">
            <v>-11.3</v>
          </cell>
        </row>
        <row r="308">
          <cell r="A308">
            <v>42768</v>
          </cell>
          <cell r="B308">
            <v>3269.8</v>
          </cell>
          <cell r="C308">
            <v>3291.55</v>
          </cell>
          <cell r="D308">
            <v>3217.5</v>
          </cell>
          <cell r="E308">
            <v>3226</v>
          </cell>
          <cell r="F308">
            <v>3245.7757405863999</v>
          </cell>
          <cell r="G308">
            <v>39597</v>
          </cell>
          <cell r="H308">
            <v>3541</v>
          </cell>
          <cell r="I308">
            <v>128522982</v>
          </cell>
          <cell r="J308">
            <v>10402</v>
          </cell>
          <cell r="K308">
            <v>26.27</v>
          </cell>
          <cell r="L308">
            <v>74.05</v>
          </cell>
          <cell r="M308">
            <v>-43.8</v>
          </cell>
        </row>
        <row r="309">
          <cell r="A309">
            <v>42767</v>
          </cell>
          <cell r="B309">
            <v>3194</v>
          </cell>
          <cell r="C309">
            <v>3300</v>
          </cell>
          <cell r="D309">
            <v>3170.05</v>
          </cell>
          <cell r="E309">
            <v>3284.1</v>
          </cell>
          <cell r="F309">
            <v>3238.89960683156</v>
          </cell>
          <cell r="G309">
            <v>48071</v>
          </cell>
          <cell r="H309">
            <v>3559</v>
          </cell>
          <cell r="I309">
            <v>155697143</v>
          </cell>
          <cell r="J309">
            <v>13200</v>
          </cell>
          <cell r="K309">
            <v>27.46</v>
          </cell>
          <cell r="L309">
            <v>129.94999999999999</v>
          </cell>
          <cell r="M309">
            <v>90.1</v>
          </cell>
        </row>
        <row r="310">
          <cell r="A310">
            <v>42766</v>
          </cell>
          <cell r="B310">
            <v>3210</v>
          </cell>
          <cell r="C310">
            <v>3220</v>
          </cell>
          <cell r="D310">
            <v>3153.75</v>
          </cell>
          <cell r="E310">
            <v>3179.25</v>
          </cell>
          <cell r="F310">
            <v>3183.9754998814501</v>
          </cell>
          <cell r="G310">
            <v>12653</v>
          </cell>
          <cell r="H310">
            <v>1497</v>
          </cell>
          <cell r="I310">
            <v>40286842</v>
          </cell>
          <cell r="J310">
            <v>1862</v>
          </cell>
          <cell r="K310">
            <v>14.72</v>
          </cell>
          <cell r="L310">
            <v>66.25</v>
          </cell>
          <cell r="M310">
            <v>-30.75</v>
          </cell>
        </row>
        <row r="311">
          <cell r="A311">
            <v>42765</v>
          </cell>
          <cell r="B311">
            <v>3216.3</v>
          </cell>
          <cell r="C311">
            <v>3216.3</v>
          </cell>
          <cell r="D311">
            <v>3160.15</v>
          </cell>
          <cell r="E311">
            <v>3196.85</v>
          </cell>
          <cell r="F311">
            <v>3188.0854657631198</v>
          </cell>
          <cell r="G311">
            <v>19774</v>
          </cell>
          <cell r="H311">
            <v>1693</v>
          </cell>
          <cell r="I311">
            <v>63041202</v>
          </cell>
          <cell r="J311">
            <v>4562</v>
          </cell>
          <cell r="K311">
            <v>23.07</v>
          </cell>
          <cell r="L311">
            <v>56.15</v>
          </cell>
          <cell r="M311">
            <v>-19.45</v>
          </cell>
        </row>
        <row r="312">
          <cell r="A312">
            <v>42762</v>
          </cell>
          <cell r="B312">
            <v>3235</v>
          </cell>
          <cell r="C312">
            <v>3263</v>
          </cell>
          <cell r="D312">
            <v>3201.05</v>
          </cell>
          <cell r="E312">
            <v>3216.3</v>
          </cell>
          <cell r="F312">
            <v>3224.7386215971701</v>
          </cell>
          <cell r="G312">
            <v>121590</v>
          </cell>
          <cell r="H312">
            <v>2102</v>
          </cell>
          <cell r="I312">
            <v>392095969</v>
          </cell>
          <cell r="J312">
            <v>102844</v>
          </cell>
          <cell r="K312">
            <v>84.58</v>
          </cell>
          <cell r="L312">
            <v>61.95</v>
          </cell>
          <cell r="M312">
            <v>-18.7</v>
          </cell>
        </row>
        <row r="313">
          <cell r="A313">
            <v>42760</v>
          </cell>
          <cell r="B313">
            <v>3140</v>
          </cell>
          <cell r="C313">
            <v>3265</v>
          </cell>
          <cell r="D313">
            <v>3124.85</v>
          </cell>
          <cell r="E313">
            <v>3240.35</v>
          </cell>
          <cell r="F313">
            <v>3190.11607015251</v>
          </cell>
          <cell r="G313">
            <v>48979</v>
          </cell>
          <cell r="H313">
            <v>4971</v>
          </cell>
          <cell r="I313">
            <v>156248695</v>
          </cell>
          <cell r="J313">
            <v>19349</v>
          </cell>
          <cell r="K313">
            <v>39.5</v>
          </cell>
          <cell r="L313">
            <v>140.15</v>
          </cell>
          <cell r="M313">
            <v>100.35</v>
          </cell>
        </row>
        <row r="314">
          <cell r="A314">
            <v>42759</v>
          </cell>
          <cell r="B314">
            <v>3112</v>
          </cell>
          <cell r="C314">
            <v>3141.45</v>
          </cell>
          <cell r="D314">
            <v>3087.05</v>
          </cell>
          <cell r="E314">
            <v>3133.25</v>
          </cell>
          <cell r="F314">
            <v>3121.9745998798198</v>
          </cell>
          <cell r="G314">
            <v>18307</v>
          </cell>
          <cell r="H314">
            <v>1972</v>
          </cell>
          <cell r="I314">
            <v>57153989</v>
          </cell>
          <cell r="J314">
            <v>9010</v>
          </cell>
          <cell r="K314">
            <v>49.22</v>
          </cell>
          <cell r="L314">
            <v>54.4</v>
          </cell>
          <cell r="M314">
            <v>21.25</v>
          </cell>
        </row>
        <row r="315">
          <cell r="A315">
            <v>42758</v>
          </cell>
          <cell r="B315">
            <v>3058</v>
          </cell>
          <cell r="C315">
            <v>3108.9</v>
          </cell>
          <cell r="D315">
            <v>3044.7</v>
          </cell>
          <cell r="E315">
            <v>3099.55</v>
          </cell>
          <cell r="F315">
            <v>3056.3918662040801</v>
          </cell>
          <cell r="G315">
            <v>117313</v>
          </cell>
          <cell r="H315">
            <v>1719</v>
          </cell>
          <cell r="I315">
            <v>358554499</v>
          </cell>
          <cell r="J315">
            <v>103338</v>
          </cell>
          <cell r="K315">
            <v>88.09</v>
          </cell>
          <cell r="L315">
            <v>64.2</v>
          </cell>
          <cell r="M315">
            <v>41.55</v>
          </cell>
        </row>
        <row r="316">
          <cell r="A316">
            <v>42755</v>
          </cell>
          <cell r="B316">
            <v>3105.05</v>
          </cell>
          <cell r="C316">
            <v>3120</v>
          </cell>
          <cell r="D316">
            <v>3050.55</v>
          </cell>
          <cell r="E316">
            <v>3056.6</v>
          </cell>
          <cell r="F316">
            <v>3080.60987340372</v>
          </cell>
          <cell r="G316">
            <v>18089</v>
          </cell>
          <cell r="H316">
            <v>1560</v>
          </cell>
          <cell r="I316">
            <v>55725152</v>
          </cell>
          <cell r="J316">
            <v>6451</v>
          </cell>
          <cell r="K316">
            <v>35.659999999999997</v>
          </cell>
          <cell r="L316">
            <v>69.45</v>
          </cell>
          <cell r="M316">
            <v>-48.45</v>
          </cell>
        </row>
        <row r="317">
          <cell r="A317">
            <v>42754</v>
          </cell>
          <cell r="B317">
            <v>3104</v>
          </cell>
          <cell r="C317">
            <v>3117.7</v>
          </cell>
          <cell r="D317">
            <v>3068</v>
          </cell>
          <cell r="E317">
            <v>3107.9</v>
          </cell>
          <cell r="F317">
            <v>3092.6486575198501</v>
          </cell>
          <cell r="G317">
            <v>15233</v>
          </cell>
          <cell r="H317">
            <v>1660</v>
          </cell>
          <cell r="I317">
            <v>47110317</v>
          </cell>
          <cell r="J317">
            <v>3566</v>
          </cell>
          <cell r="K317">
            <v>23.41</v>
          </cell>
          <cell r="L317">
            <v>49.7</v>
          </cell>
          <cell r="M317">
            <v>3.9</v>
          </cell>
        </row>
        <row r="318">
          <cell r="A318">
            <v>42753</v>
          </cell>
          <cell r="B318">
            <v>3141</v>
          </cell>
          <cell r="C318">
            <v>3159</v>
          </cell>
          <cell r="D318">
            <v>3077</v>
          </cell>
          <cell r="E318">
            <v>3088.85</v>
          </cell>
          <cell r="F318">
            <v>3112.2183454567798</v>
          </cell>
          <cell r="G318">
            <v>40555</v>
          </cell>
          <cell r="H318">
            <v>3051</v>
          </cell>
          <cell r="I318">
            <v>126216015</v>
          </cell>
          <cell r="J318">
            <v>13840</v>
          </cell>
          <cell r="K318">
            <v>34.130000000000003</v>
          </cell>
          <cell r="L318">
            <v>82</v>
          </cell>
          <cell r="M318">
            <v>-52.15</v>
          </cell>
        </row>
        <row r="319">
          <cell r="A319">
            <v>42752</v>
          </cell>
          <cell r="B319">
            <v>3110</v>
          </cell>
          <cell r="C319">
            <v>3155</v>
          </cell>
          <cell r="D319">
            <v>3074.4</v>
          </cell>
          <cell r="E319">
            <v>3131.65</v>
          </cell>
          <cell r="F319">
            <v>3117.9322179974602</v>
          </cell>
          <cell r="G319">
            <v>19725</v>
          </cell>
          <cell r="H319">
            <v>1697</v>
          </cell>
          <cell r="I319">
            <v>61501213</v>
          </cell>
          <cell r="J319">
            <v>7117</v>
          </cell>
          <cell r="K319">
            <v>36.08</v>
          </cell>
          <cell r="L319">
            <v>80.599999999999994</v>
          </cell>
          <cell r="M319">
            <v>21.65</v>
          </cell>
        </row>
        <row r="320">
          <cell r="A320">
            <v>42751</v>
          </cell>
          <cell r="B320">
            <v>3051</v>
          </cell>
          <cell r="C320">
            <v>3100</v>
          </cell>
          <cell r="D320">
            <v>3029</v>
          </cell>
          <cell r="E320">
            <v>3091.4</v>
          </cell>
          <cell r="F320">
            <v>3069.2192495921599</v>
          </cell>
          <cell r="G320">
            <v>9195</v>
          </cell>
          <cell r="H320">
            <v>1341</v>
          </cell>
          <cell r="I320">
            <v>28221471</v>
          </cell>
          <cell r="J320">
            <v>2962</v>
          </cell>
          <cell r="K320">
            <v>32.21</v>
          </cell>
          <cell r="L320">
            <v>71</v>
          </cell>
          <cell r="M320">
            <v>40.4</v>
          </cell>
        </row>
        <row r="321">
          <cell r="A321">
            <v>42748</v>
          </cell>
          <cell r="B321">
            <v>3084.9</v>
          </cell>
          <cell r="C321">
            <v>3092.7</v>
          </cell>
          <cell r="D321">
            <v>3021.95</v>
          </cell>
          <cell r="E321">
            <v>3044.65</v>
          </cell>
          <cell r="F321">
            <v>3046.8422993945201</v>
          </cell>
          <cell r="G321">
            <v>14369</v>
          </cell>
          <cell r="H321">
            <v>2116</v>
          </cell>
          <cell r="I321">
            <v>43780077</v>
          </cell>
          <cell r="J321">
            <v>4274</v>
          </cell>
          <cell r="K321">
            <v>29.74</v>
          </cell>
          <cell r="L321">
            <v>70.75</v>
          </cell>
          <cell r="M321">
            <v>-40.25</v>
          </cell>
        </row>
        <row r="322">
          <cell r="A322">
            <v>42747</v>
          </cell>
          <cell r="B322">
            <v>3114.7</v>
          </cell>
          <cell r="C322">
            <v>3114.7</v>
          </cell>
          <cell r="D322">
            <v>3065</v>
          </cell>
          <cell r="E322">
            <v>3079.65</v>
          </cell>
          <cell r="F322">
            <v>3084.4796524919898</v>
          </cell>
          <cell r="G322">
            <v>30618</v>
          </cell>
          <cell r="H322">
            <v>2818</v>
          </cell>
          <cell r="I322">
            <v>94440598</v>
          </cell>
          <cell r="J322">
            <v>17839</v>
          </cell>
          <cell r="K322">
            <v>58.26</v>
          </cell>
          <cell r="L322">
            <v>49.7</v>
          </cell>
          <cell r="M322">
            <v>-35.049999999999997</v>
          </cell>
        </row>
        <row r="323">
          <cell r="A323">
            <v>42746</v>
          </cell>
          <cell r="B323">
            <v>3070</v>
          </cell>
          <cell r="C323">
            <v>3092.05</v>
          </cell>
          <cell r="D323">
            <v>3040</v>
          </cell>
          <cell r="E323">
            <v>3087</v>
          </cell>
          <cell r="F323">
            <v>3068.1060509958102</v>
          </cell>
          <cell r="G323">
            <v>15766</v>
          </cell>
          <cell r="H323">
            <v>2059</v>
          </cell>
          <cell r="I323">
            <v>48371760</v>
          </cell>
          <cell r="J323">
            <v>4960</v>
          </cell>
          <cell r="K323">
            <v>31.46</v>
          </cell>
          <cell r="L323">
            <v>52.05</v>
          </cell>
          <cell r="M323">
            <v>17</v>
          </cell>
        </row>
        <row r="324">
          <cell r="A324">
            <v>42745</v>
          </cell>
          <cell r="B324">
            <v>3040.1</v>
          </cell>
          <cell r="C324">
            <v>3073.45</v>
          </cell>
          <cell r="D324">
            <v>3020.1</v>
          </cell>
          <cell r="E324">
            <v>3062.95</v>
          </cell>
          <cell r="F324">
            <v>3047.94318082788</v>
          </cell>
          <cell r="G324">
            <v>11475</v>
          </cell>
          <cell r="H324">
            <v>1788</v>
          </cell>
          <cell r="I324">
            <v>34975148</v>
          </cell>
          <cell r="J324">
            <v>2340</v>
          </cell>
          <cell r="K324">
            <v>20.39</v>
          </cell>
          <cell r="L324">
            <v>53.35</v>
          </cell>
          <cell r="M324">
            <v>22.85</v>
          </cell>
        </row>
        <row r="325">
          <cell r="A325">
            <v>42744</v>
          </cell>
          <cell r="B325">
            <v>3100</v>
          </cell>
          <cell r="C325">
            <v>3108</v>
          </cell>
          <cell r="D325">
            <v>3029.3</v>
          </cell>
          <cell r="E325">
            <v>3035.9</v>
          </cell>
          <cell r="F325">
            <v>3067.2984099324699</v>
          </cell>
          <cell r="G325">
            <v>13773</v>
          </cell>
          <cell r="H325">
            <v>1713</v>
          </cell>
          <cell r="I325">
            <v>42245901</v>
          </cell>
          <cell r="J325">
            <v>3282</v>
          </cell>
          <cell r="K325">
            <v>23.83</v>
          </cell>
          <cell r="L325">
            <v>78.7</v>
          </cell>
          <cell r="M325">
            <v>-64.099999999999994</v>
          </cell>
        </row>
        <row r="326">
          <cell r="A326">
            <v>42741</v>
          </cell>
          <cell r="B326">
            <v>3085</v>
          </cell>
          <cell r="C326">
            <v>3118.25</v>
          </cell>
          <cell r="D326">
            <v>3055.95</v>
          </cell>
          <cell r="E326">
            <v>3068.6</v>
          </cell>
          <cell r="F326">
            <v>3082.6249686260699</v>
          </cell>
          <cell r="G326">
            <v>19921</v>
          </cell>
          <cell r="H326">
            <v>2494</v>
          </cell>
          <cell r="I326">
            <v>61408972</v>
          </cell>
          <cell r="J326">
            <v>4492</v>
          </cell>
          <cell r="K326">
            <v>22.55</v>
          </cell>
          <cell r="L326">
            <v>62.3</v>
          </cell>
          <cell r="M326">
            <v>-16.399999999999999</v>
          </cell>
        </row>
        <row r="327">
          <cell r="A327">
            <v>42740</v>
          </cell>
          <cell r="B327">
            <v>3020</v>
          </cell>
          <cell r="C327">
            <v>3081.5</v>
          </cell>
          <cell r="D327">
            <v>3015.25</v>
          </cell>
          <cell r="E327">
            <v>3072.3</v>
          </cell>
          <cell r="F327">
            <v>3058.3842028767599</v>
          </cell>
          <cell r="G327">
            <v>39906</v>
          </cell>
          <cell r="H327">
            <v>3317</v>
          </cell>
          <cell r="I327">
            <v>122047880</v>
          </cell>
          <cell r="J327">
            <v>14783</v>
          </cell>
          <cell r="K327">
            <v>37.04</v>
          </cell>
          <cell r="L327">
            <v>66.25</v>
          </cell>
          <cell r="M327">
            <v>52.3</v>
          </cell>
        </row>
        <row r="328">
          <cell r="A328">
            <v>42739</v>
          </cell>
          <cell r="B328">
            <v>3012</v>
          </cell>
          <cell r="C328">
            <v>3025.95</v>
          </cell>
          <cell r="D328">
            <v>2976.05</v>
          </cell>
          <cell r="E328">
            <v>3014.25</v>
          </cell>
          <cell r="F328">
            <v>2998.4089376932902</v>
          </cell>
          <cell r="G328">
            <v>28777</v>
          </cell>
          <cell r="H328">
            <v>3234</v>
          </cell>
          <cell r="I328">
            <v>86285214</v>
          </cell>
          <cell r="J328">
            <v>5841</v>
          </cell>
          <cell r="K328">
            <v>20.3</v>
          </cell>
          <cell r="L328">
            <v>49.9</v>
          </cell>
          <cell r="M328">
            <v>2.25</v>
          </cell>
        </row>
        <row r="329">
          <cell r="A329">
            <v>42738</v>
          </cell>
          <cell r="B329">
            <v>2972.7</v>
          </cell>
          <cell r="C329">
            <v>3018.45</v>
          </cell>
          <cell r="D329">
            <v>2966</v>
          </cell>
          <cell r="E329">
            <v>2987.35</v>
          </cell>
          <cell r="F329">
            <v>2995.5363903228999</v>
          </cell>
          <cell r="G329">
            <v>19758</v>
          </cell>
          <cell r="H329">
            <v>1989</v>
          </cell>
          <cell r="I329">
            <v>59185808</v>
          </cell>
          <cell r="J329">
            <v>5826</v>
          </cell>
          <cell r="K329">
            <v>29.49</v>
          </cell>
          <cell r="L329">
            <v>52.45</v>
          </cell>
          <cell r="M329">
            <v>14.65</v>
          </cell>
        </row>
        <row r="330">
          <cell r="A330">
            <v>42737</v>
          </cell>
          <cell r="B330">
            <v>3045</v>
          </cell>
          <cell r="C330">
            <v>3068.1</v>
          </cell>
          <cell r="D330">
            <v>2991.5</v>
          </cell>
          <cell r="E330">
            <v>3028.7</v>
          </cell>
          <cell r="F330">
            <v>3018.3724862888398</v>
          </cell>
          <cell r="G330">
            <v>19692</v>
          </cell>
          <cell r="H330">
            <v>2200</v>
          </cell>
          <cell r="I330">
            <v>59437791</v>
          </cell>
          <cell r="J330">
            <v>5539</v>
          </cell>
          <cell r="K330">
            <v>28.13</v>
          </cell>
          <cell r="L330">
            <v>76.599999999999994</v>
          </cell>
          <cell r="M330">
            <v>-16.3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IAN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1185</v>
          </cell>
          <cell r="C2">
            <v>1206.1500000000001</v>
          </cell>
          <cell r="D2">
            <v>1182.75</v>
          </cell>
          <cell r="E2">
            <v>1200.1500000000001</v>
          </cell>
          <cell r="F2">
            <v>1195.96523825637</v>
          </cell>
          <cell r="G2">
            <v>32507</v>
          </cell>
          <cell r="H2">
            <v>1177</v>
          </cell>
          <cell r="I2">
            <v>38877242</v>
          </cell>
          <cell r="J2">
            <v>12279</v>
          </cell>
          <cell r="K2">
            <v>37.770000000000003</v>
          </cell>
          <cell r="L2">
            <v>23.4</v>
          </cell>
          <cell r="M2">
            <v>15.15</v>
          </cell>
        </row>
        <row r="3">
          <cell r="A3">
            <v>43217</v>
          </cell>
          <cell r="B3">
            <v>1163</v>
          </cell>
          <cell r="C3">
            <v>1198.8499999999999</v>
          </cell>
          <cell r="D3">
            <v>1163</v>
          </cell>
          <cell r="E3">
            <v>1184.45</v>
          </cell>
          <cell r="F3">
            <v>1184.19969339359</v>
          </cell>
          <cell r="G3">
            <v>62621</v>
          </cell>
          <cell r="H3">
            <v>1880</v>
          </cell>
          <cell r="I3">
            <v>74155769</v>
          </cell>
          <cell r="J3">
            <v>21767</v>
          </cell>
          <cell r="K3">
            <v>34.76</v>
          </cell>
          <cell r="L3">
            <v>35.85</v>
          </cell>
          <cell r="M3">
            <v>21.45</v>
          </cell>
        </row>
        <row r="4">
          <cell r="A4">
            <v>43216</v>
          </cell>
          <cell r="B4">
            <v>1163.8</v>
          </cell>
          <cell r="C4">
            <v>1176</v>
          </cell>
          <cell r="D4">
            <v>1152.8</v>
          </cell>
          <cell r="E4">
            <v>1159.8499999999999</v>
          </cell>
          <cell r="F4">
            <v>1162.9602076124499</v>
          </cell>
          <cell r="G4">
            <v>31212</v>
          </cell>
          <cell r="H4">
            <v>1172</v>
          </cell>
          <cell r="I4">
            <v>36298314</v>
          </cell>
          <cell r="J4">
            <v>5399</v>
          </cell>
          <cell r="K4">
            <v>17.3</v>
          </cell>
          <cell r="L4">
            <v>23.2</v>
          </cell>
          <cell r="M4">
            <v>-3.95</v>
          </cell>
        </row>
        <row r="5">
          <cell r="A5">
            <v>43215</v>
          </cell>
          <cell r="B5">
            <v>1160.05</v>
          </cell>
          <cell r="C5">
            <v>1172.55</v>
          </cell>
          <cell r="D5">
            <v>1156.8</v>
          </cell>
          <cell r="E5">
            <v>1165.25</v>
          </cell>
          <cell r="F5">
            <v>1163.21627606569</v>
          </cell>
          <cell r="G5">
            <v>16257</v>
          </cell>
          <cell r="H5">
            <v>599</v>
          </cell>
          <cell r="I5">
            <v>18910407</v>
          </cell>
          <cell r="J5">
            <v>2465</v>
          </cell>
          <cell r="K5">
            <v>15.16</v>
          </cell>
          <cell r="L5">
            <v>15.75</v>
          </cell>
          <cell r="M5">
            <v>5.2</v>
          </cell>
        </row>
        <row r="6">
          <cell r="A6">
            <v>43214</v>
          </cell>
          <cell r="B6">
            <v>1176</v>
          </cell>
          <cell r="C6">
            <v>1181.95</v>
          </cell>
          <cell r="D6">
            <v>1163.5</v>
          </cell>
          <cell r="E6">
            <v>1173.0999999999999</v>
          </cell>
          <cell r="F6">
            <v>1173.68972035358</v>
          </cell>
          <cell r="G6">
            <v>17987</v>
          </cell>
          <cell r="H6">
            <v>720</v>
          </cell>
          <cell r="I6">
            <v>21111157</v>
          </cell>
          <cell r="J6">
            <v>4201</v>
          </cell>
          <cell r="K6">
            <v>23.36</v>
          </cell>
          <cell r="L6">
            <v>18.45</v>
          </cell>
          <cell r="M6">
            <v>-2.9</v>
          </cell>
        </row>
        <row r="7">
          <cell r="A7">
            <v>43213</v>
          </cell>
          <cell r="B7">
            <v>1150.05</v>
          </cell>
          <cell r="C7">
            <v>1180.9000000000001</v>
          </cell>
          <cell r="D7">
            <v>1150</v>
          </cell>
          <cell r="E7">
            <v>1178.5999999999999</v>
          </cell>
          <cell r="F7">
            <v>1165.50179092352</v>
          </cell>
          <cell r="G7">
            <v>27081</v>
          </cell>
          <cell r="H7">
            <v>1065</v>
          </cell>
          <cell r="I7">
            <v>31562954</v>
          </cell>
          <cell r="J7">
            <v>8791</v>
          </cell>
          <cell r="K7">
            <v>32.46</v>
          </cell>
          <cell r="L7">
            <v>30.9</v>
          </cell>
          <cell r="M7">
            <v>28.55</v>
          </cell>
        </row>
        <row r="8">
          <cell r="A8">
            <v>43210</v>
          </cell>
          <cell r="B8">
            <v>1167</v>
          </cell>
          <cell r="C8">
            <v>1167</v>
          </cell>
          <cell r="D8">
            <v>1144.25</v>
          </cell>
          <cell r="E8">
            <v>1159.0999999999999</v>
          </cell>
          <cell r="F8">
            <v>1153.4018661098701</v>
          </cell>
          <cell r="G8">
            <v>30652</v>
          </cell>
          <cell r="H8">
            <v>1086</v>
          </cell>
          <cell r="I8">
            <v>35354074</v>
          </cell>
          <cell r="J8">
            <v>5426</v>
          </cell>
          <cell r="K8">
            <v>17.7</v>
          </cell>
          <cell r="L8">
            <v>22.75</v>
          </cell>
          <cell r="M8">
            <v>-7.9</v>
          </cell>
        </row>
        <row r="9">
          <cell r="A9">
            <v>43209</v>
          </cell>
          <cell r="B9">
            <v>1180</v>
          </cell>
          <cell r="C9">
            <v>1185.75</v>
          </cell>
          <cell r="D9">
            <v>1164.75</v>
          </cell>
          <cell r="E9">
            <v>1166.8</v>
          </cell>
          <cell r="F9">
            <v>1172.6260764802901</v>
          </cell>
          <cell r="G9">
            <v>22411</v>
          </cell>
          <cell r="H9">
            <v>855</v>
          </cell>
          <cell r="I9">
            <v>26279723</v>
          </cell>
          <cell r="J9">
            <v>5340</v>
          </cell>
          <cell r="K9">
            <v>23.83</v>
          </cell>
          <cell r="L9">
            <v>21</v>
          </cell>
          <cell r="M9">
            <v>-13.2</v>
          </cell>
        </row>
        <row r="10">
          <cell r="A10">
            <v>43208</v>
          </cell>
          <cell r="B10">
            <v>1176</v>
          </cell>
          <cell r="C10">
            <v>1188</v>
          </cell>
          <cell r="D10">
            <v>1167.05</v>
          </cell>
          <cell r="E10">
            <v>1171.25</v>
          </cell>
          <cell r="F10">
            <v>1172.5322587886601</v>
          </cell>
          <cell r="G10">
            <v>22273</v>
          </cell>
          <cell r="H10">
            <v>1244</v>
          </cell>
          <cell r="I10">
            <v>26115811</v>
          </cell>
          <cell r="J10">
            <v>6977</v>
          </cell>
          <cell r="K10">
            <v>31.32</v>
          </cell>
          <cell r="L10">
            <v>20.95</v>
          </cell>
          <cell r="M10">
            <v>-4.75</v>
          </cell>
        </row>
        <row r="11">
          <cell r="A11">
            <v>43207</v>
          </cell>
          <cell r="B11">
            <v>1183.9000000000001</v>
          </cell>
          <cell r="C11">
            <v>1186.6500000000001</v>
          </cell>
          <cell r="D11">
            <v>1169.1500000000001</v>
          </cell>
          <cell r="E11">
            <v>1175.1500000000001</v>
          </cell>
          <cell r="F11">
            <v>1180.21835088937</v>
          </cell>
          <cell r="G11">
            <v>25917</v>
          </cell>
          <cell r="H11">
            <v>823</v>
          </cell>
          <cell r="I11">
            <v>30587719</v>
          </cell>
          <cell r="J11">
            <v>8565</v>
          </cell>
          <cell r="K11">
            <v>33.049999999999997</v>
          </cell>
          <cell r="L11">
            <v>17.5</v>
          </cell>
          <cell r="M11">
            <v>-8.75</v>
          </cell>
        </row>
        <row r="12">
          <cell r="A12">
            <v>43206</v>
          </cell>
          <cell r="B12">
            <v>1160</v>
          </cell>
          <cell r="C12">
            <v>1186.95</v>
          </cell>
          <cell r="D12">
            <v>1155</v>
          </cell>
          <cell r="E12">
            <v>1177.9000000000001</v>
          </cell>
          <cell r="F12">
            <v>1175.9357517482499</v>
          </cell>
          <cell r="G12">
            <v>36608</v>
          </cell>
          <cell r="H12">
            <v>1397</v>
          </cell>
          <cell r="I12">
            <v>43048656</v>
          </cell>
          <cell r="J12">
            <v>10193</v>
          </cell>
          <cell r="K12">
            <v>27.84</v>
          </cell>
          <cell r="L12">
            <v>31.95</v>
          </cell>
          <cell r="M12">
            <v>17.899999999999999</v>
          </cell>
        </row>
        <row r="13">
          <cell r="A13">
            <v>43203</v>
          </cell>
          <cell r="B13">
            <v>1169.9000000000001</v>
          </cell>
          <cell r="C13">
            <v>1175</v>
          </cell>
          <cell r="D13">
            <v>1151.5</v>
          </cell>
          <cell r="E13">
            <v>1162.8</v>
          </cell>
          <cell r="F13">
            <v>1166.35229379988</v>
          </cell>
          <cell r="G13">
            <v>24806</v>
          </cell>
          <cell r="H13">
            <v>998</v>
          </cell>
          <cell r="I13">
            <v>28932535</v>
          </cell>
          <cell r="J13">
            <v>8391</v>
          </cell>
          <cell r="K13">
            <v>33.83</v>
          </cell>
          <cell r="L13">
            <v>23.5</v>
          </cell>
          <cell r="M13">
            <v>-7.1</v>
          </cell>
        </row>
        <row r="14">
          <cell r="A14">
            <v>43202</v>
          </cell>
          <cell r="B14">
            <v>1165</v>
          </cell>
          <cell r="C14">
            <v>1167.6500000000001</v>
          </cell>
          <cell r="D14">
            <v>1146.05</v>
          </cell>
          <cell r="E14">
            <v>1164.1500000000001</v>
          </cell>
          <cell r="F14">
            <v>1159.2157229536799</v>
          </cell>
          <cell r="G14">
            <v>41697</v>
          </cell>
          <cell r="H14">
            <v>1013</v>
          </cell>
          <cell r="I14">
            <v>48335818</v>
          </cell>
          <cell r="J14">
            <v>25286</v>
          </cell>
          <cell r="K14">
            <v>60.64</v>
          </cell>
          <cell r="L14">
            <v>21.6</v>
          </cell>
          <cell r="M14">
            <v>-0.85</v>
          </cell>
        </row>
        <row r="15">
          <cell r="A15">
            <v>43201</v>
          </cell>
          <cell r="B15">
            <v>1156</v>
          </cell>
          <cell r="C15">
            <v>1159.5</v>
          </cell>
          <cell r="D15">
            <v>1142</v>
          </cell>
          <cell r="E15">
            <v>1155.5</v>
          </cell>
          <cell r="F15">
            <v>1151.7396226415001</v>
          </cell>
          <cell r="G15">
            <v>16960</v>
          </cell>
          <cell r="H15">
            <v>679</v>
          </cell>
          <cell r="I15">
            <v>19533504</v>
          </cell>
          <cell r="J15">
            <v>2664</v>
          </cell>
          <cell r="K15">
            <v>15.71</v>
          </cell>
          <cell r="L15">
            <v>17.5</v>
          </cell>
          <cell r="M15">
            <v>-0.5</v>
          </cell>
        </row>
        <row r="16">
          <cell r="A16">
            <v>43200</v>
          </cell>
          <cell r="B16">
            <v>1158.5</v>
          </cell>
          <cell r="C16">
            <v>1166.5</v>
          </cell>
          <cell r="D16">
            <v>1152</v>
          </cell>
          <cell r="E16">
            <v>1155.3</v>
          </cell>
          <cell r="F16">
            <v>1158.22650896461</v>
          </cell>
          <cell r="G16">
            <v>21306</v>
          </cell>
          <cell r="H16">
            <v>903</v>
          </cell>
          <cell r="I16">
            <v>24677174</v>
          </cell>
          <cell r="J16">
            <v>4243</v>
          </cell>
          <cell r="K16">
            <v>19.91</v>
          </cell>
          <cell r="L16">
            <v>14.5</v>
          </cell>
          <cell r="M16">
            <v>-3.2</v>
          </cell>
        </row>
        <row r="17">
          <cell r="A17">
            <v>43199</v>
          </cell>
          <cell r="B17">
            <v>1150</v>
          </cell>
          <cell r="C17">
            <v>1175</v>
          </cell>
          <cell r="D17">
            <v>1140.8499999999999</v>
          </cell>
          <cell r="E17">
            <v>1158.05</v>
          </cell>
          <cell r="F17">
            <v>1163.1650661440401</v>
          </cell>
          <cell r="G17">
            <v>61230</v>
          </cell>
          <cell r="H17">
            <v>1851</v>
          </cell>
          <cell r="I17">
            <v>71220597</v>
          </cell>
          <cell r="J17">
            <v>16131</v>
          </cell>
          <cell r="K17">
            <v>26.34</v>
          </cell>
          <cell r="L17">
            <v>34.15</v>
          </cell>
          <cell r="M17">
            <v>8.0500000000000007</v>
          </cell>
        </row>
        <row r="18">
          <cell r="A18">
            <v>43196</v>
          </cell>
          <cell r="B18">
            <v>1145.2</v>
          </cell>
          <cell r="C18">
            <v>1151.5999999999999</v>
          </cell>
          <cell r="D18">
            <v>1135.3</v>
          </cell>
          <cell r="E18">
            <v>1143.8</v>
          </cell>
          <cell r="F18">
            <v>1142.8372138652701</v>
          </cell>
          <cell r="G18">
            <v>15290</v>
          </cell>
          <cell r="H18">
            <v>639</v>
          </cell>
          <cell r="I18">
            <v>17473981</v>
          </cell>
          <cell r="J18">
            <v>2307</v>
          </cell>
          <cell r="K18">
            <v>15.09</v>
          </cell>
          <cell r="L18">
            <v>16.3</v>
          </cell>
          <cell r="M18">
            <v>-1.4</v>
          </cell>
        </row>
        <row r="19">
          <cell r="A19">
            <v>43195</v>
          </cell>
          <cell r="B19">
            <v>1153.05</v>
          </cell>
          <cell r="C19">
            <v>1156.45</v>
          </cell>
          <cell r="D19">
            <v>1136.25</v>
          </cell>
          <cell r="E19">
            <v>1145.2</v>
          </cell>
          <cell r="F19">
            <v>1145.91473717146</v>
          </cell>
          <cell r="G19">
            <v>38352</v>
          </cell>
          <cell r="H19">
            <v>1660</v>
          </cell>
          <cell r="I19">
            <v>43948122</v>
          </cell>
          <cell r="J19">
            <v>13009</v>
          </cell>
          <cell r="K19">
            <v>33.92</v>
          </cell>
          <cell r="L19">
            <v>20.2</v>
          </cell>
          <cell r="M19">
            <v>-7.85</v>
          </cell>
        </row>
        <row r="20">
          <cell r="A20">
            <v>43194</v>
          </cell>
          <cell r="B20">
            <v>1159.95</v>
          </cell>
          <cell r="C20">
            <v>1160</v>
          </cell>
          <cell r="D20">
            <v>1127.4000000000001</v>
          </cell>
          <cell r="E20">
            <v>1137.5999999999999</v>
          </cell>
          <cell r="F20">
            <v>1139.5547599638601</v>
          </cell>
          <cell r="G20">
            <v>45389</v>
          </cell>
          <cell r="H20">
            <v>1546</v>
          </cell>
          <cell r="I20">
            <v>51723251</v>
          </cell>
          <cell r="J20">
            <v>15533</v>
          </cell>
          <cell r="K20">
            <v>34.22</v>
          </cell>
          <cell r="L20">
            <v>32.6</v>
          </cell>
          <cell r="M20">
            <v>-22.35</v>
          </cell>
        </row>
        <row r="21">
          <cell r="A21">
            <v>43193</v>
          </cell>
          <cell r="B21">
            <v>1150</v>
          </cell>
          <cell r="C21">
            <v>1157.5999999999999</v>
          </cell>
          <cell r="D21">
            <v>1138.5999999999999</v>
          </cell>
          <cell r="E21">
            <v>1152.9000000000001</v>
          </cell>
          <cell r="F21">
            <v>1149.53557639271</v>
          </cell>
          <cell r="G21">
            <v>30821</v>
          </cell>
          <cell r="H21">
            <v>903</v>
          </cell>
          <cell r="I21">
            <v>35429836</v>
          </cell>
          <cell r="J21">
            <v>8973</v>
          </cell>
          <cell r="K21">
            <v>29.11</v>
          </cell>
          <cell r="L21">
            <v>19</v>
          </cell>
          <cell r="M21">
            <v>2.9</v>
          </cell>
        </row>
        <row r="22">
          <cell r="A22">
            <v>43192</v>
          </cell>
          <cell r="B22">
            <v>1125</v>
          </cell>
          <cell r="C22">
            <v>1152</v>
          </cell>
          <cell r="D22">
            <v>1112.5999999999999</v>
          </cell>
          <cell r="E22">
            <v>1149.1500000000001</v>
          </cell>
          <cell r="F22">
            <v>1135.55066186047</v>
          </cell>
          <cell r="G22">
            <v>33013</v>
          </cell>
          <cell r="H22">
            <v>1070</v>
          </cell>
          <cell r="I22">
            <v>37487934</v>
          </cell>
          <cell r="J22">
            <v>13698</v>
          </cell>
          <cell r="K22">
            <v>41.49</v>
          </cell>
          <cell r="L22">
            <v>39.4</v>
          </cell>
          <cell r="M22">
            <v>24.15</v>
          </cell>
        </row>
        <row r="23">
          <cell r="A23">
            <v>43187</v>
          </cell>
          <cell r="B23">
            <v>1121.05</v>
          </cell>
          <cell r="C23">
            <v>1129.7</v>
          </cell>
          <cell r="D23">
            <v>1115.5</v>
          </cell>
          <cell r="E23">
            <v>1120.7</v>
          </cell>
          <cell r="F23">
            <v>1119.9842472878499</v>
          </cell>
          <cell r="G23">
            <v>40374</v>
          </cell>
          <cell r="H23">
            <v>1147</v>
          </cell>
          <cell r="I23">
            <v>45218244</v>
          </cell>
          <cell r="J23">
            <v>17218</v>
          </cell>
          <cell r="K23">
            <v>42.65</v>
          </cell>
          <cell r="L23">
            <v>14.2</v>
          </cell>
          <cell r="M23">
            <v>-0.35</v>
          </cell>
        </row>
        <row r="24">
          <cell r="A24">
            <v>43186</v>
          </cell>
          <cell r="B24">
            <v>1118</v>
          </cell>
          <cell r="C24">
            <v>1139</v>
          </cell>
          <cell r="D24">
            <v>1116</v>
          </cell>
          <cell r="E24">
            <v>1131.75</v>
          </cell>
          <cell r="F24">
            <v>1128.56965277366</v>
          </cell>
          <cell r="G24">
            <v>50601</v>
          </cell>
          <cell r="H24">
            <v>1351</v>
          </cell>
          <cell r="I24">
            <v>57106753</v>
          </cell>
          <cell r="J24">
            <v>21742</v>
          </cell>
          <cell r="K24">
            <v>42.97</v>
          </cell>
          <cell r="L24">
            <v>23</v>
          </cell>
          <cell r="M24">
            <v>13.75</v>
          </cell>
        </row>
        <row r="25">
          <cell r="A25">
            <v>43185</v>
          </cell>
          <cell r="B25">
            <v>1110</v>
          </cell>
          <cell r="C25">
            <v>1122.75</v>
          </cell>
          <cell r="D25">
            <v>1100</v>
          </cell>
          <cell r="E25">
            <v>1118.8</v>
          </cell>
          <cell r="F25">
            <v>1107.2071416118799</v>
          </cell>
          <cell r="G25">
            <v>97513</v>
          </cell>
          <cell r="H25">
            <v>1511</v>
          </cell>
          <cell r="I25">
            <v>107967090</v>
          </cell>
          <cell r="J25">
            <v>60704</v>
          </cell>
          <cell r="K25">
            <v>62.25</v>
          </cell>
          <cell r="L25">
            <v>22.75</v>
          </cell>
          <cell r="M25">
            <v>8.8000000000000007</v>
          </cell>
        </row>
        <row r="26">
          <cell r="A26">
            <v>43182</v>
          </cell>
          <cell r="B26">
            <v>1082</v>
          </cell>
          <cell r="C26">
            <v>1119</v>
          </cell>
          <cell r="D26">
            <v>1082</v>
          </cell>
          <cell r="E26">
            <v>1107.6500000000001</v>
          </cell>
          <cell r="F26">
            <v>1107.33271240264</v>
          </cell>
          <cell r="G26">
            <v>56367</v>
          </cell>
          <cell r="H26">
            <v>1487</v>
          </cell>
          <cell r="I26">
            <v>62417023</v>
          </cell>
          <cell r="J26">
            <v>21735</v>
          </cell>
          <cell r="K26">
            <v>38.56</v>
          </cell>
          <cell r="L26">
            <v>37</v>
          </cell>
          <cell r="M26">
            <v>25.65</v>
          </cell>
        </row>
        <row r="27">
          <cell r="A27">
            <v>43181</v>
          </cell>
          <cell r="B27">
            <v>1102.0999999999999</v>
          </cell>
          <cell r="C27">
            <v>1110</v>
          </cell>
          <cell r="D27">
            <v>1101.7</v>
          </cell>
          <cell r="E27">
            <v>1107.3499999999999</v>
          </cell>
          <cell r="F27">
            <v>1106.49701566774</v>
          </cell>
          <cell r="G27">
            <v>80420</v>
          </cell>
          <cell r="H27">
            <v>1081</v>
          </cell>
          <cell r="I27">
            <v>88984490</v>
          </cell>
          <cell r="J27">
            <v>49503</v>
          </cell>
          <cell r="K27">
            <v>61.56</v>
          </cell>
          <cell r="L27">
            <v>8.3000000000000007</v>
          </cell>
          <cell r="M27">
            <v>5.25</v>
          </cell>
        </row>
        <row r="28">
          <cell r="A28">
            <v>43180</v>
          </cell>
          <cell r="B28">
            <v>1100</v>
          </cell>
          <cell r="C28">
            <v>1116.1500000000001</v>
          </cell>
          <cell r="D28">
            <v>1100</v>
          </cell>
          <cell r="E28">
            <v>1103.8499999999999</v>
          </cell>
          <cell r="F28">
            <v>1110.9715519465501</v>
          </cell>
          <cell r="G28">
            <v>73643</v>
          </cell>
          <cell r="H28">
            <v>1131</v>
          </cell>
          <cell r="I28">
            <v>81815278</v>
          </cell>
          <cell r="J28">
            <v>41419</v>
          </cell>
          <cell r="K28">
            <v>56.24</v>
          </cell>
          <cell r="L28">
            <v>16.149999999999999</v>
          </cell>
          <cell r="M28">
            <v>3.85</v>
          </cell>
        </row>
        <row r="29">
          <cell r="A29">
            <v>43179</v>
          </cell>
          <cell r="B29">
            <v>1103</v>
          </cell>
          <cell r="C29">
            <v>1116.8</v>
          </cell>
          <cell r="D29">
            <v>1094.95</v>
          </cell>
          <cell r="E29">
            <v>1106.55</v>
          </cell>
          <cell r="F29">
            <v>1106.6394440829199</v>
          </cell>
          <cell r="G29">
            <v>21514</v>
          </cell>
          <cell r="H29">
            <v>603</v>
          </cell>
          <cell r="I29">
            <v>23808241</v>
          </cell>
          <cell r="J29">
            <v>8981</v>
          </cell>
          <cell r="K29">
            <v>41.74</v>
          </cell>
          <cell r="L29">
            <v>21.85</v>
          </cell>
          <cell r="M29">
            <v>3.55</v>
          </cell>
        </row>
        <row r="30">
          <cell r="A30">
            <v>43178</v>
          </cell>
          <cell r="B30">
            <v>1125.5</v>
          </cell>
          <cell r="C30">
            <v>1130</v>
          </cell>
          <cell r="D30">
            <v>1100.5</v>
          </cell>
          <cell r="E30">
            <v>1102.5</v>
          </cell>
          <cell r="F30">
            <v>1105.6197677723101</v>
          </cell>
          <cell r="G30">
            <v>49262</v>
          </cell>
          <cell r="H30">
            <v>1254</v>
          </cell>
          <cell r="I30">
            <v>54465041</v>
          </cell>
          <cell r="J30">
            <v>22433</v>
          </cell>
          <cell r="K30">
            <v>45.54</v>
          </cell>
          <cell r="L30">
            <v>29.5</v>
          </cell>
          <cell r="M30">
            <v>-23</v>
          </cell>
        </row>
        <row r="31">
          <cell r="A31">
            <v>43175</v>
          </cell>
          <cell r="B31">
            <v>1160</v>
          </cell>
          <cell r="C31">
            <v>1160</v>
          </cell>
          <cell r="D31">
            <v>1121.5</v>
          </cell>
          <cell r="E31">
            <v>1125.45</v>
          </cell>
          <cell r="F31">
            <v>1140.1718658618599</v>
          </cell>
          <cell r="G31">
            <v>90623</v>
          </cell>
          <cell r="H31">
            <v>2401</v>
          </cell>
          <cell r="I31">
            <v>103325795</v>
          </cell>
          <cell r="J31">
            <v>42338</v>
          </cell>
          <cell r="K31">
            <v>46.72</v>
          </cell>
          <cell r="L31">
            <v>38.5</v>
          </cell>
          <cell r="M31">
            <v>-34.549999999999997</v>
          </cell>
        </row>
        <row r="32">
          <cell r="A32">
            <v>43174</v>
          </cell>
          <cell r="B32">
            <v>1135</v>
          </cell>
          <cell r="C32">
            <v>1163.6500000000001</v>
          </cell>
          <cell r="D32">
            <v>1133.9000000000001</v>
          </cell>
          <cell r="E32">
            <v>1160.95</v>
          </cell>
          <cell r="F32">
            <v>1153.3316883710299</v>
          </cell>
          <cell r="G32">
            <v>43770</v>
          </cell>
          <cell r="H32">
            <v>1730</v>
          </cell>
          <cell r="I32">
            <v>50481328</v>
          </cell>
          <cell r="J32">
            <v>19187</v>
          </cell>
          <cell r="K32">
            <v>43.84</v>
          </cell>
          <cell r="L32">
            <v>29.75</v>
          </cell>
          <cell r="M32">
            <v>25.95</v>
          </cell>
        </row>
        <row r="33">
          <cell r="A33">
            <v>43173</v>
          </cell>
          <cell r="B33">
            <v>1140</v>
          </cell>
          <cell r="C33">
            <v>1144.55</v>
          </cell>
          <cell r="D33">
            <v>1131.3499999999999</v>
          </cell>
          <cell r="E33">
            <v>1136.5999999999999</v>
          </cell>
          <cell r="F33">
            <v>1136.64330932538</v>
          </cell>
          <cell r="G33">
            <v>408337</v>
          </cell>
          <cell r="H33">
            <v>1037</v>
          </cell>
          <cell r="I33">
            <v>464133519</v>
          </cell>
          <cell r="J33">
            <v>365543</v>
          </cell>
          <cell r="K33">
            <v>89.52</v>
          </cell>
          <cell r="L33">
            <v>13.2</v>
          </cell>
          <cell r="M33">
            <v>-3.4</v>
          </cell>
        </row>
        <row r="34">
          <cell r="A34">
            <v>43172</v>
          </cell>
          <cell r="B34">
            <v>1130.95</v>
          </cell>
          <cell r="C34">
            <v>1141.9000000000001</v>
          </cell>
          <cell r="D34">
            <v>1107</v>
          </cell>
          <cell r="E34">
            <v>1137.8</v>
          </cell>
          <cell r="F34">
            <v>1138.0421138091299</v>
          </cell>
          <cell r="G34">
            <v>67745</v>
          </cell>
          <cell r="H34">
            <v>1099</v>
          </cell>
          <cell r="I34">
            <v>77096663</v>
          </cell>
          <cell r="J34">
            <v>35203</v>
          </cell>
          <cell r="K34">
            <v>51.96</v>
          </cell>
          <cell r="L34">
            <v>34.9</v>
          </cell>
          <cell r="M34">
            <v>6.85</v>
          </cell>
        </row>
        <row r="35">
          <cell r="A35">
            <v>43171</v>
          </cell>
          <cell r="B35">
            <v>1134.1500000000001</v>
          </cell>
          <cell r="C35">
            <v>1134.1500000000001</v>
          </cell>
          <cell r="D35">
            <v>1120.3499999999999</v>
          </cell>
          <cell r="E35">
            <v>1130.95</v>
          </cell>
          <cell r="F35">
            <v>1130.28176950688</v>
          </cell>
          <cell r="G35">
            <v>49867</v>
          </cell>
          <cell r="H35">
            <v>960</v>
          </cell>
          <cell r="I35">
            <v>56363761</v>
          </cell>
          <cell r="J35">
            <v>27846</v>
          </cell>
          <cell r="K35">
            <v>55.84</v>
          </cell>
          <cell r="L35">
            <v>13.8</v>
          </cell>
          <cell r="M35">
            <v>-3.2</v>
          </cell>
        </row>
        <row r="36">
          <cell r="A36">
            <v>43168</v>
          </cell>
          <cell r="B36">
            <v>1129.5</v>
          </cell>
          <cell r="C36">
            <v>1138</v>
          </cell>
          <cell r="D36">
            <v>1121.0999999999999</v>
          </cell>
          <cell r="E36">
            <v>1127.75</v>
          </cell>
          <cell r="F36">
            <v>1129.6817951532501</v>
          </cell>
          <cell r="G36">
            <v>94744</v>
          </cell>
          <cell r="H36">
            <v>1722</v>
          </cell>
          <cell r="I36">
            <v>107030572</v>
          </cell>
          <cell r="J36">
            <v>55120</v>
          </cell>
          <cell r="K36">
            <v>58.18</v>
          </cell>
          <cell r="L36">
            <v>16.899999999999999</v>
          </cell>
          <cell r="M36">
            <v>-1.75</v>
          </cell>
        </row>
        <row r="37">
          <cell r="A37">
            <v>43167</v>
          </cell>
          <cell r="B37">
            <v>1113.3499999999999</v>
          </cell>
          <cell r="C37">
            <v>1129.5</v>
          </cell>
          <cell r="D37">
            <v>1108.3499999999999</v>
          </cell>
          <cell r="E37">
            <v>1125.5999999999999</v>
          </cell>
          <cell r="F37">
            <v>1117.3285011513501</v>
          </cell>
          <cell r="G37">
            <v>152864</v>
          </cell>
          <cell r="H37">
            <v>1427</v>
          </cell>
          <cell r="I37">
            <v>170799304</v>
          </cell>
          <cell r="J37">
            <v>119426</v>
          </cell>
          <cell r="K37">
            <v>78.13</v>
          </cell>
          <cell r="L37">
            <v>21.15</v>
          </cell>
          <cell r="M37">
            <v>12.25</v>
          </cell>
        </row>
        <row r="38">
          <cell r="A38">
            <v>43166</v>
          </cell>
          <cell r="B38">
            <v>1102.55</v>
          </cell>
          <cell r="C38">
            <v>1110</v>
          </cell>
          <cell r="D38">
            <v>1095.9000000000001</v>
          </cell>
          <cell r="E38">
            <v>1107.95</v>
          </cell>
          <cell r="F38">
            <v>1104.9565161414901</v>
          </cell>
          <cell r="G38">
            <v>124276</v>
          </cell>
          <cell r="H38">
            <v>1615</v>
          </cell>
          <cell r="I38">
            <v>137319576</v>
          </cell>
          <cell r="J38">
            <v>90863</v>
          </cell>
          <cell r="K38">
            <v>73.11</v>
          </cell>
          <cell r="L38">
            <v>14.1</v>
          </cell>
          <cell r="M38">
            <v>5.4</v>
          </cell>
        </row>
        <row r="39">
          <cell r="A39">
            <v>43165</v>
          </cell>
          <cell r="B39">
            <v>1108.8499999999999</v>
          </cell>
          <cell r="C39">
            <v>1108.8499999999999</v>
          </cell>
          <cell r="D39">
            <v>1088</v>
          </cell>
          <cell r="E39">
            <v>1102.75</v>
          </cell>
          <cell r="F39">
            <v>1102.81495871232</v>
          </cell>
          <cell r="G39">
            <v>88283</v>
          </cell>
          <cell r="H39">
            <v>1257</v>
          </cell>
          <cell r="I39">
            <v>97359813</v>
          </cell>
          <cell r="J39">
            <v>62469</v>
          </cell>
          <cell r="K39">
            <v>70.760000000000005</v>
          </cell>
          <cell r="L39">
            <v>20.85</v>
          </cell>
          <cell r="M39">
            <v>-6.1</v>
          </cell>
        </row>
        <row r="40">
          <cell r="A40">
            <v>43164</v>
          </cell>
          <cell r="B40">
            <v>1118.55</v>
          </cell>
          <cell r="C40">
            <v>1118.55</v>
          </cell>
          <cell r="D40">
            <v>1100.55</v>
          </cell>
          <cell r="E40">
            <v>1104.3</v>
          </cell>
          <cell r="F40">
            <v>1105.30048783747</v>
          </cell>
          <cell r="G40">
            <v>29928</v>
          </cell>
          <cell r="H40">
            <v>743</v>
          </cell>
          <cell r="I40">
            <v>33079433</v>
          </cell>
          <cell r="J40">
            <v>14082</v>
          </cell>
          <cell r="K40">
            <v>47.05</v>
          </cell>
          <cell r="L40">
            <v>18</v>
          </cell>
          <cell r="M40">
            <v>-14.25</v>
          </cell>
        </row>
        <row r="41">
          <cell r="A41">
            <v>43160</v>
          </cell>
          <cell r="B41">
            <v>1120.25</v>
          </cell>
          <cell r="C41">
            <v>1124.0999999999999</v>
          </cell>
          <cell r="D41">
            <v>1108.45</v>
          </cell>
          <cell r="E41">
            <v>1119.5999999999999</v>
          </cell>
          <cell r="F41">
            <v>1119.25542980094</v>
          </cell>
          <cell r="G41">
            <v>103641</v>
          </cell>
          <cell r="H41">
            <v>1248</v>
          </cell>
          <cell r="I41">
            <v>116000752</v>
          </cell>
          <cell r="J41">
            <v>74547</v>
          </cell>
          <cell r="K41">
            <v>71.930000000000007</v>
          </cell>
          <cell r="L41">
            <v>15.65</v>
          </cell>
          <cell r="M41">
            <v>-0.65</v>
          </cell>
        </row>
        <row r="42">
          <cell r="A42">
            <v>43159</v>
          </cell>
          <cell r="B42">
            <v>1110.4000000000001</v>
          </cell>
          <cell r="C42">
            <v>1122.95</v>
          </cell>
          <cell r="D42">
            <v>1100.05</v>
          </cell>
          <cell r="E42">
            <v>1118.8499999999999</v>
          </cell>
          <cell r="F42">
            <v>1115.3517448211401</v>
          </cell>
          <cell r="G42">
            <v>50349</v>
          </cell>
          <cell r="H42">
            <v>958</v>
          </cell>
          <cell r="I42">
            <v>56156845</v>
          </cell>
          <cell r="J42">
            <v>29235</v>
          </cell>
          <cell r="K42">
            <v>58.06</v>
          </cell>
          <cell r="L42">
            <v>22.9</v>
          </cell>
          <cell r="M42">
            <v>8.4499999999999993</v>
          </cell>
        </row>
        <row r="43">
          <cell r="A43">
            <v>43158</v>
          </cell>
          <cell r="B43">
            <v>1103.05</v>
          </cell>
          <cell r="C43">
            <v>1112.95</v>
          </cell>
          <cell r="D43">
            <v>1100.55</v>
          </cell>
          <cell r="E43">
            <v>1110.2</v>
          </cell>
          <cell r="F43">
            <v>1107.9199153140401</v>
          </cell>
          <cell r="G43">
            <v>35425</v>
          </cell>
          <cell r="H43">
            <v>872</v>
          </cell>
          <cell r="I43">
            <v>39248063</v>
          </cell>
          <cell r="J43">
            <v>11463</v>
          </cell>
          <cell r="K43">
            <v>32.36</v>
          </cell>
          <cell r="L43">
            <v>12.4</v>
          </cell>
          <cell r="M43">
            <v>7.15</v>
          </cell>
        </row>
        <row r="44">
          <cell r="A44">
            <v>43157</v>
          </cell>
          <cell r="B44">
            <v>1102.0999999999999</v>
          </cell>
          <cell r="C44">
            <v>1115</v>
          </cell>
          <cell r="D44">
            <v>1096.0999999999999</v>
          </cell>
          <cell r="E44">
            <v>1106.25</v>
          </cell>
          <cell r="F44">
            <v>1101.5658644508101</v>
          </cell>
          <cell r="G44">
            <v>77743</v>
          </cell>
          <cell r="H44">
            <v>1343</v>
          </cell>
          <cell r="I44">
            <v>85639035</v>
          </cell>
          <cell r="J44">
            <v>43507</v>
          </cell>
          <cell r="K44">
            <v>55.96</v>
          </cell>
          <cell r="L44">
            <v>18.899999999999999</v>
          </cell>
          <cell r="M44">
            <v>4.1500000000000004</v>
          </cell>
        </row>
        <row r="45">
          <cell r="A45">
            <v>43154</v>
          </cell>
          <cell r="B45">
            <v>1119.9000000000001</v>
          </cell>
          <cell r="C45">
            <v>1119.9000000000001</v>
          </cell>
          <cell r="D45">
            <v>1100.95</v>
          </cell>
          <cell r="E45">
            <v>1101.9000000000001</v>
          </cell>
          <cell r="F45">
            <v>1106.2931812295201</v>
          </cell>
          <cell r="G45">
            <v>610022</v>
          </cell>
          <cell r="H45">
            <v>2371</v>
          </cell>
          <cell r="I45">
            <v>674863179</v>
          </cell>
          <cell r="J45">
            <v>561195</v>
          </cell>
          <cell r="K45">
            <v>92</v>
          </cell>
          <cell r="L45">
            <v>18.95</v>
          </cell>
          <cell r="M45">
            <v>-18</v>
          </cell>
        </row>
        <row r="46">
          <cell r="A46">
            <v>43153</v>
          </cell>
          <cell r="B46">
            <v>1125.6500000000001</v>
          </cell>
          <cell r="C46">
            <v>1125.6500000000001</v>
          </cell>
          <cell r="D46">
            <v>1102.55</v>
          </cell>
          <cell r="E46">
            <v>1116.3499999999999</v>
          </cell>
          <cell r="F46">
            <v>1111.8907536090601</v>
          </cell>
          <cell r="G46">
            <v>77998</v>
          </cell>
          <cell r="H46">
            <v>2224</v>
          </cell>
          <cell r="I46">
            <v>86725255</v>
          </cell>
          <cell r="J46">
            <v>40177</v>
          </cell>
          <cell r="K46">
            <v>51.51</v>
          </cell>
          <cell r="L46">
            <v>23.1</v>
          </cell>
          <cell r="M46">
            <v>-9.3000000000000007</v>
          </cell>
        </row>
        <row r="47">
          <cell r="A47">
            <v>43152</v>
          </cell>
          <cell r="B47">
            <v>1129</v>
          </cell>
          <cell r="C47">
            <v>1130.4000000000001</v>
          </cell>
          <cell r="D47">
            <v>1115.05</v>
          </cell>
          <cell r="E47">
            <v>1125.55</v>
          </cell>
          <cell r="F47">
            <v>1123.5739024697</v>
          </cell>
          <cell r="G47">
            <v>23849</v>
          </cell>
          <cell r="H47">
            <v>1137</v>
          </cell>
          <cell r="I47">
            <v>26796114</v>
          </cell>
          <cell r="J47">
            <v>9951</v>
          </cell>
          <cell r="K47">
            <v>41.73</v>
          </cell>
          <cell r="L47">
            <v>15.35</v>
          </cell>
          <cell r="M47">
            <v>-3.45</v>
          </cell>
        </row>
        <row r="48">
          <cell r="A48">
            <v>43151</v>
          </cell>
          <cell r="B48">
            <v>1122</v>
          </cell>
          <cell r="C48">
            <v>1134.55</v>
          </cell>
          <cell r="D48">
            <v>1113.6500000000001</v>
          </cell>
          <cell r="E48">
            <v>1126.7</v>
          </cell>
          <cell r="F48">
            <v>1128.7990136542601</v>
          </cell>
          <cell r="G48">
            <v>81513</v>
          </cell>
          <cell r="H48">
            <v>1060</v>
          </cell>
          <cell r="I48">
            <v>92011794</v>
          </cell>
          <cell r="J48">
            <v>55021</v>
          </cell>
          <cell r="K48">
            <v>67.5</v>
          </cell>
          <cell r="L48">
            <v>20.9</v>
          </cell>
          <cell r="M48">
            <v>4.7</v>
          </cell>
        </row>
        <row r="49">
          <cell r="A49">
            <v>43150</v>
          </cell>
          <cell r="B49">
            <v>1145</v>
          </cell>
          <cell r="C49">
            <v>1145</v>
          </cell>
          <cell r="D49">
            <v>1107</v>
          </cell>
          <cell r="E49">
            <v>1122.45</v>
          </cell>
          <cell r="F49">
            <v>1128.15252014008</v>
          </cell>
          <cell r="G49">
            <v>80809</v>
          </cell>
          <cell r="H49">
            <v>1789</v>
          </cell>
          <cell r="I49">
            <v>91164877</v>
          </cell>
          <cell r="J49">
            <v>41255</v>
          </cell>
          <cell r="K49">
            <v>51.05</v>
          </cell>
          <cell r="L49">
            <v>38</v>
          </cell>
          <cell r="M49">
            <v>-22.55</v>
          </cell>
        </row>
        <row r="50">
          <cell r="A50">
            <v>43147</v>
          </cell>
          <cell r="B50">
            <v>1136.7</v>
          </cell>
          <cell r="C50">
            <v>1146.1500000000001</v>
          </cell>
          <cell r="D50">
            <v>1132</v>
          </cell>
          <cell r="E50">
            <v>1143.7</v>
          </cell>
          <cell r="F50">
            <v>1139.9765055157</v>
          </cell>
          <cell r="G50">
            <v>66356</v>
          </cell>
          <cell r="H50">
            <v>1548</v>
          </cell>
          <cell r="I50">
            <v>75644281</v>
          </cell>
          <cell r="J50">
            <v>39039</v>
          </cell>
          <cell r="K50">
            <v>58.83</v>
          </cell>
          <cell r="L50">
            <v>14.15</v>
          </cell>
          <cell r="M50">
            <v>7</v>
          </cell>
        </row>
        <row r="51">
          <cell r="A51">
            <v>43146</v>
          </cell>
          <cell r="B51">
            <v>1155</v>
          </cell>
          <cell r="C51">
            <v>1155</v>
          </cell>
          <cell r="D51">
            <v>1124</v>
          </cell>
          <cell r="E51">
            <v>1136.7</v>
          </cell>
          <cell r="F51">
            <v>1133.6523967144699</v>
          </cell>
          <cell r="G51">
            <v>40785</v>
          </cell>
          <cell r="H51">
            <v>1066</v>
          </cell>
          <cell r="I51">
            <v>46236013</v>
          </cell>
          <cell r="J51">
            <v>20078</v>
          </cell>
          <cell r="K51">
            <v>49.23</v>
          </cell>
          <cell r="L51">
            <v>31</v>
          </cell>
          <cell r="M51">
            <v>-18.3</v>
          </cell>
        </row>
        <row r="52">
          <cell r="A52">
            <v>43145</v>
          </cell>
          <cell r="B52">
            <v>1145</v>
          </cell>
          <cell r="C52">
            <v>1145</v>
          </cell>
          <cell r="D52">
            <v>1128</v>
          </cell>
          <cell r="E52">
            <v>1140.6500000000001</v>
          </cell>
          <cell r="F52">
            <v>1134.3383519802901</v>
          </cell>
          <cell r="G52">
            <v>356537</v>
          </cell>
          <cell r="H52">
            <v>2329</v>
          </cell>
          <cell r="I52">
            <v>404433593</v>
          </cell>
          <cell r="J52">
            <v>296519</v>
          </cell>
          <cell r="K52">
            <v>83.17</v>
          </cell>
          <cell r="L52">
            <v>17</v>
          </cell>
          <cell r="M52">
            <v>-4.3499999999999996</v>
          </cell>
        </row>
        <row r="53">
          <cell r="A53">
            <v>43143</v>
          </cell>
          <cell r="B53">
            <v>1134.8</v>
          </cell>
          <cell r="C53">
            <v>1149.5</v>
          </cell>
          <cell r="D53">
            <v>1112.3499999999999</v>
          </cell>
          <cell r="E53">
            <v>1145.45</v>
          </cell>
          <cell r="F53">
            <v>1142.6059155420701</v>
          </cell>
          <cell r="G53">
            <v>177769</v>
          </cell>
          <cell r="H53">
            <v>1696</v>
          </cell>
          <cell r="I53">
            <v>203119911</v>
          </cell>
          <cell r="J53">
            <v>115467</v>
          </cell>
          <cell r="K53">
            <v>64.95</v>
          </cell>
          <cell r="L53">
            <v>37.15</v>
          </cell>
          <cell r="M53">
            <v>10.65</v>
          </cell>
        </row>
        <row r="54">
          <cell r="A54">
            <v>43140</v>
          </cell>
          <cell r="B54">
            <v>1110</v>
          </cell>
          <cell r="C54">
            <v>1141.8499999999999</v>
          </cell>
          <cell r="D54">
            <v>1105</v>
          </cell>
          <cell r="E54">
            <v>1131.55</v>
          </cell>
          <cell r="F54">
            <v>1128.92242474916</v>
          </cell>
          <cell r="G54">
            <v>59800</v>
          </cell>
          <cell r="H54">
            <v>1151</v>
          </cell>
          <cell r="I54">
            <v>67509561</v>
          </cell>
          <cell r="J54">
            <v>22484</v>
          </cell>
          <cell r="K54">
            <v>37.6</v>
          </cell>
          <cell r="L54">
            <v>36.85</v>
          </cell>
          <cell r="M54">
            <v>21.55</v>
          </cell>
        </row>
        <row r="55">
          <cell r="A55">
            <v>43139</v>
          </cell>
          <cell r="B55">
            <v>1125.3</v>
          </cell>
          <cell r="C55">
            <v>1129.4000000000001</v>
          </cell>
          <cell r="D55">
            <v>1110.45</v>
          </cell>
          <cell r="E55">
            <v>1124</v>
          </cell>
          <cell r="F55">
            <v>1119.3466195584699</v>
          </cell>
          <cell r="G55">
            <v>85477</v>
          </cell>
          <cell r="H55">
            <v>1696</v>
          </cell>
          <cell r="I55">
            <v>95678391</v>
          </cell>
          <cell r="J55">
            <v>35498</v>
          </cell>
          <cell r="K55">
            <v>41.53</v>
          </cell>
          <cell r="L55">
            <v>18.95</v>
          </cell>
          <cell r="M55">
            <v>-1.3</v>
          </cell>
        </row>
        <row r="56">
          <cell r="A56">
            <v>43138</v>
          </cell>
          <cell r="B56">
            <v>1115</v>
          </cell>
          <cell r="C56">
            <v>1130</v>
          </cell>
          <cell r="D56">
            <v>1108.2</v>
          </cell>
          <cell r="E56">
            <v>1121</v>
          </cell>
          <cell r="F56">
            <v>1118.15484566791</v>
          </cell>
          <cell r="G56">
            <v>38942</v>
          </cell>
          <cell r="H56">
            <v>790</v>
          </cell>
          <cell r="I56">
            <v>43543186</v>
          </cell>
          <cell r="J56">
            <v>21548</v>
          </cell>
          <cell r="K56">
            <v>55.33</v>
          </cell>
          <cell r="L56">
            <v>21.8</v>
          </cell>
          <cell r="M56">
            <v>6</v>
          </cell>
        </row>
        <row r="57">
          <cell r="A57">
            <v>43137</v>
          </cell>
          <cell r="B57">
            <v>1113.55</v>
          </cell>
          <cell r="C57">
            <v>1116.2</v>
          </cell>
          <cell r="D57">
            <v>1090.55</v>
          </cell>
          <cell r="E57">
            <v>1110.8499999999999</v>
          </cell>
          <cell r="F57">
            <v>1102.40218886087</v>
          </cell>
          <cell r="G57">
            <v>52356</v>
          </cell>
          <cell r="H57">
            <v>1836</v>
          </cell>
          <cell r="I57">
            <v>57717369</v>
          </cell>
          <cell r="J57">
            <v>17849</v>
          </cell>
          <cell r="K57">
            <v>34.090000000000003</v>
          </cell>
          <cell r="L57">
            <v>25.65</v>
          </cell>
          <cell r="M57">
            <v>-2.7</v>
          </cell>
        </row>
        <row r="58">
          <cell r="A58">
            <v>43136</v>
          </cell>
          <cell r="B58">
            <v>1125</v>
          </cell>
          <cell r="C58">
            <v>1135.8499999999999</v>
          </cell>
          <cell r="D58">
            <v>1114</v>
          </cell>
          <cell r="E58">
            <v>1134.3499999999999</v>
          </cell>
          <cell r="F58">
            <v>1126.2692877703901</v>
          </cell>
          <cell r="G58">
            <v>70174</v>
          </cell>
          <cell r="H58">
            <v>1457</v>
          </cell>
          <cell r="I58">
            <v>79034821</v>
          </cell>
          <cell r="J58">
            <v>34327</v>
          </cell>
          <cell r="K58">
            <v>48.92</v>
          </cell>
          <cell r="L58">
            <v>21.85</v>
          </cell>
          <cell r="M58">
            <v>9.35</v>
          </cell>
        </row>
        <row r="59">
          <cell r="A59">
            <v>43133</v>
          </cell>
          <cell r="B59">
            <v>1146</v>
          </cell>
          <cell r="C59">
            <v>1146.8</v>
          </cell>
          <cell r="D59">
            <v>1123</v>
          </cell>
          <cell r="E59">
            <v>1138.3</v>
          </cell>
          <cell r="F59">
            <v>1138.5033080691701</v>
          </cell>
          <cell r="G59">
            <v>95524</v>
          </cell>
          <cell r="H59">
            <v>1787</v>
          </cell>
          <cell r="I59">
            <v>108754390</v>
          </cell>
          <cell r="J59">
            <v>49893</v>
          </cell>
          <cell r="K59">
            <v>52.23</v>
          </cell>
          <cell r="L59">
            <v>23.8</v>
          </cell>
          <cell r="M59">
            <v>-7.7</v>
          </cell>
        </row>
        <row r="60">
          <cell r="A60">
            <v>43132</v>
          </cell>
          <cell r="B60">
            <v>1149.5</v>
          </cell>
          <cell r="C60">
            <v>1155.0999999999999</v>
          </cell>
          <cell r="D60">
            <v>1133.3</v>
          </cell>
          <cell r="E60">
            <v>1152.45</v>
          </cell>
          <cell r="F60">
            <v>1140.9926893362201</v>
          </cell>
          <cell r="G60">
            <v>240881</v>
          </cell>
          <cell r="H60">
            <v>1553</v>
          </cell>
          <cell r="I60">
            <v>274843460</v>
          </cell>
          <cell r="J60">
            <v>202139</v>
          </cell>
          <cell r="K60">
            <v>83.92</v>
          </cell>
          <cell r="L60">
            <v>21.8</v>
          </cell>
          <cell r="M60">
            <v>2.95</v>
          </cell>
        </row>
        <row r="61">
          <cell r="A61">
            <v>43131</v>
          </cell>
          <cell r="B61">
            <v>1130</v>
          </cell>
          <cell r="C61">
            <v>1139.7</v>
          </cell>
          <cell r="D61">
            <v>1125.1500000000001</v>
          </cell>
          <cell r="E61">
            <v>1131.05</v>
          </cell>
          <cell r="F61">
            <v>1132.49571468676</v>
          </cell>
          <cell r="G61">
            <v>181667</v>
          </cell>
          <cell r="H61">
            <v>1490</v>
          </cell>
          <cell r="I61">
            <v>205737099</v>
          </cell>
          <cell r="J61">
            <v>140479</v>
          </cell>
          <cell r="K61">
            <v>77.33</v>
          </cell>
          <cell r="L61">
            <v>14.55</v>
          </cell>
          <cell r="M61">
            <v>1.05</v>
          </cell>
        </row>
        <row r="62">
          <cell r="A62">
            <v>43130</v>
          </cell>
          <cell r="B62">
            <v>1150</v>
          </cell>
          <cell r="C62">
            <v>1150</v>
          </cell>
          <cell r="D62">
            <v>1124</v>
          </cell>
          <cell r="E62">
            <v>1128.9000000000001</v>
          </cell>
          <cell r="F62">
            <v>1129.5302254815299</v>
          </cell>
          <cell r="G62">
            <v>664489</v>
          </cell>
          <cell r="H62">
            <v>2334</v>
          </cell>
          <cell r="I62">
            <v>750560410</v>
          </cell>
          <cell r="J62">
            <v>617552</v>
          </cell>
          <cell r="K62">
            <v>92.94</v>
          </cell>
          <cell r="L62">
            <v>26</v>
          </cell>
          <cell r="M62">
            <v>-21.1</v>
          </cell>
        </row>
        <row r="63">
          <cell r="A63">
            <v>43129</v>
          </cell>
          <cell r="B63">
            <v>1151</v>
          </cell>
          <cell r="C63">
            <v>1165</v>
          </cell>
          <cell r="D63">
            <v>1145.05</v>
          </cell>
          <cell r="E63">
            <v>1154.5</v>
          </cell>
          <cell r="F63">
            <v>1153.1714429676499</v>
          </cell>
          <cell r="G63">
            <v>383037</v>
          </cell>
          <cell r="H63">
            <v>2862</v>
          </cell>
          <cell r="I63">
            <v>441707330</v>
          </cell>
          <cell r="J63">
            <v>328447</v>
          </cell>
          <cell r="K63">
            <v>85.75</v>
          </cell>
          <cell r="L63">
            <v>19.95</v>
          </cell>
          <cell r="M63">
            <v>3.5</v>
          </cell>
        </row>
        <row r="64">
          <cell r="A64">
            <v>43125</v>
          </cell>
          <cell r="B64">
            <v>1152</v>
          </cell>
          <cell r="C64">
            <v>1160</v>
          </cell>
          <cell r="D64">
            <v>1143.55</v>
          </cell>
          <cell r="E64">
            <v>1149.75</v>
          </cell>
          <cell r="F64">
            <v>1147.2815236782301</v>
          </cell>
          <cell r="G64">
            <v>295968</v>
          </cell>
          <cell r="H64">
            <v>1288</v>
          </cell>
          <cell r="I64">
            <v>339558618</v>
          </cell>
          <cell r="J64">
            <v>274140</v>
          </cell>
          <cell r="K64">
            <v>92.62</v>
          </cell>
          <cell r="L64">
            <v>16.45</v>
          </cell>
          <cell r="M64">
            <v>-2.25</v>
          </cell>
        </row>
        <row r="65">
          <cell r="A65">
            <v>43124</v>
          </cell>
          <cell r="B65">
            <v>1170</v>
          </cell>
          <cell r="C65">
            <v>1170</v>
          </cell>
          <cell r="D65">
            <v>1144.5</v>
          </cell>
          <cell r="E65">
            <v>1150.95</v>
          </cell>
          <cell r="F65">
            <v>1150.3364233817999</v>
          </cell>
          <cell r="G65">
            <v>686397</v>
          </cell>
          <cell r="H65">
            <v>2372</v>
          </cell>
          <cell r="I65">
            <v>789587470</v>
          </cell>
          <cell r="J65">
            <v>644565</v>
          </cell>
          <cell r="K65">
            <v>93.91</v>
          </cell>
          <cell r="L65">
            <v>25.5</v>
          </cell>
          <cell r="M65">
            <v>-19.05</v>
          </cell>
        </row>
        <row r="66">
          <cell r="A66">
            <v>43123</v>
          </cell>
          <cell r="B66">
            <v>1177</v>
          </cell>
          <cell r="C66">
            <v>1178</v>
          </cell>
          <cell r="D66">
            <v>1157.45</v>
          </cell>
          <cell r="E66">
            <v>1167.7</v>
          </cell>
          <cell r="F66">
            <v>1164.48292347199</v>
          </cell>
          <cell r="G66">
            <v>135127</v>
          </cell>
          <cell r="H66">
            <v>3929</v>
          </cell>
          <cell r="I66">
            <v>157353084</v>
          </cell>
          <cell r="J66">
            <v>69681</v>
          </cell>
          <cell r="K66">
            <v>51.57</v>
          </cell>
          <cell r="L66">
            <v>20.55</v>
          </cell>
          <cell r="M66">
            <v>-9.3000000000000007</v>
          </cell>
        </row>
        <row r="67">
          <cell r="A67">
            <v>43122</v>
          </cell>
          <cell r="B67">
            <v>1195</v>
          </cell>
          <cell r="C67">
            <v>1195</v>
          </cell>
          <cell r="D67">
            <v>1165</v>
          </cell>
          <cell r="E67">
            <v>1176.7</v>
          </cell>
          <cell r="F67">
            <v>1174.43065997087</v>
          </cell>
          <cell r="G67">
            <v>67306</v>
          </cell>
          <cell r="H67">
            <v>1936</v>
          </cell>
          <cell r="I67">
            <v>79046230</v>
          </cell>
          <cell r="J67">
            <v>20825</v>
          </cell>
          <cell r="K67">
            <v>30.94</v>
          </cell>
          <cell r="L67">
            <v>30</v>
          </cell>
          <cell r="M67">
            <v>-18.3</v>
          </cell>
        </row>
        <row r="68">
          <cell r="A68">
            <v>43119</v>
          </cell>
          <cell r="B68">
            <v>1192</v>
          </cell>
          <cell r="C68">
            <v>1197</v>
          </cell>
          <cell r="D68">
            <v>1178.3</v>
          </cell>
          <cell r="E68">
            <v>1193.4000000000001</v>
          </cell>
          <cell r="F68">
            <v>1191.1332712588301</v>
          </cell>
          <cell r="G68">
            <v>49403</v>
          </cell>
          <cell r="H68">
            <v>1193</v>
          </cell>
          <cell r="I68">
            <v>58845557</v>
          </cell>
          <cell r="J68">
            <v>28443</v>
          </cell>
          <cell r="K68">
            <v>57.57</v>
          </cell>
          <cell r="L68">
            <v>18.7</v>
          </cell>
          <cell r="M68">
            <v>1.4</v>
          </cell>
        </row>
        <row r="69">
          <cell r="A69">
            <v>43118</v>
          </cell>
          <cell r="B69">
            <v>1195</v>
          </cell>
          <cell r="C69">
            <v>1204</v>
          </cell>
          <cell r="D69">
            <v>1181.4000000000001</v>
          </cell>
          <cell r="E69">
            <v>1189.75</v>
          </cell>
          <cell r="F69">
            <v>1189.8001223491001</v>
          </cell>
          <cell r="G69">
            <v>24520</v>
          </cell>
          <cell r="H69">
            <v>732</v>
          </cell>
          <cell r="I69">
            <v>29173899</v>
          </cell>
          <cell r="J69">
            <v>6355</v>
          </cell>
          <cell r="K69">
            <v>25.92</v>
          </cell>
          <cell r="L69">
            <v>22.6</v>
          </cell>
          <cell r="M69">
            <v>-5.25</v>
          </cell>
        </row>
        <row r="70">
          <cell r="A70">
            <v>43117</v>
          </cell>
          <cell r="B70">
            <v>1189.55</v>
          </cell>
          <cell r="C70">
            <v>1198.95</v>
          </cell>
          <cell r="D70">
            <v>1150.75</v>
          </cell>
          <cell r="E70">
            <v>1194.1500000000001</v>
          </cell>
          <cell r="F70">
            <v>1185.16808365924</v>
          </cell>
          <cell r="G70">
            <v>23524</v>
          </cell>
          <cell r="H70">
            <v>961</v>
          </cell>
          <cell r="I70">
            <v>27879894</v>
          </cell>
          <cell r="J70">
            <v>8855</v>
          </cell>
          <cell r="K70">
            <v>37.64</v>
          </cell>
          <cell r="L70">
            <v>48.2</v>
          </cell>
          <cell r="M70">
            <v>4.5999999999999996</v>
          </cell>
        </row>
        <row r="71">
          <cell r="A71">
            <v>43116</v>
          </cell>
          <cell r="B71">
            <v>1201.25</v>
          </cell>
          <cell r="C71">
            <v>1201.25</v>
          </cell>
          <cell r="D71">
            <v>1184.75</v>
          </cell>
          <cell r="E71">
            <v>1190.3499999999999</v>
          </cell>
          <cell r="F71">
            <v>1190.62948930984</v>
          </cell>
          <cell r="G71">
            <v>45135</v>
          </cell>
          <cell r="H71">
            <v>832</v>
          </cell>
          <cell r="I71">
            <v>53739062</v>
          </cell>
          <cell r="J71">
            <v>28226</v>
          </cell>
          <cell r="K71">
            <v>62.54</v>
          </cell>
          <cell r="L71">
            <v>16.5</v>
          </cell>
          <cell r="M71">
            <v>-10.9</v>
          </cell>
        </row>
        <row r="72">
          <cell r="A72">
            <v>43115</v>
          </cell>
          <cell r="B72">
            <v>1192</v>
          </cell>
          <cell r="C72">
            <v>1206.3</v>
          </cell>
          <cell r="D72">
            <v>1188</v>
          </cell>
          <cell r="E72">
            <v>1201.7</v>
          </cell>
          <cell r="F72">
            <v>1198.9907620369099</v>
          </cell>
          <cell r="G72">
            <v>52609</v>
          </cell>
          <cell r="H72">
            <v>1402</v>
          </cell>
          <cell r="I72">
            <v>63077705</v>
          </cell>
          <cell r="J72">
            <v>17259</v>
          </cell>
          <cell r="K72">
            <v>32.81</v>
          </cell>
          <cell r="L72">
            <v>18.3</v>
          </cell>
          <cell r="M72">
            <v>9.6999999999999993</v>
          </cell>
        </row>
        <row r="73">
          <cell r="A73">
            <v>43112</v>
          </cell>
          <cell r="B73">
            <v>1195</v>
          </cell>
          <cell r="C73">
            <v>1195</v>
          </cell>
          <cell r="D73">
            <v>1177.4000000000001</v>
          </cell>
          <cell r="E73">
            <v>1189.6500000000001</v>
          </cell>
          <cell r="F73">
            <v>1185.4049123956099</v>
          </cell>
          <cell r="G73">
            <v>30535</v>
          </cell>
          <cell r="H73">
            <v>831</v>
          </cell>
          <cell r="I73">
            <v>36196339</v>
          </cell>
          <cell r="J73">
            <v>11758</v>
          </cell>
          <cell r="K73">
            <v>38.51</v>
          </cell>
          <cell r="L73">
            <v>17.600000000000001</v>
          </cell>
          <cell r="M73">
            <v>-5.35</v>
          </cell>
        </row>
        <row r="74">
          <cell r="A74">
            <v>43111</v>
          </cell>
          <cell r="B74">
            <v>1178</v>
          </cell>
          <cell r="C74">
            <v>1190</v>
          </cell>
          <cell r="D74">
            <v>1171.25</v>
          </cell>
          <cell r="E74">
            <v>1188.8499999999999</v>
          </cell>
          <cell r="F74">
            <v>1184.1235911761801</v>
          </cell>
          <cell r="G74">
            <v>31143</v>
          </cell>
          <cell r="H74">
            <v>813</v>
          </cell>
          <cell r="I74">
            <v>36877161</v>
          </cell>
          <cell r="J74">
            <v>9562</v>
          </cell>
          <cell r="K74">
            <v>30.7</v>
          </cell>
          <cell r="L74">
            <v>18.75</v>
          </cell>
          <cell r="M74">
            <v>10.85</v>
          </cell>
        </row>
        <row r="75">
          <cell r="A75">
            <v>43110</v>
          </cell>
          <cell r="B75">
            <v>1191.9000000000001</v>
          </cell>
          <cell r="C75">
            <v>1191.9000000000001</v>
          </cell>
          <cell r="D75">
            <v>1171.5</v>
          </cell>
          <cell r="E75">
            <v>1177.4000000000001</v>
          </cell>
          <cell r="F75">
            <v>1176.29052897728</v>
          </cell>
          <cell r="G75">
            <v>246003</v>
          </cell>
          <cell r="H75">
            <v>2360</v>
          </cell>
          <cell r="I75">
            <v>289370999</v>
          </cell>
          <cell r="J75">
            <v>195799</v>
          </cell>
          <cell r="K75">
            <v>79.59</v>
          </cell>
          <cell r="L75">
            <v>20.399999999999999</v>
          </cell>
          <cell r="M75">
            <v>-14.5</v>
          </cell>
        </row>
        <row r="76">
          <cell r="A76">
            <v>43109</v>
          </cell>
          <cell r="B76">
            <v>1180</v>
          </cell>
          <cell r="C76">
            <v>1195.95</v>
          </cell>
          <cell r="D76">
            <v>1174.3</v>
          </cell>
          <cell r="E76">
            <v>1191.9000000000001</v>
          </cell>
          <cell r="F76">
            <v>1188.1691723231399</v>
          </cell>
          <cell r="G76">
            <v>55541</v>
          </cell>
          <cell r="H76">
            <v>977</v>
          </cell>
          <cell r="I76">
            <v>65992104</v>
          </cell>
          <cell r="J76">
            <v>33519</v>
          </cell>
          <cell r="K76">
            <v>60.35</v>
          </cell>
          <cell r="L76">
            <v>21.65</v>
          </cell>
          <cell r="M76">
            <v>11.9</v>
          </cell>
        </row>
        <row r="77">
          <cell r="A77">
            <v>43108</v>
          </cell>
          <cell r="B77">
            <v>1184</v>
          </cell>
          <cell r="C77">
            <v>1192</v>
          </cell>
          <cell r="D77">
            <v>1173.75</v>
          </cell>
          <cell r="E77">
            <v>1183.0999999999999</v>
          </cell>
          <cell r="F77">
            <v>1180.00046919551</v>
          </cell>
          <cell r="G77">
            <v>27707</v>
          </cell>
          <cell r="H77">
            <v>768</v>
          </cell>
          <cell r="I77">
            <v>32694273</v>
          </cell>
          <cell r="J77">
            <v>10017</v>
          </cell>
          <cell r="K77">
            <v>36.15</v>
          </cell>
          <cell r="L77">
            <v>18.25</v>
          </cell>
          <cell r="M77">
            <v>-0.9</v>
          </cell>
        </row>
        <row r="78">
          <cell r="A78">
            <v>43105</v>
          </cell>
          <cell r="B78">
            <v>1172</v>
          </cell>
          <cell r="C78">
            <v>1191</v>
          </cell>
          <cell r="D78">
            <v>1168.55</v>
          </cell>
          <cell r="E78">
            <v>1183.75</v>
          </cell>
          <cell r="F78">
            <v>1184.2889340066799</v>
          </cell>
          <cell r="G78">
            <v>58612</v>
          </cell>
          <cell r="H78">
            <v>1550</v>
          </cell>
          <cell r="I78">
            <v>69413543</v>
          </cell>
          <cell r="J78">
            <v>33478</v>
          </cell>
          <cell r="K78">
            <v>57.12</v>
          </cell>
          <cell r="L78">
            <v>22.45</v>
          </cell>
          <cell r="M78">
            <v>11.75</v>
          </cell>
        </row>
        <row r="79">
          <cell r="A79">
            <v>43104</v>
          </cell>
          <cell r="B79">
            <v>1149.5</v>
          </cell>
          <cell r="C79">
            <v>1178.7</v>
          </cell>
          <cell r="D79">
            <v>1148.2</v>
          </cell>
          <cell r="E79">
            <v>1172.05</v>
          </cell>
          <cell r="F79">
            <v>1163.61489122528</v>
          </cell>
          <cell r="G79">
            <v>75615</v>
          </cell>
          <cell r="H79">
            <v>1630</v>
          </cell>
          <cell r="I79">
            <v>87986740</v>
          </cell>
          <cell r="J79">
            <v>35075</v>
          </cell>
          <cell r="K79">
            <v>46.39</v>
          </cell>
          <cell r="L79">
            <v>30.5</v>
          </cell>
          <cell r="M79">
            <v>22.55</v>
          </cell>
        </row>
        <row r="80">
          <cell r="A80">
            <v>43103</v>
          </cell>
          <cell r="B80">
            <v>1150</v>
          </cell>
          <cell r="C80">
            <v>1150</v>
          </cell>
          <cell r="D80">
            <v>1136</v>
          </cell>
          <cell r="E80">
            <v>1141.0999999999999</v>
          </cell>
          <cell r="F80">
            <v>1140.0548062893299</v>
          </cell>
          <cell r="G80">
            <v>636697</v>
          </cell>
          <cell r="H80">
            <v>4974</v>
          </cell>
          <cell r="I80">
            <v>725869475</v>
          </cell>
          <cell r="J80">
            <v>610880</v>
          </cell>
          <cell r="K80">
            <v>95.95</v>
          </cell>
          <cell r="L80">
            <v>14</v>
          </cell>
          <cell r="M80">
            <v>-8.9</v>
          </cell>
        </row>
        <row r="81">
          <cell r="A81">
            <v>43102</v>
          </cell>
          <cell r="B81">
            <v>1145</v>
          </cell>
          <cell r="C81">
            <v>1149.4000000000001</v>
          </cell>
          <cell r="D81">
            <v>1134.95</v>
          </cell>
          <cell r="E81">
            <v>1142.8499999999999</v>
          </cell>
          <cell r="F81">
            <v>1140.7209323458501</v>
          </cell>
          <cell r="G81">
            <v>22009</v>
          </cell>
          <cell r="H81">
            <v>667</v>
          </cell>
          <cell r="I81">
            <v>25106127</v>
          </cell>
          <cell r="J81">
            <v>10915</v>
          </cell>
          <cell r="K81">
            <v>49.59</v>
          </cell>
          <cell r="L81">
            <v>14.45</v>
          </cell>
          <cell r="M81">
            <v>-2.15</v>
          </cell>
        </row>
        <row r="82">
          <cell r="A82">
            <v>43101</v>
          </cell>
          <cell r="B82">
            <v>1160</v>
          </cell>
          <cell r="C82">
            <v>1165.55</v>
          </cell>
          <cell r="D82">
            <v>1140</v>
          </cell>
          <cell r="E82">
            <v>1146.5</v>
          </cell>
          <cell r="F82">
            <v>1153.82182218956</v>
          </cell>
          <cell r="G82">
            <v>21776</v>
          </cell>
          <cell r="H82">
            <v>873</v>
          </cell>
          <cell r="I82">
            <v>25125624</v>
          </cell>
          <cell r="J82">
            <v>8548</v>
          </cell>
          <cell r="K82">
            <v>39.25</v>
          </cell>
          <cell r="L82">
            <v>25.55</v>
          </cell>
          <cell r="M82">
            <v>-13.5</v>
          </cell>
        </row>
        <row r="83">
          <cell r="A83">
            <v>43098</v>
          </cell>
          <cell r="B83">
            <v>1139.2</v>
          </cell>
          <cell r="C83">
            <v>1170</v>
          </cell>
          <cell r="D83">
            <v>1139.2</v>
          </cell>
          <cell r="E83">
            <v>1157.9000000000001</v>
          </cell>
          <cell r="F83">
            <v>1164.56474678929</v>
          </cell>
          <cell r="G83">
            <v>160479</v>
          </cell>
          <cell r="H83">
            <v>1914</v>
          </cell>
          <cell r="I83">
            <v>186888186</v>
          </cell>
          <cell r="J83">
            <v>109203</v>
          </cell>
          <cell r="K83">
            <v>68.05</v>
          </cell>
          <cell r="L83">
            <v>30.8</v>
          </cell>
          <cell r="M83">
            <v>18.7</v>
          </cell>
        </row>
        <row r="84">
          <cell r="A84">
            <v>43097</v>
          </cell>
          <cell r="B84">
            <v>1144</v>
          </cell>
          <cell r="C84">
            <v>1155</v>
          </cell>
          <cell r="D84">
            <v>1142.25</v>
          </cell>
          <cell r="E84">
            <v>1144.5999999999999</v>
          </cell>
          <cell r="F84">
            <v>1147.34659206215</v>
          </cell>
          <cell r="G84">
            <v>34493</v>
          </cell>
          <cell r="H84">
            <v>975</v>
          </cell>
          <cell r="I84">
            <v>39575426</v>
          </cell>
          <cell r="J84">
            <v>18071</v>
          </cell>
          <cell r="K84">
            <v>52.39</v>
          </cell>
          <cell r="L84">
            <v>12.75</v>
          </cell>
          <cell r="M84">
            <v>0.6</v>
          </cell>
        </row>
        <row r="85">
          <cell r="A85">
            <v>43096</v>
          </cell>
          <cell r="B85">
            <v>1158</v>
          </cell>
          <cell r="C85">
            <v>1158</v>
          </cell>
          <cell r="D85">
            <v>1142.95</v>
          </cell>
          <cell r="E85">
            <v>1148.45</v>
          </cell>
          <cell r="F85">
            <v>1147.4506570021999</v>
          </cell>
          <cell r="G85">
            <v>51598</v>
          </cell>
          <cell r="H85">
            <v>1053</v>
          </cell>
          <cell r="I85">
            <v>59206159</v>
          </cell>
          <cell r="J85">
            <v>21399</v>
          </cell>
          <cell r="K85">
            <v>41.47</v>
          </cell>
          <cell r="L85">
            <v>15.05</v>
          </cell>
          <cell r="M85">
            <v>-9.5500000000000007</v>
          </cell>
        </row>
        <row r="86">
          <cell r="A86">
            <v>43095</v>
          </cell>
          <cell r="B86">
            <v>1141.9000000000001</v>
          </cell>
          <cell r="C86">
            <v>1152.8</v>
          </cell>
          <cell r="D86">
            <v>1141.05</v>
          </cell>
          <cell r="E86">
            <v>1149.6500000000001</v>
          </cell>
          <cell r="F86">
            <v>1148.1467947379399</v>
          </cell>
          <cell r="G86">
            <v>28734</v>
          </cell>
          <cell r="H86">
            <v>807</v>
          </cell>
          <cell r="I86">
            <v>32990850</v>
          </cell>
          <cell r="J86">
            <v>8943</v>
          </cell>
          <cell r="K86">
            <v>31.12</v>
          </cell>
          <cell r="L86">
            <v>11.75</v>
          </cell>
          <cell r="M86">
            <v>7.75</v>
          </cell>
        </row>
        <row r="87">
          <cell r="A87">
            <v>43091</v>
          </cell>
          <cell r="B87">
            <v>1139</v>
          </cell>
          <cell r="C87">
            <v>1141.75</v>
          </cell>
          <cell r="D87">
            <v>1125</v>
          </cell>
          <cell r="E87">
            <v>1136.5</v>
          </cell>
          <cell r="F87">
            <v>1137.36786484043</v>
          </cell>
          <cell r="G87">
            <v>28766</v>
          </cell>
          <cell r="H87">
            <v>797</v>
          </cell>
          <cell r="I87">
            <v>32717524</v>
          </cell>
          <cell r="J87">
            <v>8790</v>
          </cell>
          <cell r="K87">
            <v>30.56</v>
          </cell>
          <cell r="L87">
            <v>16.75</v>
          </cell>
          <cell r="M87">
            <v>-2.5</v>
          </cell>
        </row>
        <row r="88">
          <cell r="A88">
            <v>43090</v>
          </cell>
          <cell r="B88">
            <v>1143.9000000000001</v>
          </cell>
          <cell r="C88">
            <v>1143.9000000000001</v>
          </cell>
          <cell r="D88">
            <v>1132</v>
          </cell>
          <cell r="E88">
            <v>1137.0999999999999</v>
          </cell>
          <cell r="F88">
            <v>1137.6778581839501</v>
          </cell>
          <cell r="G88">
            <v>39107</v>
          </cell>
          <cell r="H88">
            <v>981</v>
          </cell>
          <cell r="I88">
            <v>44491168</v>
          </cell>
          <cell r="J88">
            <v>7057</v>
          </cell>
          <cell r="K88">
            <v>18.05</v>
          </cell>
          <cell r="L88">
            <v>11.9</v>
          </cell>
          <cell r="M88">
            <v>-6.8</v>
          </cell>
        </row>
        <row r="89">
          <cell r="A89">
            <v>43089</v>
          </cell>
          <cell r="B89">
            <v>1136.7</v>
          </cell>
          <cell r="C89">
            <v>1141.7</v>
          </cell>
          <cell r="D89">
            <v>1127.2</v>
          </cell>
          <cell r="E89">
            <v>1134.3499999999999</v>
          </cell>
          <cell r="F89">
            <v>1135.92502045334</v>
          </cell>
          <cell r="G89">
            <v>20779</v>
          </cell>
          <cell r="H89">
            <v>626</v>
          </cell>
          <cell r="I89">
            <v>23603386</v>
          </cell>
          <cell r="J89">
            <v>6876</v>
          </cell>
          <cell r="K89">
            <v>33.090000000000003</v>
          </cell>
          <cell r="L89">
            <v>14.5</v>
          </cell>
          <cell r="M89">
            <v>-2.35</v>
          </cell>
        </row>
        <row r="90">
          <cell r="A90">
            <v>43088</v>
          </cell>
          <cell r="B90">
            <v>1155</v>
          </cell>
          <cell r="C90">
            <v>1155</v>
          </cell>
          <cell r="D90">
            <v>1132</v>
          </cell>
          <cell r="E90">
            <v>1136.7</v>
          </cell>
          <cell r="F90">
            <v>1138.6761536336001</v>
          </cell>
          <cell r="G90">
            <v>32571</v>
          </cell>
          <cell r="H90">
            <v>1133</v>
          </cell>
          <cell r="I90">
            <v>37087821</v>
          </cell>
          <cell r="J90">
            <v>6910</v>
          </cell>
          <cell r="K90">
            <v>21.22</v>
          </cell>
          <cell r="L90">
            <v>23</v>
          </cell>
          <cell r="M90">
            <v>-18.3</v>
          </cell>
        </row>
        <row r="91">
          <cell r="A91">
            <v>43087</v>
          </cell>
          <cell r="B91">
            <v>1134</v>
          </cell>
          <cell r="C91">
            <v>1139.4000000000001</v>
          </cell>
          <cell r="D91">
            <v>1110.2</v>
          </cell>
          <cell r="E91">
            <v>1136.75</v>
          </cell>
          <cell r="F91">
            <v>1131.2146933363999</v>
          </cell>
          <cell r="G91">
            <v>34696</v>
          </cell>
          <cell r="H91">
            <v>1411</v>
          </cell>
          <cell r="I91">
            <v>39248625</v>
          </cell>
          <cell r="J91">
            <v>15127</v>
          </cell>
          <cell r="K91">
            <v>43.6</v>
          </cell>
          <cell r="L91">
            <v>29.2</v>
          </cell>
          <cell r="M91">
            <v>2.75</v>
          </cell>
        </row>
        <row r="92">
          <cell r="A92">
            <v>43084</v>
          </cell>
          <cell r="B92">
            <v>1129</v>
          </cell>
          <cell r="C92">
            <v>1134.0999999999999</v>
          </cell>
          <cell r="D92">
            <v>1115.1500000000001</v>
          </cell>
          <cell r="E92">
            <v>1119.95</v>
          </cell>
          <cell r="F92">
            <v>1122.9641708363099</v>
          </cell>
          <cell r="G92">
            <v>22384</v>
          </cell>
          <cell r="H92">
            <v>1113</v>
          </cell>
          <cell r="I92">
            <v>25136430</v>
          </cell>
          <cell r="J92">
            <v>7375</v>
          </cell>
          <cell r="K92">
            <v>32.950000000000003</v>
          </cell>
          <cell r="L92">
            <v>18.95</v>
          </cell>
          <cell r="M92">
            <v>-9.0500000000000007</v>
          </cell>
        </row>
        <row r="93">
          <cell r="A93">
            <v>43083</v>
          </cell>
          <cell r="B93">
            <v>1117.0999999999999</v>
          </cell>
          <cell r="C93">
            <v>1130</v>
          </cell>
          <cell r="D93">
            <v>1116</v>
          </cell>
          <cell r="E93">
            <v>1125.05</v>
          </cell>
          <cell r="F93">
            <v>1123.7375456089001</v>
          </cell>
          <cell r="G93">
            <v>27681</v>
          </cell>
          <cell r="H93">
            <v>912</v>
          </cell>
          <cell r="I93">
            <v>31106179</v>
          </cell>
          <cell r="J93">
            <v>10513</v>
          </cell>
          <cell r="K93">
            <v>37.979999999999997</v>
          </cell>
          <cell r="L93">
            <v>14</v>
          </cell>
          <cell r="M93">
            <v>7.95</v>
          </cell>
        </row>
        <row r="94">
          <cell r="A94">
            <v>43082</v>
          </cell>
          <cell r="B94">
            <v>1117</v>
          </cell>
          <cell r="C94">
            <v>1137.9000000000001</v>
          </cell>
          <cell r="D94">
            <v>1111.05</v>
          </cell>
          <cell r="E94">
            <v>1116.55</v>
          </cell>
          <cell r="F94">
            <v>1123.13686432706</v>
          </cell>
          <cell r="G94">
            <v>47843</v>
          </cell>
          <cell r="H94">
            <v>1398</v>
          </cell>
          <cell r="I94">
            <v>53734237</v>
          </cell>
          <cell r="J94">
            <v>13822</v>
          </cell>
          <cell r="K94">
            <v>28.89</v>
          </cell>
          <cell r="L94">
            <v>26.85</v>
          </cell>
          <cell r="M94">
            <v>-0.45</v>
          </cell>
        </row>
        <row r="95">
          <cell r="A95">
            <v>43081</v>
          </cell>
          <cell r="B95">
            <v>1135.7</v>
          </cell>
          <cell r="C95">
            <v>1135.7</v>
          </cell>
          <cell r="D95">
            <v>1102.5999999999999</v>
          </cell>
          <cell r="E95">
            <v>1118.5</v>
          </cell>
          <cell r="F95">
            <v>1112.39869034309</v>
          </cell>
          <cell r="G95">
            <v>68873</v>
          </cell>
          <cell r="H95">
            <v>2452</v>
          </cell>
          <cell r="I95">
            <v>76614235</v>
          </cell>
          <cell r="J95">
            <v>13755</v>
          </cell>
          <cell r="K95">
            <v>19.97</v>
          </cell>
          <cell r="L95">
            <v>33.1</v>
          </cell>
          <cell r="M95">
            <v>-17.2</v>
          </cell>
        </row>
        <row r="96">
          <cell r="A96">
            <v>43080</v>
          </cell>
          <cell r="B96">
            <v>1135</v>
          </cell>
          <cell r="C96">
            <v>1142</v>
          </cell>
          <cell r="D96">
            <v>1125.5</v>
          </cell>
          <cell r="E96">
            <v>1128.0999999999999</v>
          </cell>
          <cell r="F96">
            <v>1130.17556337772</v>
          </cell>
          <cell r="G96">
            <v>27557</v>
          </cell>
          <cell r="H96">
            <v>1269</v>
          </cell>
          <cell r="I96">
            <v>31144248</v>
          </cell>
          <cell r="J96">
            <v>12275</v>
          </cell>
          <cell r="K96">
            <v>44.54</v>
          </cell>
          <cell r="L96">
            <v>16.5</v>
          </cell>
          <cell r="M96">
            <v>-6.9</v>
          </cell>
        </row>
        <row r="97">
          <cell r="A97">
            <v>43077</v>
          </cell>
          <cell r="B97">
            <v>1145</v>
          </cell>
          <cell r="C97">
            <v>1152.45</v>
          </cell>
          <cell r="D97">
            <v>1130.5</v>
          </cell>
          <cell r="E97">
            <v>1134.3499999999999</v>
          </cell>
          <cell r="F97">
            <v>1138.4027681125799</v>
          </cell>
          <cell r="G97">
            <v>38799</v>
          </cell>
          <cell r="H97">
            <v>1131</v>
          </cell>
          <cell r="I97">
            <v>44168889</v>
          </cell>
          <cell r="J97">
            <v>11030</v>
          </cell>
          <cell r="K97">
            <v>28.43</v>
          </cell>
          <cell r="L97">
            <v>21.95</v>
          </cell>
          <cell r="M97">
            <v>-10.65</v>
          </cell>
        </row>
        <row r="98">
          <cell r="A98">
            <v>43076</v>
          </cell>
          <cell r="B98">
            <v>1120</v>
          </cell>
          <cell r="C98">
            <v>1149.7</v>
          </cell>
          <cell r="D98">
            <v>1109.05</v>
          </cell>
          <cell r="E98">
            <v>1143.4000000000001</v>
          </cell>
          <cell r="F98">
            <v>1125.03401113993</v>
          </cell>
          <cell r="G98">
            <v>52424</v>
          </cell>
          <cell r="H98">
            <v>1565</v>
          </cell>
          <cell r="I98">
            <v>58978783</v>
          </cell>
          <cell r="J98">
            <v>15544</v>
          </cell>
          <cell r="K98">
            <v>29.65</v>
          </cell>
          <cell r="L98">
            <v>40.65</v>
          </cell>
          <cell r="M98">
            <v>23.4</v>
          </cell>
        </row>
        <row r="99">
          <cell r="A99">
            <v>43075</v>
          </cell>
          <cell r="B99">
            <v>1139</v>
          </cell>
          <cell r="C99">
            <v>1139</v>
          </cell>
          <cell r="D99">
            <v>1100.05</v>
          </cell>
          <cell r="E99">
            <v>1104.1500000000001</v>
          </cell>
          <cell r="F99">
            <v>1105.96066762432</v>
          </cell>
          <cell r="G99">
            <v>43857</v>
          </cell>
          <cell r="H99">
            <v>1346</v>
          </cell>
          <cell r="I99">
            <v>48504117</v>
          </cell>
          <cell r="J99">
            <v>18653</v>
          </cell>
          <cell r="K99">
            <v>42.53</v>
          </cell>
          <cell r="L99">
            <v>38.950000000000003</v>
          </cell>
          <cell r="M99">
            <v>-34.85</v>
          </cell>
        </row>
        <row r="100">
          <cell r="A100">
            <v>43074</v>
          </cell>
          <cell r="B100">
            <v>1122</v>
          </cell>
          <cell r="C100">
            <v>1122.8</v>
          </cell>
          <cell r="D100">
            <v>1109.5</v>
          </cell>
          <cell r="E100">
            <v>1114.25</v>
          </cell>
          <cell r="F100">
            <v>1113.48489727571</v>
          </cell>
          <cell r="G100">
            <v>31054</v>
          </cell>
          <cell r="H100">
            <v>1033</v>
          </cell>
          <cell r="I100">
            <v>34578160</v>
          </cell>
          <cell r="J100">
            <v>10402</v>
          </cell>
          <cell r="K100">
            <v>33.5</v>
          </cell>
          <cell r="L100">
            <v>13.3</v>
          </cell>
          <cell r="M100">
            <v>-7.75</v>
          </cell>
        </row>
        <row r="101">
          <cell r="A101">
            <v>43073</v>
          </cell>
          <cell r="B101">
            <v>1141</v>
          </cell>
          <cell r="C101">
            <v>1141</v>
          </cell>
          <cell r="D101">
            <v>1118.5999999999999</v>
          </cell>
          <cell r="E101">
            <v>1122.8</v>
          </cell>
          <cell r="F101">
            <v>1124.91783989787</v>
          </cell>
          <cell r="G101">
            <v>54053</v>
          </cell>
          <cell r="H101">
            <v>1479</v>
          </cell>
          <cell r="I101">
            <v>60805184</v>
          </cell>
          <cell r="J101">
            <v>22659</v>
          </cell>
          <cell r="K101">
            <v>41.92</v>
          </cell>
          <cell r="L101">
            <v>22.4</v>
          </cell>
          <cell r="M101">
            <v>-18.2</v>
          </cell>
        </row>
        <row r="102">
          <cell r="A102">
            <v>43070</v>
          </cell>
          <cell r="B102">
            <v>1147</v>
          </cell>
          <cell r="C102">
            <v>1154.9000000000001</v>
          </cell>
          <cell r="D102">
            <v>1133</v>
          </cell>
          <cell r="E102">
            <v>1136.0999999999999</v>
          </cell>
          <cell r="F102">
            <v>1144.1947075058099</v>
          </cell>
          <cell r="G102">
            <v>36958</v>
          </cell>
          <cell r="H102">
            <v>1094</v>
          </cell>
          <cell r="I102">
            <v>42287148</v>
          </cell>
          <cell r="J102">
            <v>15450</v>
          </cell>
          <cell r="K102">
            <v>41.8</v>
          </cell>
          <cell r="L102">
            <v>21.9</v>
          </cell>
          <cell r="M102">
            <v>-10.9</v>
          </cell>
        </row>
        <row r="103">
          <cell r="A103">
            <v>43069</v>
          </cell>
          <cell r="B103">
            <v>1153.95</v>
          </cell>
          <cell r="C103">
            <v>1157</v>
          </cell>
          <cell r="D103">
            <v>1123.1500000000001</v>
          </cell>
          <cell r="E103">
            <v>1147.75</v>
          </cell>
          <cell r="F103">
            <v>1145.1712687515801</v>
          </cell>
          <cell r="G103">
            <v>58995</v>
          </cell>
          <cell r="H103">
            <v>1448</v>
          </cell>
          <cell r="I103">
            <v>67559379</v>
          </cell>
          <cell r="J103">
            <v>22532</v>
          </cell>
          <cell r="K103">
            <v>38.19</v>
          </cell>
          <cell r="L103">
            <v>33.85</v>
          </cell>
          <cell r="M103">
            <v>-6.2</v>
          </cell>
        </row>
        <row r="104">
          <cell r="A104">
            <v>43068</v>
          </cell>
          <cell r="B104">
            <v>1170</v>
          </cell>
          <cell r="C104">
            <v>1175</v>
          </cell>
          <cell r="D104">
            <v>1151</v>
          </cell>
          <cell r="E104">
            <v>1156.2</v>
          </cell>
          <cell r="F104">
            <v>1166.2527793659799</v>
          </cell>
          <cell r="G104">
            <v>31482</v>
          </cell>
          <cell r="H104">
            <v>857</v>
          </cell>
          <cell r="I104">
            <v>36715970</v>
          </cell>
          <cell r="J104">
            <v>13572</v>
          </cell>
          <cell r="K104">
            <v>43.11</v>
          </cell>
          <cell r="L104">
            <v>24</v>
          </cell>
          <cell r="M104">
            <v>-13.8</v>
          </cell>
        </row>
        <row r="105">
          <cell r="A105">
            <v>43067</v>
          </cell>
          <cell r="B105">
            <v>1157</v>
          </cell>
          <cell r="C105">
            <v>1172.2</v>
          </cell>
          <cell r="D105">
            <v>1150.8</v>
          </cell>
          <cell r="E105">
            <v>1169.95</v>
          </cell>
          <cell r="F105">
            <v>1165.2243570529299</v>
          </cell>
          <cell r="G105">
            <v>33362</v>
          </cell>
          <cell r="H105">
            <v>998</v>
          </cell>
          <cell r="I105">
            <v>38874215</v>
          </cell>
          <cell r="J105">
            <v>7300</v>
          </cell>
          <cell r="K105">
            <v>21.88</v>
          </cell>
          <cell r="L105">
            <v>21.4</v>
          </cell>
          <cell r="M105">
            <v>12.95</v>
          </cell>
        </row>
        <row r="106">
          <cell r="A106">
            <v>43066</v>
          </cell>
          <cell r="B106">
            <v>1159.5999999999999</v>
          </cell>
          <cell r="C106">
            <v>1162</v>
          </cell>
          <cell r="D106">
            <v>1148</v>
          </cell>
          <cell r="E106">
            <v>1158.2</v>
          </cell>
          <cell r="F106">
            <v>1154.2524026763899</v>
          </cell>
          <cell r="G106">
            <v>32880</v>
          </cell>
          <cell r="H106">
            <v>1015</v>
          </cell>
          <cell r="I106">
            <v>37951819</v>
          </cell>
          <cell r="J106">
            <v>14822</v>
          </cell>
          <cell r="K106">
            <v>45.08</v>
          </cell>
          <cell r="L106">
            <v>14</v>
          </cell>
          <cell r="M106">
            <v>-1.4</v>
          </cell>
        </row>
        <row r="107">
          <cell r="A107">
            <v>43063</v>
          </cell>
          <cell r="B107">
            <v>1162</v>
          </cell>
          <cell r="C107">
            <v>1163.7</v>
          </cell>
          <cell r="D107">
            <v>1149.4000000000001</v>
          </cell>
          <cell r="E107">
            <v>1160.05</v>
          </cell>
          <cell r="F107">
            <v>1156.7228517261101</v>
          </cell>
          <cell r="G107">
            <v>22681</v>
          </cell>
          <cell r="H107">
            <v>862</v>
          </cell>
          <cell r="I107">
            <v>26235631</v>
          </cell>
          <cell r="J107">
            <v>9019</v>
          </cell>
          <cell r="K107">
            <v>39.76</v>
          </cell>
          <cell r="L107">
            <v>14.3</v>
          </cell>
          <cell r="M107">
            <v>-1.95</v>
          </cell>
        </row>
        <row r="108">
          <cell r="A108">
            <v>43062</v>
          </cell>
          <cell r="B108">
            <v>1174.3</v>
          </cell>
          <cell r="C108">
            <v>1174.3</v>
          </cell>
          <cell r="D108">
            <v>1158</v>
          </cell>
          <cell r="E108">
            <v>1161.25</v>
          </cell>
          <cell r="F108">
            <v>1162.23134769085</v>
          </cell>
          <cell r="G108">
            <v>25399</v>
          </cell>
          <cell r="H108">
            <v>785</v>
          </cell>
          <cell r="I108">
            <v>29519514</v>
          </cell>
          <cell r="J108">
            <v>8195</v>
          </cell>
          <cell r="K108">
            <v>32.270000000000003</v>
          </cell>
          <cell r="L108">
            <v>16.3</v>
          </cell>
          <cell r="M108">
            <v>-13.05</v>
          </cell>
        </row>
        <row r="109">
          <cell r="A109">
            <v>43061</v>
          </cell>
          <cell r="B109">
            <v>1196</v>
          </cell>
          <cell r="C109">
            <v>1196</v>
          </cell>
          <cell r="D109">
            <v>1156</v>
          </cell>
          <cell r="E109">
            <v>1174.3499999999999</v>
          </cell>
          <cell r="F109">
            <v>1169.89371692806</v>
          </cell>
          <cell r="G109">
            <v>41954</v>
          </cell>
          <cell r="H109">
            <v>1274</v>
          </cell>
          <cell r="I109">
            <v>49081721</v>
          </cell>
          <cell r="J109">
            <v>15349</v>
          </cell>
          <cell r="K109">
            <v>36.590000000000003</v>
          </cell>
          <cell r="L109">
            <v>40</v>
          </cell>
          <cell r="M109">
            <v>-21.65</v>
          </cell>
        </row>
        <row r="110">
          <cell r="A110">
            <v>43060</v>
          </cell>
          <cell r="B110">
            <v>1157.5999999999999</v>
          </cell>
          <cell r="C110">
            <v>1170</v>
          </cell>
          <cell r="D110">
            <v>1157.5999999999999</v>
          </cell>
          <cell r="E110">
            <v>1161.3499999999999</v>
          </cell>
          <cell r="F110">
            <v>1162.9924863700901</v>
          </cell>
          <cell r="G110">
            <v>21827</v>
          </cell>
          <cell r="H110">
            <v>612</v>
          </cell>
          <cell r="I110">
            <v>25384637</v>
          </cell>
          <cell r="J110">
            <v>10918</v>
          </cell>
          <cell r="K110">
            <v>50.02</v>
          </cell>
          <cell r="L110">
            <v>12.4</v>
          </cell>
          <cell r="M110">
            <v>3.75</v>
          </cell>
        </row>
        <row r="111">
          <cell r="A111">
            <v>43059</v>
          </cell>
          <cell r="B111">
            <v>1160</v>
          </cell>
          <cell r="C111">
            <v>1176</v>
          </cell>
          <cell r="D111">
            <v>1160</v>
          </cell>
          <cell r="E111">
            <v>1168.0999999999999</v>
          </cell>
          <cell r="F111">
            <v>1167.39744401588</v>
          </cell>
          <cell r="G111">
            <v>17371</v>
          </cell>
          <cell r="H111">
            <v>545</v>
          </cell>
          <cell r="I111">
            <v>20278861</v>
          </cell>
          <cell r="J111">
            <v>4880</v>
          </cell>
          <cell r="K111">
            <v>28.09</v>
          </cell>
          <cell r="L111">
            <v>16</v>
          </cell>
          <cell r="M111">
            <v>8.1</v>
          </cell>
        </row>
        <row r="112">
          <cell r="A112">
            <v>43056</v>
          </cell>
          <cell r="B112">
            <v>1180</v>
          </cell>
          <cell r="C112">
            <v>1193.1500000000001</v>
          </cell>
          <cell r="D112">
            <v>1165</v>
          </cell>
          <cell r="E112">
            <v>1171.0999999999999</v>
          </cell>
          <cell r="F112">
            <v>1177.88464874241</v>
          </cell>
          <cell r="G112">
            <v>41508</v>
          </cell>
          <cell r="H112">
            <v>1135</v>
          </cell>
          <cell r="I112">
            <v>48891636</v>
          </cell>
          <cell r="J112">
            <v>19336</v>
          </cell>
          <cell r="K112">
            <v>46.58</v>
          </cell>
          <cell r="L112">
            <v>28.15</v>
          </cell>
          <cell r="M112">
            <v>-8.9</v>
          </cell>
        </row>
        <row r="113">
          <cell r="A113">
            <v>43055</v>
          </cell>
          <cell r="B113">
            <v>1180</v>
          </cell>
          <cell r="C113">
            <v>1187.25</v>
          </cell>
          <cell r="D113">
            <v>1174.25</v>
          </cell>
          <cell r="E113">
            <v>1180.05</v>
          </cell>
          <cell r="F113">
            <v>1179.2137769906101</v>
          </cell>
          <cell r="G113">
            <v>26537</v>
          </cell>
          <cell r="H113">
            <v>1117</v>
          </cell>
          <cell r="I113">
            <v>31292796</v>
          </cell>
          <cell r="J113">
            <v>4055</v>
          </cell>
          <cell r="K113">
            <v>15.28</v>
          </cell>
          <cell r="L113">
            <v>13</v>
          </cell>
          <cell r="M113">
            <v>0.05</v>
          </cell>
        </row>
        <row r="114">
          <cell r="A114">
            <v>43054</v>
          </cell>
          <cell r="B114">
            <v>1165</v>
          </cell>
          <cell r="C114">
            <v>1187.0999999999999</v>
          </cell>
          <cell r="D114">
            <v>1151.8</v>
          </cell>
          <cell r="E114">
            <v>1176.8499999999999</v>
          </cell>
          <cell r="F114">
            <v>1168.7577397705099</v>
          </cell>
          <cell r="G114">
            <v>32333</v>
          </cell>
          <cell r="H114">
            <v>1316</v>
          </cell>
          <cell r="I114">
            <v>37789444</v>
          </cell>
          <cell r="J114">
            <v>10291</v>
          </cell>
          <cell r="K114">
            <v>31.83</v>
          </cell>
          <cell r="L114">
            <v>35.299999999999997</v>
          </cell>
          <cell r="M114">
            <v>11.85</v>
          </cell>
        </row>
        <row r="115">
          <cell r="A115">
            <v>43053</v>
          </cell>
          <cell r="B115">
            <v>1175</v>
          </cell>
          <cell r="C115">
            <v>1175</v>
          </cell>
          <cell r="D115">
            <v>1152</v>
          </cell>
          <cell r="E115">
            <v>1154.25</v>
          </cell>
          <cell r="F115">
            <v>1159.06000112784</v>
          </cell>
          <cell r="G115">
            <v>35466</v>
          </cell>
          <cell r="H115">
            <v>1542</v>
          </cell>
          <cell r="I115">
            <v>41107222</v>
          </cell>
          <cell r="J115">
            <v>13361</v>
          </cell>
          <cell r="K115">
            <v>37.67</v>
          </cell>
          <cell r="L115">
            <v>23</v>
          </cell>
          <cell r="M115">
            <v>-20.75</v>
          </cell>
        </row>
        <row r="116">
          <cell r="A116">
            <v>43052</v>
          </cell>
          <cell r="B116">
            <v>1180.0999999999999</v>
          </cell>
          <cell r="C116">
            <v>1187.55</v>
          </cell>
          <cell r="D116">
            <v>1171.8499999999999</v>
          </cell>
          <cell r="E116">
            <v>1175.0999999999999</v>
          </cell>
          <cell r="F116">
            <v>1179.8969973215501</v>
          </cell>
          <cell r="G116">
            <v>21281</v>
          </cell>
          <cell r="H116">
            <v>795</v>
          </cell>
          <cell r="I116">
            <v>25109388</v>
          </cell>
          <cell r="J116">
            <v>5040</v>
          </cell>
          <cell r="K116">
            <v>23.68</v>
          </cell>
          <cell r="L116">
            <v>15.7</v>
          </cell>
          <cell r="M116">
            <v>-5</v>
          </cell>
        </row>
        <row r="117">
          <cell r="A117">
            <v>43049</v>
          </cell>
          <cell r="B117">
            <v>1190.5</v>
          </cell>
          <cell r="C117">
            <v>1191</v>
          </cell>
          <cell r="D117">
            <v>1160.5999999999999</v>
          </cell>
          <cell r="E117">
            <v>1176.45</v>
          </cell>
          <cell r="F117">
            <v>1170.3088645458499</v>
          </cell>
          <cell r="G117">
            <v>74217</v>
          </cell>
          <cell r="H117">
            <v>2822</v>
          </cell>
          <cell r="I117">
            <v>86856813</v>
          </cell>
          <cell r="J117">
            <v>22745</v>
          </cell>
          <cell r="K117">
            <v>30.65</v>
          </cell>
          <cell r="L117">
            <v>30.4</v>
          </cell>
          <cell r="M117">
            <v>-14.05</v>
          </cell>
        </row>
        <row r="118">
          <cell r="A118">
            <v>43048</v>
          </cell>
          <cell r="B118">
            <v>1172.2</v>
          </cell>
          <cell r="C118">
            <v>1197.9000000000001</v>
          </cell>
          <cell r="D118">
            <v>1172.2</v>
          </cell>
          <cell r="E118">
            <v>1195.25</v>
          </cell>
          <cell r="F118">
            <v>1190.57866656854</v>
          </cell>
          <cell r="G118">
            <v>54356</v>
          </cell>
          <cell r="H118">
            <v>2863</v>
          </cell>
          <cell r="I118">
            <v>64715094</v>
          </cell>
          <cell r="J118">
            <v>15239</v>
          </cell>
          <cell r="K118">
            <v>28.04</v>
          </cell>
          <cell r="L118">
            <v>25.7</v>
          </cell>
          <cell r="M118">
            <v>23.05</v>
          </cell>
        </row>
        <row r="119">
          <cell r="A119">
            <v>43047</v>
          </cell>
          <cell r="B119">
            <v>1147.05</v>
          </cell>
          <cell r="C119">
            <v>1177</v>
          </cell>
          <cell r="D119">
            <v>1145.0999999999999</v>
          </cell>
          <cell r="E119">
            <v>1170.95</v>
          </cell>
          <cell r="F119">
            <v>1168.9660194174701</v>
          </cell>
          <cell r="G119">
            <v>83018</v>
          </cell>
          <cell r="H119">
            <v>2479</v>
          </cell>
          <cell r="I119">
            <v>97045221</v>
          </cell>
          <cell r="J119">
            <v>24413</v>
          </cell>
          <cell r="K119">
            <v>29.41</v>
          </cell>
          <cell r="L119">
            <v>31.9</v>
          </cell>
          <cell r="M119">
            <v>23.9</v>
          </cell>
        </row>
        <row r="120">
          <cell r="A120">
            <v>43046</v>
          </cell>
          <cell r="B120">
            <v>1160.05</v>
          </cell>
          <cell r="C120">
            <v>1163.75</v>
          </cell>
          <cell r="D120">
            <v>1132.05</v>
          </cell>
          <cell r="E120">
            <v>1142.3</v>
          </cell>
          <cell r="F120">
            <v>1144.2732951738899</v>
          </cell>
          <cell r="G120">
            <v>68834</v>
          </cell>
          <cell r="H120">
            <v>2693</v>
          </cell>
          <cell r="I120">
            <v>78764908</v>
          </cell>
          <cell r="J120">
            <v>34150</v>
          </cell>
          <cell r="K120">
            <v>49.61</v>
          </cell>
          <cell r="L120">
            <v>31.7</v>
          </cell>
          <cell r="M120">
            <v>-17.75</v>
          </cell>
        </row>
        <row r="121">
          <cell r="A121">
            <v>43045</v>
          </cell>
          <cell r="B121">
            <v>1169</v>
          </cell>
          <cell r="C121">
            <v>1172.95</v>
          </cell>
          <cell r="D121">
            <v>1157.3</v>
          </cell>
          <cell r="E121">
            <v>1162.4000000000001</v>
          </cell>
          <cell r="F121">
            <v>1164.7077958185</v>
          </cell>
          <cell r="G121">
            <v>35968</v>
          </cell>
          <cell r="H121">
            <v>2694</v>
          </cell>
          <cell r="I121">
            <v>41892210</v>
          </cell>
          <cell r="J121">
            <v>15456</v>
          </cell>
          <cell r="K121">
            <v>42.97</v>
          </cell>
          <cell r="L121">
            <v>15.65</v>
          </cell>
          <cell r="M121">
            <v>-6.6</v>
          </cell>
        </row>
        <row r="122">
          <cell r="A122">
            <v>43042</v>
          </cell>
          <cell r="B122">
            <v>1181.25</v>
          </cell>
          <cell r="C122">
            <v>1181.3</v>
          </cell>
          <cell r="D122">
            <v>1168.05</v>
          </cell>
          <cell r="E122">
            <v>1173.4000000000001</v>
          </cell>
          <cell r="F122">
            <v>1172.9286843044199</v>
          </cell>
          <cell r="G122">
            <v>19617</v>
          </cell>
          <cell r="H122">
            <v>1462</v>
          </cell>
          <cell r="I122">
            <v>23009342</v>
          </cell>
          <cell r="J122">
            <v>9200</v>
          </cell>
          <cell r="K122">
            <v>46.9</v>
          </cell>
          <cell r="L122">
            <v>13.25</v>
          </cell>
          <cell r="M122">
            <v>-7.85</v>
          </cell>
        </row>
        <row r="123">
          <cell r="A123">
            <v>43041</v>
          </cell>
          <cell r="B123">
            <v>1174.7</v>
          </cell>
          <cell r="C123">
            <v>1182</v>
          </cell>
          <cell r="D123">
            <v>1166.1500000000001</v>
          </cell>
          <cell r="E123">
            <v>1178.5</v>
          </cell>
          <cell r="F123">
            <v>1174.9149019950901</v>
          </cell>
          <cell r="G123">
            <v>22856</v>
          </cell>
          <cell r="H123">
            <v>1519</v>
          </cell>
          <cell r="I123">
            <v>26853855</v>
          </cell>
          <cell r="J123">
            <v>6914</v>
          </cell>
          <cell r="K123">
            <v>30.25</v>
          </cell>
          <cell r="L123">
            <v>15.85</v>
          </cell>
          <cell r="M123">
            <v>3.8</v>
          </cell>
        </row>
        <row r="124">
          <cell r="A124">
            <v>43040</v>
          </cell>
          <cell r="B124">
            <v>1185</v>
          </cell>
          <cell r="C124">
            <v>1188</v>
          </cell>
          <cell r="D124">
            <v>1172.0999999999999</v>
          </cell>
          <cell r="E124">
            <v>1174.7</v>
          </cell>
          <cell r="F124">
            <v>1178.8684344722001</v>
          </cell>
          <cell r="G124">
            <v>17649</v>
          </cell>
          <cell r="H124">
            <v>1201</v>
          </cell>
          <cell r="I124">
            <v>20805849</v>
          </cell>
          <cell r="J124">
            <v>6985</v>
          </cell>
          <cell r="K124">
            <v>39.58</v>
          </cell>
          <cell r="L124">
            <v>15.9</v>
          </cell>
          <cell r="M124">
            <v>-10.3</v>
          </cell>
        </row>
        <row r="125">
          <cell r="A125">
            <v>43039</v>
          </cell>
          <cell r="B125">
            <v>1190</v>
          </cell>
          <cell r="C125">
            <v>1190</v>
          </cell>
          <cell r="D125">
            <v>1176.6500000000001</v>
          </cell>
          <cell r="E125">
            <v>1180.7</v>
          </cell>
          <cell r="F125">
            <v>1180.6122696795301</v>
          </cell>
          <cell r="G125">
            <v>18941</v>
          </cell>
          <cell r="H125">
            <v>872</v>
          </cell>
          <cell r="I125">
            <v>22361977</v>
          </cell>
          <cell r="J125">
            <v>5148</v>
          </cell>
          <cell r="K125">
            <v>27.18</v>
          </cell>
          <cell r="L125">
            <v>13.35</v>
          </cell>
          <cell r="M125">
            <v>-9.3000000000000007</v>
          </cell>
        </row>
        <row r="126">
          <cell r="A126">
            <v>43038</v>
          </cell>
          <cell r="B126">
            <v>1180.0999999999999</v>
          </cell>
          <cell r="C126">
            <v>1197.55</v>
          </cell>
          <cell r="D126">
            <v>1178</v>
          </cell>
          <cell r="E126">
            <v>1183.2</v>
          </cell>
          <cell r="F126">
            <v>1186.8214019242</v>
          </cell>
          <cell r="G126">
            <v>25465</v>
          </cell>
          <cell r="H126">
            <v>1000</v>
          </cell>
          <cell r="I126">
            <v>30222407</v>
          </cell>
          <cell r="J126">
            <v>7823</v>
          </cell>
          <cell r="K126">
            <v>30.72</v>
          </cell>
          <cell r="L126">
            <v>19.55</v>
          </cell>
          <cell r="M126">
            <v>3.1</v>
          </cell>
        </row>
        <row r="127">
          <cell r="A127">
            <v>43035</v>
          </cell>
          <cell r="B127">
            <v>1212</v>
          </cell>
          <cell r="C127">
            <v>1212</v>
          </cell>
          <cell r="D127">
            <v>1180.0999999999999</v>
          </cell>
          <cell r="E127">
            <v>1187.0999999999999</v>
          </cell>
          <cell r="F127">
            <v>1186.8238046543299</v>
          </cell>
          <cell r="G127">
            <v>32271</v>
          </cell>
          <cell r="H127">
            <v>1970</v>
          </cell>
          <cell r="I127">
            <v>38299991</v>
          </cell>
          <cell r="J127">
            <v>8650</v>
          </cell>
          <cell r="K127">
            <v>26.8</v>
          </cell>
          <cell r="L127">
            <v>31.9</v>
          </cell>
          <cell r="M127">
            <v>-24.9</v>
          </cell>
        </row>
        <row r="128">
          <cell r="A128">
            <v>43034</v>
          </cell>
          <cell r="B128">
            <v>1200</v>
          </cell>
          <cell r="C128">
            <v>1202</v>
          </cell>
          <cell r="D128">
            <v>1181.1500000000001</v>
          </cell>
          <cell r="E128">
            <v>1191</v>
          </cell>
          <cell r="F128">
            <v>1189.12143348684</v>
          </cell>
          <cell r="G128">
            <v>37782</v>
          </cell>
          <cell r="H128">
            <v>1763</v>
          </cell>
          <cell r="I128">
            <v>44927386</v>
          </cell>
          <cell r="J128">
            <v>9985</v>
          </cell>
          <cell r="K128">
            <v>26.43</v>
          </cell>
          <cell r="L128">
            <v>20.85</v>
          </cell>
          <cell r="M128">
            <v>-9</v>
          </cell>
        </row>
        <row r="129">
          <cell r="A129">
            <v>43033</v>
          </cell>
          <cell r="B129">
            <v>1220</v>
          </cell>
          <cell r="C129">
            <v>1231.75</v>
          </cell>
          <cell r="D129">
            <v>1195.05</v>
          </cell>
          <cell r="E129">
            <v>1202.5999999999999</v>
          </cell>
          <cell r="F129">
            <v>1211.03504214503</v>
          </cell>
          <cell r="G129">
            <v>55048</v>
          </cell>
          <cell r="H129">
            <v>1917</v>
          </cell>
          <cell r="I129">
            <v>66665057</v>
          </cell>
          <cell r="J129">
            <v>17518</v>
          </cell>
          <cell r="K129">
            <v>31.82</v>
          </cell>
          <cell r="L129">
            <v>36.700000000000003</v>
          </cell>
          <cell r="M129">
            <v>-17.399999999999999</v>
          </cell>
        </row>
        <row r="130">
          <cell r="A130">
            <v>43032</v>
          </cell>
          <cell r="B130">
            <v>1173</v>
          </cell>
          <cell r="C130">
            <v>1233</v>
          </cell>
          <cell r="D130">
            <v>1173</v>
          </cell>
          <cell r="E130">
            <v>1220.5</v>
          </cell>
          <cell r="F130">
            <v>1210.8636780366201</v>
          </cell>
          <cell r="G130">
            <v>212695</v>
          </cell>
          <cell r="H130">
            <v>6323</v>
          </cell>
          <cell r="I130">
            <v>257544650</v>
          </cell>
          <cell r="J130">
            <v>50570</v>
          </cell>
          <cell r="K130">
            <v>23.78</v>
          </cell>
          <cell r="L130">
            <v>60</v>
          </cell>
          <cell r="M130">
            <v>47.5</v>
          </cell>
        </row>
        <row r="131">
          <cell r="A131">
            <v>43031</v>
          </cell>
          <cell r="B131">
            <v>1181</v>
          </cell>
          <cell r="C131">
            <v>1191.5</v>
          </cell>
          <cell r="D131">
            <v>1161</v>
          </cell>
          <cell r="E131">
            <v>1172.4000000000001</v>
          </cell>
          <cell r="F131">
            <v>1171.2811071195199</v>
          </cell>
          <cell r="G131">
            <v>73488</v>
          </cell>
          <cell r="H131">
            <v>1940</v>
          </cell>
          <cell r="I131">
            <v>86075106</v>
          </cell>
          <cell r="J131">
            <v>7297</v>
          </cell>
          <cell r="K131">
            <v>9.93</v>
          </cell>
          <cell r="L131">
            <v>30.5</v>
          </cell>
          <cell r="M131">
            <v>-8.6</v>
          </cell>
        </row>
        <row r="132">
          <cell r="A132">
            <v>43027</v>
          </cell>
          <cell r="B132">
            <v>1178</v>
          </cell>
          <cell r="C132">
            <v>1183.6500000000001</v>
          </cell>
          <cell r="D132">
            <v>1172.3</v>
          </cell>
          <cell r="E132">
            <v>1180.2</v>
          </cell>
          <cell r="F132">
            <v>1179.29278510473</v>
          </cell>
          <cell r="G132">
            <v>6445</v>
          </cell>
          <cell r="H132">
            <v>340</v>
          </cell>
          <cell r="I132">
            <v>7600542</v>
          </cell>
          <cell r="J132">
            <v>2866</v>
          </cell>
          <cell r="K132">
            <v>44.47</v>
          </cell>
          <cell r="L132">
            <v>11.35</v>
          </cell>
          <cell r="M132">
            <v>2.2000000000000002</v>
          </cell>
        </row>
        <row r="133">
          <cell r="A133">
            <v>43026</v>
          </cell>
          <cell r="B133">
            <v>1193</v>
          </cell>
          <cell r="C133">
            <v>1196.1500000000001</v>
          </cell>
          <cell r="D133">
            <v>1170.8</v>
          </cell>
          <cell r="E133">
            <v>1180</v>
          </cell>
          <cell r="F133">
            <v>1182.2714616303299</v>
          </cell>
          <cell r="G133">
            <v>26792</v>
          </cell>
          <cell r="H133">
            <v>836</v>
          </cell>
          <cell r="I133">
            <v>31675417</v>
          </cell>
          <cell r="J133">
            <v>6048</v>
          </cell>
          <cell r="K133">
            <v>22.57</v>
          </cell>
          <cell r="L133">
            <v>25.35</v>
          </cell>
          <cell r="M133">
            <v>-13</v>
          </cell>
        </row>
        <row r="134">
          <cell r="A134">
            <v>43025</v>
          </cell>
          <cell r="B134">
            <v>1171.5</v>
          </cell>
          <cell r="C134">
            <v>1197</v>
          </cell>
          <cell r="D134">
            <v>1171.5</v>
          </cell>
          <cell r="E134">
            <v>1194.4000000000001</v>
          </cell>
          <cell r="F134">
            <v>1186.5331082181799</v>
          </cell>
          <cell r="G134">
            <v>67521</v>
          </cell>
          <cell r="H134">
            <v>1640</v>
          </cell>
          <cell r="I134">
            <v>80115902</v>
          </cell>
          <cell r="J134">
            <v>28244</v>
          </cell>
          <cell r="K134">
            <v>41.83</v>
          </cell>
          <cell r="L134">
            <v>25.5</v>
          </cell>
          <cell r="M134">
            <v>22.9</v>
          </cell>
        </row>
        <row r="135">
          <cell r="A135">
            <v>43024</v>
          </cell>
          <cell r="B135">
            <v>1176</v>
          </cell>
          <cell r="C135">
            <v>1187</v>
          </cell>
          <cell r="D135">
            <v>1167.05</v>
          </cell>
          <cell r="E135">
            <v>1170.25</v>
          </cell>
          <cell r="F135">
            <v>1174.5961489578001</v>
          </cell>
          <cell r="G135">
            <v>31472</v>
          </cell>
          <cell r="H135">
            <v>923</v>
          </cell>
          <cell r="I135">
            <v>36966890</v>
          </cell>
          <cell r="J135">
            <v>9375</v>
          </cell>
          <cell r="K135">
            <v>29.79</v>
          </cell>
          <cell r="L135">
            <v>19.95</v>
          </cell>
          <cell r="M135">
            <v>-5.75</v>
          </cell>
        </row>
        <row r="136">
          <cell r="A136">
            <v>43021</v>
          </cell>
          <cell r="B136">
            <v>1167.95</v>
          </cell>
          <cell r="C136">
            <v>1175</v>
          </cell>
          <cell r="D136">
            <v>1154.55</v>
          </cell>
          <cell r="E136">
            <v>1171.9000000000001</v>
          </cell>
          <cell r="F136">
            <v>1168.8073541701399</v>
          </cell>
          <cell r="G136">
            <v>29915</v>
          </cell>
          <cell r="H136">
            <v>933</v>
          </cell>
          <cell r="I136">
            <v>34964872</v>
          </cell>
          <cell r="J136">
            <v>9446</v>
          </cell>
          <cell r="K136">
            <v>31.58</v>
          </cell>
          <cell r="L136">
            <v>20.45</v>
          </cell>
          <cell r="M136">
            <v>3.95</v>
          </cell>
        </row>
        <row r="137">
          <cell r="A137">
            <v>43020</v>
          </cell>
          <cell r="B137">
            <v>1164</v>
          </cell>
          <cell r="C137">
            <v>1164</v>
          </cell>
          <cell r="D137">
            <v>1147.5</v>
          </cell>
          <cell r="E137">
            <v>1160.0999999999999</v>
          </cell>
          <cell r="F137">
            <v>1154.70876171655</v>
          </cell>
          <cell r="G137">
            <v>37447</v>
          </cell>
          <cell r="H137">
            <v>1178</v>
          </cell>
          <cell r="I137">
            <v>43240379</v>
          </cell>
          <cell r="J137">
            <v>10052</v>
          </cell>
          <cell r="K137">
            <v>26.84</v>
          </cell>
          <cell r="L137">
            <v>16.5</v>
          </cell>
          <cell r="M137">
            <v>-3.9</v>
          </cell>
        </row>
        <row r="138">
          <cell r="A138">
            <v>43019</v>
          </cell>
          <cell r="B138">
            <v>1166</v>
          </cell>
          <cell r="C138">
            <v>1173.95</v>
          </cell>
          <cell r="D138">
            <v>1157.6500000000001</v>
          </cell>
          <cell r="E138">
            <v>1160.45</v>
          </cell>
          <cell r="F138">
            <v>1165.5864454252201</v>
          </cell>
          <cell r="G138">
            <v>23564</v>
          </cell>
          <cell r="H138">
            <v>804</v>
          </cell>
          <cell r="I138">
            <v>27465879</v>
          </cell>
          <cell r="J138">
            <v>7821</v>
          </cell>
          <cell r="K138">
            <v>33.19</v>
          </cell>
          <cell r="L138">
            <v>16.3</v>
          </cell>
          <cell r="M138">
            <v>-5.55</v>
          </cell>
        </row>
        <row r="139">
          <cell r="A139">
            <v>43018</v>
          </cell>
          <cell r="B139">
            <v>1159.45</v>
          </cell>
          <cell r="C139">
            <v>1166.7</v>
          </cell>
          <cell r="D139">
            <v>1155</v>
          </cell>
          <cell r="E139">
            <v>1162.45</v>
          </cell>
          <cell r="F139">
            <v>1162.3792080542901</v>
          </cell>
          <cell r="G139">
            <v>22249</v>
          </cell>
          <cell r="H139">
            <v>1003</v>
          </cell>
          <cell r="I139">
            <v>25861775</v>
          </cell>
          <cell r="J139">
            <v>9970</v>
          </cell>
          <cell r="K139">
            <v>44.81</v>
          </cell>
          <cell r="L139">
            <v>11.7</v>
          </cell>
          <cell r="M139">
            <v>3</v>
          </cell>
        </row>
        <row r="140">
          <cell r="A140">
            <v>43017</v>
          </cell>
          <cell r="B140">
            <v>1169</v>
          </cell>
          <cell r="C140">
            <v>1169</v>
          </cell>
          <cell r="D140">
            <v>1155.5</v>
          </cell>
          <cell r="E140">
            <v>1159.3499999999999</v>
          </cell>
          <cell r="F140">
            <v>1162.97502830544</v>
          </cell>
          <cell r="G140">
            <v>31796</v>
          </cell>
          <cell r="H140">
            <v>1253</v>
          </cell>
          <cell r="I140">
            <v>36977954</v>
          </cell>
          <cell r="J140">
            <v>11395</v>
          </cell>
          <cell r="K140">
            <v>35.840000000000003</v>
          </cell>
          <cell r="L140">
            <v>13.5</v>
          </cell>
          <cell r="M140">
            <v>-9.65</v>
          </cell>
        </row>
        <row r="141">
          <cell r="A141">
            <v>43014</v>
          </cell>
          <cell r="B141">
            <v>1161</v>
          </cell>
          <cell r="C141">
            <v>1169</v>
          </cell>
          <cell r="D141">
            <v>1119.95</v>
          </cell>
          <cell r="E141">
            <v>1158.9000000000001</v>
          </cell>
          <cell r="F141">
            <v>1159.50694365718</v>
          </cell>
          <cell r="G141">
            <v>35284</v>
          </cell>
          <cell r="H141">
            <v>1050</v>
          </cell>
          <cell r="I141">
            <v>40912043</v>
          </cell>
          <cell r="J141">
            <v>12722</v>
          </cell>
          <cell r="K141">
            <v>36.06</v>
          </cell>
          <cell r="L141">
            <v>49.05</v>
          </cell>
          <cell r="M141">
            <v>-2.1</v>
          </cell>
        </row>
        <row r="142">
          <cell r="A142">
            <v>43013</v>
          </cell>
          <cell r="B142">
            <v>1155</v>
          </cell>
          <cell r="C142">
            <v>1160.95</v>
          </cell>
          <cell r="D142">
            <v>1147.5</v>
          </cell>
          <cell r="E142">
            <v>1152.3</v>
          </cell>
          <cell r="F142">
            <v>1154.88849366923</v>
          </cell>
          <cell r="G142">
            <v>30644</v>
          </cell>
          <cell r="H142">
            <v>871</v>
          </cell>
          <cell r="I142">
            <v>35390403</v>
          </cell>
          <cell r="J142">
            <v>5866</v>
          </cell>
          <cell r="K142">
            <v>19.14</v>
          </cell>
          <cell r="L142">
            <v>13.45</v>
          </cell>
          <cell r="M142">
            <v>-2.7</v>
          </cell>
        </row>
        <row r="143">
          <cell r="A143">
            <v>43012</v>
          </cell>
          <cell r="B143">
            <v>1140</v>
          </cell>
          <cell r="C143">
            <v>1166.7</v>
          </cell>
          <cell r="D143">
            <v>1140</v>
          </cell>
          <cell r="E143">
            <v>1154.5999999999999</v>
          </cell>
          <cell r="F143">
            <v>1159.2694969706099</v>
          </cell>
          <cell r="G143">
            <v>46379</v>
          </cell>
          <cell r="H143">
            <v>1905</v>
          </cell>
          <cell r="I143">
            <v>53765760</v>
          </cell>
          <cell r="J143">
            <v>13780</v>
          </cell>
          <cell r="K143">
            <v>29.71</v>
          </cell>
          <cell r="L143">
            <v>26.7</v>
          </cell>
          <cell r="M143">
            <v>14.6</v>
          </cell>
        </row>
        <row r="144">
          <cell r="A144">
            <v>43011</v>
          </cell>
          <cell r="B144">
            <v>1132</v>
          </cell>
          <cell r="C144">
            <v>1159.9000000000001</v>
          </cell>
          <cell r="D144">
            <v>1132</v>
          </cell>
          <cell r="E144">
            <v>1147.45</v>
          </cell>
          <cell r="F144">
            <v>1143.10859124785</v>
          </cell>
          <cell r="G144">
            <v>327531</v>
          </cell>
          <cell r="H144">
            <v>2568</v>
          </cell>
          <cell r="I144">
            <v>374403500</v>
          </cell>
          <cell r="J144">
            <v>282049</v>
          </cell>
          <cell r="K144">
            <v>86.11</v>
          </cell>
          <cell r="L144">
            <v>27.9</v>
          </cell>
          <cell r="M144">
            <v>15.45</v>
          </cell>
        </row>
        <row r="145">
          <cell r="A145">
            <v>43007</v>
          </cell>
          <cell r="B145">
            <v>1139.9000000000001</v>
          </cell>
          <cell r="C145">
            <v>1175</v>
          </cell>
          <cell r="D145">
            <v>1088.5999999999999</v>
          </cell>
          <cell r="E145">
            <v>1117.05</v>
          </cell>
          <cell r="F145">
            <v>1129.20718640724</v>
          </cell>
          <cell r="G145">
            <v>133836</v>
          </cell>
          <cell r="H145">
            <v>2480</v>
          </cell>
          <cell r="I145">
            <v>151128573</v>
          </cell>
          <cell r="J145">
            <v>12978</v>
          </cell>
          <cell r="K145">
            <v>9.6999999999999993</v>
          </cell>
          <cell r="L145">
            <v>86.4</v>
          </cell>
          <cell r="M145">
            <v>-22.85</v>
          </cell>
        </row>
        <row r="146">
          <cell r="A146">
            <v>43006</v>
          </cell>
          <cell r="B146">
            <v>1160</v>
          </cell>
          <cell r="C146">
            <v>1162.9000000000001</v>
          </cell>
          <cell r="D146">
            <v>1123.55</v>
          </cell>
          <cell r="E146">
            <v>1129.25</v>
          </cell>
          <cell r="F146">
            <v>1133.46759979741</v>
          </cell>
          <cell r="G146">
            <v>108595</v>
          </cell>
          <cell r="H146">
            <v>3468</v>
          </cell>
          <cell r="I146">
            <v>123088914</v>
          </cell>
          <cell r="J146">
            <v>24820</v>
          </cell>
          <cell r="K146">
            <v>22.86</v>
          </cell>
          <cell r="L146">
            <v>39.35</v>
          </cell>
          <cell r="M146">
            <v>-30.75</v>
          </cell>
        </row>
        <row r="147">
          <cell r="A147">
            <v>43005</v>
          </cell>
          <cell r="B147">
            <v>1184</v>
          </cell>
          <cell r="C147">
            <v>1184</v>
          </cell>
          <cell r="D147">
            <v>1155.05</v>
          </cell>
          <cell r="E147">
            <v>1161</v>
          </cell>
          <cell r="F147">
            <v>1167.3080778548101</v>
          </cell>
          <cell r="G147">
            <v>23942</v>
          </cell>
          <cell r="H147">
            <v>1097</v>
          </cell>
          <cell r="I147">
            <v>27947690</v>
          </cell>
          <cell r="J147">
            <v>5611</v>
          </cell>
          <cell r="K147">
            <v>23.44</v>
          </cell>
          <cell r="L147">
            <v>28.95</v>
          </cell>
          <cell r="M147">
            <v>-23</v>
          </cell>
        </row>
        <row r="148">
          <cell r="A148">
            <v>43004</v>
          </cell>
          <cell r="B148">
            <v>1190</v>
          </cell>
          <cell r="C148">
            <v>1190</v>
          </cell>
          <cell r="D148">
            <v>1164.5</v>
          </cell>
          <cell r="E148">
            <v>1172.2</v>
          </cell>
          <cell r="F148">
            <v>1173.12728847105</v>
          </cell>
          <cell r="G148">
            <v>56588</v>
          </cell>
          <cell r="H148">
            <v>1929</v>
          </cell>
          <cell r="I148">
            <v>66384927</v>
          </cell>
          <cell r="J148">
            <v>17608</v>
          </cell>
          <cell r="K148">
            <v>31.12</v>
          </cell>
          <cell r="L148">
            <v>25.5</v>
          </cell>
          <cell r="M148">
            <v>-17.8</v>
          </cell>
        </row>
        <row r="149">
          <cell r="A149">
            <v>43003</v>
          </cell>
          <cell r="B149">
            <v>1240</v>
          </cell>
          <cell r="C149">
            <v>1240</v>
          </cell>
          <cell r="D149">
            <v>1193.3</v>
          </cell>
          <cell r="E149">
            <v>1196.25</v>
          </cell>
          <cell r="F149">
            <v>1201.8073588964801</v>
          </cell>
          <cell r="G149">
            <v>31608</v>
          </cell>
          <cell r="H149">
            <v>877</v>
          </cell>
          <cell r="I149">
            <v>37986727</v>
          </cell>
          <cell r="J149">
            <v>15793</v>
          </cell>
          <cell r="K149">
            <v>49.97</v>
          </cell>
          <cell r="L149">
            <v>46.7</v>
          </cell>
          <cell r="M149">
            <v>-43.75</v>
          </cell>
        </row>
        <row r="150">
          <cell r="A150">
            <v>43000</v>
          </cell>
          <cell r="B150">
            <v>1229.8</v>
          </cell>
          <cell r="C150">
            <v>1238.95</v>
          </cell>
          <cell r="D150">
            <v>1206</v>
          </cell>
          <cell r="E150">
            <v>1215.1500000000001</v>
          </cell>
          <cell r="F150">
            <v>1216.3092141114</v>
          </cell>
          <cell r="G150">
            <v>42207</v>
          </cell>
          <cell r="H150">
            <v>1183</v>
          </cell>
          <cell r="I150">
            <v>51336763</v>
          </cell>
          <cell r="J150">
            <v>15128</v>
          </cell>
          <cell r="K150">
            <v>35.840000000000003</v>
          </cell>
          <cell r="L150">
            <v>32.950000000000003</v>
          </cell>
          <cell r="M150">
            <v>-14.65</v>
          </cell>
        </row>
        <row r="151">
          <cell r="A151">
            <v>42999</v>
          </cell>
          <cell r="B151">
            <v>1239</v>
          </cell>
          <cell r="C151">
            <v>1247.3</v>
          </cell>
          <cell r="D151">
            <v>1225.5</v>
          </cell>
          <cell r="E151">
            <v>1229.8</v>
          </cell>
          <cell r="F151">
            <v>1241.9399718257901</v>
          </cell>
          <cell r="G151">
            <v>303824</v>
          </cell>
          <cell r="H151">
            <v>1108</v>
          </cell>
          <cell r="I151">
            <v>377331170</v>
          </cell>
          <cell r="J151">
            <v>276243</v>
          </cell>
          <cell r="K151">
            <v>90.92</v>
          </cell>
          <cell r="L151">
            <v>21.8</v>
          </cell>
          <cell r="M151">
            <v>-9.1999999999999993</v>
          </cell>
        </row>
        <row r="152">
          <cell r="A152">
            <v>42998</v>
          </cell>
          <cell r="B152">
            <v>1253.05</v>
          </cell>
          <cell r="C152">
            <v>1255.5999999999999</v>
          </cell>
          <cell r="D152">
            <v>1236.5</v>
          </cell>
          <cell r="E152">
            <v>1238.75</v>
          </cell>
          <cell r="F152">
            <v>1242.5399854237</v>
          </cell>
          <cell r="G152">
            <v>45279</v>
          </cell>
          <cell r="H152">
            <v>1174</v>
          </cell>
          <cell r="I152">
            <v>56260968</v>
          </cell>
          <cell r="J152">
            <v>11575</v>
          </cell>
          <cell r="K152">
            <v>25.56</v>
          </cell>
          <cell r="L152">
            <v>19.100000000000001</v>
          </cell>
          <cell r="M152">
            <v>-14.3</v>
          </cell>
        </row>
        <row r="153">
          <cell r="A153">
            <v>42997</v>
          </cell>
          <cell r="B153">
            <v>1256</v>
          </cell>
          <cell r="C153">
            <v>1259.1500000000001</v>
          </cell>
          <cell r="D153">
            <v>1250.0999999999999</v>
          </cell>
          <cell r="E153">
            <v>1253.05</v>
          </cell>
          <cell r="F153">
            <v>1252.8814519513201</v>
          </cell>
          <cell r="G153">
            <v>42894</v>
          </cell>
          <cell r="H153">
            <v>964</v>
          </cell>
          <cell r="I153">
            <v>53741097</v>
          </cell>
          <cell r="J153">
            <v>7473</v>
          </cell>
          <cell r="K153">
            <v>17.420000000000002</v>
          </cell>
          <cell r="L153">
            <v>9.0500000000000007</v>
          </cell>
          <cell r="M153">
            <v>-2.95</v>
          </cell>
        </row>
        <row r="154">
          <cell r="A154">
            <v>42996</v>
          </cell>
          <cell r="B154">
            <v>1244.25</v>
          </cell>
          <cell r="C154">
            <v>1260</v>
          </cell>
          <cell r="D154">
            <v>1244</v>
          </cell>
          <cell r="E154">
            <v>1255.8499999999999</v>
          </cell>
          <cell r="F154">
            <v>1255.543645186</v>
          </cell>
          <cell r="G154">
            <v>58735</v>
          </cell>
          <cell r="H154">
            <v>1316</v>
          </cell>
          <cell r="I154">
            <v>73744356</v>
          </cell>
          <cell r="J154">
            <v>11374</v>
          </cell>
          <cell r="K154">
            <v>19.36</v>
          </cell>
          <cell r="L154">
            <v>16</v>
          </cell>
          <cell r="M154">
            <v>11.6</v>
          </cell>
        </row>
        <row r="155">
          <cell r="A155">
            <v>42993</v>
          </cell>
          <cell r="B155">
            <v>1243</v>
          </cell>
          <cell r="C155">
            <v>1248.5</v>
          </cell>
          <cell r="D155">
            <v>1228.05</v>
          </cell>
          <cell r="E155">
            <v>1244.1500000000001</v>
          </cell>
          <cell r="F155">
            <v>1235.7773638921799</v>
          </cell>
          <cell r="G155">
            <v>61477</v>
          </cell>
          <cell r="H155">
            <v>1630</v>
          </cell>
          <cell r="I155">
            <v>75971885</v>
          </cell>
          <cell r="J155">
            <v>9979</v>
          </cell>
          <cell r="K155">
            <v>16.23</v>
          </cell>
          <cell r="L155">
            <v>20.45</v>
          </cell>
          <cell r="M155">
            <v>1.1499999999999999</v>
          </cell>
        </row>
        <row r="156">
          <cell r="A156">
            <v>42992</v>
          </cell>
          <cell r="B156">
            <v>1252</v>
          </cell>
          <cell r="C156">
            <v>1261.25</v>
          </cell>
          <cell r="D156">
            <v>1241</v>
          </cell>
          <cell r="E156">
            <v>1245.25</v>
          </cell>
          <cell r="F156">
            <v>1248.29961993243</v>
          </cell>
          <cell r="G156">
            <v>37888</v>
          </cell>
          <cell r="H156">
            <v>1075</v>
          </cell>
          <cell r="I156">
            <v>47295576</v>
          </cell>
          <cell r="J156">
            <v>5937</v>
          </cell>
          <cell r="K156">
            <v>15.67</v>
          </cell>
          <cell r="L156">
            <v>20.25</v>
          </cell>
          <cell r="M156">
            <v>-6.75</v>
          </cell>
        </row>
        <row r="157">
          <cell r="A157">
            <v>42991</v>
          </cell>
          <cell r="B157">
            <v>1255</v>
          </cell>
          <cell r="C157">
            <v>1260.95</v>
          </cell>
          <cell r="D157">
            <v>1249.5</v>
          </cell>
          <cell r="E157">
            <v>1252.25</v>
          </cell>
          <cell r="F157">
            <v>1254.0133912482599</v>
          </cell>
          <cell r="G157">
            <v>52721</v>
          </cell>
          <cell r="H157">
            <v>1555</v>
          </cell>
          <cell r="I157">
            <v>66112840</v>
          </cell>
          <cell r="J157">
            <v>9494</v>
          </cell>
          <cell r="K157">
            <v>18.010000000000002</v>
          </cell>
          <cell r="L157">
            <v>11.45</v>
          </cell>
          <cell r="M157">
            <v>-2.75</v>
          </cell>
        </row>
        <row r="158">
          <cell r="A158">
            <v>42990</v>
          </cell>
          <cell r="B158">
            <v>1237.1500000000001</v>
          </cell>
          <cell r="C158">
            <v>1258</v>
          </cell>
          <cell r="D158">
            <v>1237.1500000000001</v>
          </cell>
          <cell r="E158">
            <v>1255.2</v>
          </cell>
          <cell r="F158">
            <v>1251.3525078559301</v>
          </cell>
          <cell r="G158">
            <v>330960</v>
          </cell>
          <cell r="H158">
            <v>2470</v>
          </cell>
          <cell r="I158">
            <v>414147626</v>
          </cell>
          <cell r="J158">
            <v>266265</v>
          </cell>
          <cell r="K158">
            <v>80.45</v>
          </cell>
          <cell r="L158">
            <v>20.85</v>
          </cell>
          <cell r="M158">
            <v>18.05</v>
          </cell>
        </row>
        <row r="159">
          <cell r="A159">
            <v>42989</v>
          </cell>
          <cell r="B159">
            <v>1203.6500000000001</v>
          </cell>
          <cell r="C159">
            <v>1239.45</v>
          </cell>
          <cell r="D159">
            <v>1200</v>
          </cell>
          <cell r="E159">
            <v>1236.8499999999999</v>
          </cell>
          <cell r="F159">
            <v>1224.5060934430201</v>
          </cell>
          <cell r="G159">
            <v>65152</v>
          </cell>
          <cell r="H159">
            <v>2007</v>
          </cell>
          <cell r="I159">
            <v>79779021</v>
          </cell>
          <cell r="J159">
            <v>25422</v>
          </cell>
          <cell r="K159">
            <v>39.020000000000003</v>
          </cell>
          <cell r="L159">
            <v>39.450000000000003</v>
          </cell>
          <cell r="M159">
            <v>33.200000000000003</v>
          </cell>
        </row>
        <row r="160">
          <cell r="A160">
            <v>42986</v>
          </cell>
          <cell r="B160">
            <v>1199.5999999999999</v>
          </cell>
          <cell r="C160">
            <v>1204.95</v>
          </cell>
          <cell r="D160">
            <v>1191.05</v>
          </cell>
          <cell r="E160">
            <v>1202.6500000000001</v>
          </cell>
          <cell r="F160">
            <v>1198.4530093419701</v>
          </cell>
          <cell r="G160">
            <v>19589</v>
          </cell>
          <cell r="H160">
            <v>658</v>
          </cell>
          <cell r="I160">
            <v>23476496</v>
          </cell>
          <cell r="J160">
            <v>6165</v>
          </cell>
          <cell r="K160">
            <v>31.47</v>
          </cell>
          <cell r="L160">
            <v>13.9</v>
          </cell>
          <cell r="M160">
            <v>3.05</v>
          </cell>
        </row>
        <row r="161">
          <cell r="A161">
            <v>42985</v>
          </cell>
          <cell r="B161">
            <v>1214.05</v>
          </cell>
          <cell r="C161">
            <v>1225</v>
          </cell>
          <cell r="D161">
            <v>1195.8499999999999</v>
          </cell>
          <cell r="E161">
            <v>1199.5999999999999</v>
          </cell>
          <cell r="F161">
            <v>1202.3637507866499</v>
          </cell>
          <cell r="G161">
            <v>34958</v>
          </cell>
          <cell r="H161">
            <v>1157</v>
          </cell>
          <cell r="I161">
            <v>42032232</v>
          </cell>
          <cell r="J161">
            <v>12324</v>
          </cell>
          <cell r="K161">
            <v>35.25</v>
          </cell>
          <cell r="L161">
            <v>29.15</v>
          </cell>
          <cell r="M161">
            <v>-14.45</v>
          </cell>
        </row>
        <row r="162">
          <cell r="A162">
            <v>42984</v>
          </cell>
          <cell r="B162">
            <v>1206</v>
          </cell>
          <cell r="C162">
            <v>1212.7</v>
          </cell>
          <cell r="D162">
            <v>1197</v>
          </cell>
          <cell r="E162">
            <v>1205.4000000000001</v>
          </cell>
          <cell r="F162">
            <v>1206.5971163131401</v>
          </cell>
          <cell r="G162">
            <v>30031</v>
          </cell>
          <cell r="H162">
            <v>976</v>
          </cell>
          <cell r="I162">
            <v>36235318</v>
          </cell>
          <cell r="J162">
            <v>9169</v>
          </cell>
          <cell r="K162">
            <v>30.53</v>
          </cell>
          <cell r="L162">
            <v>15.7</v>
          </cell>
          <cell r="M162">
            <v>-0.6</v>
          </cell>
        </row>
        <row r="163">
          <cell r="A163">
            <v>42983</v>
          </cell>
          <cell r="B163">
            <v>1195.05</v>
          </cell>
          <cell r="C163">
            <v>1222.6500000000001</v>
          </cell>
          <cell r="D163">
            <v>1195.05</v>
          </cell>
          <cell r="E163">
            <v>1204.9000000000001</v>
          </cell>
          <cell r="F163">
            <v>1209.13814842954</v>
          </cell>
          <cell r="G163">
            <v>61861</v>
          </cell>
          <cell r="H163">
            <v>2362</v>
          </cell>
          <cell r="I163">
            <v>74798495</v>
          </cell>
          <cell r="J163">
            <v>20125</v>
          </cell>
          <cell r="K163">
            <v>32.53</v>
          </cell>
          <cell r="L163">
            <v>27.6</v>
          </cell>
          <cell r="M163">
            <v>9.85</v>
          </cell>
        </row>
        <row r="164">
          <cell r="A164">
            <v>42982</v>
          </cell>
          <cell r="B164">
            <v>1216</v>
          </cell>
          <cell r="C164">
            <v>1218.75</v>
          </cell>
          <cell r="D164">
            <v>1192</v>
          </cell>
          <cell r="E164">
            <v>1196.5</v>
          </cell>
          <cell r="F164">
            <v>1201.20507830317</v>
          </cell>
          <cell r="G164">
            <v>65770</v>
          </cell>
          <cell r="H164">
            <v>1881</v>
          </cell>
          <cell r="I164">
            <v>79003258</v>
          </cell>
          <cell r="J164">
            <v>17710</v>
          </cell>
          <cell r="K164">
            <v>26.93</v>
          </cell>
          <cell r="L164">
            <v>26.75</v>
          </cell>
          <cell r="M164">
            <v>-19.5</v>
          </cell>
        </row>
        <row r="165">
          <cell r="A165">
            <v>42979</v>
          </cell>
          <cell r="B165">
            <v>1171</v>
          </cell>
          <cell r="C165">
            <v>1218</v>
          </cell>
          <cell r="D165">
            <v>1166.8</v>
          </cell>
          <cell r="E165">
            <v>1214.55</v>
          </cell>
          <cell r="F165">
            <v>1201.52248642469</v>
          </cell>
          <cell r="G165">
            <v>174950</v>
          </cell>
          <cell r="H165">
            <v>4386</v>
          </cell>
          <cell r="I165">
            <v>210206359</v>
          </cell>
          <cell r="J165">
            <v>49065</v>
          </cell>
          <cell r="K165">
            <v>28.05</v>
          </cell>
          <cell r="L165">
            <v>51.2</v>
          </cell>
          <cell r="M165">
            <v>43.55</v>
          </cell>
        </row>
        <row r="166">
          <cell r="A166">
            <v>42978</v>
          </cell>
          <cell r="B166">
            <v>1149</v>
          </cell>
          <cell r="C166">
            <v>1172.4000000000001</v>
          </cell>
          <cell r="D166">
            <v>1144.05</v>
          </cell>
          <cell r="E166">
            <v>1168.1500000000001</v>
          </cell>
          <cell r="F166">
            <v>1156.93879902811</v>
          </cell>
          <cell r="G166">
            <v>144050</v>
          </cell>
          <cell r="H166">
            <v>1735</v>
          </cell>
          <cell r="I166">
            <v>166657034</v>
          </cell>
          <cell r="L166">
            <v>28.35</v>
          </cell>
          <cell r="M166">
            <v>19.149999999999999</v>
          </cell>
        </row>
        <row r="167">
          <cell r="A167">
            <v>42977</v>
          </cell>
          <cell r="B167">
            <v>1159</v>
          </cell>
          <cell r="C167">
            <v>1159.95</v>
          </cell>
          <cell r="D167">
            <v>1145.5999999999999</v>
          </cell>
          <cell r="E167">
            <v>1153.3</v>
          </cell>
          <cell r="F167">
            <v>1154.7055809112001</v>
          </cell>
          <cell r="G167">
            <v>24978</v>
          </cell>
          <cell r="H167">
            <v>728</v>
          </cell>
          <cell r="I167">
            <v>28842236</v>
          </cell>
          <cell r="J167">
            <v>9969</v>
          </cell>
          <cell r="K167">
            <v>39.909999999999997</v>
          </cell>
          <cell r="L167">
            <v>14.35</v>
          </cell>
          <cell r="M167">
            <v>-5.7</v>
          </cell>
        </row>
        <row r="168">
          <cell r="A168">
            <v>42976</v>
          </cell>
          <cell r="B168">
            <v>1155</v>
          </cell>
          <cell r="C168">
            <v>1155</v>
          </cell>
          <cell r="D168">
            <v>1140.2</v>
          </cell>
          <cell r="E168">
            <v>1151.9000000000001</v>
          </cell>
          <cell r="F168">
            <v>1147.4316525878801</v>
          </cell>
          <cell r="G168">
            <v>34449</v>
          </cell>
          <cell r="H168">
            <v>970</v>
          </cell>
          <cell r="I168">
            <v>39527873</v>
          </cell>
          <cell r="J168">
            <v>13292</v>
          </cell>
          <cell r="K168">
            <v>38.58</v>
          </cell>
          <cell r="L168">
            <v>14.8</v>
          </cell>
          <cell r="M168">
            <v>-3.1</v>
          </cell>
        </row>
        <row r="169">
          <cell r="A169">
            <v>42975</v>
          </cell>
          <cell r="B169">
            <v>1137</v>
          </cell>
          <cell r="C169">
            <v>1158.5</v>
          </cell>
          <cell r="D169">
            <v>1126.6500000000001</v>
          </cell>
          <cell r="E169">
            <v>1155.25</v>
          </cell>
          <cell r="F169">
            <v>1145.50620145481</v>
          </cell>
          <cell r="G169">
            <v>40555</v>
          </cell>
          <cell r="H169">
            <v>2360</v>
          </cell>
          <cell r="I169">
            <v>46456004</v>
          </cell>
          <cell r="J169">
            <v>18321</v>
          </cell>
          <cell r="K169">
            <v>45.18</v>
          </cell>
          <cell r="L169">
            <v>31.85</v>
          </cell>
          <cell r="M169">
            <v>18.25</v>
          </cell>
        </row>
        <row r="170">
          <cell r="A170">
            <v>42971</v>
          </cell>
          <cell r="B170">
            <v>1154</v>
          </cell>
          <cell r="C170">
            <v>1154</v>
          </cell>
          <cell r="D170">
            <v>1130.05</v>
          </cell>
          <cell r="E170">
            <v>1136.3499999999999</v>
          </cell>
          <cell r="F170">
            <v>1136.6446375860901</v>
          </cell>
          <cell r="G170">
            <v>18294</v>
          </cell>
          <cell r="H170">
            <v>703</v>
          </cell>
          <cell r="I170">
            <v>20793777</v>
          </cell>
          <cell r="J170">
            <v>5448</v>
          </cell>
          <cell r="K170">
            <v>29.78</v>
          </cell>
          <cell r="L170">
            <v>23.95</v>
          </cell>
          <cell r="M170">
            <v>-17.649999999999999</v>
          </cell>
        </row>
        <row r="171">
          <cell r="A171">
            <v>42970</v>
          </cell>
          <cell r="B171">
            <v>1130</v>
          </cell>
          <cell r="C171">
            <v>1143.4000000000001</v>
          </cell>
          <cell r="D171">
            <v>1115.05</v>
          </cell>
          <cell r="E171">
            <v>1140.25</v>
          </cell>
          <cell r="F171">
            <v>1130.0827496382001</v>
          </cell>
          <cell r="G171">
            <v>34550</v>
          </cell>
          <cell r="H171">
            <v>1180</v>
          </cell>
          <cell r="I171">
            <v>39044359</v>
          </cell>
          <cell r="J171">
            <v>6224</v>
          </cell>
          <cell r="K171">
            <v>18.010000000000002</v>
          </cell>
          <cell r="L171">
            <v>28.35</v>
          </cell>
          <cell r="M171">
            <v>10.25</v>
          </cell>
        </row>
        <row r="172">
          <cell r="A172">
            <v>42969</v>
          </cell>
          <cell r="B172">
            <v>1135</v>
          </cell>
          <cell r="C172">
            <v>1142.3499999999999</v>
          </cell>
          <cell r="D172">
            <v>1125.55</v>
          </cell>
          <cell r="E172">
            <v>1129.8499999999999</v>
          </cell>
          <cell r="F172">
            <v>1130.3106753254101</v>
          </cell>
          <cell r="G172">
            <v>70218</v>
          </cell>
          <cell r="H172">
            <v>1716</v>
          </cell>
          <cell r="I172">
            <v>79368155</v>
          </cell>
          <cell r="J172">
            <v>44261</v>
          </cell>
          <cell r="K172">
            <v>63.03</v>
          </cell>
          <cell r="L172">
            <v>16.8</v>
          </cell>
          <cell r="M172">
            <v>-5.15</v>
          </cell>
        </row>
        <row r="173">
          <cell r="A173">
            <v>42968</v>
          </cell>
          <cell r="B173">
            <v>1126.05</v>
          </cell>
          <cell r="C173">
            <v>1139.9000000000001</v>
          </cell>
          <cell r="D173">
            <v>1126.05</v>
          </cell>
          <cell r="E173">
            <v>1135.45</v>
          </cell>
          <cell r="F173">
            <v>1134.0934622467701</v>
          </cell>
          <cell r="G173">
            <v>36924</v>
          </cell>
          <cell r="H173">
            <v>1166</v>
          </cell>
          <cell r="I173">
            <v>41875267</v>
          </cell>
          <cell r="J173">
            <v>11584</v>
          </cell>
          <cell r="K173">
            <v>31.37</v>
          </cell>
          <cell r="L173">
            <v>13.85</v>
          </cell>
          <cell r="M173">
            <v>9.4</v>
          </cell>
        </row>
        <row r="174">
          <cell r="A174">
            <v>42965</v>
          </cell>
          <cell r="B174">
            <v>1135</v>
          </cell>
          <cell r="C174">
            <v>1143.7</v>
          </cell>
          <cell r="D174">
            <v>1124.75</v>
          </cell>
          <cell r="E174">
            <v>1139.9000000000001</v>
          </cell>
          <cell r="F174">
            <v>1132.37870793242</v>
          </cell>
          <cell r="G174">
            <v>22553</v>
          </cell>
          <cell r="H174">
            <v>777</v>
          </cell>
          <cell r="I174">
            <v>25538537</v>
          </cell>
          <cell r="J174">
            <v>7208</v>
          </cell>
          <cell r="K174">
            <v>31.96</v>
          </cell>
          <cell r="L174">
            <v>18.95</v>
          </cell>
          <cell r="M174">
            <v>4.9000000000000004</v>
          </cell>
        </row>
        <row r="175">
          <cell r="A175">
            <v>42964</v>
          </cell>
          <cell r="B175">
            <v>1142.4000000000001</v>
          </cell>
          <cell r="C175">
            <v>1143</v>
          </cell>
          <cell r="D175">
            <v>1132.5</v>
          </cell>
          <cell r="E175">
            <v>1133.5999999999999</v>
          </cell>
          <cell r="F175">
            <v>1135.9677545131899</v>
          </cell>
          <cell r="G175">
            <v>25647</v>
          </cell>
          <cell r="H175">
            <v>937</v>
          </cell>
          <cell r="I175">
            <v>29134165</v>
          </cell>
          <cell r="J175">
            <v>8324</v>
          </cell>
          <cell r="K175">
            <v>32.46</v>
          </cell>
          <cell r="L175">
            <v>10.5</v>
          </cell>
          <cell r="M175">
            <v>-8.8000000000000007</v>
          </cell>
        </row>
        <row r="176">
          <cell r="A176">
            <v>42963</v>
          </cell>
          <cell r="B176">
            <v>1159.9000000000001</v>
          </cell>
          <cell r="C176">
            <v>1159.9000000000001</v>
          </cell>
          <cell r="D176">
            <v>1130</v>
          </cell>
          <cell r="E176">
            <v>1142.4000000000001</v>
          </cell>
          <cell r="F176">
            <v>1139.8729864875099</v>
          </cell>
          <cell r="G176">
            <v>52396</v>
          </cell>
          <cell r="H176">
            <v>1673</v>
          </cell>
          <cell r="I176">
            <v>59724785</v>
          </cell>
          <cell r="J176">
            <v>15864</v>
          </cell>
          <cell r="K176">
            <v>30.28</v>
          </cell>
          <cell r="L176">
            <v>29.9</v>
          </cell>
          <cell r="M176">
            <v>-17.5</v>
          </cell>
        </row>
        <row r="177">
          <cell r="A177">
            <v>42961</v>
          </cell>
          <cell r="B177">
            <v>1145</v>
          </cell>
          <cell r="C177">
            <v>1162.1500000000001</v>
          </cell>
          <cell r="D177">
            <v>1144.5999999999999</v>
          </cell>
          <cell r="E177">
            <v>1154</v>
          </cell>
          <cell r="F177">
            <v>1152.7274694212199</v>
          </cell>
          <cell r="G177">
            <v>57311</v>
          </cell>
          <cell r="H177">
            <v>1460</v>
          </cell>
          <cell r="I177">
            <v>66063964</v>
          </cell>
          <cell r="J177">
            <v>25749</v>
          </cell>
          <cell r="K177">
            <v>44.93</v>
          </cell>
          <cell r="L177">
            <v>17.55</v>
          </cell>
          <cell r="M177">
            <v>9</v>
          </cell>
        </row>
        <row r="178">
          <cell r="A178">
            <v>42958</v>
          </cell>
          <cell r="B178">
            <v>1136</v>
          </cell>
          <cell r="C178">
            <v>1147.8</v>
          </cell>
          <cell r="D178">
            <v>1121.95</v>
          </cell>
          <cell r="E178">
            <v>1144.45</v>
          </cell>
          <cell r="F178">
            <v>1134.1464267937099</v>
          </cell>
          <cell r="G178">
            <v>70315</v>
          </cell>
          <cell r="H178">
            <v>2012</v>
          </cell>
          <cell r="I178">
            <v>79747506</v>
          </cell>
          <cell r="J178">
            <v>25268</v>
          </cell>
          <cell r="K178">
            <v>35.94</v>
          </cell>
          <cell r="L178">
            <v>25.85</v>
          </cell>
          <cell r="M178">
            <v>8.4499999999999993</v>
          </cell>
        </row>
        <row r="179">
          <cell r="A179">
            <v>42957</v>
          </cell>
          <cell r="B179">
            <v>1150.4000000000001</v>
          </cell>
          <cell r="C179">
            <v>1159.8</v>
          </cell>
          <cell r="D179">
            <v>1145.6500000000001</v>
          </cell>
          <cell r="E179">
            <v>1152.25</v>
          </cell>
          <cell r="F179">
            <v>1152.83855199356</v>
          </cell>
          <cell r="G179">
            <v>50939</v>
          </cell>
          <cell r="H179">
            <v>1492</v>
          </cell>
          <cell r="I179">
            <v>58724443</v>
          </cell>
          <cell r="J179">
            <v>19373</v>
          </cell>
          <cell r="K179">
            <v>38.03</v>
          </cell>
          <cell r="L179">
            <v>14.15</v>
          </cell>
          <cell r="M179">
            <v>1.85</v>
          </cell>
        </row>
        <row r="180">
          <cell r="A180">
            <v>42956</v>
          </cell>
          <cell r="B180">
            <v>1140</v>
          </cell>
          <cell r="C180">
            <v>1159</v>
          </cell>
          <cell r="D180">
            <v>1140</v>
          </cell>
          <cell r="E180">
            <v>1155.25</v>
          </cell>
          <cell r="F180">
            <v>1152.1004386193899</v>
          </cell>
          <cell r="G180">
            <v>76604</v>
          </cell>
          <cell r="H180">
            <v>1619</v>
          </cell>
          <cell r="I180">
            <v>88255502</v>
          </cell>
          <cell r="J180">
            <v>42379</v>
          </cell>
          <cell r="K180">
            <v>55.32</v>
          </cell>
          <cell r="L180">
            <v>19</v>
          </cell>
          <cell r="M180">
            <v>15.25</v>
          </cell>
        </row>
        <row r="181">
          <cell r="A181">
            <v>42955</v>
          </cell>
          <cell r="B181">
            <v>1150</v>
          </cell>
          <cell r="C181">
            <v>1150.4000000000001</v>
          </cell>
          <cell r="D181">
            <v>1140</v>
          </cell>
          <cell r="E181">
            <v>1145.6500000000001</v>
          </cell>
          <cell r="F181">
            <v>1143.7930966235199</v>
          </cell>
          <cell r="G181">
            <v>25263</v>
          </cell>
          <cell r="H181">
            <v>686</v>
          </cell>
          <cell r="I181">
            <v>28895645</v>
          </cell>
          <cell r="J181">
            <v>8811</v>
          </cell>
          <cell r="K181">
            <v>34.880000000000003</v>
          </cell>
          <cell r="L181">
            <v>10.4</v>
          </cell>
          <cell r="M181">
            <v>-4.3499999999999996</v>
          </cell>
        </row>
        <row r="182">
          <cell r="A182">
            <v>42954</v>
          </cell>
          <cell r="B182">
            <v>1169</v>
          </cell>
          <cell r="C182">
            <v>1169</v>
          </cell>
          <cell r="D182">
            <v>1143.0999999999999</v>
          </cell>
          <cell r="E182">
            <v>1149.5999999999999</v>
          </cell>
          <cell r="F182">
            <v>1147.8678113201599</v>
          </cell>
          <cell r="G182">
            <v>63833</v>
          </cell>
          <cell r="H182">
            <v>1471</v>
          </cell>
          <cell r="I182">
            <v>73271846</v>
          </cell>
          <cell r="J182">
            <v>20159</v>
          </cell>
          <cell r="K182">
            <v>31.58</v>
          </cell>
          <cell r="L182">
            <v>25.9</v>
          </cell>
          <cell r="M182">
            <v>-19.399999999999999</v>
          </cell>
        </row>
        <row r="183">
          <cell r="A183">
            <v>42951</v>
          </cell>
          <cell r="B183">
            <v>1155</v>
          </cell>
          <cell r="C183">
            <v>1159</v>
          </cell>
          <cell r="D183">
            <v>1142.25</v>
          </cell>
          <cell r="E183">
            <v>1156.8</v>
          </cell>
          <cell r="F183">
            <v>1148.26803853871</v>
          </cell>
          <cell r="G183">
            <v>80231</v>
          </cell>
          <cell r="H183">
            <v>1445</v>
          </cell>
          <cell r="I183">
            <v>92126693</v>
          </cell>
          <cell r="J183">
            <v>40214</v>
          </cell>
          <cell r="K183">
            <v>50.12</v>
          </cell>
          <cell r="L183">
            <v>16.75</v>
          </cell>
          <cell r="M183">
            <v>1.8</v>
          </cell>
        </row>
        <row r="184">
          <cell r="A184">
            <v>42950</v>
          </cell>
          <cell r="B184">
            <v>1134</v>
          </cell>
          <cell r="C184">
            <v>1149.95</v>
          </cell>
          <cell r="D184">
            <v>1127.3</v>
          </cell>
          <cell r="E184">
            <v>1146.4000000000001</v>
          </cell>
          <cell r="F184">
            <v>1140.7163054017699</v>
          </cell>
          <cell r="G184">
            <v>63942</v>
          </cell>
          <cell r="H184">
            <v>2699</v>
          </cell>
          <cell r="I184">
            <v>72939682</v>
          </cell>
          <cell r="J184">
            <v>31359</v>
          </cell>
          <cell r="K184">
            <v>49.04</v>
          </cell>
          <cell r="L184">
            <v>22.65</v>
          </cell>
          <cell r="M184">
            <v>12.4</v>
          </cell>
        </row>
        <row r="185">
          <cell r="A185">
            <v>42949</v>
          </cell>
          <cell r="B185">
            <v>1150</v>
          </cell>
          <cell r="C185">
            <v>1151.0999999999999</v>
          </cell>
          <cell r="D185">
            <v>1135.05</v>
          </cell>
          <cell r="E185">
            <v>1143.75</v>
          </cell>
          <cell r="F185">
            <v>1138.8545886644299</v>
          </cell>
          <cell r="G185">
            <v>325683</v>
          </cell>
          <cell r="H185">
            <v>2218</v>
          </cell>
          <cell r="I185">
            <v>370905579</v>
          </cell>
          <cell r="J185">
            <v>259557</v>
          </cell>
          <cell r="K185">
            <v>79.7</v>
          </cell>
          <cell r="L185">
            <v>16.05</v>
          </cell>
          <cell r="M185">
            <v>-6.25</v>
          </cell>
        </row>
        <row r="186">
          <cell r="A186">
            <v>42948</v>
          </cell>
          <cell r="B186">
            <v>1160.5999999999999</v>
          </cell>
          <cell r="C186">
            <v>1163.45</v>
          </cell>
          <cell r="D186">
            <v>1140</v>
          </cell>
          <cell r="E186">
            <v>1148.0999999999999</v>
          </cell>
          <cell r="F186">
            <v>1144.2022769789301</v>
          </cell>
          <cell r="G186">
            <v>180678</v>
          </cell>
          <cell r="H186">
            <v>1973</v>
          </cell>
          <cell r="I186">
            <v>206732179</v>
          </cell>
          <cell r="J186">
            <v>99593</v>
          </cell>
          <cell r="K186">
            <v>55.12</v>
          </cell>
          <cell r="L186">
            <v>23.45</v>
          </cell>
          <cell r="M186">
            <v>-12.5</v>
          </cell>
        </row>
        <row r="187">
          <cell r="A187">
            <v>42947</v>
          </cell>
          <cell r="B187">
            <v>1152.8</v>
          </cell>
          <cell r="C187">
            <v>1163</v>
          </cell>
          <cell r="D187">
            <v>1146</v>
          </cell>
          <cell r="E187">
            <v>1159.45</v>
          </cell>
          <cell r="F187">
            <v>1151.32350977325</v>
          </cell>
          <cell r="G187">
            <v>109329</v>
          </cell>
          <cell r="H187">
            <v>2280</v>
          </cell>
          <cell r="I187">
            <v>125873048</v>
          </cell>
          <cell r="J187">
            <v>51915</v>
          </cell>
          <cell r="K187">
            <v>47.49</v>
          </cell>
          <cell r="L187">
            <v>17</v>
          </cell>
          <cell r="M187">
            <v>6.65</v>
          </cell>
        </row>
        <row r="188">
          <cell r="A188">
            <v>42944</v>
          </cell>
          <cell r="B188">
            <v>1150</v>
          </cell>
          <cell r="C188">
            <v>1156.25</v>
          </cell>
          <cell r="D188">
            <v>1140.5</v>
          </cell>
          <cell r="E188">
            <v>1152.8499999999999</v>
          </cell>
          <cell r="F188">
            <v>1145.3876644152101</v>
          </cell>
          <cell r="G188">
            <v>101268</v>
          </cell>
          <cell r="H188">
            <v>1391</v>
          </cell>
          <cell r="I188">
            <v>115991118</v>
          </cell>
          <cell r="J188">
            <v>69738</v>
          </cell>
          <cell r="K188">
            <v>68.86</v>
          </cell>
          <cell r="L188">
            <v>15.75</v>
          </cell>
          <cell r="M188">
            <v>2.85</v>
          </cell>
        </row>
        <row r="189">
          <cell r="A189">
            <v>42943</v>
          </cell>
          <cell r="B189">
            <v>1146</v>
          </cell>
          <cell r="C189">
            <v>1152</v>
          </cell>
          <cell r="D189">
            <v>1136</v>
          </cell>
          <cell r="E189">
            <v>1148.55</v>
          </cell>
          <cell r="F189">
            <v>1144.39937635764</v>
          </cell>
          <cell r="G189">
            <v>57084</v>
          </cell>
          <cell r="H189">
            <v>1549</v>
          </cell>
          <cell r="I189">
            <v>65326894</v>
          </cell>
          <cell r="J189">
            <v>23403</v>
          </cell>
          <cell r="K189">
            <v>41</v>
          </cell>
          <cell r="L189">
            <v>16</v>
          </cell>
          <cell r="M189">
            <v>2.5499999999999998</v>
          </cell>
        </row>
        <row r="190">
          <cell r="A190">
            <v>42942</v>
          </cell>
          <cell r="B190">
            <v>1128.5</v>
          </cell>
          <cell r="C190">
            <v>1144.7</v>
          </cell>
          <cell r="D190">
            <v>1126.55</v>
          </cell>
          <cell r="E190">
            <v>1133.55</v>
          </cell>
          <cell r="F190">
            <v>1131.2431339255199</v>
          </cell>
          <cell r="G190">
            <v>269732</v>
          </cell>
          <cell r="H190">
            <v>4122</v>
          </cell>
          <cell r="I190">
            <v>305132473</v>
          </cell>
          <cell r="J190">
            <v>173951</v>
          </cell>
          <cell r="K190">
            <v>64.489999999999995</v>
          </cell>
          <cell r="L190">
            <v>18.149999999999999</v>
          </cell>
          <cell r="M190">
            <v>5.05</v>
          </cell>
        </row>
        <row r="191">
          <cell r="A191">
            <v>42941</v>
          </cell>
          <cell r="B191">
            <v>1161</v>
          </cell>
          <cell r="C191">
            <v>1164</v>
          </cell>
          <cell r="D191">
            <v>1140.25</v>
          </cell>
          <cell r="E191">
            <v>1151.95</v>
          </cell>
          <cell r="F191">
            <v>1152.2144470071701</v>
          </cell>
          <cell r="G191">
            <v>206811</v>
          </cell>
          <cell r="H191">
            <v>5509</v>
          </cell>
          <cell r="I191">
            <v>238290622</v>
          </cell>
          <cell r="J191">
            <v>38536</v>
          </cell>
          <cell r="K191">
            <v>18.63</v>
          </cell>
          <cell r="L191">
            <v>23.75</v>
          </cell>
          <cell r="M191">
            <v>-9.0500000000000007</v>
          </cell>
        </row>
        <row r="192">
          <cell r="A192">
            <v>42940</v>
          </cell>
          <cell r="B192">
            <v>1111</v>
          </cell>
          <cell r="C192">
            <v>1159.95</v>
          </cell>
          <cell r="D192">
            <v>1111</v>
          </cell>
          <cell r="E192">
            <v>1156.05</v>
          </cell>
          <cell r="F192">
            <v>1148.97527252135</v>
          </cell>
          <cell r="G192">
            <v>63573</v>
          </cell>
          <cell r="H192">
            <v>2082</v>
          </cell>
          <cell r="I192">
            <v>73043805</v>
          </cell>
          <cell r="J192">
            <v>17561</v>
          </cell>
          <cell r="K192">
            <v>27.62</v>
          </cell>
          <cell r="L192">
            <v>48.95</v>
          </cell>
          <cell r="M192">
            <v>45.05</v>
          </cell>
        </row>
        <row r="193">
          <cell r="A193">
            <v>42937</v>
          </cell>
          <cell r="B193">
            <v>1160</v>
          </cell>
          <cell r="C193">
            <v>1171</v>
          </cell>
          <cell r="D193">
            <v>1148.6500000000001</v>
          </cell>
          <cell r="E193">
            <v>1155.8499999999999</v>
          </cell>
          <cell r="F193">
            <v>1158.7072185020199</v>
          </cell>
          <cell r="G193">
            <v>135596</v>
          </cell>
          <cell r="H193">
            <v>3106</v>
          </cell>
          <cell r="I193">
            <v>157116064</v>
          </cell>
          <cell r="J193">
            <v>60237</v>
          </cell>
          <cell r="K193">
            <v>44.42</v>
          </cell>
          <cell r="L193">
            <v>22.35</v>
          </cell>
          <cell r="M193">
            <v>-4.1500000000000004</v>
          </cell>
        </row>
        <row r="194">
          <cell r="A194">
            <v>42936</v>
          </cell>
          <cell r="B194">
            <v>1155</v>
          </cell>
          <cell r="C194">
            <v>1158.05</v>
          </cell>
          <cell r="D194">
            <v>1133.3</v>
          </cell>
          <cell r="E194">
            <v>1156.9000000000001</v>
          </cell>
          <cell r="F194">
            <v>1148.27404142261</v>
          </cell>
          <cell r="G194">
            <v>165610</v>
          </cell>
          <cell r="H194">
            <v>2022</v>
          </cell>
          <cell r="I194">
            <v>190165664</v>
          </cell>
          <cell r="J194">
            <v>126610</v>
          </cell>
          <cell r="K194">
            <v>76.45</v>
          </cell>
          <cell r="L194">
            <v>24.75</v>
          </cell>
          <cell r="M194">
            <v>1.9</v>
          </cell>
        </row>
        <row r="195">
          <cell r="A195">
            <v>42935</v>
          </cell>
          <cell r="B195">
            <v>1152</v>
          </cell>
          <cell r="C195">
            <v>1158</v>
          </cell>
          <cell r="D195">
            <v>1146.3</v>
          </cell>
          <cell r="E195">
            <v>1156.0999999999999</v>
          </cell>
          <cell r="F195">
            <v>1154.25974227949</v>
          </cell>
          <cell r="G195">
            <v>45010</v>
          </cell>
          <cell r="H195">
            <v>2092</v>
          </cell>
          <cell r="I195">
            <v>51953231</v>
          </cell>
          <cell r="J195">
            <v>18998</v>
          </cell>
          <cell r="K195">
            <v>42.21</v>
          </cell>
          <cell r="L195">
            <v>11.7</v>
          </cell>
          <cell r="M195">
            <v>4.0999999999999996</v>
          </cell>
        </row>
        <row r="196">
          <cell r="A196">
            <v>42934</v>
          </cell>
          <cell r="B196">
            <v>1123.5999999999999</v>
          </cell>
          <cell r="C196">
            <v>1149.8499999999999</v>
          </cell>
          <cell r="D196">
            <v>1123.5999999999999</v>
          </cell>
          <cell r="E196">
            <v>1146</v>
          </cell>
          <cell r="F196">
            <v>1141.2132484158101</v>
          </cell>
          <cell r="G196">
            <v>93581</v>
          </cell>
          <cell r="H196">
            <v>1984</v>
          </cell>
          <cell r="I196">
            <v>106795877</v>
          </cell>
          <cell r="J196">
            <v>52458</v>
          </cell>
          <cell r="K196">
            <v>56.06</v>
          </cell>
          <cell r="L196">
            <v>26.25</v>
          </cell>
          <cell r="M196">
            <v>22.4</v>
          </cell>
        </row>
        <row r="197">
          <cell r="A197">
            <v>42933</v>
          </cell>
          <cell r="B197">
            <v>1118.0999999999999</v>
          </cell>
          <cell r="C197">
            <v>1128</v>
          </cell>
          <cell r="D197">
            <v>1115.3</v>
          </cell>
          <cell r="E197">
            <v>1125.5</v>
          </cell>
          <cell r="F197">
            <v>1122.9916225493</v>
          </cell>
          <cell r="G197">
            <v>34378</v>
          </cell>
          <cell r="H197">
            <v>1247</v>
          </cell>
          <cell r="I197">
            <v>38606206</v>
          </cell>
          <cell r="J197">
            <v>14084</v>
          </cell>
          <cell r="K197">
            <v>40.97</v>
          </cell>
          <cell r="L197">
            <v>12.7</v>
          </cell>
          <cell r="M197">
            <v>7.4</v>
          </cell>
        </row>
        <row r="198">
          <cell r="A198">
            <v>42930</v>
          </cell>
          <cell r="B198">
            <v>1124.1500000000001</v>
          </cell>
          <cell r="C198">
            <v>1124.1500000000001</v>
          </cell>
          <cell r="D198">
            <v>1113</v>
          </cell>
          <cell r="E198">
            <v>1118.0999999999999</v>
          </cell>
          <cell r="F198">
            <v>1117.6641699506699</v>
          </cell>
          <cell r="G198">
            <v>38317</v>
          </cell>
          <cell r="H198">
            <v>1565</v>
          </cell>
          <cell r="I198">
            <v>42825538</v>
          </cell>
          <cell r="J198">
            <v>14404</v>
          </cell>
          <cell r="K198">
            <v>37.590000000000003</v>
          </cell>
          <cell r="L198">
            <v>11.15</v>
          </cell>
          <cell r="M198">
            <v>-6.05</v>
          </cell>
        </row>
        <row r="199">
          <cell r="A199">
            <v>42929</v>
          </cell>
          <cell r="B199">
            <v>1132.7</v>
          </cell>
          <cell r="C199">
            <v>1143.9000000000001</v>
          </cell>
          <cell r="D199">
            <v>1121</v>
          </cell>
          <cell r="E199">
            <v>1124.1500000000001</v>
          </cell>
          <cell r="F199">
            <v>1134.43376165012</v>
          </cell>
          <cell r="G199">
            <v>112767</v>
          </cell>
          <cell r="H199">
            <v>1904</v>
          </cell>
          <cell r="I199">
            <v>127926692</v>
          </cell>
          <cell r="J199">
            <v>59418</v>
          </cell>
          <cell r="K199">
            <v>52.69</v>
          </cell>
          <cell r="L199">
            <v>22.9</v>
          </cell>
          <cell r="M199">
            <v>-8.5500000000000007</v>
          </cell>
        </row>
        <row r="200">
          <cell r="A200">
            <v>42928</v>
          </cell>
          <cell r="B200">
            <v>1135</v>
          </cell>
          <cell r="C200">
            <v>1136.25</v>
          </cell>
          <cell r="D200">
            <v>1126</v>
          </cell>
          <cell r="E200">
            <v>1132.7</v>
          </cell>
          <cell r="F200">
            <v>1130.1698954283399</v>
          </cell>
          <cell r="G200">
            <v>29836</v>
          </cell>
          <cell r="H200">
            <v>1373</v>
          </cell>
          <cell r="I200">
            <v>33719749</v>
          </cell>
          <cell r="J200">
            <v>9911</v>
          </cell>
          <cell r="K200">
            <v>33.22</v>
          </cell>
          <cell r="L200">
            <v>10.25</v>
          </cell>
          <cell r="M200">
            <v>-2.2999999999999998</v>
          </cell>
        </row>
        <row r="201">
          <cell r="A201">
            <v>42927</v>
          </cell>
          <cell r="B201">
            <v>1131</v>
          </cell>
          <cell r="C201">
            <v>1135</v>
          </cell>
          <cell r="D201">
            <v>1123.45</v>
          </cell>
          <cell r="E201">
            <v>1130.2</v>
          </cell>
          <cell r="F201">
            <v>1129.6457243249399</v>
          </cell>
          <cell r="G201">
            <v>26183</v>
          </cell>
          <cell r="H201">
            <v>1080</v>
          </cell>
          <cell r="I201">
            <v>29577514</v>
          </cell>
          <cell r="J201">
            <v>8995</v>
          </cell>
          <cell r="K201">
            <v>34.35</v>
          </cell>
          <cell r="L201">
            <v>11.55</v>
          </cell>
          <cell r="M201">
            <v>-0.8</v>
          </cell>
        </row>
        <row r="202">
          <cell r="A202">
            <v>42926</v>
          </cell>
          <cell r="B202">
            <v>1120</v>
          </cell>
          <cell r="C202">
            <v>1134</v>
          </cell>
          <cell r="D202">
            <v>1110.45</v>
          </cell>
          <cell r="E202">
            <v>1130.7</v>
          </cell>
          <cell r="F202">
            <v>1127.3135268849501</v>
          </cell>
          <cell r="G202">
            <v>179487</v>
          </cell>
          <cell r="H202">
            <v>6747</v>
          </cell>
          <cell r="I202">
            <v>202338123</v>
          </cell>
          <cell r="J202">
            <v>112262</v>
          </cell>
          <cell r="K202">
            <v>62.55</v>
          </cell>
          <cell r="L202">
            <v>23.55</v>
          </cell>
          <cell r="M202">
            <v>10.7</v>
          </cell>
        </row>
        <row r="203">
          <cell r="A203">
            <v>42923</v>
          </cell>
          <cell r="B203">
            <v>1131</v>
          </cell>
          <cell r="C203">
            <v>1132.3</v>
          </cell>
          <cell r="D203">
            <v>1113</v>
          </cell>
          <cell r="E203">
            <v>1117.1500000000001</v>
          </cell>
          <cell r="F203">
            <v>1119.34230548965</v>
          </cell>
          <cell r="G203">
            <v>36669</v>
          </cell>
          <cell r="H203">
            <v>1316</v>
          </cell>
          <cell r="I203">
            <v>41045163</v>
          </cell>
          <cell r="J203">
            <v>11691</v>
          </cell>
          <cell r="K203">
            <v>31.88</v>
          </cell>
          <cell r="L203">
            <v>19.3</v>
          </cell>
          <cell r="M203">
            <v>-13.85</v>
          </cell>
        </row>
        <row r="204">
          <cell r="A204">
            <v>42922</v>
          </cell>
          <cell r="B204">
            <v>1144.95</v>
          </cell>
          <cell r="C204">
            <v>1144.95</v>
          </cell>
          <cell r="D204">
            <v>1127.9000000000001</v>
          </cell>
          <cell r="E204">
            <v>1130.7</v>
          </cell>
          <cell r="F204">
            <v>1135.15119976086</v>
          </cell>
          <cell r="G204">
            <v>36799</v>
          </cell>
          <cell r="H204">
            <v>1166</v>
          </cell>
          <cell r="I204">
            <v>41772429</v>
          </cell>
          <cell r="J204">
            <v>11171</v>
          </cell>
          <cell r="K204">
            <v>30.36</v>
          </cell>
          <cell r="L204">
            <v>17.05</v>
          </cell>
          <cell r="M204">
            <v>-14.25</v>
          </cell>
        </row>
        <row r="205">
          <cell r="A205">
            <v>42921</v>
          </cell>
          <cell r="B205">
            <v>1112.6500000000001</v>
          </cell>
          <cell r="C205">
            <v>1133</v>
          </cell>
          <cell r="D205">
            <v>1109.0999999999999</v>
          </cell>
          <cell r="E205">
            <v>1126.3</v>
          </cell>
          <cell r="F205">
            <v>1121.40539987129</v>
          </cell>
          <cell r="G205">
            <v>34186</v>
          </cell>
          <cell r="H205">
            <v>1441</v>
          </cell>
          <cell r="I205">
            <v>38336365</v>
          </cell>
          <cell r="J205">
            <v>12472</v>
          </cell>
          <cell r="K205">
            <v>36.479999999999997</v>
          </cell>
          <cell r="L205">
            <v>23.9</v>
          </cell>
          <cell r="M205">
            <v>13.65</v>
          </cell>
        </row>
        <row r="206">
          <cell r="A206">
            <v>42920</v>
          </cell>
          <cell r="B206">
            <v>1121</v>
          </cell>
          <cell r="C206">
            <v>1121</v>
          </cell>
          <cell r="D206">
            <v>1107.05</v>
          </cell>
          <cell r="E206">
            <v>1108.75</v>
          </cell>
          <cell r="F206">
            <v>1112.02652623366</v>
          </cell>
          <cell r="G206">
            <v>25635</v>
          </cell>
          <cell r="H206">
            <v>899</v>
          </cell>
          <cell r="I206">
            <v>28506800</v>
          </cell>
          <cell r="J206">
            <v>7446</v>
          </cell>
          <cell r="K206">
            <v>29.05</v>
          </cell>
          <cell r="L206">
            <v>13.95</v>
          </cell>
          <cell r="M206">
            <v>-12.25</v>
          </cell>
        </row>
        <row r="207">
          <cell r="A207">
            <v>42919</v>
          </cell>
          <cell r="B207">
            <v>1096.8</v>
          </cell>
          <cell r="C207">
            <v>1121</v>
          </cell>
          <cell r="D207">
            <v>1096.8</v>
          </cell>
          <cell r="E207">
            <v>1118.2</v>
          </cell>
          <cell r="F207">
            <v>1114.3067263279399</v>
          </cell>
          <cell r="G207">
            <v>48496</v>
          </cell>
          <cell r="H207">
            <v>1464</v>
          </cell>
          <cell r="I207">
            <v>54039419</v>
          </cell>
          <cell r="J207">
            <v>18296</v>
          </cell>
          <cell r="K207">
            <v>37.729999999999997</v>
          </cell>
          <cell r="L207">
            <v>24.2</v>
          </cell>
          <cell r="M207">
            <v>21.4</v>
          </cell>
        </row>
        <row r="208">
          <cell r="A208">
            <v>42916</v>
          </cell>
          <cell r="B208">
            <v>1103</v>
          </cell>
          <cell r="C208">
            <v>1120</v>
          </cell>
          <cell r="D208">
            <v>1084.5999999999999</v>
          </cell>
          <cell r="E208">
            <v>1104.1500000000001</v>
          </cell>
          <cell r="F208">
            <v>1101.1527700296001</v>
          </cell>
          <cell r="G208">
            <v>46606</v>
          </cell>
          <cell r="H208">
            <v>1516</v>
          </cell>
          <cell r="I208">
            <v>51320326</v>
          </cell>
          <cell r="J208">
            <v>13225</v>
          </cell>
          <cell r="K208">
            <v>28.38</v>
          </cell>
          <cell r="L208">
            <v>35.4</v>
          </cell>
          <cell r="M208">
            <v>1.1499999999999999</v>
          </cell>
        </row>
        <row r="209">
          <cell r="A209">
            <v>42915</v>
          </cell>
          <cell r="B209">
            <v>1113.55</v>
          </cell>
          <cell r="C209">
            <v>1126</v>
          </cell>
          <cell r="D209">
            <v>1101</v>
          </cell>
          <cell r="E209">
            <v>1103.7</v>
          </cell>
          <cell r="F209">
            <v>1111.3292402340801</v>
          </cell>
          <cell r="G209">
            <v>39986</v>
          </cell>
          <cell r="H209">
            <v>1846</v>
          </cell>
          <cell r="I209">
            <v>44437611</v>
          </cell>
          <cell r="J209">
            <v>16705</v>
          </cell>
          <cell r="K209">
            <v>41.78</v>
          </cell>
          <cell r="L209">
            <v>25</v>
          </cell>
          <cell r="M209">
            <v>-9.85</v>
          </cell>
        </row>
        <row r="210">
          <cell r="A210">
            <v>42914</v>
          </cell>
          <cell r="B210">
            <v>1134</v>
          </cell>
          <cell r="C210">
            <v>1134</v>
          </cell>
          <cell r="D210">
            <v>1098.95</v>
          </cell>
          <cell r="E210">
            <v>1109.1500000000001</v>
          </cell>
          <cell r="F210">
            <v>1108.6096309453301</v>
          </cell>
          <cell r="G210">
            <v>70938</v>
          </cell>
          <cell r="H210">
            <v>2272</v>
          </cell>
          <cell r="I210">
            <v>78642550</v>
          </cell>
          <cell r="J210">
            <v>25268</v>
          </cell>
          <cell r="K210">
            <v>35.619999999999997</v>
          </cell>
          <cell r="L210">
            <v>35.049999999999997</v>
          </cell>
          <cell r="M210">
            <v>-24.85</v>
          </cell>
        </row>
        <row r="211">
          <cell r="A211">
            <v>42913</v>
          </cell>
          <cell r="B211">
            <v>1153.95</v>
          </cell>
          <cell r="C211">
            <v>1167.05</v>
          </cell>
          <cell r="D211">
            <v>1130.5999999999999</v>
          </cell>
          <cell r="E211">
            <v>1134</v>
          </cell>
          <cell r="F211">
            <v>1141.05645449249</v>
          </cell>
          <cell r="G211">
            <v>53211</v>
          </cell>
          <cell r="H211">
            <v>2078</v>
          </cell>
          <cell r="I211">
            <v>60716755</v>
          </cell>
          <cell r="J211">
            <v>16368</v>
          </cell>
          <cell r="K211">
            <v>30.76</v>
          </cell>
          <cell r="L211">
            <v>36.450000000000003</v>
          </cell>
          <cell r="M211">
            <v>-19.95</v>
          </cell>
        </row>
        <row r="212">
          <cell r="A212">
            <v>42909</v>
          </cell>
          <cell r="B212">
            <v>1163.7</v>
          </cell>
          <cell r="C212">
            <v>1166.3</v>
          </cell>
          <cell r="D212">
            <v>1145.95</v>
          </cell>
          <cell r="E212">
            <v>1153.95</v>
          </cell>
          <cell r="F212">
            <v>1152.37022662558</v>
          </cell>
          <cell r="G212">
            <v>51274</v>
          </cell>
          <cell r="H212">
            <v>1545</v>
          </cell>
          <cell r="I212">
            <v>59086631</v>
          </cell>
          <cell r="J212">
            <v>20699</v>
          </cell>
          <cell r="K212">
            <v>40.369999999999997</v>
          </cell>
          <cell r="L212">
            <v>20.350000000000001</v>
          </cell>
          <cell r="M212">
            <v>-9.75</v>
          </cell>
        </row>
        <row r="213">
          <cell r="A213">
            <v>42908</v>
          </cell>
          <cell r="B213">
            <v>1158.75</v>
          </cell>
          <cell r="C213">
            <v>1169.95</v>
          </cell>
          <cell r="D213">
            <v>1158.75</v>
          </cell>
          <cell r="E213">
            <v>1163.7</v>
          </cell>
          <cell r="F213">
            <v>1164.9141261755401</v>
          </cell>
          <cell r="G213">
            <v>51040</v>
          </cell>
          <cell r="H213">
            <v>1684</v>
          </cell>
          <cell r="I213">
            <v>59457217</v>
          </cell>
          <cell r="J213">
            <v>16093</v>
          </cell>
          <cell r="K213">
            <v>31.53</v>
          </cell>
          <cell r="L213">
            <v>11.2</v>
          </cell>
          <cell r="M213">
            <v>4.95</v>
          </cell>
        </row>
        <row r="214">
          <cell r="A214">
            <v>42907</v>
          </cell>
          <cell r="B214">
            <v>1150.8</v>
          </cell>
          <cell r="C214">
            <v>1160.8</v>
          </cell>
          <cell r="D214">
            <v>1149.7</v>
          </cell>
          <cell r="E214">
            <v>1155.5</v>
          </cell>
          <cell r="F214">
            <v>1154.99190977443</v>
          </cell>
          <cell r="G214">
            <v>33250</v>
          </cell>
          <cell r="H214">
            <v>1089</v>
          </cell>
          <cell r="I214">
            <v>38403481</v>
          </cell>
          <cell r="J214">
            <v>9306</v>
          </cell>
          <cell r="K214">
            <v>27.99</v>
          </cell>
          <cell r="L214">
            <v>11.1</v>
          </cell>
          <cell r="M214">
            <v>4.7</v>
          </cell>
        </row>
        <row r="215">
          <cell r="A215">
            <v>42906</v>
          </cell>
          <cell r="B215">
            <v>1158</v>
          </cell>
          <cell r="C215">
            <v>1158</v>
          </cell>
          <cell r="D215">
            <v>1146</v>
          </cell>
          <cell r="E215">
            <v>1150.8</v>
          </cell>
          <cell r="F215">
            <v>1149.84131136818</v>
          </cell>
          <cell r="G215">
            <v>48926</v>
          </cell>
          <cell r="H215">
            <v>1642</v>
          </cell>
          <cell r="I215">
            <v>56257136</v>
          </cell>
          <cell r="J215">
            <v>21274</v>
          </cell>
          <cell r="K215">
            <v>43.48</v>
          </cell>
          <cell r="L215">
            <v>12</v>
          </cell>
          <cell r="M215">
            <v>-7.2</v>
          </cell>
        </row>
        <row r="216">
          <cell r="A216">
            <v>42905</v>
          </cell>
          <cell r="B216">
            <v>1145.5</v>
          </cell>
          <cell r="C216">
            <v>1157.95</v>
          </cell>
          <cell r="D216">
            <v>1139.45</v>
          </cell>
          <cell r="E216">
            <v>1153.6500000000001</v>
          </cell>
          <cell r="F216">
            <v>1147.87705281846</v>
          </cell>
          <cell r="G216">
            <v>36048</v>
          </cell>
          <cell r="H216">
            <v>1758</v>
          </cell>
          <cell r="I216">
            <v>41378672</v>
          </cell>
          <cell r="J216">
            <v>8462</v>
          </cell>
          <cell r="K216">
            <v>23.47</v>
          </cell>
          <cell r="L216">
            <v>18.5</v>
          </cell>
          <cell r="M216">
            <v>8.15</v>
          </cell>
        </row>
        <row r="217">
          <cell r="A217">
            <v>42902</v>
          </cell>
          <cell r="B217">
            <v>1143</v>
          </cell>
          <cell r="C217">
            <v>1148.5999999999999</v>
          </cell>
          <cell r="D217">
            <v>1129.8</v>
          </cell>
          <cell r="E217">
            <v>1144.8</v>
          </cell>
          <cell r="F217">
            <v>1141.45501047533</v>
          </cell>
          <cell r="G217">
            <v>73506</v>
          </cell>
          <cell r="H217">
            <v>2117</v>
          </cell>
          <cell r="I217">
            <v>83903792</v>
          </cell>
          <cell r="J217">
            <v>31953</v>
          </cell>
          <cell r="K217">
            <v>43.47</v>
          </cell>
          <cell r="L217">
            <v>18.8</v>
          </cell>
          <cell r="M217">
            <v>1.8</v>
          </cell>
        </row>
        <row r="218">
          <cell r="A218">
            <v>42901</v>
          </cell>
          <cell r="B218">
            <v>1152</v>
          </cell>
          <cell r="C218">
            <v>1152.0999999999999</v>
          </cell>
          <cell r="D218">
            <v>1134.7</v>
          </cell>
          <cell r="E218">
            <v>1141.2</v>
          </cell>
          <cell r="F218">
            <v>1139.5291052689299</v>
          </cell>
          <cell r="G218">
            <v>54698</v>
          </cell>
          <cell r="H218">
            <v>1750</v>
          </cell>
          <cell r="I218">
            <v>62329963</v>
          </cell>
          <cell r="J218">
            <v>22681</v>
          </cell>
          <cell r="K218">
            <v>41.47</v>
          </cell>
          <cell r="L218">
            <v>17.399999999999999</v>
          </cell>
          <cell r="M218">
            <v>-10.8</v>
          </cell>
        </row>
        <row r="219">
          <cell r="A219">
            <v>42900</v>
          </cell>
          <cell r="B219">
            <v>1150</v>
          </cell>
          <cell r="C219">
            <v>1154</v>
          </cell>
          <cell r="D219">
            <v>1126.25</v>
          </cell>
          <cell r="E219">
            <v>1148.5</v>
          </cell>
          <cell r="F219">
            <v>1139.7990179656699</v>
          </cell>
          <cell r="G219">
            <v>104477</v>
          </cell>
          <cell r="H219">
            <v>3168</v>
          </cell>
          <cell r="I219">
            <v>119082782</v>
          </cell>
          <cell r="J219">
            <v>26217</v>
          </cell>
          <cell r="K219">
            <v>25.09</v>
          </cell>
          <cell r="L219">
            <v>27.75</v>
          </cell>
          <cell r="M219">
            <v>-1.5</v>
          </cell>
        </row>
        <row r="220">
          <cell r="A220">
            <v>42899</v>
          </cell>
          <cell r="B220">
            <v>1151.3</v>
          </cell>
          <cell r="C220">
            <v>1153.9000000000001</v>
          </cell>
          <cell r="D220">
            <v>1143.5999999999999</v>
          </cell>
          <cell r="E220">
            <v>1150.4000000000001</v>
          </cell>
          <cell r="F220">
            <v>1149.85636639626</v>
          </cell>
          <cell r="G220">
            <v>61267</v>
          </cell>
          <cell r="H220">
            <v>847</v>
          </cell>
          <cell r="I220">
            <v>70448250</v>
          </cell>
          <cell r="J220">
            <v>44232</v>
          </cell>
          <cell r="K220">
            <v>72.2</v>
          </cell>
          <cell r="L220">
            <v>10.3</v>
          </cell>
          <cell r="M220">
            <v>-0.9</v>
          </cell>
        </row>
        <row r="221">
          <cell r="A221">
            <v>42898</v>
          </cell>
          <cell r="B221">
            <v>1153.05</v>
          </cell>
          <cell r="C221">
            <v>1158.3</v>
          </cell>
          <cell r="D221">
            <v>1143.7</v>
          </cell>
          <cell r="E221">
            <v>1150.4000000000001</v>
          </cell>
          <cell r="F221">
            <v>1149.9233292660899</v>
          </cell>
          <cell r="G221">
            <v>49993</v>
          </cell>
          <cell r="H221">
            <v>1376</v>
          </cell>
          <cell r="I221">
            <v>57488117</v>
          </cell>
          <cell r="J221">
            <v>14848</v>
          </cell>
          <cell r="K221">
            <v>29.7</v>
          </cell>
          <cell r="L221">
            <v>14.6</v>
          </cell>
          <cell r="M221">
            <v>-2.65</v>
          </cell>
        </row>
        <row r="222">
          <cell r="A222">
            <v>42895</v>
          </cell>
          <cell r="B222">
            <v>1144.05</v>
          </cell>
          <cell r="C222">
            <v>1156</v>
          </cell>
          <cell r="D222">
            <v>1133</v>
          </cell>
          <cell r="E222">
            <v>1154.3</v>
          </cell>
          <cell r="F222">
            <v>1144.97356778979</v>
          </cell>
          <cell r="G222">
            <v>44756</v>
          </cell>
          <cell r="H222">
            <v>1566</v>
          </cell>
          <cell r="I222">
            <v>51244437</v>
          </cell>
          <cell r="J222">
            <v>11045</v>
          </cell>
          <cell r="K222">
            <v>24.68</v>
          </cell>
          <cell r="L222">
            <v>23</v>
          </cell>
          <cell r="M222">
            <v>10.25</v>
          </cell>
        </row>
        <row r="223">
          <cell r="A223">
            <v>42894</v>
          </cell>
          <cell r="B223">
            <v>1172</v>
          </cell>
          <cell r="C223">
            <v>1179</v>
          </cell>
          <cell r="D223">
            <v>1141.55</v>
          </cell>
          <cell r="E223">
            <v>1143.5999999999999</v>
          </cell>
          <cell r="F223">
            <v>1150.94280836081</v>
          </cell>
          <cell r="G223">
            <v>282891</v>
          </cell>
          <cell r="H223">
            <v>2365</v>
          </cell>
          <cell r="I223">
            <v>325591362</v>
          </cell>
          <cell r="J223">
            <v>231029</v>
          </cell>
          <cell r="K223">
            <v>81.67</v>
          </cell>
          <cell r="L223">
            <v>37.450000000000003</v>
          </cell>
          <cell r="M223">
            <v>-28.4</v>
          </cell>
        </row>
        <row r="224">
          <cell r="A224">
            <v>42893</v>
          </cell>
          <cell r="B224">
            <v>1154.5999999999999</v>
          </cell>
          <cell r="C224">
            <v>1167</v>
          </cell>
          <cell r="D224">
            <v>1146.25</v>
          </cell>
          <cell r="E224">
            <v>1162.3</v>
          </cell>
          <cell r="F224">
            <v>1161.0223634772699</v>
          </cell>
          <cell r="G224">
            <v>38858</v>
          </cell>
          <cell r="H224">
            <v>1208</v>
          </cell>
          <cell r="I224">
            <v>45115007</v>
          </cell>
          <cell r="J224">
            <v>11239</v>
          </cell>
          <cell r="K224">
            <v>28.92</v>
          </cell>
          <cell r="L224">
            <v>20.75</v>
          </cell>
          <cell r="M224">
            <v>7.7</v>
          </cell>
        </row>
        <row r="225">
          <cell r="A225">
            <v>42892</v>
          </cell>
          <cell r="B225">
            <v>1163</v>
          </cell>
          <cell r="C225">
            <v>1166.3</v>
          </cell>
          <cell r="D225">
            <v>1141.45</v>
          </cell>
          <cell r="E225">
            <v>1154.5999999999999</v>
          </cell>
          <cell r="F225">
            <v>1150.1353009601901</v>
          </cell>
          <cell r="G225">
            <v>428977</v>
          </cell>
          <cell r="H225">
            <v>1485</v>
          </cell>
          <cell r="I225">
            <v>493381591</v>
          </cell>
          <cell r="J225">
            <v>392296</v>
          </cell>
          <cell r="K225">
            <v>91.45</v>
          </cell>
          <cell r="L225">
            <v>24.85</v>
          </cell>
          <cell r="M225">
            <v>-8.4</v>
          </cell>
        </row>
        <row r="226">
          <cell r="A226">
            <v>42891</v>
          </cell>
          <cell r="B226">
            <v>1164.3</v>
          </cell>
          <cell r="C226">
            <v>1175.1500000000001</v>
          </cell>
          <cell r="D226">
            <v>1158.0999999999999</v>
          </cell>
          <cell r="E226">
            <v>1162.05</v>
          </cell>
          <cell r="F226">
            <v>1165.51249956778</v>
          </cell>
          <cell r="G226">
            <v>28921</v>
          </cell>
          <cell r="H226">
            <v>1139</v>
          </cell>
          <cell r="I226">
            <v>33707787</v>
          </cell>
          <cell r="J226">
            <v>7888</v>
          </cell>
          <cell r="K226">
            <v>27.27</v>
          </cell>
          <cell r="L226">
            <v>17.05</v>
          </cell>
          <cell r="M226">
            <v>-2.25</v>
          </cell>
        </row>
        <row r="227">
          <cell r="A227">
            <v>42888</v>
          </cell>
          <cell r="B227">
            <v>1160</v>
          </cell>
          <cell r="C227">
            <v>1174</v>
          </cell>
          <cell r="D227">
            <v>1160</v>
          </cell>
          <cell r="E227">
            <v>1162.8499999999999</v>
          </cell>
          <cell r="F227">
            <v>1167.2019596728401</v>
          </cell>
          <cell r="G227">
            <v>37047</v>
          </cell>
          <cell r="H227">
            <v>1487</v>
          </cell>
          <cell r="I227">
            <v>43241331</v>
          </cell>
          <cell r="J227">
            <v>9941</v>
          </cell>
          <cell r="K227">
            <v>26.83</v>
          </cell>
          <cell r="L227">
            <v>14</v>
          </cell>
          <cell r="M227">
            <v>2.85</v>
          </cell>
        </row>
        <row r="228">
          <cell r="A228">
            <v>42887</v>
          </cell>
          <cell r="B228">
            <v>1160</v>
          </cell>
          <cell r="C228">
            <v>1162</v>
          </cell>
          <cell r="D228">
            <v>1134</v>
          </cell>
          <cell r="E228">
            <v>1158.95</v>
          </cell>
          <cell r="F228">
            <v>1148.8079633702901</v>
          </cell>
          <cell r="G228">
            <v>66831</v>
          </cell>
          <cell r="H228">
            <v>2141</v>
          </cell>
          <cell r="I228">
            <v>76775985</v>
          </cell>
          <cell r="J228">
            <v>13281</v>
          </cell>
          <cell r="K228">
            <v>19.87</v>
          </cell>
          <cell r="L228">
            <v>28</v>
          </cell>
          <cell r="M228">
            <v>-1.05</v>
          </cell>
        </row>
        <row r="229">
          <cell r="A229">
            <v>42886</v>
          </cell>
          <cell r="B229">
            <v>1156</v>
          </cell>
          <cell r="C229">
            <v>1164</v>
          </cell>
          <cell r="D229">
            <v>1144</v>
          </cell>
          <cell r="E229">
            <v>1152.5999999999999</v>
          </cell>
          <cell r="F229">
            <v>1157.87375142531</v>
          </cell>
          <cell r="G229">
            <v>65775</v>
          </cell>
          <cell r="H229">
            <v>2045</v>
          </cell>
          <cell r="I229">
            <v>76159146</v>
          </cell>
          <cell r="J229">
            <v>29206</v>
          </cell>
          <cell r="K229">
            <v>44.4</v>
          </cell>
          <cell r="L229">
            <v>20</v>
          </cell>
          <cell r="M229">
            <v>-3.4</v>
          </cell>
        </row>
        <row r="230">
          <cell r="A230">
            <v>42885</v>
          </cell>
          <cell r="B230">
            <v>1145.8</v>
          </cell>
          <cell r="C230">
            <v>1165</v>
          </cell>
          <cell r="D230">
            <v>1145.8</v>
          </cell>
          <cell r="E230">
            <v>1158.5</v>
          </cell>
          <cell r="F230">
            <v>1155.58140251892</v>
          </cell>
          <cell r="G230">
            <v>64869</v>
          </cell>
          <cell r="H230">
            <v>2232</v>
          </cell>
          <cell r="I230">
            <v>74961410</v>
          </cell>
          <cell r="J230">
            <v>17909</v>
          </cell>
          <cell r="K230">
            <v>27.61</v>
          </cell>
          <cell r="L230">
            <v>19.2</v>
          </cell>
          <cell r="M230">
            <v>12.7</v>
          </cell>
        </row>
        <row r="231">
          <cell r="A231">
            <v>42884</v>
          </cell>
          <cell r="B231">
            <v>1131.9000000000001</v>
          </cell>
          <cell r="C231">
            <v>1149.7</v>
          </cell>
          <cell r="D231">
            <v>1130.05</v>
          </cell>
          <cell r="E231">
            <v>1145.1500000000001</v>
          </cell>
          <cell r="F231">
            <v>1141.01374698123</v>
          </cell>
          <cell r="G231">
            <v>64596</v>
          </cell>
          <cell r="H231">
            <v>2093</v>
          </cell>
          <cell r="I231">
            <v>73704924</v>
          </cell>
          <cell r="J231">
            <v>21583</v>
          </cell>
          <cell r="K231">
            <v>33.409999999999997</v>
          </cell>
          <cell r="L231">
            <v>19.649999999999999</v>
          </cell>
          <cell r="M231">
            <v>13.25</v>
          </cell>
        </row>
        <row r="232">
          <cell r="A232">
            <v>42881</v>
          </cell>
          <cell r="B232">
            <v>1122</v>
          </cell>
          <cell r="C232">
            <v>1149.9000000000001</v>
          </cell>
          <cell r="D232">
            <v>1122</v>
          </cell>
          <cell r="E232">
            <v>1131.9000000000001</v>
          </cell>
          <cell r="F232">
            <v>1136.4211213245501</v>
          </cell>
          <cell r="G232">
            <v>53633</v>
          </cell>
          <cell r="H232">
            <v>2052</v>
          </cell>
          <cell r="I232">
            <v>60949674</v>
          </cell>
          <cell r="J232">
            <v>15485</v>
          </cell>
          <cell r="K232">
            <v>28.87</v>
          </cell>
          <cell r="L232">
            <v>27.9</v>
          </cell>
          <cell r="M232">
            <v>9.9</v>
          </cell>
        </row>
        <row r="233">
          <cell r="A233">
            <v>42880</v>
          </cell>
          <cell r="B233">
            <v>1100</v>
          </cell>
          <cell r="C233">
            <v>1120</v>
          </cell>
          <cell r="D233">
            <v>1090.3</v>
          </cell>
          <cell r="E233">
            <v>1112.3499999999999</v>
          </cell>
          <cell r="F233">
            <v>1104.0409304511199</v>
          </cell>
          <cell r="G233">
            <v>42560</v>
          </cell>
          <cell r="H233">
            <v>1310</v>
          </cell>
          <cell r="I233">
            <v>46987982</v>
          </cell>
          <cell r="J233">
            <v>13332</v>
          </cell>
          <cell r="K233">
            <v>31.33</v>
          </cell>
          <cell r="L233">
            <v>29.7</v>
          </cell>
          <cell r="M233">
            <v>12.35</v>
          </cell>
        </row>
        <row r="234">
          <cell r="A234">
            <v>42879</v>
          </cell>
          <cell r="B234">
            <v>1099.45</v>
          </cell>
          <cell r="C234">
            <v>1104.45</v>
          </cell>
          <cell r="D234">
            <v>1081.45</v>
          </cell>
          <cell r="E234">
            <v>1093</v>
          </cell>
          <cell r="F234">
            <v>1092.08635010955</v>
          </cell>
          <cell r="G234">
            <v>61158</v>
          </cell>
          <cell r="H234">
            <v>2257</v>
          </cell>
          <cell r="I234">
            <v>66789817</v>
          </cell>
          <cell r="J234">
            <v>21926</v>
          </cell>
          <cell r="K234">
            <v>35.85</v>
          </cell>
          <cell r="L234">
            <v>23</v>
          </cell>
          <cell r="M234">
            <v>-6.45</v>
          </cell>
        </row>
        <row r="235">
          <cell r="A235">
            <v>42878</v>
          </cell>
          <cell r="B235">
            <v>1115.1500000000001</v>
          </cell>
          <cell r="C235">
            <v>1126</v>
          </cell>
          <cell r="D235">
            <v>1091.5</v>
          </cell>
          <cell r="E235">
            <v>1099.45</v>
          </cell>
          <cell r="F235">
            <v>1102.7953045074901</v>
          </cell>
          <cell r="G235">
            <v>45746</v>
          </cell>
          <cell r="H235">
            <v>1772</v>
          </cell>
          <cell r="I235">
            <v>50448474</v>
          </cell>
          <cell r="J235">
            <v>10217</v>
          </cell>
          <cell r="K235">
            <v>22.33</v>
          </cell>
          <cell r="L235">
            <v>34.5</v>
          </cell>
          <cell r="M235">
            <v>-15.7</v>
          </cell>
        </row>
        <row r="236">
          <cell r="A236">
            <v>42877</v>
          </cell>
          <cell r="B236">
            <v>1140</v>
          </cell>
          <cell r="C236">
            <v>1140</v>
          </cell>
          <cell r="D236">
            <v>1105</v>
          </cell>
          <cell r="E236">
            <v>1115.1500000000001</v>
          </cell>
          <cell r="F236">
            <v>1115.67048125063</v>
          </cell>
          <cell r="G236">
            <v>48935</v>
          </cell>
          <cell r="H236">
            <v>1792</v>
          </cell>
          <cell r="I236">
            <v>54595335</v>
          </cell>
          <cell r="J236">
            <v>9238</v>
          </cell>
          <cell r="K236">
            <v>18.88</v>
          </cell>
          <cell r="L236">
            <v>35</v>
          </cell>
          <cell r="M236">
            <v>-24.85</v>
          </cell>
        </row>
        <row r="237">
          <cell r="A237">
            <v>42874</v>
          </cell>
          <cell r="B237">
            <v>1148</v>
          </cell>
          <cell r="C237">
            <v>1150</v>
          </cell>
          <cell r="D237">
            <v>1101</v>
          </cell>
          <cell r="E237">
            <v>1122.2</v>
          </cell>
          <cell r="F237">
            <v>1122.13937213443</v>
          </cell>
          <cell r="G237">
            <v>248206</v>
          </cell>
          <cell r="H237">
            <v>6943</v>
          </cell>
          <cell r="I237">
            <v>278521725</v>
          </cell>
          <cell r="J237">
            <v>122764</v>
          </cell>
          <cell r="K237">
            <v>49.46</v>
          </cell>
          <cell r="L237">
            <v>49</v>
          </cell>
          <cell r="M237">
            <v>-25.8</v>
          </cell>
        </row>
        <row r="238">
          <cell r="A238">
            <v>42873</v>
          </cell>
          <cell r="B238">
            <v>1150</v>
          </cell>
          <cell r="C238">
            <v>1159.45</v>
          </cell>
          <cell r="D238">
            <v>1140.7</v>
          </cell>
          <cell r="E238">
            <v>1150.1500000000001</v>
          </cell>
          <cell r="F238">
            <v>1150.8433089949599</v>
          </cell>
          <cell r="G238">
            <v>65192</v>
          </cell>
          <cell r="H238">
            <v>1937</v>
          </cell>
          <cell r="I238">
            <v>75025777</v>
          </cell>
          <cell r="J238">
            <v>26564</v>
          </cell>
          <cell r="K238">
            <v>40.75</v>
          </cell>
          <cell r="L238">
            <v>18.75</v>
          </cell>
          <cell r="M238">
            <v>0.15</v>
          </cell>
        </row>
        <row r="239">
          <cell r="A239">
            <v>42872</v>
          </cell>
          <cell r="B239">
            <v>1144</v>
          </cell>
          <cell r="C239">
            <v>1157.7</v>
          </cell>
          <cell r="D239">
            <v>1138.05</v>
          </cell>
          <cell r="E239">
            <v>1153.8499999999999</v>
          </cell>
          <cell r="F239">
            <v>1150.0670874055299</v>
          </cell>
          <cell r="G239">
            <v>50546</v>
          </cell>
          <cell r="H239">
            <v>1740</v>
          </cell>
          <cell r="I239">
            <v>58131291</v>
          </cell>
          <cell r="J239">
            <v>13336</v>
          </cell>
          <cell r="K239">
            <v>26.38</v>
          </cell>
          <cell r="L239">
            <v>19.649999999999999</v>
          </cell>
          <cell r="M239">
            <v>9.85</v>
          </cell>
        </row>
        <row r="240">
          <cell r="A240">
            <v>42871</v>
          </cell>
          <cell r="B240">
            <v>1147.25</v>
          </cell>
          <cell r="C240">
            <v>1149.05</v>
          </cell>
          <cell r="D240">
            <v>1130.3</v>
          </cell>
          <cell r="E240">
            <v>1143.75</v>
          </cell>
          <cell r="F240">
            <v>1137.7030259217099</v>
          </cell>
          <cell r="G240">
            <v>48415</v>
          </cell>
          <cell r="H240">
            <v>1599</v>
          </cell>
          <cell r="I240">
            <v>55081892</v>
          </cell>
          <cell r="J240">
            <v>14399</v>
          </cell>
          <cell r="K240">
            <v>29.74</v>
          </cell>
          <cell r="L240">
            <v>18.75</v>
          </cell>
          <cell r="M240">
            <v>-3.5</v>
          </cell>
        </row>
        <row r="241">
          <cell r="A241">
            <v>42870</v>
          </cell>
          <cell r="B241">
            <v>1142</v>
          </cell>
          <cell r="C241">
            <v>1150</v>
          </cell>
          <cell r="D241">
            <v>1135.8</v>
          </cell>
          <cell r="E241">
            <v>1147.25</v>
          </cell>
          <cell r="F241">
            <v>1144.66632786692</v>
          </cell>
          <cell r="G241">
            <v>51161</v>
          </cell>
          <cell r="H241">
            <v>1857</v>
          </cell>
          <cell r="I241">
            <v>58562274</v>
          </cell>
          <cell r="J241">
            <v>15750</v>
          </cell>
          <cell r="K241">
            <v>30.79</v>
          </cell>
          <cell r="L241">
            <v>14.2</v>
          </cell>
          <cell r="M241">
            <v>5.25</v>
          </cell>
        </row>
        <row r="242">
          <cell r="A242">
            <v>42867</v>
          </cell>
          <cell r="B242">
            <v>1168</v>
          </cell>
          <cell r="C242">
            <v>1178.5999999999999</v>
          </cell>
          <cell r="D242">
            <v>1128.5</v>
          </cell>
          <cell r="E242">
            <v>1132.3</v>
          </cell>
          <cell r="F242">
            <v>1135.1980856389901</v>
          </cell>
          <cell r="G242">
            <v>1121732</v>
          </cell>
          <cell r="H242">
            <v>6570</v>
          </cell>
          <cell r="I242">
            <v>1273388019</v>
          </cell>
          <cell r="J242">
            <v>945868</v>
          </cell>
          <cell r="K242">
            <v>84.32</v>
          </cell>
          <cell r="L242">
            <v>50.1</v>
          </cell>
          <cell r="M242">
            <v>-35.700000000000003</v>
          </cell>
        </row>
        <row r="243">
          <cell r="A243">
            <v>42866</v>
          </cell>
          <cell r="B243">
            <v>1157.6500000000001</v>
          </cell>
          <cell r="C243">
            <v>1178.95</v>
          </cell>
          <cell r="D243">
            <v>1153.8499999999999</v>
          </cell>
          <cell r="E243">
            <v>1167.8</v>
          </cell>
          <cell r="F243">
            <v>1167.8167376382901</v>
          </cell>
          <cell r="G243">
            <v>102858</v>
          </cell>
          <cell r="H243">
            <v>3424</v>
          </cell>
          <cell r="I243">
            <v>120119294</v>
          </cell>
          <cell r="J243">
            <v>22022</v>
          </cell>
          <cell r="K243">
            <v>21.41</v>
          </cell>
          <cell r="L243">
            <v>25.1</v>
          </cell>
          <cell r="M243">
            <v>10.15</v>
          </cell>
        </row>
        <row r="244">
          <cell r="A244">
            <v>42865</v>
          </cell>
          <cell r="B244">
            <v>1169.7</v>
          </cell>
          <cell r="C244">
            <v>1181.6500000000001</v>
          </cell>
          <cell r="D244">
            <v>1147</v>
          </cell>
          <cell r="E244">
            <v>1157.6500000000001</v>
          </cell>
          <cell r="F244">
            <v>1165.25009711755</v>
          </cell>
          <cell r="G244">
            <v>77226</v>
          </cell>
          <cell r="H244">
            <v>2580</v>
          </cell>
          <cell r="I244">
            <v>89987604</v>
          </cell>
          <cell r="J244">
            <v>18708</v>
          </cell>
          <cell r="K244">
            <v>24.23</v>
          </cell>
          <cell r="L244">
            <v>34.65</v>
          </cell>
          <cell r="M244">
            <v>-12.05</v>
          </cell>
        </row>
        <row r="245">
          <cell r="A245">
            <v>42864</v>
          </cell>
          <cell r="B245">
            <v>1170</v>
          </cell>
          <cell r="C245">
            <v>1176.9000000000001</v>
          </cell>
          <cell r="D245">
            <v>1162.6500000000001</v>
          </cell>
          <cell r="E245">
            <v>1165.2</v>
          </cell>
          <cell r="F245">
            <v>1170.38813353974</v>
          </cell>
          <cell r="G245">
            <v>178284</v>
          </cell>
          <cell r="H245">
            <v>1294</v>
          </cell>
          <cell r="I245">
            <v>208661478</v>
          </cell>
          <cell r="J245">
            <v>151484</v>
          </cell>
          <cell r="K245">
            <v>84.97</v>
          </cell>
          <cell r="L245">
            <v>14.25</v>
          </cell>
          <cell r="M245">
            <v>-4.8</v>
          </cell>
        </row>
        <row r="246">
          <cell r="A246">
            <v>42863</v>
          </cell>
          <cell r="B246">
            <v>1150</v>
          </cell>
          <cell r="C246">
            <v>1172.5</v>
          </cell>
          <cell r="D246">
            <v>1146</v>
          </cell>
          <cell r="E246">
            <v>1166.9000000000001</v>
          </cell>
          <cell r="F246">
            <v>1157.62107885109</v>
          </cell>
          <cell r="G246">
            <v>64235</v>
          </cell>
          <cell r="H246">
            <v>2055</v>
          </cell>
          <cell r="I246">
            <v>74359790</v>
          </cell>
          <cell r="J246">
            <v>27678</v>
          </cell>
          <cell r="K246">
            <v>43.09</v>
          </cell>
          <cell r="L246">
            <v>26.5</v>
          </cell>
          <cell r="M246">
            <v>16.899999999999999</v>
          </cell>
        </row>
        <row r="247">
          <cell r="A247">
            <v>42860</v>
          </cell>
          <cell r="B247">
            <v>1135</v>
          </cell>
          <cell r="C247">
            <v>1158.9000000000001</v>
          </cell>
          <cell r="D247">
            <v>1134.55</v>
          </cell>
          <cell r="E247">
            <v>1146.2</v>
          </cell>
          <cell r="F247">
            <v>1148.5176377682401</v>
          </cell>
          <cell r="G247">
            <v>145625</v>
          </cell>
          <cell r="H247">
            <v>4672</v>
          </cell>
          <cell r="I247">
            <v>167252881</v>
          </cell>
          <cell r="J247">
            <v>51473</v>
          </cell>
          <cell r="K247">
            <v>35.35</v>
          </cell>
          <cell r="L247">
            <v>24.35</v>
          </cell>
          <cell r="M247">
            <v>11.2</v>
          </cell>
        </row>
        <row r="248">
          <cell r="A248">
            <v>42859</v>
          </cell>
          <cell r="B248">
            <v>1118.9000000000001</v>
          </cell>
          <cell r="C248">
            <v>1134</v>
          </cell>
          <cell r="D248">
            <v>1118</v>
          </cell>
          <cell r="E248">
            <v>1130.3499999999999</v>
          </cell>
          <cell r="F248">
            <v>1126.4695895385</v>
          </cell>
          <cell r="G248">
            <v>81518</v>
          </cell>
          <cell r="H248">
            <v>2375</v>
          </cell>
          <cell r="I248">
            <v>91827548</v>
          </cell>
          <cell r="J248">
            <v>30845</v>
          </cell>
          <cell r="K248">
            <v>37.840000000000003</v>
          </cell>
          <cell r="L248">
            <v>16</v>
          </cell>
          <cell r="M248">
            <v>11.45</v>
          </cell>
        </row>
        <row r="249">
          <cell r="A249">
            <v>42858</v>
          </cell>
          <cell r="B249">
            <v>1117.3</v>
          </cell>
          <cell r="C249">
            <v>1122</v>
          </cell>
          <cell r="D249">
            <v>1112.95</v>
          </cell>
          <cell r="E249">
            <v>1115.9000000000001</v>
          </cell>
          <cell r="F249">
            <v>1117.23987007714</v>
          </cell>
          <cell r="G249">
            <v>36945</v>
          </cell>
          <cell r="H249">
            <v>1311</v>
          </cell>
          <cell r="I249">
            <v>41276427</v>
          </cell>
          <cell r="J249">
            <v>10714</v>
          </cell>
          <cell r="K249">
            <v>29</v>
          </cell>
          <cell r="L249">
            <v>9.0500000000000007</v>
          </cell>
          <cell r="M249">
            <v>-1.4</v>
          </cell>
        </row>
        <row r="250">
          <cell r="A250">
            <v>42857</v>
          </cell>
          <cell r="B250">
            <v>1120</v>
          </cell>
          <cell r="C250">
            <v>1136.7</v>
          </cell>
          <cell r="D250">
            <v>1101.3</v>
          </cell>
          <cell r="E250">
            <v>1115.7</v>
          </cell>
          <cell r="F250">
            <v>1117.39771109407</v>
          </cell>
          <cell r="G250">
            <v>73048</v>
          </cell>
          <cell r="H250">
            <v>2670</v>
          </cell>
          <cell r="I250">
            <v>81623668</v>
          </cell>
          <cell r="J250">
            <v>22221</v>
          </cell>
          <cell r="K250">
            <v>30.42</v>
          </cell>
          <cell r="L250">
            <v>35.4</v>
          </cell>
          <cell r="M250">
            <v>-4.3</v>
          </cell>
        </row>
        <row r="251">
          <cell r="A251">
            <v>42853</v>
          </cell>
          <cell r="B251">
            <v>1108</v>
          </cell>
          <cell r="C251">
            <v>1123.2</v>
          </cell>
          <cell r="D251">
            <v>1107</v>
          </cell>
          <cell r="E251">
            <v>1119.5999999999999</v>
          </cell>
          <cell r="F251">
            <v>1117.1198794260199</v>
          </cell>
          <cell r="G251">
            <v>71989</v>
          </cell>
          <cell r="H251">
            <v>1901</v>
          </cell>
          <cell r="I251">
            <v>80420343</v>
          </cell>
          <cell r="J251">
            <v>28453</v>
          </cell>
          <cell r="K251">
            <v>39.520000000000003</v>
          </cell>
          <cell r="L251">
            <v>16.2</v>
          </cell>
          <cell r="M251">
            <v>11.6</v>
          </cell>
        </row>
        <row r="252">
          <cell r="A252">
            <v>42852</v>
          </cell>
          <cell r="B252">
            <v>1106</v>
          </cell>
          <cell r="C252">
            <v>1106</v>
          </cell>
          <cell r="D252">
            <v>1092.7</v>
          </cell>
          <cell r="E252">
            <v>1102.6500000000001</v>
          </cell>
          <cell r="F252">
            <v>1098.9782696945799</v>
          </cell>
          <cell r="G252">
            <v>41877</v>
          </cell>
          <cell r="H252">
            <v>1543</v>
          </cell>
          <cell r="I252">
            <v>46021913</v>
          </cell>
          <cell r="J252">
            <v>13511</v>
          </cell>
          <cell r="K252">
            <v>32.26</v>
          </cell>
          <cell r="L252">
            <v>13.3</v>
          </cell>
          <cell r="M252">
            <v>-3.35</v>
          </cell>
        </row>
        <row r="253">
          <cell r="A253">
            <v>42851</v>
          </cell>
          <cell r="B253">
            <v>1100.25</v>
          </cell>
          <cell r="C253">
            <v>1120.6500000000001</v>
          </cell>
          <cell r="D253">
            <v>1093.3</v>
          </cell>
          <cell r="E253">
            <v>1105.05</v>
          </cell>
          <cell r="F253">
            <v>1108.0238263741401</v>
          </cell>
          <cell r="G253">
            <v>156843</v>
          </cell>
          <cell r="H253">
            <v>5425</v>
          </cell>
          <cell r="I253">
            <v>173785781</v>
          </cell>
          <cell r="J253">
            <v>51951</v>
          </cell>
          <cell r="K253">
            <v>33.119999999999997</v>
          </cell>
          <cell r="L253">
            <v>27.35</v>
          </cell>
          <cell r="M253">
            <v>4.8</v>
          </cell>
        </row>
        <row r="254">
          <cell r="A254">
            <v>42850</v>
          </cell>
          <cell r="B254">
            <v>1070</v>
          </cell>
          <cell r="C254">
            <v>1099</v>
          </cell>
          <cell r="D254">
            <v>1069.9000000000001</v>
          </cell>
          <cell r="E254">
            <v>1097.05</v>
          </cell>
          <cell r="F254">
            <v>1088.8132784857401</v>
          </cell>
          <cell r="G254">
            <v>104289</v>
          </cell>
          <cell r="H254">
            <v>3540</v>
          </cell>
          <cell r="I254">
            <v>113551248</v>
          </cell>
          <cell r="J254">
            <v>32992</v>
          </cell>
          <cell r="K254">
            <v>31.64</v>
          </cell>
          <cell r="L254">
            <v>29.1</v>
          </cell>
          <cell r="M254">
            <v>27.05</v>
          </cell>
        </row>
        <row r="255">
          <cell r="A255">
            <v>42849</v>
          </cell>
          <cell r="B255">
            <v>1066</v>
          </cell>
          <cell r="C255">
            <v>1074</v>
          </cell>
          <cell r="D255">
            <v>1063.8499999999999</v>
          </cell>
          <cell r="E255">
            <v>1068.4000000000001</v>
          </cell>
          <cell r="F255">
            <v>1068.8565006582501</v>
          </cell>
          <cell r="G255">
            <v>31143</v>
          </cell>
          <cell r="H255">
            <v>1198</v>
          </cell>
          <cell r="I255">
            <v>33287398</v>
          </cell>
          <cell r="J255">
            <v>12055</v>
          </cell>
          <cell r="K255">
            <v>38.71</v>
          </cell>
          <cell r="L255">
            <v>10.15</v>
          </cell>
          <cell r="M255">
            <v>2.4</v>
          </cell>
        </row>
        <row r="256">
          <cell r="A256">
            <v>42846</v>
          </cell>
          <cell r="B256">
            <v>1060.5</v>
          </cell>
          <cell r="C256">
            <v>1068.7</v>
          </cell>
          <cell r="D256">
            <v>1054.7</v>
          </cell>
          <cell r="E256">
            <v>1062.9000000000001</v>
          </cell>
          <cell r="F256">
            <v>1057.6432678884901</v>
          </cell>
          <cell r="G256">
            <v>1512928</v>
          </cell>
          <cell r="H256">
            <v>1623</v>
          </cell>
          <cell r="I256">
            <v>1600138114</v>
          </cell>
          <cell r="J256">
            <v>1482311</v>
          </cell>
          <cell r="K256">
            <v>97.98</v>
          </cell>
          <cell r="L256">
            <v>14</v>
          </cell>
          <cell r="M256">
            <v>2.4</v>
          </cell>
        </row>
        <row r="257">
          <cell r="A257">
            <v>42845</v>
          </cell>
          <cell r="B257">
            <v>1050</v>
          </cell>
          <cell r="C257">
            <v>1063.6500000000001</v>
          </cell>
          <cell r="D257">
            <v>1043.5</v>
          </cell>
          <cell r="E257">
            <v>1058.3499999999999</v>
          </cell>
          <cell r="F257">
            <v>1052.7612623181601</v>
          </cell>
          <cell r="G257">
            <v>34096</v>
          </cell>
          <cell r="H257">
            <v>1541</v>
          </cell>
          <cell r="I257">
            <v>35894948</v>
          </cell>
          <cell r="J257">
            <v>8173</v>
          </cell>
          <cell r="K257">
            <v>23.97</v>
          </cell>
          <cell r="L257">
            <v>20.149999999999999</v>
          </cell>
          <cell r="M257">
            <v>8.35</v>
          </cell>
        </row>
        <row r="258">
          <cell r="A258">
            <v>42844</v>
          </cell>
          <cell r="B258">
            <v>1043</v>
          </cell>
          <cell r="C258">
            <v>1058.75</v>
          </cell>
          <cell r="D258">
            <v>1033.8499999999999</v>
          </cell>
          <cell r="E258">
            <v>1049.0999999999999</v>
          </cell>
          <cell r="F258">
            <v>1044.1620114066</v>
          </cell>
          <cell r="G258">
            <v>47867</v>
          </cell>
          <cell r="H258">
            <v>2199</v>
          </cell>
          <cell r="I258">
            <v>49980903</v>
          </cell>
          <cell r="J258">
            <v>16559</v>
          </cell>
          <cell r="K258">
            <v>34.590000000000003</v>
          </cell>
          <cell r="L258">
            <v>24.9</v>
          </cell>
          <cell r="M258">
            <v>6.1</v>
          </cell>
        </row>
        <row r="259">
          <cell r="A259">
            <v>42843</v>
          </cell>
          <cell r="B259">
            <v>1059</v>
          </cell>
          <cell r="C259">
            <v>1068.1500000000001</v>
          </cell>
          <cell r="D259">
            <v>1038.8499999999999</v>
          </cell>
          <cell r="E259">
            <v>1040.95</v>
          </cell>
          <cell r="F259">
            <v>1053.04192479739</v>
          </cell>
          <cell r="G259">
            <v>53429</v>
          </cell>
          <cell r="H259">
            <v>1833</v>
          </cell>
          <cell r="I259">
            <v>56262977</v>
          </cell>
          <cell r="J259">
            <v>18169</v>
          </cell>
          <cell r="K259">
            <v>34.01</v>
          </cell>
          <cell r="L259">
            <v>29.3</v>
          </cell>
          <cell r="M259">
            <v>-18.05</v>
          </cell>
        </row>
        <row r="260">
          <cell r="A260">
            <v>42842</v>
          </cell>
          <cell r="B260">
            <v>1072</v>
          </cell>
          <cell r="C260">
            <v>1078.7</v>
          </cell>
          <cell r="D260">
            <v>1056.5</v>
          </cell>
          <cell r="E260">
            <v>1058.7</v>
          </cell>
          <cell r="F260">
            <v>1062.85271198748</v>
          </cell>
          <cell r="G260">
            <v>71608</v>
          </cell>
          <cell r="H260">
            <v>2186</v>
          </cell>
          <cell r="I260">
            <v>76108757</v>
          </cell>
          <cell r="J260">
            <v>29749</v>
          </cell>
          <cell r="K260">
            <v>41.54</v>
          </cell>
          <cell r="L260">
            <v>22.2</v>
          </cell>
          <cell r="M260">
            <v>-13.3</v>
          </cell>
        </row>
        <row r="261">
          <cell r="A261">
            <v>42838</v>
          </cell>
          <cell r="B261">
            <v>1068.3499999999999</v>
          </cell>
          <cell r="C261">
            <v>1081</v>
          </cell>
          <cell r="D261">
            <v>1067</v>
          </cell>
          <cell r="E261">
            <v>1077.6500000000001</v>
          </cell>
          <cell r="F261">
            <v>1073.8230421686701</v>
          </cell>
          <cell r="G261">
            <v>33200</v>
          </cell>
          <cell r="H261">
            <v>1212</v>
          </cell>
          <cell r="I261">
            <v>35650925</v>
          </cell>
          <cell r="J261">
            <v>13494</v>
          </cell>
          <cell r="K261">
            <v>40.64</v>
          </cell>
          <cell r="L261">
            <v>14</v>
          </cell>
          <cell r="M261">
            <v>9.3000000000000007</v>
          </cell>
        </row>
        <row r="262">
          <cell r="A262">
            <v>42837</v>
          </cell>
          <cell r="B262">
            <v>1072.5</v>
          </cell>
          <cell r="C262">
            <v>1081.5</v>
          </cell>
          <cell r="D262">
            <v>1063.25</v>
          </cell>
          <cell r="E262">
            <v>1072.4000000000001</v>
          </cell>
          <cell r="F262">
            <v>1074.14888136591</v>
          </cell>
          <cell r="G262">
            <v>95116</v>
          </cell>
          <cell r="H262">
            <v>1680</v>
          </cell>
          <cell r="I262">
            <v>102168745</v>
          </cell>
          <cell r="J262">
            <v>56297</v>
          </cell>
          <cell r="K262">
            <v>59.19</v>
          </cell>
          <cell r="L262">
            <v>18.25</v>
          </cell>
          <cell r="M262">
            <v>-0.1</v>
          </cell>
        </row>
        <row r="263">
          <cell r="A263">
            <v>42836</v>
          </cell>
          <cell r="B263">
            <v>1060.2</v>
          </cell>
          <cell r="C263">
            <v>1076</v>
          </cell>
          <cell r="D263">
            <v>1056.8</v>
          </cell>
          <cell r="E263">
            <v>1072.8499999999999</v>
          </cell>
          <cell r="F263">
            <v>1068.10212765957</v>
          </cell>
          <cell r="G263">
            <v>45355</v>
          </cell>
          <cell r="H263">
            <v>1703</v>
          </cell>
          <cell r="I263">
            <v>48443772</v>
          </cell>
          <cell r="J263">
            <v>11982</v>
          </cell>
          <cell r="K263">
            <v>26.42</v>
          </cell>
          <cell r="L263">
            <v>19.2</v>
          </cell>
          <cell r="M263">
            <v>12.65</v>
          </cell>
        </row>
        <row r="264">
          <cell r="A264">
            <v>42835</v>
          </cell>
          <cell r="B264">
            <v>1078.6500000000001</v>
          </cell>
          <cell r="C264">
            <v>1080.55</v>
          </cell>
          <cell r="D264">
            <v>1058.25</v>
          </cell>
          <cell r="E264">
            <v>1060.05</v>
          </cell>
          <cell r="F264">
            <v>1066.0743070173201</v>
          </cell>
          <cell r="G264">
            <v>39431</v>
          </cell>
          <cell r="H264">
            <v>1869</v>
          </cell>
          <cell r="I264">
            <v>42036376</v>
          </cell>
          <cell r="J264">
            <v>13777</v>
          </cell>
          <cell r="K264">
            <v>34.94</v>
          </cell>
          <cell r="L264">
            <v>22.3</v>
          </cell>
          <cell r="M264">
            <v>-18.600000000000001</v>
          </cell>
        </row>
        <row r="265">
          <cell r="A265">
            <v>42832</v>
          </cell>
          <cell r="B265">
            <v>1083</v>
          </cell>
          <cell r="C265">
            <v>1088</v>
          </cell>
          <cell r="D265">
            <v>1074.5</v>
          </cell>
          <cell r="E265">
            <v>1080.6500000000001</v>
          </cell>
          <cell r="F265">
            <v>1082.4800439212399</v>
          </cell>
          <cell r="G265">
            <v>39161</v>
          </cell>
          <cell r="H265">
            <v>1200</v>
          </cell>
          <cell r="I265">
            <v>42391001</v>
          </cell>
          <cell r="J265">
            <v>15367</v>
          </cell>
          <cell r="K265">
            <v>39.24</v>
          </cell>
          <cell r="L265">
            <v>13.5</v>
          </cell>
          <cell r="M265">
            <v>-2.35</v>
          </cell>
        </row>
        <row r="266">
          <cell r="A266">
            <v>42831</v>
          </cell>
          <cell r="B266">
            <v>1080.45</v>
          </cell>
          <cell r="C266">
            <v>1087.9000000000001</v>
          </cell>
          <cell r="D266">
            <v>1073</v>
          </cell>
          <cell r="E266">
            <v>1085</v>
          </cell>
          <cell r="F266">
            <v>1079.01247861107</v>
          </cell>
          <cell r="G266">
            <v>23961</v>
          </cell>
          <cell r="H266">
            <v>960</v>
          </cell>
          <cell r="I266">
            <v>25854218</v>
          </cell>
          <cell r="J266">
            <v>5748</v>
          </cell>
          <cell r="K266">
            <v>23.99</v>
          </cell>
          <cell r="L266">
            <v>14.9</v>
          </cell>
          <cell r="M266">
            <v>4.55</v>
          </cell>
        </row>
        <row r="267">
          <cell r="A267">
            <v>42830</v>
          </cell>
          <cell r="B267">
            <v>1091.0999999999999</v>
          </cell>
          <cell r="C267">
            <v>1093.7</v>
          </cell>
          <cell r="D267">
            <v>1068.2</v>
          </cell>
          <cell r="E267">
            <v>1080.45</v>
          </cell>
          <cell r="F267">
            <v>1079.890395079</v>
          </cell>
          <cell r="G267">
            <v>95753</v>
          </cell>
          <cell r="H267">
            <v>3761</v>
          </cell>
          <cell r="I267">
            <v>103402745</v>
          </cell>
          <cell r="J267">
            <v>48983</v>
          </cell>
          <cell r="K267">
            <v>51.16</v>
          </cell>
          <cell r="L267">
            <v>25.5</v>
          </cell>
          <cell r="M267">
            <v>-10.65</v>
          </cell>
        </row>
        <row r="268">
          <cell r="A268">
            <v>42828</v>
          </cell>
          <cell r="B268">
            <v>1075</v>
          </cell>
          <cell r="C268">
            <v>1100.95</v>
          </cell>
          <cell r="D268">
            <v>1068.55</v>
          </cell>
          <cell r="E268">
            <v>1091.0999999999999</v>
          </cell>
          <cell r="F268">
            <v>1084.3154731407401</v>
          </cell>
          <cell r="G268">
            <v>50746</v>
          </cell>
          <cell r="H268">
            <v>1644</v>
          </cell>
          <cell r="I268">
            <v>55024673</v>
          </cell>
          <cell r="J268">
            <v>23523</v>
          </cell>
          <cell r="K268">
            <v>46.35</v>
          </cell>
          <cell r="L268">
            <v>32.4</v>
          </cell>
          <cell r="M268">
            <v>16.100000000000001</v>
          </cell>
        </row>
        <row r="269">
          <cell r="A269">
            <v>42825</v>
          </cell>
          <cell r="B269">
            <v>1069</v>
          </cell>
          <cell r="C269">
            <v>1076.5</v>
          </cell>
          <cell r="D269">
            <v>1060</v>
          </cell>
          <cell r="E269">
            <v>1071.2</v>
          </cell>
          <cell r="F269">
            <v>1070.4868170401701</v>
          </cell>
          <cell r="G269">
            <v>82417</v>
          </cell>
          <cell r="H269">
            <v>1852</v>
          </cell>
          <cell r="I269">
            <v>88226312</v>
          </cell>
          <cell r="J269">
            <v>14329</v>
          </cell>
          <cell r="K269">
            <v>17.39</v>
          </cell>
          <cell r="L269">
            <v>16.5</v>
          </cell>
          <cell r="M269">
            <v>2.2000000000000002</v>
          </cell>
        </row>
        <row r="270">
          <cell r="A270">
            <v>42824</v>
          </cell>
          <cell r="B270">
            <v>1073</v>
          </cell>
          <cell r="C270">
            <v>1073.9000000000001</v>
          </cell>
          <cell r="D270">
            <v>1062.8</v>
          </cell>
          <cell r="E270">
            <v>1069.25</v>
          </cell>
          <cell r="F270">
            <v>1067.6690008806499</v>
          </cell>
          <cell r="G270">
            <v>70402</v>
          </cell>
          <cell r="H270">
            <v>2760</v>
          </cell>
          <cell r="I270">
            <v>75166033</v>
          </cell>
          <cell r="J270">
            <v>25617</v>
          </cell>
          <cell r="K270">
            <v>36.39</v>
          </cell>
          <cell r="L270">
            <v>11.1</v>
          </cell>
          <cell r="M270">
            <v>-3.75</v>
          </cell>
        </row>
        <row r="271">
          <cell r="A271">
            <v>42823</v>
          </cell>
          <cell r="B271">
            <v>1060</v>
          </cell>
          <cell r="C271">
            <v>1078.8499999999999</v>
          </cell>
          <cell r="D271">
            <v>1059.3</v>
          </cell>
          <cell r="E271">
            <v>1068.1500000000001</v>
          </cell>
          <cell r="F271">
            <v>1070.3874694190699</v>
          </cell>
          <cell r="G271">
            <v>138158</v>
          </cell>
          <cell r="H271">
            <v>3364</v>
          </cell>
          <cell r="I271">
            <v>147882592</v>
          </cell>
          <cell r="J271">
            <v>42134</v>
          </cell>
          <cell r="K271">
            <v>30.5</v>
          </cell>
          <cell r="L271">
            <v>19.55</v>
          </cell>
          <cell r="M271">
            <v>8.15</v>
          </cell>
        </row>
        <row r="272">
          <cell r="A272">
            <v>42822</v>
          </cell>
          <cell r="B272">
            <v>1048</v>
          </cell>
          <cell r="C272">
            <v>1063</v>
          </cell>
          <cell r="D272">
            <v>1048</v>
          </cell>
          <cell r="E272">
            <v>1057.6500000000001</v>
          </cell>
          <cell r="F272">
            <v>1055.7510279160299</v>
          </cell>
          <cell r="G272">
            <v>46210</v>
          </cell>
          <cell r="H272">
            <v>2106</v>
          </cell>
          <cell r="I272">
            <v>48786255</v>
          </cell>
          <cell r="J272">
            <v>19678</v>
          </cell>
          <cell r="K272">
            <v>42.58</v>
          </cell>
          <cell r="L272">
            <v>15</v>
          </cell>
          <cell r="M272">
            <v>9.65</v>
          </cell>
        </row>
        <row r="273">
          <cell r="A273">
            <v>42821</v>
          </cell>
          <cell r="B273">
            <v>1066</v>
          </cell>
          <cell r="C273">
            <v>1066</v>
          </cell>
          <cell r="D273">
            <v>1040</v>
          </cell>
          <cell r="E273">
            <v>1043.9000000000001</v>
          </cell>
          <cell r="F273">
            <v>1050.0992572427599</v>
          </cell>
          <cell r="G273">
            <v>85223</v>
          </cell>
          <cell r="H273">
            <v>4232</v>
          </cell>
          <cell r="I273">
            <v>89492609</v>
          </cell>
          <cell r="J273">
            <v>38151</v>
          </cell>
          <cell r="K273">
            <v>44.77</v>
          </cell>
          <cell r="L273">
            <v>26</v>
          </cell>
          <cell r="M273">
            <v>-22.1</v>
          </cell>
        </row>
        <row r="274">
          <cell r="A274">
            <v>42818</v>
          </cell>
          <cell r="B274">
            <v>1062</v>
          </cell>
          <cell r="C274">
            <v>1073.75</v>
          </cell>
          <cell r="D274">
            <v>1062</v>
          </cell>
          <cell r="E274">
            <v>1066</v>
          </cell>
          <cell r="F274">
            <v>1068.57892106331</v>
          </cell>
          <cell r="G274">
            <v>64026</v>
          </cell>
          <cell r="H274">
            <v>2194</v>
          </cell>
          <cell r="I274">
            <v>68416834</v>
          </cell>
          <cell r="J274">
            <v>33101</v>
          </cell>
          <cell r="K274">
            <v>51.7</v>
          </cell>
          <cell r="L274">
            <v>11.75</v>
          </cell>
          <cell r="M274">
            <v>4</v>
          </cell>
        </row>
        <row r="275">
          <cell r="A275">
            <v>42817</v>
          </cell>
          <cell r="B275">
            <v>1060.5</v>
          </cell>
          <cell r="C275">
            <v>1070.6500000000001</v>
          </cell>
          <cell r="D275">
            <v>1055.1500000000001</v>
          </cell>
          <cell r="E275">
            <v>1061.5999999999999</v>
          </cell>
          <cell r="F275">
            <v>1061.0981203286301</v>
          </cell>
          <cell r="G275">
            <v>121351</v>
          </cell>
          <cell r="H275">
            <v>1735</v>
          </cell>
          <cell r="I275">
            <v>128765318</v>
          </cell>
          <cell r="J275">
            <v>94343</v>
          </cell>
          <cell r="K275">
            <v>77.739999999999995</v>
          </cell>
          <cell r="L275">
            <v>15.5</v>
          </cell>
          <cell r="M275">
            <v>1.1000000000000001</v>
          </cell>
        </row>
        <row r="276">
          <cell r="A276">
            <v>42816</v>
          </cell>
          <cell r="B276">
            <v>1064</v>
          </cell>
          <cell r="C276">
            <v>1064</v>
          </cell>
          <cell r="D276">
            <v>1050</v>
          </cell>
          <cell r="E276">
            <v>1060</v>
          </cell>
          <cell r="F276">
            <v>1056.37604367727</v>
          </cell>
          <cell r="G276">
            <v>90665</v>
          </cell>
          <cell r="H276">
            <v>2220</v>
          </cell>
          <cell r="I276">
            <v>95776334</v>
          </cell>
          <cell r="J276">
            <v>47537</v>
          </cell>
          <cell r="K276">
            <v>52.43</v>
          </cell>
          <cell r="L276">
            <v>14</v>
          </cell>
          <cell r="M276">
            <v>-4</v>
          </cell>
        </row>
        <row r="277">
          <cell r="A277">
            <v>42815</v>
          </cell>
          <cell r="B277">
            <v>1084</v>
          </cell>
          <cell r="C277">
            <v>1084.9000000000001</v>
          </cell>
          <cell r="D277">
            <v>1064</v>
          </cell>
          <cell r="E277">
            <v>1067.45</v>
          </cell>
          <cell r="F277">
            <v>1071.3117489133199</v>
          </cell>
          <cell r="G277">
            <v>62576</v>
          </cell>
          <cell r="H277">
            <v>2528</v>
          </cell>
          <cell r="I277">
            <v>67038404</v>
          </cell>
          <cell r="J277">
            <v>17074</v>
          </cell>
          <cell r="K277">
            <v>27.29</v>
          </cell>
          <cell r="L277">
            <v>20.9</v>
          </cell>
          <cell r="M277">
            <v>-16.55</v>
          </cell>
        </row>
        <row r="278">
          <cell r="A278">
            <v>42814</v>
          </cell>
          <cell r="B278">
            <v>1092</v>
          </cell>
          <cell r="C278">
            <v>1092</v>
          </cell>
          <cell r="D278">
            <v>1067</v>
          </cell>
          <cell r="E278">
            <v>1077.8499999999999</v>
          </cell>
          <cell r="F278">
            <v>1074.85356399238</v>
          </cell>
          <cell r="G278">
            <v>45146</v>
          </cell>
          <cell r="H278">
            <v>1428</v>
          </cell>
          <cell r="I278">
            <v>48525339</v>
          </cell>
          <cell r="J278">
            <v>24899</v>
          </cell>
          <cell r="K278">
            <v>55.15</v>
          </cell>
          <cell r="L278">
            <v>25</v>
          </cell>
          <cell r="M278">
            <v>-14.15</v>
          </cell>
        </row>
        <row r="279">
          <cell r="A279">
            <v>42811</v>
          </cell>
          <cell r="B279">
            <v>1088</v>
          </cell>
          <cell r="C279">
            <v>1100</v>
          </cell>
          <cell r="D279">
            <v>1074.95</v>
          </cell>
          <cell r="E279">
            <v>1078</v>
          </cell>
          <cell r="F279">
            <v>1080.4937224534201</v>
          </cell>
          <cell r="G279">
            <v>56949</v>
          </cell>
          <cell r="H279">
            <v>1624</v>
          </cell>
          <cell r="I279">
            <v>61533037</v>
          </cell>
          <cell r="J279">
            <v>25565</v>
          </cell>
          <cell r="K279">
            <v>44.89</v>
          </cell>
          <cell r="L279">
            <v>25.05</v>
          </cell>
          <cell r="M279">
            <v>-10</v>
          </cell>
        </row>
        <row r="280">
          <cell r="A280">
            <v>42810</v>
          </cell>
          <cell r="B280">
            <v>1068.75</v>
          </cell>
          <cell r="C280">
            <v>1090</v>
          </cell>
          <cell r="D280">
            <v>1068.75</v>
          </cell>
          <cell r="E280">
            <v>1087.5999999999999</v>
          </cell>
          <cell r="F280">
            <v>1082.4840579066499</v>
          </cell>
          <cell r="G280">
            <v>90076</v>
          </cell>
          <cell r="H280">
            <v>2157</v>
          </cell>
          <cell r="I280">
            <v>97505834</v>
          </cell>
          <cell r="J280">
            <v>52936</v>
          </cell>
          <cell r="K280">
            <v>58.77</v>
          </cell>
          <cell r="L280">
            <v>21.25</v>
          </cell>
          <cell r="M280">
            <v>18.850000000000001</v>
          </cell>
        </row>
        <row r="281">
          <cell r="A281">
            <v>42809</v>
          </cell>
          <cell r="B281">
            <v>1069</v>
          </cell>
          <cell r="C281">
            <v>1074.25</v>
          </cell>
          <cell r="D281">
            <v>1060.7</v>
          </cell>
          <cell r="E281">
            <v>1063.9000000000001</v>
          </cell>
          <cell r="F281">
            <v>1065.5393292879701</v>
          </cell>
          <cell r="G281">
            <v>61964</v>
          </cell>
          <cell r="H281">
            <v>2167</v>
          </cell>
          <cell r="I281">
            <v>66025079</v>
          </cell>
          <cell r="J281">
            <v>24581</v>
          </cell>
          <cell r="K281">
            <v>39.67</v>
          </cell>
          <cell r="L281">
            <v>13.55</v>
          </cell>
          <cell r="M281">
            <v>-5.0999999999999996</v>
          </cell>
        </row>
        <row r="282">
          <cell r="A282">
            <v>42808</v>
          </cell>
          <cell r="B282">
            <v>1043</v>
          </cell>
          <cell r="C282">
            <v>1077.5</v>
          </cell>
          <cell r="D282">
            <v>1041.45</v>
          </cell>
          <cell r="E282">
            <v>1069.0999999999999</v>
          </cell>
          <cell r="F282">
            <v>1061.96056973706</v>
          </cell>
          <cell r="G282">
            <v>253029</v>
          </cell>
          <cell r="H282">
            <v>4551</v>
          </cell>
          <cell r="I282">
            <v>268706821</v>
          </cell>
          <cell r="J282">
            <v>174509</v>
          </cell>
          <cell r="K282">
            <v>68.97</v>
          </cell>
          <cell r="L282">
            <v>36.049999999999997</v>
          </cell>
          <cell r="M282">
            <v>26.1</v>
          </cell>
        </row>
        <row r="283">
          <cell r="A283">
            <v>42804</v>
          </cell>
          <cell r="B283">
            <v>1032</v>
          </cell>
          <cell r="C283">
            <v>1037.5</v>
          </cell>
          <cell r="D283">
            <v>1026.8</v>
          </cell>
          <cell r="E283">
            <v>1029.9000000000001</v>
          </cell>
          <cell r="F283">
            <v>1029.90411444352</v>
          </cell>
          <cell r="G283">
            <v>245501</v>
          </cell>
          <cell r="H283">
            <v>1707</v>
          </cell>
          <cell r="I283">
            <v>252842490</v>
          </cell>
          <cell r="J283">
            <v>223052</v>
          </cell>
          <cell r="K283">
            <v>90.86</v>
          </cell>
          <cell r="L283">
            <v>10.7</v>
          </cell>
          <cell r="M283">
            <v>-2.1</v>
          </cell>
        </row>
        <row r="284">
          <cell r="A284">
            <v>42803</v>
          </cell>
          <cell r="B284">
            <v>1025</v>
          </cell>
          <cell r="C284">
            <v>1040.2</v>
          </cell>
          <cell r="D284">
            <v>1025</v>
          </cell>
          <cell r="E284">
            <v>1031.0999999999999</v>
          </cell>
          <cell r="F284">
            <v>1033.3967038989999</v>
          </cell>
          <cell r="G284">
            <v>52911</v>
          </cell>
          <cell r="H284">
            <v>2023</v>
          </cell>
          <cell r="I284">
            <v>54678053</v>
          </cell>
          <cell r="J284">
            <v>17999</v>
          </cell>
          <cell r="K284">
            <v>34.020000000000003</v>
          </cell>
          <cell r="L284">
            <v>15.2</v>
          </cell>
          <cell r="M284">
            <v>6.1</v>
          </cell>
        </row>
        <row r="285">
          <cell r="A285">
            <v>42802</v>
          </cell>
          <cell r="B285">
            <v>1024</v>
          </cell>
          <cell r="C285">
            <v>1034</v>
          </cell>
          <cell r="D285">
            <v>1016</v>
          </cell>
          <cell r="E285">
            <v>1022.2</v>
          </cell>
          <cell r="F285">
            <v>1021.78963670237</v>
          </cell>
          <cell r="G285">
            <v>42940</v>
          </cell>
          <cell r="H285">
            <v>1422</v>
          </cell>
          <cell r="I285">
            <v>43875647</v>
          </cell>
          <cell r="J285">
            <v>13277</v>
          </cell>
          <cell r="K285">
            <v>30.92</v>
          </cell>
          <cell r="L285">
            <v>18</v>
          </cell>
          <cell r="M285">
            <v>-1.8</v>
          </cell>
        </row>
        <row r="286">
          <cell r="A286">
            <v>42801</v>
          </cell>
          <cell r="B286">
            <v>1028</v>
          </cell>
          <cell r="C286">
            <v>1030.5999999999999</v>
          </cell>
          <cell r="D286">
            <v>1021</v>
          </cell>
          <cell r="E286">
            <v>1022.85</v>
          </cell>
          <cell r="F286">
            <v>1024.16399765238</v>
          </cell>
          <cell r="G286">
            <v>23854</v>
          </cell>
          <cell r="H286">
            <v>1031</v>
          </cell>
          <cell r="I286">
            <v>24430408</v>
          </cell>
          <cell r="J286">
            <v>8679</v>
          </cell>
          <cell r="K286">
            <v>36.380000000000003</v>
          </cell>
          <cell r="L286">
            <v>9.6</v>
          </cell>
          <cell r="M286">
            <v>-5.15</v>
          </cell>
        </row>
        <row r="287">
          <cell r="A287">
            <v>42800</v>
          </cell>
          <cell r="B287">
            <v>1015</v>
          </cell>
          <cell r="C287">
            <v>1032.05</v>
          </cell>
          <cell r="D287">
            <v>1015</v>
          </cell>
          <cell r="E287">
            <v>1026.75</v>
          </cell>
          <cell r="F287">
            <v>1024.4838643790799</v>
          </cell>
          <cell r="G287">
            <v>127296</v>
          </cell>
          <cell r="H287">
            <v>4598</v>
          </cell>
          <cell r="I287">
            <v>130412698</v>
          </cell>
          <cell r="J287">
            <v>64276</v>
          </cell>
          <cell r="K287">
            <v>50.49</v>
          </cell>
          <cell r="L287">
            <v>17.05</v>
          </cell>
          <cell r="M287">
            <v>11.75</v>
          </cell>
        </row>
        <row r="288">
          <cell r="A288">
            <v>42797</v>
          </cell>
          <cell r="B288">
            <v>1027.9000000000001</v>
          </cell>
          <cell r="C288">
            <v>1027.9000000000001</v>
          </cell>
          <cell r="D288">
            <v>1007</v>
          </cell>
          <cell r="E288">
            <v>1014.5</v>
          </cell>
          <cell r="F288">
            <v>1014.16903033686</v>
          </cell>
          <cell r="G288">
            <v>53730</v>
          </cell>
          <cell r="H288">
            <v>2084</v>
          </cell>
          <cell r="I288">
            <v>54491302</v>
          </cell>
          <cell r="J288">
            <v>11486</v>
          </cell>
          <cell r="K288">
            <v>21.38</v>
          </cell>
          <cell r="L288">
            <v>20.9</v>
          </cell>
          <cell r="M288">
            <v>-13.4</v>
          </cell>
        </row>
        <row r="289">
          <cell r="A289">
            <v>42796</v>
          </cell>
          <cell r="B289">
            <v>1032</v>
          </cell>
          <cell r="C289">
            <v>1043.9000000000001</v>
          </cell>
          <cell r="D289">
            <v>1025.5</v>
          </cell>
          <cell r="E289">
            <v>1028.3</v>
          </cell>
          <cell r="F289">
            <v>1035.7345555643501</v>
          </cell>
          <cell r="G289">
            <v>101072</v>
          </cell>
          <cell r="H289">
            <v>4726</v>
          </cell>
          <cell r="I289">
            <v>104683763</v>
          </cell>
          <cell r="J289">
            <v>42488</v>
          </cell>
          <cell r="K289">
            <v>42.04</v>
          </cell>
          <cell r="L289">
            <v>18.399999999999999</v>
          </cell>
          <cell r="M289">
            <v>-3.7</v>
          </cell>
        </row>
        <row r="290">
          <cell r="A290">
            <v>42795</v>
          </cell>
          <cell r="B290">
            <v>1029</v>
          </cell>
          <cell r="C290">
            <v>1039.4000000000001</v>
          </cell>
          <cell r="D290">
            <v>1026.3</v>
          </cell>
          <cell r="E290">
            <v>1030.8</v>
          </cell>
          <cell r="F290">
            <v>1032.3062685965001</v>
          </cell>
          <cell r="G290">
            <v>99145</v>
          </cell>
          <cell r="H290">
            <v>3691</v>
          </cell>
          <cell r="I290">
            <v>102348005</v>
          </cell>
          <cell r="J290">
            <v>44012</v>
          </cell>
          <cell r="K290">
            <v>44.39</v>
          </cell>
          <cell r="L290">
            <v>13.1</v>
          </cell>
          <cell r="M290">
            <v>1.8</v>
          </cell>
        </row>
        <row r="291">
          <cell r="A291">
            <v>42794</v>
          </cell>
          <cell r="B291">
            <v>1001.7</v>
          </cell>
          <cell r="C291">
            <v>1025.9000000000001</v>
          </cell>
          <cell r="D291">
            <v>999.3</v>
          </cell>
          <cell r="E291">
            <v>1024.45</v>
          </cell>
          <cell r="F291">
            <v>1015.20000771089</v>
          </cell>
          <cell r="G291">
            <v>77812</v>
          </cell>
          <cell r="H291">
            <v>3171</v>
          </cell>
          <cell r="I291">
            <v>78994743</v>
          </cell>
          <cell r="J291">
            <v>29885</v>
          </cell>
          <cell r="K291">
            <v>38.409999999999997</v>
          </cell>
          <cell r="L291">
            <v>26.6</v>
          </cell>
          <cell r="M291">
            <v>22.75</v>
          </cell>
        </row>
        <row r="292">
          <cell r="A292">
            <v>42793</v>
          </cell>
          <cell r="B292">
            <v>1014.9</v>
          </cell>
          <cell r="C292">
            <v>1017.95</v>
          </cell>
          <cell r="D292">
            <v>999.5</v>
          </cell>
          <cell r="E292">
            <v>1001.55</v>
          </cell>
          <cell r="F292">
            <v>1004.85349395002</v>
          </cell>
          <cell r="G292">
            <v>55868</v>
          </cell>
          <cell r="H292">
            <v>1916</v>
          </cell>
          <cell r="I292">
            <v>56139155</v>
          </cell>
          <cell r="J292">
            <v>22442</v>
          </cell>
          <cell r="K292">
            <v>40.17</v>
          </cell>
          <cell r="L292">
            <v>18.45</v>
          </cell>
          <cell r="M292">
            <v>-13.35</v>
          </cell>
        </row>
        <row r="293">
          <cell r="A293">
            <v>42789</v>
          </cell>
          <cell r="B293">
            <v>1028</v>
          </cell>
          <cell r="C293">
            <v>1030</v>
          </cell>
          <cell r="D293">
            <v>1006.1</v>
          </cell>
          <cell r="E293">
            <v>1008.8</v>
          </cell>
          <cell r="F293">
            <v>1015.9636325978601</v>
          </cell>
          <cell r="G293">
            <v>82079</v>
          </cell>
          <cell r="H293">
            <v>3152</v>
          </cell>
          <cell r="I293">
            <v>83389279</v>
          </cell>
          <cell r="J293">
            <v>26117</v>
          </cell>
          <cell r="K293">
            <v>31.82</v>
          </cell>
          <cell r="L293">
            <v>23.9</v>
          </cell>
          <cell r="M293">
            <v>-19.2</v>
          </cell>
        </row>
        <row r="294">
          <cell r="A294">
            <v>42788</v>
          </cell>
          <cell r="B294">
            <v>991</v>
          </cell>
          <cell r="C294">
            <v>1027</v>
          </cell>
          <cell r="D294">
            <v>991</v>
          </cell>
          <cell r="E294">
            <v>1020.05</v>
          </cell>
          <cell r="F294">
            <v>1010.6657571322</v>
          </cell>
          <cell r="G294">
            <v>181045</v>
          </cell>
          <cell r="H294">
            <v>6482</v>
          </cell>
          <cell r="I294">
            <v>182975982</v>
          </cell>
          <cell r="J294">
            <v>64588</v>
          </cell>
          <cell r="K294">
            <v>35.68</v>
          </cell>
          <cell r="L294">
            <v>36</v>
          </cell>
          <cell r="M294">
            <v>29.05</v>
          </cell>
        </row>
        <row r="295">
          <cell r="A295">
            <v>42787</v>
          </cell>
          <cell r="B295">
            <v>980</v>
          </cell>
          <cell r="C295">
            <v>994</v>
          </cell>
          <cell r="D295">
            <v>977.7</v>
          </cell>
          <cell r="E295">
            <v>991.15</v>
          </cell>
          <cell r="F295">
            <v>987.15348991591304</v>
          </cell>
          <cell r="G295">
            <v>63268</v>
          </cell>
          <cell r="H295">
            <v>2827</v>
          </cell>
          <cell r="I295">
            <v>62455227</v>
          </cell>
          <cell r="J295">
            <v>25462</v>
          </cell>
          <cell r="K295">
            <v>40.24</v>
          </cell>
          <cell r="L295">
            <v>16.3</v>
          </cell>
          <cell r="M295">
            <v>11.15</v>
          </cell>
        </row>
        <row r="296">
          <cell r="A296">
            <v>42786</v>
          </cell>
          <cell r="B296">
            <v>963</v>
          </cell>
          <cell r="C296">
            <v>980</v>
          </cell>
          <cell r="D296">
            <v>954</v>
          </cell>
          <cell r="E296">
            <v>975.4</v>
          </cell>
          <cell r="F296">
            <v>969.44756589626604</v>
          </cell>
          <cell r="G296">
            <v>323425</v>
          </cell>
          <cell r="H296">
            <v>2597</v>
          </cell>
          <cell r="I296">
            <v>313543579</v>
          </cell>
          <cell r="J296">
            <v>271484</v>
          </cell>
          <cell r="K296">
            <v>83.94</v>
          </cell>
          <cell r="L296">
            <v>26</v>
          </cell>
          <cell r="M296">
            <v>12.4</v>
          </cell>
        </row>
        <row r="297">
          <cell r="A297">
            <v>42783</v>
          </cell>
          <cell r="B297">
            <v>974.95</v>
          </cell>
          <cell r="C297">
            <v>974.95</v>
          </cell>
          <cell r="D297">
            <v>957</v>
          </cell>
          <cell r="E297">
            <v>960.95</v>
          </cell>
          <cell r="F297">
            <v>964.38242506513598</v>
          </cell>
          <cell r="G297">
            <v>91346</v>
          </cell>
          <cell r="H297">
            <v>3788</v>
          </cell>
          <cell r="I297">
            <v>88092477</v>
          </cell>
          <cell r="J297">
            <v>38279</v>
          </cell>
          <cell r="K297">
            <v>41.91</v>
          </cell>
          <cell r="L297">
            <v>17.95</v>
          </cell>
          <cell r="M297">
            <v>-14</v>
          </cell>
        </row>
        <row r="298">
          <cell r="A298">
            <v>42782</v>
          </cell>
          <cell r="B298">
            <v>981.4</v>
          </cell>
          <cell r="C298">
            <v>988.45</v>
          </cell>
          <cell r="D298">
            <v>968</v>
          </cell>
          <cell r="E298">
            <v>969.75</v>
          </cell>
          <cell r="F298">
            <v>974.12954977686502</v>
          </cell>
          <cell r="G298">
            <v>53107</v>
          </cell>
          <cell r="H298">
            <v>2988</v>
          </cell>
          <cell r="I298">
            <v>51733098</v>
          </cell>
          <cell r="J298">
            <v>22822</v>
          </cell>
          <cell r="K298">
            <v>42.97</v>
          </cell>
          <cell r="L298">
            <v>20.45</v>
          </cell>
          <cell r="M298">
            <v>-11.65</v>
          </cell>
        </row>
        <row r="299">
          <cell r="A299">
            <v>42781</v>
          </cell>
          <cell r="B299">
            <v>980.4</v>
          </cell>
          <cell r="C299">
            <v>986.35</v>
          </cell>
          <cell r="D299">
            <v>976</v>
          </cell>
          <cell r="E299">
            <v>981.35</v>
          </cell>
          <cell r="F299">
            <v>981.77605556990704</v>
          </cell>
          <cell r="G299">
            <v>34839</v>
          </cell>
          <cell r="H299">
            <v>1287</v>
          </cell>
          <cell r="I299">
            <v>34204096</v>
          </cell>
          <cell r="J299">
            <v>11277</v>
          </cell>
          <cell r="K299">
            <v>32.369999999999997</v>
          </cell>
          <cell r="L299">
            <v>10.35</v>
          </cell>
          <cell r="M299">
            <v>0.95</v>
          </cell>
        </row>
        <row r="300">
          <cell r="A300">
            <v>42780</v>
          </cell>
          <cell r="B300">
            <v>986.1</v>
          </cell>
          <cell r="C300">
            <v>986.5</v>
          </cell>
          <cell r="D300">
            <v>970</v>
          </cell>
          <cell r="E300">
            <v>980.3</v>
          </cell>
          <cell r="F300">
            <v>977.61773341162598</v>
          </cell>
          <cell r="G300">
            <v>44278</v>
          </cell>
          <cell r="H300">
            <v>2203</v>
          </cell>
          <cell r="I300">
            <v>43286958</v>
          </cell>
          <cell r="J300">
            <v>14221</v>
          </cell>
          <cell r="K300">
            <v>32.119999999999997</v>
          </cell>
          <cell r="L300">
            <v>16.5</v>
          </cell>
          <cell r="M300">
            <v>-5.8</v>
          </cell>
        </row>
        <row r="301">
          <cell r="A301">
            <v>42779</v>
          </cell>
          <cell r="B301">
            <v>1008</v>
          </cell>
          <cell r="C301">
            <v>1008</v>
          </cell>
          <cell r="D301">
            <v>982.15</v>
          </cell>
          <cell r="E301">
            <v>984.3</v>
          </cell>
          <cell r="F301">
            <v>993.50875327404697</v>
          </cell>
          <cell r="G301">
            <v>318795</v>
          </cell>
          <cell r="H301">
            <v>1717</v>
          </cell>
          <cell r="I301">
            <v>316725623</v>
          </cell>
          <cell r="J301">
            <v>286925</v>
          </cell>
          <cell r="K301">
            <v>90</v>
          </cell>
          <cell r="L301">
            <v>25.85</v>
          </cell>
          <cell r="M301">
            <v>-23.7</v>
          </cell>
        </row>
        <row r="302">
          <cell r="A302">
            <v>42776</v>
          </cell>
          <cell r="B302">
            <v>1008.25</v>
          </cell>
          <cell r="C302">
            <v>1008.5</v>
          </cell>
          <cell r="D302">
            <v>990</v>
          </cell>
          <cell r="E302">
            <v>992.7</v>
          </cell>
          <cell r="F302">
            <v>996.65407729087099</v>
          </cell>
          <cell r="G302">
            <v>45594</v>
          </cell>
          <cell r="H302">
            <v>2341</v>
          </cell>
          <cell r="I302">
            <v>45441446</v>
          </cell>
          <cell r="J302">
            <v>16144</v>
          </cell>
          <cell r="K302">
            <v>35.409999999999997</v>
          </cell>
          <cell r="L302">
            <v>18.5</v>
          </cell>
          <cell r="M302">
            <v>-15.55</v>
          </cell>
        </row>
        <row r="303">
          <cell r="A303">
            <v>42775</v>
          </cell>
          <cell r="B303">
            <v>998</v>
          </cell>
          <cell r="C303">
            <v>1005</v>
          </cell>
          <cell r="D303">
            <v>992</v>
          </cell>
          <cell r="E303">
            <v>1002.35</v>
          </cell>
          <cell r="F303">
            <v>998.84590456305102</v>
          </cell>
          <cell r="G303">
            <v>45978</v>
          </cell>
          <cell r="H303">
            <v>2368</v>
          </cell>
          <cell r="I303">
            <v>45924937</v>
          </cell>
          <cell r="J303">
            <v>14471</v>
          </cell>
          <cell r="K303">
            <v>31.47</v>
          </cell>
          <cell r="L303">
            <v>13</v>
          </cell>
          <cell r="M303">
            <v>4.3499999999999996</v>
          </cell>
        </row>
        <row r="304">
          <cell r="A304">
            <v>42774</v>
          </cell>
          <cell r="B304">
            <v>1005</v>
          </cell>
          <cell r="C304">
            <v>1009.85</v>
          </cell>
          <cell r="D304">
            <v>985</v>
          </cell>
          <cell r="E304">
            <v>997.75</v>
          </cell>
          <cell r="F304">
            <v>997.51994960599905</v>
          </cell>
          <cell r="G304">
            <v>84137</v>
          </cell>
          <cell r="H304">
            <v>3607</v>
          </cell>
          <cell r="I304">
            <v>83928336</v>
          </cell>
          <cell r="J304">
            <v>19938</v>
          </cell>
          <cell r="K304">
            <v>23.7</v>
          </cell>
          <cell r="L304">
            <v>24.85</v>
          </cell>
          <cell r="M304">
            <v>-7.25</v>
          </cell>
        </row>
        <row r="305">
          <cell r="A305">
            <v>42773</v>
          </cell>
          <cell r="B305">
            <v>993</v>
          </cell>
          <cell r="C305">
            <v>1003.4</v>
          </cell>
          <cell r="D305">
            <v>991</v>
          </cell>
          <cell r="E305">
            <v>996.8</v>
          </cell>
          <cell r="F305">
            <v>997.53552530305899</v>
          </cell>
          <cell r="G305">
            <v>41576</v>
          </cell>
          <cell r="H305">
            <v>1694</v>
          </cell>
          <cell r="I305">
            <v>41473537</v>
          </cell>
          <cell r="J305">
            <v>10699</v>
          </cell>
          <cell r="K305">
            <v>25.73</v>
          </cell>
          <cell r="L305">
            <v>12.4</v>
          </cell>
          <cell r="M305">
            <v>3.8</v>
          </cell>
        </row>
        <row r="306">
          <cell r="A306">
            <v>42772</v>
          </cell>
          <cell r="B306">
            <v>988.55</v>
          </cell>
          <cell r="C306">
            <v>1005</v>
          </cell>
          <cell r="D306">
            <v>986.5</v>
          </cell>
          <cell r="E306">
            <v>991.85</v>
          </cell>
          <cell r="F306">
            <v>996.70699852444397</v>
          </cell>
          <cell r="G306">
            <v>82003</v>
          </cell>
          <cell r="H306">
            <v>2749</v>
          </cell>
          <cell r="I306">
            <v>81732964</v>
          </cell>
          <cell r="J306">
            <v>15629</v>
          </cell>
          <cell r="K306">
            <v>19.059999999999999</v>
          </cell>
          <cell r="L306">
            <v>18.5</v>
          </cell>
          <cell r="M306">
            <v>3.3</v>
          </cell>
        </row>
        <row r="307">
          <cell r="A307">
            <v>42769</v>
          </cell>
          <cell r="B307">
            <v>994</v>
          </cell>
          <cell r="C307">
            <v>994</v>
          </cell>
          <cell r="D307">
            <v>980.8</v>
          </cell>
          <cell r="E307">
            <v>985.35</v>
          </cell>
          <cell r="F307">
            <v>985.19585300005497</v>
          </cell>
          <cell r="G307">
            <v>54449</v>
          </cell>
          <cell r="H307">
            <v>2224</v>
          </cell>
          <cell r="I307">
            <v>53642929</v>
          </cell>
          <cell r="J307">
            <v>19245</v>
          </cell>
          <cell r="K307">
            <v>35.35</v>
          </cell>
          <cell r="L307">
            <v>13.2</v>
          </cell>
          <cell r="M307">
            <v>-8.65</v>
          </cell>
        </row>
        <row r="308">
          <cell r="A308">
            <v>42768</v>
          </cell>
          <cell r="B308">
            <v>994</v>
          </cell>
          <cell r="C308">
            <v>995.55</v>
          </cell>
          <cell r="D308">
            <v>982.15</v>
          </cell>
          <cell r="E308">
            <v>989.1</v>
          </cell>
          <cell r="F308">
            <v>988.07920832932098</v>
          </cell>
          <cell r="G308">
            <v>72707</v>
          </cell>
          <cell r="H308">
            <v>2081</v>
          </cell>
          <cell r="I308">
            <v>71840275</v>
          </cell>
          <cell r="J308">
            <v>15983</v>
          </cell>
          <cell r="K308">
            <v>21.98</v>
          </cell>
          <cell r="L308">
            <v>13.4</v>
          </cell>
          <cell r="M308">
            <v>-4.9000000000000004</v>
          </cell>
        </row>
        <row r="309">
          <cell r="A309">
            <v>42767</v>
          </cell>
          <cell r="B309">
            <v>975</v>
          </cell>
          <cell r="C309">
            <v>998.65</v>
          </cell>
          <cell r="D309">
            <v>970.25</v>
          </cell>
          <cell r="E309">
            <v>990.35</v>
          </cell>
          <cell r="F309">
            <v>987.79075845839202</v>
          </cell>
          <cell r="G309">
            <v>103684</v>
          </cell>
          <cell r="H309">
            <v>3626</v>
          </cell>
          <cell r="I309">
            <v>102418097</v>
          </cell>
          <cell r="J309">
            <v>27744</v>
          </cell>
          <cell r="K309">
            <v>26.76</v>
          </cell>
          <cell r="L309">
            <v>28.4</v>
          </cell>
          <cell r="M309">
            <v>15.35</v>
          </cell>
        </row>
        <row r="310">
          <cell r="A310">
            <v>42766</v>
          </cell>
          <cell r="B310">
            <v>976</v>
          </cell>
          <cell r="C310">
            <v>977.4</v>
          </cell>
          <cell r="D310">
            <v>965</v>
          </cell>
          <cell r="E310">
            <v>970.8</v>
          </cell>
          <cell r="F310">
            <v>971.56423397040601</v>
          </cell>
          <cell r="G310">
            <v>77856</v>
          </cell>
          <cell r="H310">
            <v>2073</v>
          </cell>
          <cell r="I310">
            <v>75642105</v>
          </cell>
          <cell r="J310">
            <v>29599</v>
          </cell>
          <cell r="K310">
            <v>38.020000000000003</v>
          </cell>
          <cell r="L310">
            <v>12.4</v>
          </cell>
          <cell r="M310">
            <v>-5.2</v>
          </cell>
        </row>
        <row r="311">
          <cell r="A311">
            <v>42765</v>
          </cell>
          <cell r="B311">
            <v>970</v>
          </cell>
          <cell r="C311">
            <v>979.65</v>
          </cell>
          <cell r="D311">
            <v>964</v>
          </cell>
          <cell r="E311">
            <v>971.45</v>
          </cell>
          <cell r="F311">
            <v>970.48948470584003</v>
          </cell>
          <cell r="G311">
            <v>55871</v>
          </cell>
          <cell r="H311">
            <v>2053</v>
          </cell>
          <cell r="I311">
            <v>54222218</v>
          </cell>
          <cell r="J311">
            <v>14212</v>
          </cell>
          <cell r="K311">
            <v>25.44</v>
          </cell>
          <cell r="L311">
            <v>15.65</v>
          </cell>
          <cell r="M311">
            <v>1.45</v>
          </cell>
        </row>
        <row r="312">
          <cell r="A312">
            <v>42762</v>
          </cell>
          <cell r="B312">
            <v>981</v>
          </cell>
          <cell r="C312">
            <v>989</v>
          </cell>
          <cell r="D312">
            <v>965</v>
          </cell>
          <cell r="E312">
            <v>969.1</v>
          </cell>
          <cell r="F312">
            <v>975.22566055200195</v>
          </cell>
          <cell r="G312">
            <v>95072</v>
          </cell>
          <cell r="H312">
            <v>2850</v>
          </cell>
          <cell r="I312">
            <v>92716654</v>
          </cell>
          <cell r="J312">
            <v>32356</v>
          </cell>
          <cell r="K312">
            <v>34.03</v>
          </cell>
          <cell r="L312">
            <v>24</v>
          </cell>
          <cell r="M312">
            <v>-11.9</v>
          </cell>
        </row>
        <row r="313">
          <cell r="A313">
            <v>42760</v>
          </cell>
          <cell r="B313">
            <v>976.15</v>
          </cell>
          <cell r="C313">
            <v>981.25</v>
          </cell>
          <cell r="D313">
            <v>970</v>
          </cell>
          <cell r="E313">
            <v>977.2</v>
          </cell>
          <cell r="F313">
            <v>977.35932563791005</v>
          </cell>
          <cell r="G313">
            <v>65840</v>
          </cell>
          <cell r="H313">
            <v>2194</v>
          </cell>
          <cell r="I313">
            <v>64349338</v>
          </cell>
          <cell r="J313">
            <v>18474</v>
          </cell>
          <cell r="K313">
            <v>28.06</v>
          </cell>
          <cell r="L313">
            <v>11.25</v>
          </cell>
          <cell r="M313">
            <v>1.05</v>
          </cell>
        </row>
        <row r="314">
          <cell r="A314">
            <v>42759</v>
          </cell>
          <cell r="B314">
            <v>962.25</v>
          </cell>
          <cell r="C314">
            <v>979</v>
          </cell>
          <cell r="D314">
            <v>953.8</v>
          </cell>
          <cell r="E314">
            <v>973.85</v>
          </cell>
          <cell r="F314">
            <v>965.99915297898099</v>
          </cell>
          <cell r="G314">
            <v>114519</v>
          </cell>
          <cell r="H314">
            <v>3700</v>
          </cell>
          <cell r="I314">
            <v>110625257</v>
          </cell>
          <cell r="J314">
            <v>24187</v>
          </cell>
          <cell r="K314">
            <v>21.12</v>
          </cell>
          <cell r="L314">
            <v>25.2</v>
          </cell>
          <cell r="M314">
            <v>11.6</v>
          </cell>
        </row>
        <row r="315">
          <cell r="A315">
            <v>42758</v>
          </cell>
          <cell r="B315">
            <v>969</v>
          </cell>
          <cell r="C315">
            <v>973.5</v>
          </cell>
          <cell r="D315">
            <v>958</v>
          </cell>
          <cell r="E315">
            <v>964.25</v>
          </cell>
          <cell r="F315">
            <v>963.95956964158404</v>
          </cell>
          <cell r="G315">
            <v>77145</v>
          </cell>
          <cell r="H315">
            <v>2791</v>
          </cell>
          <cell r="I315">
            <v>74364661</v>
          </cell>
          <cell r="J315">
            <v>14660</v>
          </cell>
          <cell r="K315">
            <v>19</v>
          </cell>
          <cell r="L315">
            <v>15.5</v>
          </cell>
          <cell r="M315">
            <v>-4.75</v>
          </cell>
        </row>
        <row r="316">
          <cell r="A316">
            <v>42755</v>
          </cell>
          <cell r="B316">
            <v>960</v>
          </cell>
          <cell r="C316">
            <v>977.4</v>
          </cell>
          <cell r="D316">
            <v>945</v>
          </cell>
          <cell r="E316">
            <v>965.8</v>
          </cell>
          <cell r="F316">
            <v>967.401435792249</v>
          </cell>
          <cell r="G316">
            <v>68255</v>
          </cell>
          <cell r="H316">
            <v>2429</v>
          </cell>
          <cell r="I316">
            <v>66029985</v>
          </cell>
          <cell r="J316">
            <v>15499</v>
          </cell>
          <cell r="K316">
            <v>22.71</v>
          </cell>
          <cell r="L316">
            <v>32.4</v>
          </cell>
          <cell r="M316">
            <v>5.8</v>
          </cell>
        </row>
        <row r="317">
          <cell r="A317">
            <v>42754</v>
          </cell>
          <cell r="B317">
            <v>962.7</v>
          </cell>
          <cell r="C317">
            <v>965</v>
          </cell>
          <cell r="D317">
            <v>954.45</v>
          </cell>
          <cell r="E317">
            <v>960.05</v>
          </cell>
          <cell r="F317">
            <v>959.48708002380795</v>
          </cell>
          <cell r="G317">
            <v>48723</v>
          </cell>
          <cell r="H317">
            <v>1761</v>
          </cell>
          <cell r="I317">
            <v>46749089</v>
          </cell>
          <cell r="J317">
            <v>14865</v>
          </cell>
          <cell r="K317">
            <v>30.51</v>
          </cell>
          <cell r="L317">
            <v>10.55</v>
          </cell>
          <cell r="M317">
            <v>-2.65</v>
          </cell>
        </row>
        <row r="318">
          <cell r="A318">
            <v>42753</v>
          </cell>
          <cell r="B318">
            <v>960</v>
          </cell>
          <cell r="C318">
            <v>971.2</v>
          </cell>
          <cell r="D318">
            <v>956.55</v>
          </cell>
          <cell r="E318">
            <v>961.15</v>
          </cell>
          <cell r="F318">
            <v>965.39603850425704</v>
          </cell>
          <cell r="G318">
            <v>108040</v>
          </cell>
          <cell r="H318">
            <v>2799</v>
          </cell>
          <cell r="I318">
            <v>104301388</v>
          </cell>
          <cell r="J318">
            <v>62364</v>
          </cell>
          <cell r="K318">
            <v>57.72</v>
          </cell>
          <cell r="L318">
            <v>14.65</v>
          </cell>
          <cell r="M318">
            <v>1.1499999999999999</v>
          </cell>
        </row>
        <row r="319">
          <cell r="A319">
            <v>42752</v>
          </cell>
          <cell r="B319">
            <v>947</v>
          </cell>
          <cell r="C319">
            <v>963.5</v>
          </cell>
          <cell r="D319">
            <v>937.75</v>
          </cell>
          <cell r="E319">
            <v>960.15</v>
          </cell>
          <cell r="F319">
            <v>952.39936376449805</v>
          </cell>
          <cell r="G319">
            <v>126997</v>
          </cell>
          <cell r="H319">
            <v>4678</v>
          </cell>
          <cell r="I319">
            <v>120951862</v>
          </cell>
          <cell r="J319">
            <v>43253</v>
          </cell>
          <cell r="K319">
            <v>34.06</v>
          </cell>
          <cell r="L319">
            <v>25.75</v>
          </cell>
          <cell r="M319">
            <v>13.15</v>
          </cell>
        </row>
        <row r="320">
          <cell r="A320">
            <v>42751</v>
          </cell>
          <cell r="B320">
            <v>932.85</v>
          </cell>
          <cell r="C320">
            <v>941.6</v>
          </cell>
          <cell r="D320">
            <v>927</v>
          </cell>
          <cell r="E320">
            <v>934.75</v>
          </cell>
          <cell r="F320">
            <v>936.57240939864505</v>
          </cell>
          <cell r="G320">
            <v>62775</v>
          </cell>
          <cell r="H320">
            <v>2446</v>
          </cell>
          <cell r="I320">
            <v>58793333</v>
          </cell>
          <cell r="J320">
            <v>20450</v>
          </cell>
          <cell r="K320">
            <v>32.58</v>
          </cell>
          <cell r="L320">
            <v>14.6</v>
          </cell>
          <cell r="M320">
            <v>1.9</v>
          </cell>
        </row>
        <row r="321">
          <cell r="A321">
            <v>42748</v>
          </cell>
          <cell r="B321">
            <v>938.95</v>
          </cell>
          <cell r="C321">
            <v>938.95</v>
          </cell>
          <cell r="D321">
            <v>927.5</v>
          </cell>
          <cell r="E321">
            <v>932.85</v>
          </cell>
          <cell r="F321">
            <v>932.18619737489098</v>
          </cell>
          <cell r="G321">
            <v>52874</v>
          </cell>
          <cell r="H321">
            <v>1741</v>
          </cell>
          <cell r="I321">
            <v>49288413</v>
          </cell>
          <cell r="J321">
            <v>9221</v>
          </cell>
          <cell r="K321">
            <v>17.440000000000001</v>
          </cell>
          <cell r="L321">
            <v>11.45</v>
          </cell>
          <cell r="M321">
            <v>-6.1</v>
          </cell>
        </row>
        <row r="322">
          <cell r="A322">
            <v>42747</v>
          </cell>
          <cell r="B322">
            <v>934.1</v>
          </cell>
          <cell r="C322">
            <v>939.5</v>
          </cell>
          <cell r="D322">
            <v>925.3</v>
          </cell>
          <cell r="E322">
            <v>932.75</v>
          </cell>
          <cell r="F322">
            <v>932.51599769832899</v>
          </cell>
          <cell r="G322">
            <v>92107</v>
          </cell>
          <cell r="H322">
            <v>2865</v>
          </cell>
          <cell r="I322">
            <v>85891251</v>
          </cell>
          <cell r="J322">
            <v>13411</v>
          </cell>
          <cell r="K322">
            <v>14.56</v>
          </cell>
          <cell r="L322">
            <v>14.2</v>
          </cell>
          <cell r="M322">
            <v>-1.35</v>
          </cell>
        </row>
        <row r="323">
          <cell r="A323">
            <v>42746</v>
          </cell>
          <cell r="B323">
            <v>927.5</v>
          </cell>
          <cell r="C323">
            <v>939.5</v>
          </cell>
          <cell r="D323">
            <v>922.5</v>
          </cell>
          <cell r="E323">
            <v>934.1</v>
          </cell>
          <cell r="F323">
            <v>932.22786367900903</v>
          </cell>
          <cell r="G323">
            <v>82071</v>
          </cell>
          <cell r="H323">
            <v>2752</v>
          </cell>
          <cell r="I323">
            <v>76508873</v>
          </cell>
          <cell r="J323">
            <v>28047</v>
          </cell>
          <cell r="K323">
            <v>34.17</v>
          </cell>
          <cell r="L323">
            <v>17</v>
          </cell>
          <cell r="M323">
            <v>6.6</v>
          </cell>
        </row>
        <row r="324">
          <cell r="A324">
            <v>42745</v>
          </cell>
          <cell r="B324">
            <v>918.4</v>
          </cell>
          <cell r="C324">
            <v>928</v>
          </cell>
          <cell r="D324">
            <v>908.5</v>
          </cell>
          <cell r="E324">
            <v>924.35</v>
          </cell>
          <cell r="F324">
            <v>919.51280588096995</v>
          </cell>
          <cell r="G324">
            <v>89373</v>
          </cell>
          <cell r="H324">
            <v>3976</v>
          </cell>
          <cell r="I324">
            <v>82179618</v>
          </cell>
          <cell r="J324">
            <v>23210</v>
          </cell>
          <cell r="K324">
            <v>25.97</v>
          </cell>
          <cell r="L324">
            <v>19.5</v>
          </cell>
          <cell r="M324">
            <v>5.95</v>
          </cell>
        </row>
        <row r="325">
          <cell r="A325">
            <v>42744</v>
          </cell>
          <cell r="B325">
            <v>930</v>
          </cell>
          <cell r="C325">
            <v>933.85</v>
          </cell>
          <cell r="D325">
            <v>907</v>
          </cell>
          <cell r="E325">
            <v>910.3</v>
          </cell>
          <cell r="F325">
            <v>915.95201379834202</v>
          </cell>
          <cell r="G325">
            <v>97403</v>
          </cell>
          <cell r="H325">
            <v>3506</v>
          </cell>
          <cell r="I325">
            <v>89216474</v>
          </cell>
          <cell r="J325">
            <v>36224</v>
          </cell>
          <cell r="K325">
            <v>37.19</v>
          </cell>
          <cell r="L325">
            <v>26.85</v>
          </cell>
          <cell r="M325">
            <v>-19.7</v>
          </cell>
        </row>
        <row r="326">
          <cell r="A326">
            <v>42741</v>
          </cell>
          <cell r="B326">
            <v>916</v>
          </cell>
          <cell r="C326">
            <v>931.4</v>
          </cell>
          <cell r="D326">
            <v>916</v>
          </cell>
          <cell r="E326">
            <v>927.7</v>
          </cell>
          <cell r="F326">
            <v>926.67147671476698</v>
          </cell>
          <cell r="G326">
            <v>99999</v>
          </cell>
          <cell r="H326">
            <v>3832</v>
          </cell>
          <cell r="I326">
            <v>92666221</v>
          </cell>
          <cell r="J326">
            <v>28322</v>
          </cell>
          <cell r="K326">
            <v>28.32</v>
          </cell>
          <cell r="L326">
            <v>15.4</v>
          </cell>
          <cell r="M326">
            <v>11.7</v>
          </cell>
        </row>
        <row r="327">
          <cell r="A327">
            <v>42740</v>
          </cell>
          <cell r="B327">
            <v>914</v>
          </cell>
          <cell r="C327">
            <v>919.8</v>
          </cell>
          <cell r="D327">
            <v>902.2</v>
          </cell>
          <cell r="E327">
            <v>916.45</v>
          </cell>
          <cell r="F327">
            <v>909.37964940583004</v>
          </cell>
          <cell r="G327">
            <v>176044</v>
          </cell>
          <cell r="H327">
            <v>4096</v>
          </cell>
          <cell r="I327">
            <v>160090831</v>
          </cell>
          <cell r="J327">
            <v>101911</v>
          </cell>
          <cell r="K327">
            <v>57.89</v>
          </cell>
          <cell r="L327">
            <v>17.600000000000001</v>
          </cell>
          <cell r="M327">
            <v>2.4500000000000002</v>
          </cell>
        </row>
        <row r="328">
          <cell r="A328">
            <v>42739</v>
          </cell>
          <cell r="B328">
            <v>902.45</v>
          </cell>
          <cell r="C328">
            <v>914.8</v>
          </cell>
          <cell r="D328">
            <v>900</v>
          </cell>
          <cell r="E328">
            <v>906.15</v>
          </cell>
          <cell r="F328">
            <v>906.70574779606397</v>
          </cell>
          <cell r="G328">
            <v>116723</v>
          </cell>
          <cell r="H328">
            <v>4661</v>
          </cell>
          <cell r="I328">
            <v>105833415</v>
          </cell>
          <cell r="J328">
            <v>27948</v>
          </cell>
          <cell r="K328">
            <v>23.94</v>
          </cell>
          <cell r="L328">
            <v>14.8</v>
          </cell>
          <cell r="M328">
            <v>3.7</v>
          </cell>
        </row>
        <row r="329">
          <cell r="A329">
            <v>42738</v>
          </cell>
          <cell r="B329">
            <v>912.8</v>
          </cell>
          <cell r="C329">
            <v>912.8</v>
          </cell>
          <cell r="D329">
            <v>896.05</v>
          </cell>
          <cell r="E329">
            <v>898.55</v>
          </cell>
          <cell r="F329">
            <v>902.84345325143795</v>
          </cell>
          <cell r="G329">
            <v>102570</v>
          </cell>
          <cell r="H329">
            <v>3294</v>
          </cell>
          <cell r="I329">
            <v>92604653</v>
          </cell>
          <cell r="J329">
            <v>28081</v>
          </cell>
          <cell r="K329">
            <v>27.38</v>
          </cell>
          <cell r="L329">
            <v>16.75</v>
          </cell>
          <cell r="M329">
            <v>-14.25</v>
          </cell>
        </row>
        <row r="330">
          <cell r="A330">
            <v>42737</v>
          </cell>
          <cell r="B330">
            <v>895</v>
          </cell>
          <cell r="C330">
            <v>908.35</v>
          </cell>
          <cell r="D330">
            <v>882.8</v>
          </cell>
          <cell r="E330">
            <v>903.55</v>
          </cell>
          <cell r="F330">
            <v>897.48890390179804</v>
          </cell>
          <cell r="G330">
            <v>78451</v>
          </cell>
          <cell r="H330">
            <v>2863</v>
          </cell>
          <cell r="I330">
            <v>70408902</v>
          </cell>
          <cell r="J330">
            <v>16819</v>
          </cell>
          <cell r="K330">
            <v>21.44</v>
          </cell>
          <cell r="L330">
            <v>25.55</v>
          </cell>
          <cell r="M330">
            <v>8.5500000000000007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OLAC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488.5</v>
          </cell>
          <cell r="C2">
            <v>504.5</v>
          </cell>
          <cell r="D2">
            <v>487.5</v>
          </cell>
          <cell r="E2">
            <v>499.9</v>
          </cell>
          <cell r="F2">
            <v>495.51897761122302</v>
          </cell>
          <cell r="G2">
            <v>10407</v>
          </cell>
          <cell r="H2">
            <v>393</v>
          </cell>
          <cell r="I2">
            <v>5156866</v>
          </cell>
          <cell r="J2">
            <v>5273</v>
          </cell>
          <cell r="K2">
            <v>50.67</v>
          </cell>
          <cell r="L2">
            <v>17</v>
          </cell>
          <cell r="M2">
            <v>11.4</v>
          </cell>
        </row>
        <row r="3">
          <cell r="A3">
            <v>43217</v>
          </cell>
          <cell r="B3">
            <v>480</v>
          </cell>
          <cell r="C3">
            <v>485.9</v>
          </cell>
          <cell r="D3">
            <v>479.05</v>
          </cell>
          <cell r="E3">
            <v>481.2</v>
          </cell>
          <cell r="F3">
            <v>480.919516640788</v>
          </cell>
          <cell r="G3">
            <v>74065</v>
          </cell>
          <cell r="H3">
            <v>292</v>
          </cell>
          <cell r="I3">
            <v>35619304</v>
          </cell>
          <cell r="J3">
            <v>71836</v>
          </cell>
          <cell r="K3">
            <v>96.99</v>
          </cell>
          <cell r="L3">
            <v>6.85</v>
          </cell>
          <cell r="M3">
            <v>1.2</v>
          </cell>
        </row>
        <row r="4">
          <cell r="A4">
            <v>43216</v>
          </cell>
          <cell r="B4">
            <v>483</v>
          </cell>
          <cell r="C4">
            <v>484.25</v>
          </cell>
          <cell r="D4">
            <v>480</v>
          </cell>
          <cell r="E4">
            <v>482.05</v>
          </cell>
          <cell r="F4">
            <v>481.84878863826202</v>
          </cell>
          <cell r="G4">
            <v>2394</v>
          </cell>
          <cell r="H4">
            <v>112</v>
          </cell>
          <cell r="I4">
            <v>1153546</v>
          </cell>
          <cell r="J4">
            <v>1587</v>
          </cell>
          <cell r="K4">
            <v>66.290000000000006</v>
          </cell>
          <cell r="L4">
            <v>4.25</v>
          </cell>
          <cell r="M4">
            <v>-0.95</v>
          </cell>
        </row>
        <row r="5">
          <cell r="A5">
            <v>43215</v>
          </cell>
          <cell r="B5">
            <v>486</v>
          </cell>
          <cell r="C5">
            <v>488.95</v>
          </cell>
          <cell r="D5">
            <v>482.1</v>
          </cell>
          <cell r="E5">
            <v>482.85</v>
          </cell>
          <cell r="F5">
            <v>484.900928792569</v>
          </cell>
          <cell r="G5">
            <v>1938</v>
          </cell>
          <cell r="H5">
            <v>111</v>
          </cell>
          <cell r="I5">
            <v>939738</v>
          </cell>
          <cell r="J5">
            <v>1235</v>
          </cell>
          <cell r="K5">
            <v>63.73</v>
          </cell>
          <cell r="L5">
            <v>6.85</v>
          </cell>
          <cell r="M5">
            <v>-3.15</v>
          </cell>
        </row>
        <row r="6">
          <cell r="A6">
            <v>43214</v>
          </cell>
          <cell r="B6">
            <v>489.95</v>
          </cell>
          <cell r="C6">
            <v>492.2</v>
          </cell>
          <cell r="D6">
            <v>485</v>
          </cell>
          <cell r="E6">
            <v>486.95</v>
          </cell>
          <cell r="F6">
            <v>489.14533205004801</v>
          </cell>
          <cell r="G6">
            <v>3117</v>
          </cell>
          <cell r="H6">
            <v>117</v>
          </cell>
          <cell r="I6">
            <v>1524666</v>
          </cell>
          <cell r="J6">
            <v>1796</v>
          </cell>
          <cell r="K6">
            <v>57.62</v>
          </cell>
          <cell r="L6">
            <v>7.2</v>
          </cell>
          <cell r="M6">
            <v>-3</v>
          </cell>
        </row>
        <row r="7">
          <cell r="A7">
            <v>43213</v>
          </cell>
          <cell r="B7">
            <v>489</v>
          </cell>
          <cell r="C7">
            <v>490.5</v>
          </cell>
          <cell r="D7">
            <v>483</v>
          </cell>
          <cell r="E7">
            <v>483.8</v>
          </cell>
          <cell r="F7">
            <v>486.28972272953598</v>
          </cell>
          <cell r="G7">
            <v>6023</v>
          </cell>
          <cell r="H7">
            <v>261</v>
          </cell>
          <cell r="I7">
            <v>2928923</v>
          </cell>
          <cell r="J7">
            <v>3596</v>
          </cell>
          <cell r="K7">
            <v>59.7</v>
          </cell>
          <cell r="L7">
            <v>7.5</v>
          </cell>
          <cell r="M7">
            <v>-5.2</v>
          </cell>
        </row>
        <row r="8">
          <cell r="A8">
            <v>43210</v>
          </cell>
          <cell r="B8">
            <v>492.05</v>
          </cell>
          <cell r="C8">
            <v>494.25</v>
          </cell>
          <cell r="D8">
            <v>485</v>
          </cell>
          <cell r="E8">
            <v>488.85</v>
          </cell>
          <cell r="F8">
            <v>489.65731358794397</v>
          </cell>
          <cell r="G8">
            <v>3849</v>
          </cell>
          <cell r="H8">
            <v>211</v>
          </cell>
          <cell r="I8">
            <v>1884691</v>
          </cell>
          <cell r="J8">
            <v>2328</v>
          </cell>
          <cell r="K8">
            <v>60.48</v>
          </cell>
          <cell r="L8">
            <v>9.25</v>
          </cell>
          <cell r="M8">
            <v>-3.2</v>
          </cell>
        </row>
        <row r="9">
          <cell r="A9">
            <v>43209</v>
          </cell>
          <cell r="B9">
            <v>493.3</v>
          </cell>
          <cell r="C9">
            <v>496.35</v>
          </cell>
          <cell r="D9">
            <v>491.5</v>
          </cell>
          <cell r="E9">
            <v>493.45</v>
          </cell>
          <cell r="F9">
            <v>492.86769865841001</v>
          </cell>
          <cell r="G9">
            <v>4845</v>
          </cell>
          <cell r="H9">
            <v>281</v>
          </cell>
          <cell r="I9">
            <v>2387944</v>
          </cell>
          <cell r="J9">
            <v>2651</v>
          </cell>
          <cell r="K9">
            <v>54.72</v>
          </cell>
          <cell r="L9">
            <v>4.8499999999999996</v>
          </cell>
          <cell r="M9">
            <v>0.15</v>
          </cell>
        </row>
        <row r="10">
          <cell r="A10">
            <v>43208</v>
          </cell>
          <cell r="B10">
            <v>500.1</v>
          </cell>
          <cell r="C10">
            <v>508.95</v>
          </cell>
          <cell r="D10">
            <v>488.85</v>
          </cell>
          <cell r="E10">
            <v>493.85</v>
          </cell>
          <cell r="F10">
            <v>502.48768537886002</v>
          </cell>
          <cell r="G10">
            <v>53067</v>
          </cell>
          <cell r="H10">
            <v>1024</v>
          </cell>
          <cell r="I10">
            <v>26665514</v>
          </cell>
          <cell r="J10">
            <v>43553</v>
          </cell>
          <cell r="K10">
            <v>82.07</v>
          </cell>
          <cell r="L10">
            <v>20.100000000000001</v>
          </cell>
          <cell r="M10">
            <v>-6.25</v>
          </cell>
        </row>
        <row r="11">
          <cell r="A11">
            <v>43207</v>
          </cell>
          <cell r="B11">
            <v>487.1</v>
          </cell>
          <cell r="C11">
            <v>508.95</v>
          </cell>
          <cell r="D11">
            <v>487.1</v>
          </cell>
          <cell r="E11">
            <v>498.85</v>
          </cell>
          <cell r="F11">
            <v>494.35709602159199</v>
          </cell>
          <cell r="G11">
            <v>65579</v>
          </cell>
          <cell r="H11">
            <v>578</v>
          </cell>
          <cell r="I11">
            <v>32419444</v>
          </cell>
          <cell r="J11">
            <v>57804</v>
          </cell>
          <cell r="K11">
            <v>88.14</v>
          </cell>
          <cell r="L11">
            <v>21.85</v>
          </cell>
          <cell r="M11">
            <v>11.75</v>
          </cell>
        </row>
        <row r="12">
          <cell r="A12">
            <v>43206</v>
          </cell>
          <cell r="B12">
            <v>492</v>
          </cell>
          <cell r="C12">
            <v>492</v>
          </cell>
          <cell r="D12">
            <v>482</v>
          </cell>
          <cell r="E12">
            <v>487.35</v>
          </cell>
          <cell r="F12">
            <v>487.43707692307601</v>
          </cell>
          <cell r="G12">
            <v>6500</v>
          </cell>
          <cell r="H12">
            <v>165</v>
          </cell>
          <cell r="I12">
            <v>3168341</v>
          </cell>
          <cell r="J12">
            <v>3801</v>
          </cell>
          <cell r="K12">
            <v>58.48</v>
          </cell>
          <cell r="L12">
            <v>10</v>
          </cell>
          <cell r="M12">
            <v>-4.6500000000000004</v>
          </cell>
        </row>
        <row r="13">
          <cell r="A13">
            <v>43203</v>
          </cell>
          <cell r="B13">
            <v>495.95</v>
          </cell>
          <cell r="C13">
            <v>496.55</v>
          </cell>
          <cell r="D13">
            <v>487</v>
          </cell>
          <cell r="E13">
            <v>490.3</v>
          </cell>
          <cell r="F13">
            <v>491.48832116788299</v>
          </cell>
          <cell r="G13">
            <v>2740</v>
          </cell>
          <cell r="H13">
            <v>205</v>
          </cell>
          <cell r="I13">
            <v>1346678</v>
          </cell>
          <cell r="J13">
            <v>1716</v>
          </cell>
          <cell r="K13">
            <v>62.63</v>
          </cell>
          <cell r="L13">
            <v>9.5500000000000007</v>
          </cell>
          <cell r="M13">
            <v>-5.65</v>
          </cell>
        </row>
        <row r="14">
          <cell r="A14">
            <v>43202</v>
          </cell>
          <cell r="B14">
            <v>497</v>
          </cell>
          <cell r="C14">
            <v>498</v>
          </cell>
          <cell r="D14">
            <v>488</v>
          </cell>
          <cell r="E14">
            <v>490.75</v>
          </cell>
          <cell r="F14">
            <v>490.93170918856703</v>
          </cell>
          <cell r="G14">
            <v>5213</v>
          </cell>
          <cell r="H14">
            <v>295</v>
          </cell>
          <cell r="I14">
            <v>2559227</v>
          </cell>
          <cell r="J14">
            <v>2908</v>
          </cell>
          <cell r="K14">
            <v>55.78</v>
          </cell>
          <cell r="L14">
            <v>10</v>
          </cell>
          <cell r="M14">
            <v>-6.25</v>
          </cell>
        </row>
        <row r="15">
          <cell r="A15">
            <v>43201</v>
          </cell>
          <cell r="B15">
            <v>498.9</v>
          </cell>
          <cell r="C15">
            <v>498.9</v>
          </cell>
          <cell r="D15">
            <v>489.05</v>
          </cell>
          <cell r="E15">
            <v>491.5</v>
          </cell>
          <cell r="F15">
            <v>492.97491179929398</v>
          </cell>
          <cell r="G15">
            <v>5102</v>
          </cell>
          <cell r="H15">
            <v>362</v>
          </cell>
          <cell r="I15">
            <v>2515158</v>
          </cell>
          <cell r="J15">
            <v>2899</v>
          </cell>
          <cell r="K15">
            <v>56.82</v>
          </cell>
          <cell r="L15">
            <v>9.85</v>
          </cell>
          <cell r="M15">
            <v>-7.4</v>
          </cell>
        </row>
        <row r="16">
          <cell r="A16">
            <v>43200</v>
          </cell>
          <cell r="B16">
            <v>506.1</v>
          </cell>
          <cell r="C16">
            <v>510</v>
          </cell>
          <cell r="D16">
            <v>489</v>
          </cell>
          <cell r="E16">
            <v>490.6</v>
          </cell>
          <cell r="F16">
            <v>497.59610746070001</v>
          </cell>
          <cell r="G16">
            <v>12023</v>
          </cell>
          <cell r="H16">
            <v>713</v>
          </cell>
          <cell r="I16">
            <v>5982598</v>
          </cell>
          <cell r="J16">
            <v>6779</v>
          </cell>
          <cell r="K16">
            <v>56.38</v>
          </cell>
          <cell r="L16">
            <v>21</v>
          </cell>
          <cell r="M16">
            <v>-15.5</v>
          </cell>
        </row>
        <row r="17">
          <cell r="A17">
            <v>43199</v>
          </cell>
          <cell r="B17">
            <v>501.25</v>
          </cell>
          <cell r="C17">
            <v>509.3</v>
          </cell>
          <cell r="D17">
            <v>497.8</v>
          </cell>
          <cell r="E17">
            <v>500.4</v>
          </cell>
          <cell r="F17">
            <v>502.99574468085098</v>
          </cell>
          <cell r="G17">
            <v>5875</v>
          </cell>
          <cell r="H17">
            <v>332</v>
          </cell>
          <cell r="I17">
            <v>2955100</v>
          </cell>
          <cell r="J17">
            <v>2665</v>
          </cell>
          <cell r="K17">
            <v>45.36</v>
          </cell>
          <cell r="L17">
            <v>11.5</v>
          </cell>
          <cell r="M17">
            <v>-0.85</v>
          </cell>
        </row>
        <row r="18">
          <cell r="A18">
            <v>43196</v>
          </cell>
          <cell r="B18">
            <v>501.95</v>
          </cell>
          <cell r="C18">
            <v>505.4</v>
          </cell>
          <cell r="D18">
            <v>500.1</v>
          </cell>
          <cell r="E18">
            <v>500.85</v>
          </cell>
          <cell r="F18">
            <v>501.56623081296101</v>
          </cell>
          <cell r="G18">
            <v>3518</v>
          </cell>
          <cell r="H18">
            <v>156</v>
          </cell>
          <cell r="I18">
            <v>1764510</v>
          </cell>
          <cell r="J18">
            <v>1984</v>
          </cell>
          <cell r="K18">
            <v>56.4</v>
          </cell>
          <cell r="L18">
            <v>5.3</v>
          </cell>
          <cell r="M18">
            <v>-1.1000000000000001</v>
          </cell>
        </row>
        <row r="19">
          <cell r="A19">
            <v>43195</v>
          </cell>
          <cell r="B19">
            <v>507.75</v>
          </cell>
          <cell r="C19">
            <v>507.75</v>
          </cell>
          <cell r="D19">
            <v>498.1</v>
          </cell>
          <cell r="E19">
            <v>502.45</v>
          </cell>
          <cell r="F19">
            <v>501.92263610315098</v>
          </cell>
          <cell r="G19">
            <v>2792</v>
          </cell>
          <cell r="H19">
            <v>294</v>
          </cell>
          <cell r="I19">
            <v>1401368</v>
          </cell>
          <cell r="J19">
            <v>764</v>
          </cell>
          <cell r="K19">
            <v>27.36</v>
          </cell>
          <cell r="L19">
            <v>9.65</v>
          </cell>
          <cell r="M19">
            <v>-5.3</v>
          </cell>
        </row>
        <row r="20">
          <cell r="A20">
            <v>43194</v>
          </cell>
          <cell r="B20">
            <v>500.9</v>
          </cell>
          <cell r="C20">
            <v>507.4</v>
          </cell>
          <cell r="D20">
            <v>496.65</v>
          </cell>
          <cell r="E20">
            <v>499.2</v>
          </cell>
          <cell r="F20">
            <v>501.96412232121298</v>
          </cell>
          <cell r="G20">
            <v>4153</v>
          </cell>
          <cell r="H20">
            <v>244</v>
          </cell>
          <cell r="I20">
            <v>2084657</v>
          </cell>
          <cell r="J20">
            <v>2056</v>
          </cell>
          <cell r="K20">
            <v>49.51</v>
          </cell>
          <cell r="L20">
            <v>10.75</v>
          </cell>
          <cell r="M20">
            <v>-1.7</v>
          </cell>
        </row>
        <row r="21">
          <cell r="A21">
            <v>43193</v>
          </cell>
          <cell r="B21">
            <v>505.15</v>
          </cell>
          <cell r="C21">
            <v>506.5</v>
          </cell>
          <cell r="D21">
            <v>501.35</v>
          </cell>
          <cell r="E21">
            <v>502.85</v>
          </cell>
          <cell r="F21">
            <v>503.97071405067402</v>
          </cell>
          <cell r="G21">
            <v>3039</v>
          </cell>
          <cell r="H21">
            <v>245</v>
          </cell>
          <cell r="I21">
            <v>1531567</v>
          </cell>
          <cell r="J21">
            <v>1439</v>
          </cell>
          <cell r="K21">
            <v>47.35</v>
          </cell>
          <cell r="L21">
            <v>5.15</v>
          </cell>
          <cell r="M21">
            <v>-2.2999999999999998</v>
          </cell>
        </row>
        <row r="22">
          <cell r="A22">
            <v>43192</v>
          </cell>
          <cell r="B22">
            <v>504.2</v>
          </cell>
          <cell r="C22">
            <v>511.95</v>
          </cell>
          <cell r="D22">
            <v>499</v>
          </cell>
          <cell r="E22">
            <v>505.8</v>
          </cell>
          <cell r="F22">
            <v>506.63077926920198</v>
          </cell>
          <cell r="G22">
            <v>10728</v>
          </cell>
          <cell r="H22">
            <v>589</v>
          </cell>
          <cell r="I22">
            <v>5435135</v>
          </cell>
          <cell r="J22">
            <v>2352</v>
          </cell>
          <cell r="K22">
            <v>21.92</v>
          </cell>
          <cell r="L22">
            <v>12.95</v>
          </cell>
          <cell r="M22">
            <v>1.6</v>
          </cell>
        </row>
        <row r="23">
          <cell r="A23">
            <v>43187</v>
          </cell>
          <cell r="B23">
            <v>490</v>
          </cell>
          <cell r="C23">
            <v>508</v>
          </cell>
          <cell r="D23">
            <v>475</v>
          </cell>
          <cell r="E23">
            <v>504.2</v>
          </cell>
          <cell r="F23">
            <v>495.73765017308</v>
          </cell>
          <cell r="G23">
            <v>24555</v>
          </cell>
          <cell r="H23">
            <v>823</v>
          </cell>
          <cell r="I23">
            <v>12172838</v>
          </cell>
          <cell r="J23">
            <v>13634</v>
          </cell>
          <cell r="K23">
            <v>55.52</v>
          </cell>
          <cell r="L23">
            <v>33</v>
          </cell>
          <cell r="M23">
            <v>14.2</v>
          </cell>
        </row>
        <row r="24">
          <cell r="A24">
            <v>43186</v>
          </cell>
          <cell r="B24">
            <v>475</v>
          </cell>
          <cell r="C24">
            <v>498.9</v>
          </cell>
          <cell r="D24">
            <v>465.25</v>
          </cell>
          <cell r="E24">
            <v>490.4</v>
          </cell>
          <cell r="F24">
            <v>479.92271525124801</v>
          </cell>
          <cell r="G24">
            <v>6806</v>
          </cell>
          <cell r="H24">
            <v>425</v>
          </cell>
          <cell r="I24">
            <v>3266354</v>
          </cell>
          <cell r="J24">
            <v>2727</v>
          </cell>
          <cell r="K24">
            <v>40.07</v>
          </cell>
          <cell r="L24">
            <v>33.65</v>
          </cell>
          <cell r="M24">
            <v>15.4</v>
          </cell>
        </row>
        <row r="25">
          <cell r="A25">
            <v>43185</v>
          </cell>
          <cell r="B25">
            <v>460</v>
          </cell>
          <cell r="C25">
            <v>478.85</v>
          </cell>
          <cell r="D25">
            <v>453.2</v>
          </cell>
          <cell r="E25">
            <v>470.9</v>
          </cell>
          <cell r="F25">
            <v>460.535963114754</v>
          </cell>
          <cell r="G25">
            <v>19520</v>
          </cell>
          <cell r="H25">
            <v>1032</v>
          </cell>
          <cell r="I25">
            <v>8989662</v>
          </cell>
          <cell r="J25">
            <v>8276</v>
          </cell>
          <cell r="K25">
            <v>42.4</v>
          </cell>
          <cell r="L25">
            <v>25.65</v>
          </cell>
          <cell r="M25">
            <v>10.9</v>
          </cell>
        </row>
        <row r="26">
          <cell r="A26">
            <v>43182</v>
          </cell>
          <cell r="B26">
            <v>475.3</v>
          </cell>
          <cell r="C26">
            <v>475.3</v>
          </cell>
          <cell r="D26">
            <v>457.25</v>
          </cell>
          <cell r="E26">
            <v>461.85</v>
          </cell>
          <cell r="F26">
            <v>467.17237527922498</v>
          </cell>
          <cell r="G26">
            <v>10744</v>
          </cell>
          <cell r="H26">
            <v>768</v>
          </cell>
          <cell r="I26">
            <v>5019300</v>
          </cell>
          <cell r="J26">
            <v>5205</v>
          </cell>
          <cell r="K26">
            <v>48.45</v>
          </cell>
          <cell r="L26">
            <v>18.05</v>
          </cell>
          <cell r="M26">
            <v>-13.45</v>
          </cell>
        </row>
        <row r="27">
          <cell r="A27">
            <v>43181</v>
          </cell>
          <cell r="B27">
            <v>480</v>
          </cell>
          <cell r="C27">
            <v>494</v>
          </cell>
          <cell r="D27">
            <v>475</v>
          </cell>
          <cell r="E27">
            <v>476.15</v>
          </cell>
          <cell r="F27">
            <v>479.09603269197999</v>
          </cell>
          <cell r="G27">
            <v>5873</v>
          </cell>
          <cell r="H27">
            <v>271</v>
          </cell>
          <cell r="I27">
            <v>2813731</v>
          </cell>
          <cell r="J27">
            <v>3255</v>
          </cell>
          <cell r="K27">
            <v>55.42</v>
          </cell>
          <cell r="L27">
            <v>19</v>
          </cell>
          <cell r="M27">
            <v>-3.85</v>
          </cell>
        </row>
        <row r="28">
          <cell r="A28">
            <v>43180</v>
          </cell>
          <cell r="B28">
            <v>484.2</v>
          </cell>
          <cell r="C28">
            <v>487.8</v>
          </cell>
          <cell r="D28">
            <v>478</v>
          </cell>
          <cell r="E28">
            <v>481.25</v>
          </cell>
          <cell r="F28">
            <v>483.12047849615402</v>
          </cell>
          <cell r="G28">
            <v>7022</v>
          </cell>
          <cell r="H28">
            <v>289</v>
          </cell>
          <cell r="I28">
            <v>3392472</v>
          </cell>
          <cell r="J28">
            <v>5476</v>
          </cell>
          <cell r="K28">
            <v>77.98</v>
          </cell>
          <cell r="L28">
            <v>9.8000000000000007</v>
          </cell>
          <cell r="M28">
            <v>-2.95</v>
          </cell>
        </row>
        <row r="29">
          <cell r="A29">
            <v>43179</v>
          </cell>
          <cell r="B29">
            <v>486</v>
          </cell>
          <cell r="C29">
            <v>490.55</v>
          </cell>
          <cell r="D29">
            <v>482.25</v>
          </cell>
          <cell r="E29">
            <v>484.1</v>
          </cell>
          <cell r="F29">
            <v>486.21601941747502</v>
          </cell>
          <cell r="G29">
            <v>2884</v>
          </cell>
          <cell r="H29">
            <v>155</v>
          </cell>
          <cell r="I29">
            <v>1402247</v>
          </cell>
          <cell r="J29">
            <v>1503</v>
          </cell>
          <cell r="K29">
            <v>52.12</v>
          </cell>
          <cell r="L29">
            <v>8.3000000000000007</v>
          </cell>
          <cell r="M29">
            <v>-1.9</v>
          </cell>
        </row>
        <row r="30">
          <cell r="A30">
            <v>43178</v>
          </cell>
          <cell r="B30">
            <v>497</v>
          </cell>
          <cell r="C30">
            <v>497</v>
          </cell>
          <cell r="D30">
            <v>488</v>
          </cell>
          <cell r="E30">
            <v>489.45</v>
          </cell>
          <cell r="F30">
            <v>493.03232963549902</v>
          </cell>
          <cell r="G30">
            <v>3155</v>
          </cell>
          <cell r="H30">
            <v>185</v>
          </cell>
          <cell r="I30">
            <v>1555517</v>
          </cell>
          <cell r="J30">
            <v>1796</v>
          </cell>
          <cell r="K30">
            <v>56.93</v>
          </cell>
          <cell r="L30">
            <v>9</v>
          </cell>
          <cell r="M30">
            <v>-7.55</v>
          </cell>
        </row>
        <row r="31">
          <cell r="A31">
            <v>43175</v>
          </cell>
          <cell r="B31">
            <v>502.8</v>
          </cell>
          <cell r="C31">
            <v>510</v>
          </cell>
          <cell r="D31">
            <v>493.5</v>
          </cell>
          <cell r="E31">
            <v>502.05</v>
          </cell>
          <cell r="F31">
            <v>503.58325361902899</v>
          </cell>
          <cell r="G31">
            <v>15681</v>
          </cell>
          <cell r="H31">
            <v>671</v>
          </cell>
          <cell r="I31">
            <v>7896689</v>
          </cell>
          <cell r="J31">
            <v>11164</v>
          </cell>
          <cell r="K31">
            <v>71.19</v>
          </cell>
          <cell r="L31">
            <v>16.5</v>
          </cell>
          <cell r="M31">
            <v>-0.75</v>
          </cell>
        </row>
        <row r="32">
          <cell r="A32">
            <v>43174</v>
          </cell>
          <cell r="B32">
            <v>500</v>
          </cell>
          <cell r="C32">
            <v>514</v>
          </cell>
          <cell r="D32">
            <v>490</v>
          </cell>
          <cell r="E32">
            <v>505.15</v>
          </cell>
          <cell r="F32">
            <v>500.40825848594397</v>
          </cell>
          <cell r="G32">
            <v>8573</v>
          </cell>
          <cell r="H32">
            <v>432</v>
          </cell>
          <cell r="I32">
            <v>4290000</v>
          </cell>
          <cell r="J32">
            <v>5437</v>
          </cell>
          <cell r="K32">
            <v>63.42</v>
          </cell>
          <cell r="L32">
            <v>24</v>
          </cell>
          <cell r="M32">
            <v>5.15</v>
          </cell>
        </row>
        <row r="33">
          <cell r="A33">
            <v>43173</v>
          </cell>
          <cell r="B33">
            <v>504</v>
          </cell>
          <cell r="C33">
            <v>507.55</v>
          </cell>
          <cell r="D33">
            <v>499</v>
          </cell>
          <cell r="E33">
            <v>499.5</v>
          </cell>
          <cell r="F33">
            <v>502.59152967400303</v>
          </cell>
          <cell r="G33">
            <v>3589</v>
          </cell>
          <cell r="H33">
            <v>227</v>
          </cell>
          <cell r="I33">
            <v>1803801</v>
          </cell>
          <cell r="J33">
            <v>1873</v>
          </cell>
          <cell r="K33">
            <v>52.19</v>
          </cell>
          <cell r="L33">
            <v>8.5500000000000007</v>
          </cell>
          <cell r="M33">
            <v>-4.5</v>
          </cell>
        </row>
        <row r="34">
          <cell r="A34">
            <v>43172</v>
          </cell>
          <cell r="B34">
            <v>499.95</v>
          </cell>
          <cell r="C34">
            <v>505.95</v>
          </cell>
          <cell r="D34">
            <v>487</v>
          </cell>
          <cell r="E34">
            <v>495.3</v>
          </cell>
          <cell r="F34">
            <v>497.23477637908002</v>
          </cell>
          <cell r="G34">
            <v>29313</v>
          </cell>
          <cell r="H34">
            <v>924</v>
          </cell>
          <cell r="I34">
            <v>14575443</v>
          </cell>
          <cell r="J34">
            <v>14934</v>
          </cell>
          <cell r="K34">
            <v>50.95</v>
          </cell>
          <cell r="L34">
            <v>18.95</v>
          </cell>
          <cell r="M34">
            <v>-4.6500000000000004</v>
          </cell>
        </row>
        <row r="35">
          <cell r="A35">
            <v>43171</v>
          </cell>
          <cell r="B35">
            <v>489.05</v>
          </cell>
          <cell r="C35">
            <v>497.9</v>
          </cell>
          <cell r="D35">
            <v>486.2</v>
          </cell>
          <cell r="E35">
            <v>494.8</v>
          </cell>
          <cell r="F35">
            <v>489.71319334870702</v>
          </cell>
          <cell r="G35">
            <v>8239</v>
          </cell>
          <cell r="H35">
            <v>281</v>
          </cell>
          <cell r="I35">
            <v>4034747</v>
          </cell>
          <cell r="J35">
            <v>5773</v>
          </cell>
          <cell r="K35">
            <v>70.069999999999993</v>
          </cell>
          <cell r="L35">
            <v>11.7</v>
          </cell>
          <cell r="M35">
            <v>5.75</v>
          </cell>
        </row>
        <row r="36">
          <cell r="A36">
            <v>43168</v>
          </cell>
          <cell r="B36">
            <v>500</v>
          </cell>
          <cell r="C36">
            <v>500</v>
          </cell>
          <cell r="D36">
            <v>482</v>
          </cell>
          <cell r="E36">
            <v>484</v>
          </cell>
          <cell r="F36">
            <v>486.72220163083699</v>
          </cell>
          <cell r="G36">
            <v>5396</v>
          </cell>
          <cell r="H36">
            <v>462</v>
          </cell>
          <cell r="I36">
            <v>2626353</v>
          </cell>
          <cell r="J36">
            <v>2983</v>
          </cell>
          <cell r="K36">
            <v>55.28</v>
          </cell>
          <cell r="L36">
            <v>18</v>
          </cell>
          <cell r="M36">
            <v>-16</v>
          </cell>
        </row>
        <row r="37">
          <cell r="A37">
            <v>43167</v>
          </cell>
          <cell r="B37">
            <v>489.2</v>
          </cell>
          <cell r="C37">
            <v>492.5</v>
          </cell>
          <cell r="D37">
            <v>472.6</v>
          </cell>
          <cell r="E37">
            <v>489.3</v>
          </cell>
          <cell r="F37">
            <v>485.96080471730801</v>
          </cell>
          <cell r="G37">
            <v>8649</v>
          </cell>
          <cell r="H37">
            <v>539</v>
          </cell>
          <cell r="I37">
            <v>4203075</v>
          </cell>
          <cell r="J37">
            <v>3184</v>
          </cell>
          <cell r="K37">
            <v>36.81</v>
          </cell>
          <cell r="L37">
            <v>19.899999999999999</v>
          </cell>
          <cell r="M37">
            <v>0.1</v>
          </cell>
        </row>
        <row r="38">
          <cell r="A38">
            <v>43166</v>
          </cell>
          <cell r="B38">
            <v>491.65</v>
          </cell>
          <cell r="C38">
            <v>495</v>
          </cell>
          <cell r="D38">
            <v>481</v>
          </cell>
          <cell r="E38">
            <v>486.5</v>
          </cell>
          <cell r="F38">
            <v>486.33918035401001</v>
          </cell>
          <cell r="G38">
            <v>6271</v>
          </cell>
          <cell r="H38">
            <v>326</v>
          </cell>
          <cell r="I38">
            <v>3049833</v>
          </cell>
          <cell r="J38">
            <v>2740</v>
          </cell>
          <cell r="K38">
            <v>43.69</v>
          </cell>
          <cell r="L38">
            <v>14</v>
          </cell>
          <cell r="M38">
            <v>-5.15</v>
          </cell>
        </row>
        <row r="39">
          <cell r="A39">
            <v>43165</v>
          </cell>
          <cell r="B39">
            <v>499.95</v>
          </cell>
          <cell r="C39">
            <v>499.95</v>
          </cell>
          <cell r="D39">
            <v>483.6</v>
          </cell>
          <cell r="E39">
            <v>486.65</v>
          </cell>
          <cell r="F39">
            <v>487.65944089078403</v>
          </cell>
          <cell r="G39">
            <v>8442</v>
          </cell>
          <cell r="H39">
            <v>421</v>
          </cell>
          <cell r="I39">
            <v>4116821</v>
          </cell>
          <cell r="J39">
            <v>3678</v>
          </cell>
          <cell r="K39">
            <v>43.57</v>
          </cell>
          <cell r="L39">
            <v>16.350000000000001</v>
          </cell>
          <cell r="M39">
            <v>-13.3</v>
          </cell>
        </row>
        <row r="40">
          <cell r="A40">
            <v>43164</v>
          </cell>
          <cell r="B40">
            <v>495</v>
          </cell>
          <cell r="C40">
            <v>495</v>
          </cell>
          <cell r="D40">
            <v>473.5</v>
          </cell>
          <cell r="E40">
            <v>490.85</v>
          </cell>
          <cell r="F40">
            <v>487.19809372517801</v>
          </cell>
          <cell r="G40">
            <v>6295</v>
          </cell>
          <cell r="H40">
            <v>634</v>
          </cell>
          <cell r="I40">
            <v>3066912</v>
          </cell>
          <cell r="J40">
            <v>2878</v>
          </cell>
          <cell r="K40">
            <v>45.72</v>
          </cell>
          <cell r="L40">
            <v>21.5</v>
          </cell>
          <cell r="M40">
            <v>-4.1500000000000004</v>
          </cell>
        </row>
        <row r="41">
          <cell r="A41">
            <v>43160</v>
          </cell>
          <cell r="B41">
            <v>503</v>
          </cell>
          <cell r="C41">
            <v>503</v>
          </cell>
          <cell r="D41">
            <v>485.25</v>
          </cell>
          <cell r="E41">
            <v>489.85</v>
          </cell>
          <cell r="F41">
            <v>492.39739413680701</v>
          </cell>
          <cell r="G41">
            <v>2149</v>
          </cell>
          <cell r="H41">
            <v>165</v>
          </cell>
          <cell r="I41">
            <v>1058162</v>
          </cell>
          <cell r="J41">
            <v>1086</v>
          </cell>
          <cell r="K41">
            <v>50.54</v>
          </cell>
          <cell r="L41">
            <v>17.75</v>
          </cell>
          <cell r="M41">
            <v>-13.15</v>
          </cell>
        </row>
        <row r="42">
          <cell r="A42">
            <v>43159</v>
          </cell>
          <cell r="B42">
            <v>480</v>
          </cell>
          <cell r="C42">
            <v>494</v>
          </cell>
          <cell r="D42">
            <v>480</v>
          </cell>
          <cell r="E42">
            <v>490.7</v>
          </cell>
          <cell r="F42">
            <v>487.37097440132101</v>
          </cell>
          <cell r="G42">
            <v>4844</v>
          </cell>
          <cell r="H42">
            <v>233</v>
          </cell>
          <cell r="I42">
            <v>2360825</v>
          </cell>
          <cell r="J42">
            <v>2726</v>
          </cell>
          <cell r="K42">
            <v>56.28</v>
          </cell>
          <cell r="L42">
            <v>14</v>
          </cell>
          <cell r="M42">
            <v>10.7</v>
          </cell>
        </row>
        <row r="43">
          <cell r="A43">
            <v>43158</v>
          </cell>
          <cell r="B43">
            <v>490</v>
          </cell>
          <cell r="C43">
            <v>491.5</v>
          </cell>
          <cell r="D43">
            <v>472.85</v>
          </cell>
          <cell r="E43">
            <v>484.35</v>
          </cell>
          <cell r="F43">
            <v>483.59547086991199</v>
          </cell>
          <cell r="G43">
            <v>10024</v>
          </cell>
          <cell r="H43">
            <v>372</v>
          </cell>
          <cell r="I43">
            <v>4847561</v>
          </cell>
          <cell r="J43">
            <v>4526</v>
          </cell>
          <cell r="K43">
            <v>45.15</v>
          </cell>
          <cell r="L43">
            <v>18.649999999999999</v>
          </cell>
          <cell r="M43">
            <v>-5.65</v>
          </cell>
        </row>
        <row r="44">
          <cell r="A44">
            <v>43157</v>
          </cell>
          <cell r="B44">
            <v>490.85</v>
          </cell>
          <cell r="C44">
            <v>497</v>
          </cell>
          <cell r="D44">
            <v>482.35</v>
          </cell>
          <cell r="E44">
            <v>486.1</v>
          </cell>
          <cell r="F44">
            <v>485.48448448448403</v>
          </cell>
          <cell r="G44">
            <v>14985</v>
          </cell>
          <cell r="H44">
            <v>518</v>
          </cell>
          <cell r="I44">
            <v>7274985</v>
          </cell>
          <cell r="J44">
            <v>8057</v>
          </cell>
          <cell r="K44">
            <v>53.77</v>
          </cell>
          <cell r="L44">
            <v>14.65</v>
          </cell>
          <cell r="M44">
            <v>-4.75</v>
          </cell>
        </row>
        <row r="45">
          <cell r="A45">
            <v>43154</v>
          </cell>
          <cell r="B45">
            <v>488</v>
          </cell>
          <cell r="C45">
            <v>490.5</v>
          </cell>
          <cell r="D45">
            <v>484</v>
          </cell>
          <cell r="E45">
            <v>488.55</v>
          </cell>
          <cell r="F45">
            <v>487.62077634754598</v>
          </cell>
          <cell r="G45">
            <v>9944</v>
          </cell>
          <cell r="H45">
            <v>258</v>
          </cell>
          <cell r="I45">
            <v>4848901</v>
          </cell>
          <cell r="J45">
            <v>7957</v>
          </cell>
          <cell r="K45">
            <v>80.02</v>
          </cell>
          <cell r="L45">
            <v>6.5</v>
          </cell>
          <cell r="M45">
            <v>0.55000000000000004</v>
          </cell>
        </row>
        <row r="46">
          <cell r="A46">
            <v>43153</v>
          </cell>
          <cell r="B46">
            <v>490.05</v>
          </cell>
          <cell r="C46">
            <v>503.05</v>
          </cell>
          <cell r="D46">
            <v>485.25</v>
          </cell>
          <cell r="E46">
            <v>488.45</v>
          </cell>
          <cell r="F46">
            <v>493.53990228012998</v>
          </cell>
          <cell r="G46">
            <v>3684</v>
          </cell>
          <cell r="H46">
            <v>303</v>
          </cell>
          <cell r="I46">
            <v>1818201</v>
          </cell>
          <cell r="J46">
            <v>1150</v>
          </cell>
          <cell r="K46">
            <v>31.22</v>
          </cell>
          <cell r="L46">
            <v>17.8</v>
          </cell>
          <cell r="M46">
            <v>-1.6</v>
          </cell>
        </row>
        <row r="47">
          <cell r="A47">
            <v>43152</v>
          </cell>
          <cell r="B47">
            <v>491.05</v>
          </cell>
          <cell r="C47">
            <v>498</v>
          </cell>
          <cell r="D47">
            <v>490.6</v>
          </cell>
          <cell r="E47">
            <v>494.5</v>
          </cell>
          <cell r="F47">
            <v>494.30822416302698</v>
          </cell>
          <cell r="G47">
            <v>5496</v>
          </cell>
          <cell r="H47">
            <v>243</v>
          </cell>
          <cell r="I47">
            <v>2716718</v>
          </cell>
          <cell r="J47">
            <v>2376</v>
          </cell>
          <cell r="K47">
            <v>43.23</v>
          </cell>
          <cell r="L47">
            <v>7.4</v>
          </cell>
          <cell r="M47">
            <v>3.45</v>
          </cell>
        </row>
        <row r="48">
          <cell r="A48">
            <v>43151</v>
          </cell>
          <cell r="B48">
            <v>493.45</v>
          </cell>
          <cell r="C48">
            <v>493.45</v>
          </cell>
          <cell r="D48">
            <v>483.6</v>
          </cell>
          <cell r="E48">
            <v>490.35</v>
          </cell>
          <cell r="F48">
            <v>487.72183780791499</v>
          </cell>
          <cell r="G48">
            <v>3613</v>
          </cell>
          <cell r="H48">
            <v>216</v>
          </cell>
          <cell r="I48">
            <v>1762139</v>
          </cell>
          <cell r="J48">
            <v>1216</v>
          </cell>
          <cell r="K48">
            <v>33.659999999999997</v>
          </cell>
          <cell r="L48">
            <v>9.85</v>
          </cell>
          <cell r="M48">
            <v>-3.1</v>
          </cell>
        </row>
        <row r="49">
          <cell r="A49">
            <v>43150</v>
          </cell>
          <cell r="B49">
            <v>499.95</v>
          </cell>
          <cell r="C49">
            <v>499.95</v>
          </cell>
          <cell r="D49">
            <v>486</v>
          </cell>
          <cell r="E49">
            <v>490.7</v>
          </cell>
          <cell r="F49">
            <v>488.39797507788097</v>
          </cell>
          <cell r="G49">
            <v>2568</v>
          </cell>
          <cell r="H49">
            <v>131</v>
          </cell>
          <cell r="I49">
            <v>1254206</v>
          </cell>
          <cell r="J49">
            <v>854</v>
          </cell>
          <cell r="K49">
            <v>33.26</v>
          </cell>
          <cell r="L49">
            <v>13.95</v>
          </cell>
          <cell r="M49">
            <v>-9.25</v>
          </cell>
        </row>
        <row r="50">
          <cell r="A50">
            <v>43147</v>
          </cell>
          <cell r="B50">
            <v>502.05</v>
          </cell>
          <cell r="C50">
            <v>502.05</v>
          </cell>
          <cell r="D50">
            <v>484</v>
          </cell>
          <cell r="E50">
            <v>487.3</v>
          </cell>
          <cell r="F50">
            <v>491.49269054792899</v>
          </cell>
          <cell r="G50">
            <v>8961</v>
          </cell>
          <cell r="H50">
            <v>600</v>
          </cell>
          <cell r="I50">
            <v>4404266</v>
          </cell>
          <cell r="J50">
            <v>4722</v>
          </cell>
          <cell r="K50">
            <v>52.7</v>
          </cell>
          <cell r="L50">
            <v>18.05</v>
          </cell>
          <cell r="M50">
            <v>-14.75</v>
          </cell>
        </row>
        <row r="51">
          <cell r="A51">
            <v>43146</v>
          </cell>
          <cell r="B51">
            <v>509</v>
          </cell>
          <cell r="C51">
            <v>512.79999999999995</v>
          </cell>
          <cell r="D51">
            <v>501</v>
          </cell>
          <cell r="E51">
            <v>502.45</v>
          </cell>
          <cell r="F51">
            <v>505.129611650485</v>
          </cell>
          <cell r="G51">
            <v>4120</v>
          </cell>
          <cell r="H51">
            <v>245</v>
          </cell>
          <cell r="I51">
            <v>2081134</v>
          </cell>
          <cell r="J51">
            <v>1789</v>
          </cell>
          <cell r="K51">
            <v>43.42</v>
          </cell>
          <cell r="L51">
            <v>11.8</v>
          </cell>
          <cell r="M51">
            <v>-6.55</v>
          </cell>
        </row>
        <row r="52">
          <cell r="A52">
            <v>43145</v>
          </cell>
          <cell r="B52">
            <v>504.75</v>
          </cell>
          <cell r="C52">
            <v>512</v>
          </cell>
          <cell r="D52">
            <v>502.35</v>
          </cell>
          <cell r="E52">
            <v>508.75</v>
          </cell>
          <cell r="F52">
            <v>506.43817342226703</v>
          </cell>
          <cell r="G52">
            <v>15592</v>
          </cell>
          <cell r="H52">
            <v>485</v>
          </cell>
          <cell r="I52">
            <v>7896384</v>
          </cell>
          <cell r="J52">
            <v>5063</v>
          </cell>
          <cell r="K52">
            <v>32.47</v>
          </cell>
          <cell r="L52">
            <v>9.65</v>
          </cell>
          <cell r="M52">
            <v>4</v>
          </cell>
        </row>
        <row r="53">
          <cell r="A53">
            <v>43143</v>
          </cell>
          <cell r="B53">
            <v>506</v>
          </cell>
          <cell r="C53">
            <v>509.2</v>
          </cell>
          <cell r="D53">
            <v>492.25</v>
          </cell>
          <cell r="E53">
            <v>502.25</v>
          </cell>
          <cell r="F53">
            <v>502.05803185578401</v>
          </cell>
          <cell r="G53">
            <v>8099</v>
          </cell>
          <cell r="H53">
            <v>334</v>
          </cell>
          <cell r="I53">
            <v>4066168</v>
          </cell>
          <cell r="J53">
            <v>3813</v>
          </cell>
          <cell r="K53">
            <v>47.08</v>
          </cell>
          <cell r="L53">
            <v>16.95</v>
          </cell>
          <cell r="M53">
            <v>-3.75</v>
          </cell>
        </row>
        <row r="54">
          <cell r="A54">
            <v>43140</v>
          </cell>
          <cell r="B54">
            <v>497.15</v>
          </cell>
          <cell r="C54">
            <v>506.45</v>
          </cell>
          <cell r="D54">
            <v>495.05</v>
          </cell>
          <cell r="E54">
            <v>503.85</v>
          </cell>
          <cell r="F54">
            <v>498.89595375722502</v>
          </cell>
          <cell r="G54">
            <v>3114</v>
          </cell>
          <cell r="H54">
            <v>182</v>
          </cell>
          <cell r="I54">
            <v>1553562</v>
          </cell>
          <cell r="J54">
            <v>1327</v>
          </cell>
          <cell r="K54">
            <v>42.61</v>
          </cell>
          <cell r="L54">
            <v>11.4</v>
          </cell>
          <cell r="M54">
            <v>6.7</v>
          </cell>
        </row>
        <row r="55">
          <cell r="A55">
            <v>43139</v>
          </cell>
          <cell r="B55">
            <v>500</v>
          </cell>
          <cell r="C55">
            <v>507</v>
          </cell>
          <cell r="D55">
            <v>496.75</v>
          </cell>
          <cell r="E55">
            <v>502.25</v>
          </cell>
          <cell r="F55">
            <v>501.79026342114003</v>
          </cell>
          <cell r="G55">
            <v>2999</v>
          </cell>
          <cell r="H55">
            <v>254</v>
          </cell>
          <cell r="I55">
            <v>1504869</v>
          </cell>
          <cell r="J55">
            <v>1563</v>
          </cell>
          <cell r="K55">
            <v>52.12</v>
          </cell>
          <cell r="L55">
            <v>10.25</v>
          </cell>
          <cell r="M55">
            <v>2.25</v>
          </cell>
        </row>
        <row r="56">
          <cell r="A56">
            <v>43138</v>
          </cell>
          <cell r="B56">
            <v>499</v>
          </cell>
          <cell r="C56">
            <v>507</v>
          </cell>
          <cell r="D56">
            <v>490.6</v>
          </cell>
          <cell r="E56">
            <v>499.6</v>
          </cell>
          <cell r="F56">
            <v>500.42330801496399</v>
          </cell>
          <cell r="G56">
            <v>8821</v>
          </cell>
          <cell r="H56">
            <v>512</v>
          </cell>
          <cell r="I56">
            <v>4414234</v>
          </cell>
          <cell r="J56">
            <v>3889</v>
          </cell>
          <cell r="K56">
            <v>44.09</v>
          </cell>
          <cell r="L56">
            <v>16.399999999999999</v>
          </cell>
          <cell r="M56">
            <v>0.6</v>
          </cell>
        </row>
        <row r="57">
          <cell r="A57">
            <v>43137</v>
          </cell>
          <cell r="B57">
            <v>484.5</v>
          </cell>
          <cell r="C57">
            <v>500</v>
          </cell>
          <cell r="D57">
            <v>475</v>
          </cell>
          <cell r="E57">
            <v>487.45</v>
          </cell>
          <cell r="F57">
            <v>484.47772988505699</v>
          </cell>
          <cell r="G57">
            <v>27840</v>
          </cell>
          <cell r="H57">
            <v>971</v>
          </cell>
          <cell r="I57">
            <v>13487860</v>
          </cell>
          <cell r="J57">
            <v>13702</v>
          </cell>
          <cell r="K57">
            <v>49.22</v>
          </cell>
          <cell r="L57">
            <v>25</v>
          </cell>
          <cell r="M57">
            <v>2.95</v>
          </cell>
        </row>
        <row r="58">
          <cell r="A58">
            <v>43136</v>
          </cell>
          <cell r="B58">
            <v>498.2</v>
          </cell>
          <cell r="C58">
            <v>498.95</v>
          </cell>
          <cell r="D58">
            <v>478.75</v>
          </cell>
          <cell r="E58">
            <v>493.15</v>
          </cell>
          <cell r="F58">
            <v>487.06397233628701</v>
          </cell>
          <cell r="G58">
            <v>13881</v>
          </cell>
          <cell r="H58">
            <v>669</v>
          </cell>
          <cell r="I58">
            <v>6760935</v>
          </cell>
          <cell r="J58">
            <v>5229</v>
          </cell>
          <cell r="K58">
            <v>37.67</v>
          </cell>
          <cell r="L58">
            <v>20.2</v>
          </cell>
          <cell r="M58">
            <v>-5.05</v>
          </cell>
        </row>
        <row r="59">
          <cell r="A59">
            <v>43133</v>
          </cell>
          <cell r="B59">
            <v>505.2</v>
          </cell>
          <cell r="C59">
            <v>505.2</v>
          </cell>
          <cell r="D59">
            <v>498</v>
          </cell>
          <cell r="E59">
            <v>498.95</v>
          </cell>
          <cell r="F59">
            <v>501.108479179239</v>
          </cell>
          <cell r="G59">
            <v>6628</v>
          </cell>
          <cell r="H59">
            <v>280</v>
          </cell>
          <cell r="I59">
            <v>3321347</v>
          </cell>
          <cell r="J59">
            <v>1760</v>
          </cell>
          <cell r="K59">
            <v>26.55</v>
          </cell>
          <cell r="L59">
            <v>7.2</v>
          </cell>
          <cell r="M59">
            <v>-6.25</v>
          </cell>
        </row>
        <row r="60">
          <cell r="A60">
            <v>43132</v>
          </cell>
          <cell r="B60">
            <v>501.6</v>
          </cell>
          <cell r="C60">
            <v>525.70000000000005</v>
          </cell>
          <cell r="D60">
            <v>501.6</v>
          </cell>
          <cell r="E60">
            <v>509.55</v>
          </cell>
          <cell r="F60">
            <v>509.820404948516</v>
          </cell>
          <cell r="G60">
            <v>260280</v>
          </cell>
          <cell r="H60">
            <v>896</v>
          </cell>
          <cell r="I60">
            <v>132696055</v>
          </cell>
          <cell r="J60">
            <v>7130</v>
          </cell>
          <cell r="K60">
            <v>2.74</v>
          </cell>
          <cell r="L60">
            <v>24.1</v>
          </cell>
          <cell r="M60">
            <v>7.95</v>
          </cell>
        </row>
        <row r="61">
          <cell r="A61">
            <v>43131</v>
          </cell>
          <cell r="B61">
            <v>482</v>
          </cell>
          <cell r="C61">
            <v>517</v>
          </cell>
          <cell r="D61">
            <v>481.9</v>
          </cell>
          <cell r="E61">
            <v>509.2</v>
          </cell>
          <cell r="F61">
            <v>500.90685828633798</v>
          </cell>
          <cell r="G61">
            <v>27485</v>
          </cell>
          <cell r="H61">
            <v>959</v>
          </cell>
          <cell r="I61">
            <v>13767425</v>
          </cell>
          <cell r="J61">
            <v>9588</v>
          </cell>
          <cell r="K61">
            <v>34.880000000000003</v>
          </cell>
          <cell r="L61">
            <v>35.1</v>
          </cell>
          <cell r="M61">
            <v>27.2</v>
          </cell>
        </row>
        <row r="62">
          <cell r="A62">
            <v>43130</v>
          </cell>
          <cell r="B62">
            <v>479.45</v>
          </cell>
          <cell r="C62">
            <v>488.95</v>
          </cell>
          <cell r="D62">
            <v>465.75</v>
          </cell>
          <cell r="E62">
            <v>482.65</v>
          </cell>
          <cell r="F62">
            <v>478.33477430380998</v>
          </cell>
          <cell r="G62">
            <v>19894</v>
          </cell>
          <cell r="H62">
            <v>727</v>
          </cell>
          <cell r="I62">
            <v>9515992</v>
          </cell>
          <cell r="J62">
            <v>8947</v>
          </cell>
          <cell r="K62">
            <v>44.97</v>
          </cell>
          <cell r="L62">
            <v>23.2</v>
          </cell>
          <cell r="M62">
            <v>3.2</v>
          </cell>
        </row>
        <row r="63">
          <cell r="A63">
            <v>43129</v>
          </cell>
          <cell r="B63">
            <v>490</v>
          </cell>
          <cell r="C63">
            <v>492.95</v>
          </cell>
          <cell r="D63">
            <v>466.7</v>
          </cell>
          <cell r="E63">
            <v>479.8</v>
          </cell>
          <cell r="F63">
            <v>478.20835217363202</v>
          </cell>
          <cell r="G63">
            <v>30962</v>
          </cell>
          <cell r="H63">
            <v>1113</v>
          </cell>
          <cell r="I63">
            <v>14806287</v>
          </cell>
          <cell r="J63">
            <v>11977</v>
          </cell>
          <cell r="K63">
            <v>38.68</v>
          </cell>
          <cell r="L63">
            <v>26.25</v>
          </cell>
          <cell r="M63">
            <v>-10.199999999999999</v>
          </cell>
        </row>
        <row r="64">
          <cell r="A64">
            <v>43125</v>
          </cell>
          <cell r="B64">
            <v>500</v>
          </cell>
          <cell r="C64">
            <v>500</v>
          </cell>
          <cell r="D64">
            <v>483.35</v>
          </cell>
          <cell r="E64">
            <v>487.7</v>
          </cell>
          <cell r="F64">
            <v>490.88257802224001</v>
          </cell>
          <cell r="G64">
            <v>16726</v>
          </cell>
          <cell r="H64">
            <v>881</v>
          </cell>
          <cell r="I64">
            <v>8210502</v>
          </cell>
          <cell r="J64">
            <v>4669</v>
          </cell>
          <cell r="K64">
            <v>27.91</v>
          </cell>
          <cell r="L64">
            <v>16.649999999999999</v>
          </cell>
          <cell r="M64">
            <v>-12.3</v>
          </cell>
        </row>
        <row r="65">
          <cell r="A65">
            <v>43124</v>
          </cell>
          <cell r="B65">
            <v>495.7</v>
          </cell>
          <cell r="C65">
            <v>500.25</v>
          </cell>
          <cell r="D65">
            <v>476</v>
          </cell>
          <cell r="E65">
            <v>496.3</v>
          </cell>
          <cell r="F65">
            <v>494.477446704687</v>
          </cell>
          <cell r="G65">
            <v>32789</v>
          </cell>
          <cell r="H65">
            <v>937</v>
          </cell>
          <cell r="I65">
            <v>16213421</v>
          </cell>
          <cell r="J65">
            <v>13978</v>
          </cell>
          <cell r="K65">
            <v>42.63</v>
          </cell>
          <cell r="L65">
            <v>24.25</v>
          </cell>
          <cell r="M65">
            <v>0.6</v>
          </cell>
        </row>
        <row r="66">
          <cell r="A66">
            <v>43123</v>
          </cell>
          <cell r="B66">
            <v>509</v>
          </cell>
          <cell r="C66">
            <v>509</v>
          </cell>
          <cell r="D66">
            <v>491.2</v>
          </cell>
          <cell r="E66">
            <v>493.25</v>
          </cell>
          <cell r="F66">
            <v>497.69817479984698</v>
          </cell>
          <cell r="G66">
            <v>41968</v>
          </cell>
          <cell r="H66">
            <v>1652</v>
          </cell>
          <cell r="I66">
            <v>20887397</v>
          </cell>
          <cell r="J66">
            <v>22524</v>
          </cell>
          <cell r="K66">
            <v>53.67</v>
          </cell>
          <cell r="L66">
            <v>17.8</v>
          </cell>
          <cell r="M66">
            <v>-15.75</v>
          </cell>
        </row>
        <row r="67">
          <cell r="A67">
            <v>43122</v>
          </cell>
          <cell r="B67">
            <v>527.6</v>
          </cell>
          <cell r="C67">
            <v>527.6</v>
          </cell>
          <cell r="D67">
            <v>505.3</v>
          </cell>
          <cell r="E67">
            <v>508.85</v>
          </cell>
          <cell r="F67">
            <v>512.11166543750801</v>
          </cell>
          <cell r="G67">
            <v>23051</v>
          </cell>
          <cell r="H67">
            <v>1209</v>
          </cell>
          <cell r="I67">
            <v>11804686</v>
          </cell>
          <cell r="J67">
            <v>14129</v>
          </cell>
          <cell r="K67">
            <v>61.29</v>
          </cell>
          <cell r="L67">
            <v>22.3</v>
          </cell>
          <cell r="M67">
            <v>-18.75</v>
          </cell>
        </row>
        <row r="68">
          <cell r="A68">
            <v>43119</v>
          </cell>
          <cell r="B68">
            <v>544</v>
          </cell>
          <cell r="C68">
            <v>548.85</v>
          </cell>
          <cell r="D68">
            <v>523.04999999999995</v>
          </cell>
          <cell r="E68">
            <v>527.6</v>
          </cell>
          <cell r="F68">
            <v>531.00936909405198</v>
          </cell>
          <cell r="G68">
            <v>24869</v>
          </cell>
          <cell r="H68">
            <v>1073</v>
          </cell>
          <cell r="I68">
            <v>13205672</v>
          </cell>
          <cell r="J68">
            <v>11382</v>
          </cell>
          <cell r="K68">
            <v>45.77</v>
          </cell>
          <cell r="L68">
            <v>25.8</v>
          </cell>
          <cell r="M68">
            <v>-16.399999999999999</v>
          </cell>
        </row>
        <row r="69">
          <cell r="A69">
            <v>43118</v>
          </cell>
          <cell r="B69">
            <v>549.4</v>
          </cell>
          <cell r="C69">
            <v>549.65</v>
          </cell>
          <cell r="D69">
            <v>540</v>
          </cell>
          <cell r="E69">
            <v>542.95000000000005</v>
          </cell>
          <cell r="F69">
            <v>545.55119825708005</v>
          </cell>
          <cell r="G69">
            <v>5049</v>
          </cell>
          <cell r="H69">
            <v>204</v>
          </cell>
          <cell r="I69">
            <v>2754488</v>
          </cell>
          <cell r="J69">
            <v>2798</v>
          </cell>
          <cell r="K69">
            <v>55.42</v>
          </cell>
          <cell r="L69">
            <v>9.65</v>
          </cell>
          <cell r="M69">
            <v>-6.45</v>
          </cell>
        </row>
        <row r="70">
          <cell r="A70">
            <v>43117</v>
          </cell>
          <cell r="B70">
            <v>549.5</v>
          </cell>
          <cell r="C70">
            <v>552.45000000000005</v>
          </cell>
          <cell r="D70">
            <v>536.54999999999995</v>
          </cell>
          <cell r="E70">
            <v>543.79999999999995</v>
          </cell>
          <cell r="F70">
            <v>543.60996043751402</v>
          </cell>
          <cell r="G70">
            <v>4297</v>
          </cell>
          <cell r="H70">
            <v>273</v>
          </cell>
          <cell r="I70">
            <v>2335892</v>
          </cell>
          <cell r="J70">
            <v>1602</v>
          </cell>
          <cell r="K70">
            <v>37.28</v>
          </cell>
          <cell r="L70">
            <v>15.9</v>
          </cell>
          <cell r="M70">
            <v>-5.7</v>
          </cell>
        </row>
        <row r="71">
          <cell r="A71">
            <v>43116</v>
          </cell>
          <cell r="B71">
            <v>553</v>
          </cell>
          <cell r="C71">
            <v>556.75</v>
          </cell>
          <cell r="D71">
            <v>550</v>
          </cell>
          <cell r="E71">
            <v>551.29999999999995</v>
          </cell>
          <cell r="F71">
            <v>553.43063988790198</v>
          </cell>
          <cell r="G71">
            <v>6423</v>
          </cell>
          <cell r="H71">
            <v>294</v>
          </cell>
          <cell r="I71">
            <v>3554685</v>
          </cell>
          <cell r="J71">
            <v>3045</v>
          </cell>
          <cell r="K71">
            <v>47.41</v>
          </cell>
          <cell r="L71">
            <v>6.75</v>
          </cell>
          <cell r="M71">
            <v>-1.7</v>
          </cell>
        </row>
        <row r="72">
          <cell r="A72">
            <v>43115</v>
          </cell>
          <cell r="B72">
            <v>555.5</v>
          </cell>
          <cell r="C72">
            <v>558.70000000000005</v>
          </cell>
          <cell r="D72">
            <v>547.25</v>
          </cell>
          <cell r="E72">
            <v>550.70000000000005</v>
          </cell>
          <cell r="F72">
            <v>552.33746090508703</v>
          </cell>
          <cell r="G72">
            <v>15667</v>
          </cell>
          <cell r="H72">
            <v>541</v>
          </cell>
          <cell r="I72">
            <v>8653471</v>
          </cell>
          <cell r="J72">
            <v>8038</v>
          </cell>
          <cell r="K72">
            <v>51.31</v>
          </cell>
          <cell r="L72">
            <v>11.45</v>
          </cell>
          <cell r="M72">
            <v>-4.8</v>
          </cell>
        </row>
        <row r="73">
          <cell r="A73">
            <v>43112</v>
          </cell>
          <cell r="B73">
            <v>560.85</v>
          </cell>
          <cell r="C73">
            <v>564.29999999999995</v>
          </cell>
          <cell r="D73">
            <v>556.29999999999995</v>
          </cell>
          <cell r="E73">
            <v>557.9</v>
          </cell>
          <cell r="F73">
            <v>559.53871201157699</v>
          </cell>
          <cell r="G73">
            <v>2764</v>
          </cell>
          <cell r="H73">
            <v>158</v>
          </cell>
          <cell r="I73">
            <v>1546565</v>
          </cell>
          <cell r="J73">
            <v>1792</v>
          </cell>
          <cell r="K73">
            <v>64.83</v>
          </cell>
          <cell r="L73">
            <v>8</v>
          </cell>
          <cell r="M73">
            <v>-2.95</v>
          </cell>
        </row>
        <row r="74">
          <cell r="A74">
            <v>43111</v>
          </cell>
          <cell r="B74">
            <v>565.15</v>
          </cell>
          <cell r="C74">
            <v>565.70000000000005</v>
          </cell>
          <cell r="D74">
            <v>560.25</v>
          </cell>
          <cell r="E74">
            <v>561.4</v>
          </cell>
          <cell r="F74">
            <v>563.04723430702199</v>
          </cell>
          <cell r="G74">
            <v>1609</v>
          </cell>
          <cell r="H74">
            <v>107</v>
          </cell>
          <cell r="I74">
            <v>905943</v>
          </cell>
          <cell r="J74">
            <v>909</v>
          </cell>
          <cell r="K74">
            <v>56.49</v>
          </cell>
          <cell r="L74">
            <v>5.45</v>
          </cell>
          <cell r="M74">
            <v>-3.75</v>
          </cell>
        </row>
        <row r="75">
          <cell r="A75">
            <v>43110</v>
          </cell>
          <cell r="B75">
            <v>563.95000000000005</v>
          </cell>
          <cell r="C75">
            <v>577.70000000000005</v>
          </cell>
          <cell r="D75">
            <v>561.85</v>
          </cell>
          <cell r="E75">
            <v>565.20000000000005</v>
          </cell>
          <cell r="F75">
            <v>567.63584637268798</v>
          </cell>
          <cell r="G75">
            <v>10545</v>
          </cell>
          <cell r="H75">
            <v>440</v>
          </cell>
          <cell r="I75">
            <v>5985720</v>
          </cell>
          <cell r="J75">
            <v>4668</v>
          </cell>
          <cell r="K75">
            <v>44.27</v>
          </cell>
          <cell r="L75">
            <v>15.85</v>
          </cell>
          <cell r="M75">
            <v>1.25</v>
          </cell>
        </row>
        <row r="76">
          <cell r="A76">
            <v>43109</v>
          </cell>
          <cell r="B76">
            <v>569.4</v>
          </cell>
          <cell r="C76">
            <v>569.4</v>
          </cell>
          <cell r="D76">
            <v>558.5</v>
          </cell>
          <cell r="E76">
            <v>565.04999999999995</v>
          </cell>
          <cell r="F76">
            <v>564.520360292737</v>
          </cell>
          <cell r="G76">
            <v>10658</v>
          </cell>
          <cell r="H76">
            <v>432</v>
          </cell>
          <cell r="I76">
            <v>6016658</v>
          </cell>
          <cell r="J76">
            <v>1875</v>
          </cell>
          <cell r="K76">
            <v>17.59</v>
          </cell>
          <cell r="L76">
            <v>10.9</v>
          </cell>
          <cell r="M76">
            <v>-4.3499999999999996</v>
          </cell>
        </row>
        <row r="77">
          <cell r="A77">
            <v>43108</v>
          </cell>
          <cell r="B77">
            <v>566.95000000000005</v>
          </cell>
          <cell r="C77">
            <v>567.85</v>
          </cell>
          <cell r="D77">
            <v>560.20000000000005</v>
          </cell>
          <cell r="E77">
            <v>564.15</v>
          </cell>
          <cell r="F77">
            <v>563.91891040780899</v>
          </cell>
          <cell r="G77">
            <v>6351</v>
          </cell>
          <cell r="H77">
            <v>328</v>
          </cell>
          <cell r="I77">
            <v>3581449</v>
          </cell>
          <cell r="J77">
            <v>2670</v>
          </cell>
          <cell r="K77">
            <v>42.04</v>
          </cell>
          <cell r="L77">
            <v>7.65</v>
          </cell>
          <cell r="M77">
            <v>-2.8</v>
          </cell>
        </row>
        <row r="78">
          <cell r="A78">
            <v>43105</v>
          </cell>
          <cell r="B78">
            <v>567</v>
          </cell>
          <cell r="C78">
            <v>570</v>
          </cell>
          <cell r="D78">
            <v>562.75</v>
          </cell>
          <cell r="E78">
            <v>564.9</v>
          </cell>
          <cell r="F78">
            <v>566.80356094697697</v>
          </cell>
          <cell r="G78">
            <v>5111</v>
          </cell>
          <cell r="H78">
            <v>261</v>
          </cell>
          <cell r="I78">
            <v>2896933</v>
          </cell>
          <cell r="J78">
            <v>2656</v>
          </cell>
          <cell r="K78">
            <v>51.97</v>
          </cell>
          <cell r="L78">
            <v>7.25</v>
          </cell>
          <cell r="M78">
            <v>-2.1</v>
          </cell>
        </row>
        <row r="79">
          <cell r="A79">
            <v>43104</v>
          </cell>
          <cell r="B79">
            <v>565</v>
          </cell>
          <cell r="C79">
            <v>571.15</v>
          </cell>
          <cell r="D79">
            <v>562.54999999999995</v>
          </cell>
          <cell r="E79">
            <v>567.25</v>
          </cell>
          <cell r="F79">
            <v>566.37299338999003</v>
          </cell>
          <cell r="G79">
            <v>10590</v>
          </cell>
          <cell r="H79">
            <v>481</v>
          </cell>
          <cell r="I79">
            <v>5997890</v>
          </cell>
          <cell r="J79">
            <v>5281</v>
          </cell>
          <cell r="K79">
            <v>49.87</v>
          </cell>
          <cell r="L79">
            <v>8.6</v>
          </cell>
          <cell r="M79">
            <v>2.25</v>
          </cell>
        </row>
        <row r="80">
          <cell r="A80">
            <v>43103</v>
          </cell>
          <cell r="B80">
            <v>563.70000000000005</v>
          </cell>
          <cell r="C80">
            <v>568.4</v>
          </cell>
          <cell r="D80">
            <v>557</v>
          </cell>
          <cell r="E80">
            <v>560.45000000000005</v>
          </cell>
          <cell r="F80">
            <v>562.83620572669201</v>
          </cell>
          <cell r="G80">
            <v>7369</v>
          </cell>
          <cell r="H80">
            <v>413</v>
          </cell>
          <cell r="I80">
            <v>4147540</v>
          </cell>
          <cell r="J80">
            <v>2010</v>
          </cell>
          <cell r="K80">
            <v>27.28</v>
          </cell>
          <cell r="L80">
            <v>11.4</v>
          </cell>
          <cell r="M80">
            <v>-3.25</v>
          </cell>
        </row>
        <row r="81">
          <cell r="A81">
            <v>43102</v>
          </cell>
          <cell r="B81">
            <v>572.04999999999995</v>
          </cell>
          <cell r="C81">
            <v>574.35</v>
          </cell>
          <cell r="D81">
            <v>556.79999999999995</v>
          </cell>
          <cell r="E81">
            <v>560.75</v>
          </cell>
          <cell r="F81">
            <v>564.81167943107198</v>
          </cell>
          <cell r="G81">
            <v>14624</v>
          </cell>
          <cell r="H81">
            <v>734</v>
          </cell>
          <cell r="I81">
            <v>8259806</v>
          </cell>
          <cell r="J81">
            <v>4503</v>
          </cell>
          <cell r="K81">
            <v>30.79</v>
          </cell>
          <cell r="L81">
            <v>17.55</v>
          </cell>
          <cell r="M81">
            <v>-11.3</v>
          </cell>
        </row>
        <row r="82">
          <cell r="A82">
            <v>43101</v>
          </cell>
          <cell r="B82">
            <v>581.95000000000005</v>
          </cell>
          <cell r="C82">
            <v>588.45000000000005</v>
          </cell>
          <cell r="D82">
            <v>562.25</v>
          </cell>
          <cell r="E82">
            <v>567.85</v>
          </cell>
          <cell r="F82">
            <v>574.93026723932201</v>
          </cell>
          <cell r="G82">
            <v>16764</v>
          </cell>
          <cell r="H82">
            <v>477</v>
          </cell>
          <cell r="I82">
            <v>9638131</v>
          </cell>
          <cell r="J82">
            <v>12386</v>
          </cell>
          <cell r="K82">
            <v>73.88</v>
          </cell>
          <cell r="L82">
            <v>26.2</v>
          </cell>
          <cell r="M82">
            <v>-14.1</v>
          </cell>
        </row>
        <row r="83">
          <cell r="A83">
            <v>43098</v>
          </cell>
          <cell r="B83">
            <v>558.1</v>
          </cell>
          <cell r="C83">
            <v>608</v>
          </cell>
          <cell r="D83">
            <v>542</v>
          </cell>
          <cell r="E83">
            <v>573.04999999999995</v>
          </cell>
          <cell r="F83">
            <v>567.55151897592998</v>
          </cell>
          <cell r="G83">
            <v>33279</v>
          </cell>
          <cell r="H83">
            <v>1101</v>
          </cell>
          <cell r="I83">
            <v>18887547</v>
          </cell>
          <cell r="J83">
            <v>10205</v>
          </cell>
          <cell r="K83">
            <v>30.66</v>
          </cell>
          <cell r="L83">
            <v>66</v>
          </cell>
          <cell r="M83">
            <v>14.95</v>
          </cell>
        </row>
        <row r="84">
          <cell r="A84">
            <v>43097</v>
          </cell>
          <cell r="B84">
            <v>555.04999999999995</v>
          </cell>
          <cell r="C84">
            <v>560.65</v>
          </cell>
          <cell r="D84">
            <v>552</v>
          </cell>
          <cell r="E84">
            <v>554.4</v>
          </cell>
          <cell r="F84">
            <v>555.11392862224</v>
          </cell>
          <cell r="G84">
            <v>91373</v>
          </cell>
          <cell r="H84">
            <v>371</v>
          </cell>
          <cell r="I84">
            <v>50722425</v>
          </cell>
          <cell r="J84">
            <v>84707</v>
          </cell>
          <cell r="K84">
            <v>92.7</v>
          </cell>
          <cell r="L84">
            <v>8.65</v>
          </cell>
          <cell r="M84">
            <v>-0.65</v>
          </cell>
        </row>
        <row r="85">
          <cell r="A85">
            <v>43096</v>
          </cell>
          <cell r="B85">
            <v>561</v>
          </cell>
          <cell r="C85">
            <v>561</v>
          </cell>
          <cell r="D85">
            <v>548</v>
          </cell>
          <cell r="E85">
            <v>554.5</v>
          </cell>
          <cell r="F85">
            <v>555.74086378737502</v>
          </cell>
          <cell r="G85">
            <v>6020</v>
          </cell>
          <cell r="H85">
            <v>352</v>
          </cell>
          <cell r="I85">
            <v>3345560</v>
          </cell>
          <cell r="J85">
            <v>4202</v>
          </cell>
          <cell r="K85">
            <v>69.8</v>
          </cell>
          <cell r="L85">
            <v>13</v>
          </cell>
          <cell r="M85">
            <v>-6.5</v>
          </cell>
        </row>
        <row r="86">
          <cell r="A86">
            <v>43095</v>
          </cell>
          <cell r="B86">
            <v>559</v>
          </cell>
          <cell r="C86">
            <v>565</v>
          </cell>
          <cell r="D86">
            <v>540.25</v>
          </cell>
          <cell r="E86">
            <v>563.04999999999995</v>
          </cell>
          <cell r="F86">
            <v>556.37424733672901</v>
          </cell>
          <cell r="G86">
            <v>21590</v>
          </cell>
          <cell r="H86">
            <v>599</v>
          </cell>
          <cell r="I86">
            <v>12012120</v>
          </cell>
          <cell r="J86">
            <v>13993</v>
          </cell>
          <cell r="K86">
            <v>64.81</v>
          </cell>
          <cell r="L86">
            <v>24.75</v>
          </cell>
          <cell r="M86">
            <v>4.05</v>
          </cell>
        </row>
        <row r="87">
          <cell r="A87">
            <v>43091</v>
          </cell>
          <cell r="B87">
            <v>557.9</v>
          </cell>
          <cell r="C87">
            <v>564</v>
          </cell>
          <cell r="D87">
            <v>557.15</v>
          </cell>
          <cell r="E87">
            <v>559.70000000000005</v>
          </cell>
          <cell r="F87">
            <v>560.53142642077501</v>
          </cell>
          <cell r="G87">
            <v>2657</v>
          </cell>
          <cell r="H87">
            <v>164</v>
          </cell>
          <cell r="I87">
            <v>1489332</v>
          </cell>
          <cell r="J87">
            <v>1623</v>
          </cell>
          <cell r="K87">
            <v>61.08</v>
          </cell>
          <cell r="L87">
            <v>6.85</v>
          </cell>
          <cell r="M87">
            <v>1.8</v>
          </cell>
        </row>
        <row r="88">
          <cell r="A88">
            <v>43090</v>
          </cell>
          <cell r="B88">
            <v>553</v>
          </cell>
          <cell r="C88">
            <v>561.95000000000005</v>
          </cell>
          <cell r="D88">
            <v>552</v>
          </cell>
          <cell r="E88">
            <v>557.15</v>
          </cell>
          <cell r="F88">
            <v>556.85464406779602</v>
          </cell>
          <cell r="G88">
            <v>7375</v>
          </cell>
          <cell r="H88">
            <v>430</v>
          </cell>
          <cell r="I88">
            <v>4106803</v>
          </cell>
          <cell r="J88">
            <v>3617</v>
          </cell>
          <cell r="K88">
            <v>49.04</v>
          </cell>
          <cell r="L88">
            <v>9.9499999999999993</v>
          </cell>
          <cell r="M88">
            <v>4.1500000000000004</v>
          </cell>
        </row>
        <row r="89">
          <cell r="A89">
            <v>43089</v>
          </cell>
          <cell r="B89">
            <v>540.75</v>
          </cell>
          <cell r="C89">
            <v>554.85</v>
          </cell>
          <cell r="D89">
            <v>535</v>
          </cell>
          <cell r="E89">
            <v>552.29999999999995</v>
          </cell>
          <cell r="F89">
            <v>550.41113625598598</v>
          </cell>
          <cell r="G89">
            <v>19001</v>
          </cell>
          <cell r="H89">
            <v>724</v>
          </cell>
          <cell r="I89">
            <v>10458362</v>
          </cell>
          <cell r="J89">
            <v>10031</v>
          </cell>
          <cell r="K89">
            <v>52.79</v>
          </cell>
          <cell r="L89">
            <v>19.850000000000001</v>
          </cell>
          <cell r="M89">
            <v>11.55</v>
          </cell>
        </row>
        <row r="90">
          <cell r="A90">
            <v>43088</v>
          </cell>
          <cell r="B90">
            <v>526</v>
          </cell>
          <cell r="C90">
            <v>544</v>
          </cell>
          <cell r="D90">
            <v>523.20000000000005</v>
          </cell>
          <cell r="E90">
            <v>535.45000000000005</v>
          </cell>
          <cell r="F90">
            <v>533.18360504104498</v>
          </cell>
          <cell r="G90">
            <v>25947</v>
          </cell>
          <cell r="H90">
            <v>2097</v>
          </cell>
          <cell r="I90">
            <v>13834515</v>
          </cell>
          <cell r="J90">
            <v>17544</v>
          </cell>
          <cell r="K90">
            <v>67.61</v>
          </cell>
          <cell r="L90">
            <v>20.8</v>
          </cell>
          <cell r="M90">
            <v>9.4499999999999993</v>
          </cell>
        </row>
        <row r="91">
          <cell r="A91">
            <v>43087</v>
          </cell>
          <cell r="B91">
            <v>519.95000000000005</v>
          </cell>
          <cell r="C91">
            <v>528</v>
          </cell>
          <cell r="D91">
            <v>498.2</v>
          </cell>
          <cell r="E91">
            <v>522.54999999999995</v>
          </cell>
          <cell r="F91">
            <v>518.91806557178302</v>
          </cell>
          <cell r="G91">
            <v>49503</v>
          </cell>
          <cell r="H91">
            <v>699</v>
          </cell>
          <cell r="I91">
            <v>25688001</v>
          </cell>
          <cell r="J91">
            <v>40818</v>
          </cell>
          <cell r="K91">
            <v>82.46</v>
          </cell>
          <cell r="L91">
            <v>29.8</v>
          </cell>
          <cell r="M91">
            <v>2.6</v>
          </cell>
        </row>
        <row r="92">
          <cell r="A92">
            <v>43084</v>
          </cell>
          <cell r="B92">
            <v>499.4</v>
          </cell>
          <cell r="C92">
            <v>512.20000000000005</v>
          </cell>
          <cell r="D92">
            <v>496</v>
          </cell>
          <cell r="E92">
            <v>509.3</v>
          </cell>
          <cell r="F92">
            <v>506.23215249055897</v>
          </cell>
          <cell r="G92">
            <v>5561</v>
          </cell>
          <cell r="H92">
            <v>252</v>
          </cell>
          <cell r="I92">
            <v>2815157</v>
          </cell>
          <cell r="J92">
            <v>4036</v>
          </cell>
          <cell r="K92">
            <v>72.58</v>
          </cell>
          <cell r="L92">
            <v>16.2</v>
          </cell>
          <cell r="M92">
            <v>9.9</v>
          </cell>
        </row>
        <row r="93">
          <cell r="A93">
            <v>43083</v>
          </cell>
          <cell r="B93">
            <v>509.15</v>
          </cell>
          <cell r="C93">
            <v>509.15</v>
          </cell>
          <cell r="D93">
            <v>490.05</v>
          </cell>
          <cell r="E93">
            <v>494.3</v>
          </cell>
          <cell r="F93">
            <v>494.43007675601899</v>
          </cell>
          <cell r="G93">
            <v>127547</v>
          </cell>
          <cell r="H93">
            <v>957</v>
          </cell>
          <cell r="I93">
            <v>63063073</v>
          </cell>
          <cell r="J93">
            <v>116684</v>
          </cell>
          <cell r="K93">
            <v>91.48</v>
          </cell>
          <cell r="L93">
            <v>19.100000000000001</v>
          </cell>
          <cell r="M93">
            <v>-14.85</v>
          </cell>
        </row>
        <row r="94">
          <cell r="A94">
            <v>43082</v>
          </cell>
          <cell r="B94">
            <v>501</v>
          </cell>
          <cell r="C94">
            <v>515</v>
          </cell>
          <cell r="D94">
            <v>500</v>
          </cell>
          <cell r="E94">
            <v>509.15</v>
          </cell>
          <cell r="F94">
            <v>508.35168603543502</v>
          </cell>
          <cell r="G94">
            <v>10498</v>
          </cell>
          <cell r="H94">
            <v>436</v>
          </cell>
          <cell r="I94">
            <v>5336676</v>
          </cell>
          <cell r="J94">
            <v>5365</v>
          </cell>
          <cell r="K94">
            <v>51.1</v>
          </cell>
          <cell r="L94">
            <v>15</v>
          </cell>
          <cell r="M94">
            <v>8.15</v>
          </cell>
        </row>
        <row r="95">
          <cell r="A95">
            <v>43081</v>
          </cell>
          <cell r="B95">
            <v>502.3</v>
          </cell>
          <cell r="C95">
            <v>511.25</v>
          </cell>
          <cell r="D95">
            <v>497.55</v>
          </cell>
          <cell r="E95">
            <v>502.7</v>
          </cell>
          <cell r="F95">
            <v>505.15174582161097</v>
          </cell>
          <cell r="G95">
            <v>6043</v>
          </cell>
          <cell r="H95">
            <v>364</v>
          </cell>
          <cell r="I95">
            <v>3052632</v>
          </cell>
          <cell r="J95">
            <v>2412</v>
          </cell>
          <cell r="K95">
            <v>39.909999999999997</v>
          </cell>
          <cell r="L95">
            <v>13.7</v>
          </cell>
          <cell r="M95">
            <v>0.4</v>
          </cell>
        </row>
        <row r="96">
          <cell r="A96">
            <v>43080</v>
          </cell>
          <cell r="B96">
            <v>499.5</v>
          </cell>
          <cell r="C96">
            <v>507</v>
          </cell>
          <cell r="D96">
            <v>493.7</v>
          </cell>
          <cell r="E96">
            <v>497.3</v>
          </cell>
          <cell r="F96">
            <v>496.799621256953</v>
          </cell>
          <cell r="G96">
            <v>8449</v>
          </cell>
          <cell r="H96">
            <v>362</v>
          </cell>
          <cell r="I96">
            <v>4197460</v>
          </cell>
          <cell r="J96">
            <v>4756</v>
          </cell>
          <cell r="K96">
            <v>56.29</v>
          </cell>
          <cell r="L96">
            <v>13.3</v>
          </cell>
          <cell r="M96">
            <v>-2.2000000000000002</v>
          </cell>
        </row>
        <row r="97">
          <cell r="A97">
            <v>43077</v>
          </cell>
          <cell r="B97">
            <v>496.1</v>
          </cell>
          <cell r="C97">
            <v>509.95</v>
          </cell>
          <cell r="D97">
            <v>495</v>
          </cell>
          <cell r="E97">
            <v>499.5</v>
          </cell>
          <cell r="F97">
            <v>497.26369239389197</v>
          </cell>
          <cell r="G97">
            <v>14278</v>
          </cell>
          <cell r="H97">
            <v>364</v>
          </cell>
          <cell r="I97">
            <v>7099931</v>
          </cell>
          <cell r="J97">
            <v>8563</v>
          </cell>
          <cell r="K97">
            <v>59.97</v>
          </cell>
          <cell r="L97">
            <v>14.95</v>
          </cell>
          <cell r="M97">
            <v>3.4</v>
          </cell>
        </row>
        <row r="98">
          <cell r="A98">
            <v>43076</v>
          </cell>
          <cell r="B98">
            <v>499</v>
          </cell>
          <cell r="C98">
            <v>504</v>
          </cell>
          <cell r="D98">
            <v>495</v>
          </cell>
          <cell r="E98">
            <v>495.9</v>
          </cell>
          <cell r="F98">
            <v>496.28483931402201</v>
          </cell>
          <cell r="G98">
            <v>13878</v>
          </cell>
          <cell r="H98">
            <v>237</v>
          </cell>
          <cell r="I98">
            <v>6887441</v>
          </cell>
          <cell r="J98">
            <v>10210</v>
          </cell>
          <cell r="K98">
            <v>73.569999999999993</v>
          </cell>
          <cell r="L98">
            <v>9</v>
          </cell>
          <cell r="M98">
            <v>-3.1</v>
          </cell>
        </row>
        <row r="99">
          <cell r="A99">
            <v>43075</v>
          </cell>
          <cell r="B99">
            <v>495</v>
          </cell>
          <cell r="C99">
            <v>498.1</v>
          </cell>
          <cell r="D99">
            <v>493.05</v>
          </cell>
          <cell r="E99">
            <v>495.05</v>
          </cell>
          <cell r="F99">
            <v>495.40798858773098</v>
          </cell>
          <cell r="G99">
            <v>2103</v>
          </cell>
          <cell r="H99">
            <v>141</v>
          </cell>
          <cell r="I99">
            <v>1041843</v>
          </cell>
          <cell r="J99">
            <v>672</v>
          </cell>
          <cell r="K99">
            <v>31.95</v>
          </cell>
          <cell r="L99">
            <v>5.05</v>
          </cell>
          <cell r="M99">
            <v>0.05</v>
          </cell>
        </row>
        <row r="100">
          <cell r="A100">
            <v>43074</v>
          </cell>
          <cell r="B100">
            <v>497.25</v>
          </cell>
          <cell r="C100">
            <v>501.9</v>
          </cell>
          <cell r="D100">
            <v>495.1</v>
          </cell>
          <cell r="E100">
            <v>498.95</v>
          </cell>
          <cell r="F100">
            <v>498.47797854319498</v>
          </cell>
          <cell r="G100">
            <v>7084</v>
          </cell>
          <cell r="H100">
            <v>357</v>
          </cell>
          <cell r="I100">
            <v>3531218</v>
          </cell>
          <cell r="J100">
            <v>1354</v>
          </cell>
          <cell r="K100">
            <v>19.11</v>
          </cell>
          <cell r="L100">
            <v>6.8</v>
          </cell>
          <cell r="M100">
            <v>1.7</v>
          </cell>
        </row>
        <row r="101">
          <cell r="A101">
            <v>43073</v>
          </cell>
          <cell r="B101">
            <v>501.2</v>
          </cell>
          <cell r="C101">
            <v>508.6</v>
          </cell>
          <cell r="D101">
            <v>493</v>
          </cell>
          <cell r="E101">
            <v>497.25</v>
          </cell>
          <cell r="F101">
            <v>503.00542680201698</v>
          </cell>
          <cell r="G101">
            <v>15663</v>
          </cell>
          <cell r="H101">
            <v>272</v>
          </cell>
          <cell r="I101">
            <v>7878574</v>
          </cell>
          <cell r="J101">
            <v>11642</v>
          </cell>
          <cell r="K101">
            <v>74.33</v>
          </cell>
          <cell r="L101">
            <v>15.6</v>
          </cell>
          <cell r="M101">
            <v>-3.95</v>
          </cell>
        </row>
        <row r="102">
          <cell r="A102">
            <v>43070</v>
          </cell>
          <cell r="B102">
            <v>502.65</v>
          </cell>
          <cell r="C102">
            <v>506.05</v>
          </cell>
          <cell r="D102">
            <v>500</v>
          </cell>
          <cell r="E102">
            <v>500.6</v>
          </cell>
          <cell r="F102">
            <v>501.70614580741398</v>
          </cell>
          <cell r="G102">
            <v>4019</v>
          </cell>
          <cell r="H102">
            <v>203</v>
          </cell>
          <cell r="I102">
            <v>2016357</v>
          </cell>
          <cell r="J102">
            <v>2299</v>
          </cell>
          <cell r="K102">
            <v>57.2</v>
          </cell>
          <cell r="L102">
            <v>6.05</v>
          </cell>
          <cell r="M102">
            <v>-2.0499999999999998</v>
          </cell>
        </row>
        <row r="103">
          <cell r="A103">
            <v>43069</v>
          </cell>
          <cell r="B103">
            <v>499</v>
          </cell>
          <cell r="C103">
            <v>510</v>
          </cell>
          <cell r="D103">
            <v>493.25</v>
          </cell>
          <cell r="E103">
            <v>499.5</v>
          </cell>
          <cell r="F103">
            <v>503.28991797550202</v>
          </cell>
          <cell r="G103">
            <v>27187</v>
          </cell>
          <cell r="H103">
            <v>1205</v>
          </cell>
          <cell r="I103">
            <v>13682943</v>
          </cell>
          <cell r="J103">
            <v>9122</v>
          </cell>
          <cell r="K103">
            <v>33.549999999999997</v>
          </cell>
          <cell r="L103">
            <v>16.75</v>
          </cell>
          <cell r="M103">
            <v>0.5</v>
          </cell>
        </row>
        <row r="104">
          <cell r="A104">
            <v>43068</v>
          </cell>
          <cell r="B104">
            <v>503</v>
          </cell>
          <cell r="C104">
            <v>503</v>
          </cell>
          <cell r="D104">
            <v>495</v>
          </cell>
          <cell r="E104">
            <v>496.55</v>
          </cell>
          <cell r="F104">
            <v>497.42663873614299</v>
          </cell>
          <cell r="G104">
            <v>11457</v>
          </cell>
          <cell r="H104">
            <v>1036</v>
          </cell>
          <cell r="I104">
            <v>5699017</v>
          </cell>
          <cell r="J104">
            <v>6357</v>
          </cell>
          <cell r="K104">
            <v>55.49</v>
          </cell>
          <cell r="L104">
            <v>8</v>
          </cell>
          <cell r="M104">
            <v>-6.45</v>
          </cell>
        </row>
        <row r="105">
          <cell r="A105">
            <v>43067</v>
          </cell>
          <cell r="B105">
            <v>499</v>
          </cell>
          <cell r="C105">
            <v>505.8</v>
          </cell>
          <cell r="D105">
            <v>496</v>
          </cell>
          <cell r="E105">
            <v>503.8</v>
          </cell>
          <cell r="F105">
            <v>502.59290019109199</v>
          </cell>
          <cell r="G105">
            <v>13606</v>
          </cell>
          <cell r="H105">
            <v>522</v>
          </cell>
          <cell r="I105">
            <v>6838279</v>
          </cell>
          <cell r="J105">
            <v>9368</v>
          </cell>
          <cell r="K105">
            <v>68.849999999999994</v>
          </cell>
          <cell r="L105">
            <v>9.8000000000000007</v>
          </cell>
          <cell r="M105">
            <v>4.8</v>
          </cell>
        </row>
        <row r="106">
          <cell r="A106">
            <v>43066</v>
          </cell>
          <cell r="B106">
            <v>502</v>
          </cell>
          <cell r="C106">
            <v>502</v>
          </cell>
          <cell r="D106">
            <v>495</v>
          </cell>
          <cell r="E106">
            <v>498.1</v>
          </cell>
          <cell r="F106">
            <v>497.54291373239403</v>
          </cell>
          <cell r="G106">
            <v>4544</v>
          </cell>
          <cell r="H106">
            <v>207</v>
          </cell>
          <cell r="I106">
            <v>2260835</v>
          </cell>
          <cell r="J106">
            <v>3144</v>
          </cell>
          <cell r="K106">
            <v>69.19</v>
          </cell>
          <cell r="L106">
            <v>7</v>
          </cell>
          <cell r="M106">
            <v>-3.9</v>
          </cell>
        </row>
        <row r="107">
          <cell r="A107">
            <v>43063</v>
          </cell>
          <cell r="B107">
            <v>500</v>
          </cell>
          <cell r="C107">
            <v>502</v>
          </cell>
          <cell r="D107">
            <v>493</v>
          </cell>
          <cell r="E107">
            <v>499.9</v>
          </cell>
          <cell r="F107">
            <v>497.984587893678</v>
          </cell>
          <cell r="G107">
            <v>17908</v>
          </cell>
          <cell r="H107">
            <v>617</v>
          </cell>
          <cell r="I107">
            <v>8917908</v>
          </cell>
          <cell r="J107">
            <v>12006</v>
          </cell>
          <cell r="K107">
            <v>67.040000000000006</v>
          </cell>
          <cell r="L107">
            <v>9</v>
          </cell>
          <cell r="M107">
            <v>-0.1</v>
          </cell>
        </row>
        <row r="108">
          <cell r="A108">
            <v>43062</v>
          </cell>
          <cell r="B108">
            <v>498.95</v>
          </cell>
          <cell r="C108">
            <v>507</v>
          </cell>
          <cell r="D108">
            <v>482</v>
          </cell>
          <cell r="E108">
            <v>499.2</v>
          </cell>
          <cell r="F108">
            <v>496.20278756808699</v>
          </cell>
          <cell r="G108">
            <v>31210</v>
          </cell>
          <cell r="H108">
            <v>2144</v>
          </cell>
          <cell r="I108">
            <v>15486489</v>
          </cell>
          <cell r="J108">
            <v>14792</v>
          </cell>
          <cell r="K108">
            <v>47.4</v>
          </cell>
          <cell r="L108">
            <v>25</v>
          </cell>
          <cell r="M108">
            <v>0.25</v>
          </cell>
        </row>
        <row r="109">
          <cell r="A109">
            <v>43061</v>
          </cell>
          <cell r="B109">
            <v>483.1</v>
          </cell>
          <cell r="C109">
            <v>486.55</v>
          </cell>
          <cell r="D109">
            <v>475</v>
          </cell>
          <cell r="E109">
            <v>483.1</v>
          </cell>
          <cell r="F109">
            <v>478.90506108202402</v>
          </cell>
          <cell r="G109">
            <v>17190</v>
          </cell>
          <cell r="H109">
            <v>843</v>
          </cell>
          <cell r="I109">
            <v>8232378</v>
          </cell>
          <cell r="J109">
            <v>11897</v>
          </cell>
          <cell r="K109">
            <v>69.209999999999994</v>
          </cell>
          <cell r="L109">
            <v>11.55</v>
          </cell>
          <cell r="M109">
            <v>0</v>
          </cell>
        </row>
        <row r="110">
          <cell r="A110">
            <v>43060</v>
          </cell>
          <cell r="B110">
            <v>490</v>
          </cell>
          <cell r="C110">
            <v>491.75</v>
          </cell>
          <cell r="D110">
            <v>482</v>
          </cell>
          <cell r="E110">
            <v>483.7</v>
          </cell>
          <cell r="F110">
            <v>484.558860531991</v>
          </cell>
          <cell r="G110">
            <v>11128</v>
          </cell>
          <cell r="H110">
            <v>914</v>
          </cell>
          <cell r="I110">
            <v>5392171</v>
          </cell>
          <cell r="J110">
            <v>5595</v>
          </cell>
          <cell r="K110">
            <v>50.28</v>
          </cell>
          <cell r="L110">
            <v>9.75</v>
          </cell>
          <cell r="M110">
            <v>-6.3</v>
          </cell>
        </row>
        <row r="111">
          <cell r="A111">
            <v>43059</v>
          </cell>
          <cell r="B111">
            <v>495</v>
          </cell>
          <cell r="C111">
            <v>499.85</v>
          </cell>
          <cell r="D111">
            <v>481</v>
          </cell>
          <cell r="E111">
            <v>494.55</v>
          </cell>
          <cell r="F111">
            <v>489.258164192668</v>
          </cell>
          <cell r="G111">
            <v>16505</v>
          </cell>
          <cell r="H111">
            <v>609</v>
          </cell>
          <cell r="I111">
            <v>8075206</v>
          </cell>
          <cell r="J111">
            <v>8740</v>
          </cell>
          <cell r="K111">
            <v>52.95</v>
          </cell>
          <cell r="L111">
            <v>18.850000000000001</v>
          </cell>
          <cell r="M111">
            <v>-0.45</v>
          </cell>
        </row>
        <row r="112">
          <cell r="A112">
            <v>43056</v>
          </cell>
          <cell r="B112">
            <v>497</v>
          </cell>
          <cell r="C112">
            <v>498</v>
          </cell>
          <cell r="D112">
            <v>489.3</v>
          </cell>
          <cell r="E112">
            <v>493.35</v>
          </cell>
          <cell r="F112">
            <v>494.06709667852903</v>
          </cell>
          <cell r="G112">
            <v>13488</v>
          </cell>
          <cell r="H112">
            <v>793</v>
          </cell>
          <cell r="I112">
            <v>6663977</v>
          </cell>
          <cell r="J112">
            <v>5124</v>
          </cell>
          <cell r="K112">
            <v>37.99</v>
          </cell>
          <cell r="L112">
            <v>8.6999999999999993</v>
          </cell>
          <cell r="M112">
            <v>-3.65</v>
          </cell>
        </row>
        <row r="113">
          <cell r="A113">
            <v>43055</v>
          </cell>
          <cell r="B113">
            <v>494.05</v>
          </cell>
          <cell r="C113">
            <v>502.5</v>
          </cell>
          <cell r="D113">
            <v>494</v>
          </cell>
          <cell r="E113">
            <v>494.25</v>
          </cell>
          <cell r="F113">
            <v>496.69245700531798</v>
          </cell>
          <cell r="G113">
            <v>128795</v>
          </cell>
          <cell r="H113">
            <v>396</v>
          </cell>
          <cell r="I113">
            <v>63971505</v>
          </cell>
          <cell r="J113">
            <v>125579</v>
          </cell>
          <cell r="K113">
            <v>97.5</v>
          </cell>
          <cell r="L113">
            <v>8.5</v>
          </cell>
          <cell r="M113">
            <v>0.2</v>
          </cell>
        </row>
        <row r="114">
          <cell r="A114">
            <v>43054</v>
          </cell>
          <cell r="B114">
            <v>491</v>
          </cell>
          <cell r="C114">
            <v>497.9</v>
          </cell>
          <cell r="D114">
            <v>488.75</v>
          </cell>
          <cell r="E114">
            <v>490.7</v>
          </cell>
          <cell r="F114">
            <v>492.28229587712201</v>
          </cell>
          <cell r="G114">
            <v>6185</v>
          </cell>
          <cell r="H114">
            <v>344</v>
          </cell>
          <cell r="I114">
            <v>3044766</v>
          </cell>
          <cell r="J114">
            <v>1783</v>
          </cell>
          <cell r="K114">
            <v>28.83</v>
          </cell>
          <cell r="L114">
            <v>9.15</v>
          </cell>
          <cell r="M114">
            <v>-0.3</v>
          </cell>
        </row>
        <row r="115">
          <cell r="A115">
            <v>43053</v>
          </cell>
          <cell r="B115">
            <v>500</v>
          </cell>
          <cell r="C115">
            <v>503.9</v>
          </cell>
          <cell r="D115">
            <v>487</v>
          </cell>
          <cell r="E115">
            <v>491</v>
          </cell>
          <cell r="F115">
            <v>500.05007153075798</v>
          </cell>
          <cell r="G115">
            <v>11184</v>
          </cell>
          <cell r="H115">
            <v>579</v>
          </cell>
          <cell r="I115">
            <v>5592560</v>
          </cell>
          <cell r="J115">
            <v>3885</v>
          </cell>
          <cell r="K115">
            <v>34.74</v>
          </cell>
          <cell r="L115">
            <v>16.899999999999999</v>
          </cell>
          <cell r="M115">
            <v>-9</v>
          </cell>
        </row>
        <row r="116">
          <cell r="A116">
            <v>43052</v>
          </cell>
          <cell r="B116">
            <v>500.35</v>
          </cell>
          <cell r="C116">
            <v>506.8</v>
          </cell>
          <cell r="D116">
            <v>493.05</v>
          </cell>
          <cell r="E116">
            <v>499.9</v>
          </cell>
          <cell r="F116">
            <v>497.22328840149203</v>
          </cell>
          <cell r="G116">
            <v>13131</v>
          </cell>
          <cell r="H116">
            <v>502</v>
          </cell>
          <cell r="I116">
            <v>6529039</v>
          </cell>
          <cell r="J116">
            <v>6591</v>
          </cell>
          <cell r="K116">
            <v>50.19</v>
          </cell>
          <cell r="L116">
            <v>13.75</v>
          </cell>
          <cell r="M116">
            <v>-0.45</v>
          </cell>
        </row>
        <row r="117">
          <cell r="A117">
            <v>43049</v>
          </cell>
          <cell r="B117">
            <v>491</v>
          </cell>
          <cell r="C117">
            <v>508.95</v>
          </cell>
          <cell r="D117">
            <v>489.5</v>
          </cell>
          <cell r="E117">
            <v>500.95</v>
          </cell>
          <cell r="F117">
            <v>502.43535572408803</v>
          </cell>
          <cell r="G117">
            <v>5538</v>
          </cell>
          <cell r="H117">
            <v>296</v>
          </cell>
          <cell r="I117">
            <v>2782487</v>
          </cell>
          <cell r="J117">
            <v>2963</v>
          </cell>
          <cell r="K117">
            <v>53.5</v>
          </cell>
          <cell r="L117">
            <v>19.45</v>
          </cell>
          <cell r="M117">
            <v>9.9499999999999993</v>
          </cell>
        </row>
        <row r="118">
          <cell r="A118">
            <v>43048</v>
          </cell>
          <cell r="B118">
            <v>488.1</v>
          </cell>
          <cell r="C118">
            <v>503</v>
          </cell>
          <cell r="D118">
            <v>488.1</v>
          </cell>
          <cell r="E118">
            <v>497.3</v>
          </cell>
          <cell r="F118">
            <v>495.87537993920898</v>
          </cell>
          <cell r="G118">
            <v>9212</v>
          </cell>
          <cell r="H118">
            <v>409</v>
          </cell>
          <cell r="I118">
            <v>4568004</v>
          </cell>
          <cell r="J118">
            <v>5233</v>
          </cell>
          <cell r="K118">
            <v>56.81</v>
          </cell>
          <cell r="L118">
            <v>14.9</v>
          </cell>
          <cell r="M118">
            <v>9.1999999999999993</v>
          </cell>
        </row>
        <row r="119">
          <cell r="A119">
            <v>43047</v>
          </cell>
          <cell r="B119">
            <v>495</v>
          </cell>
          <cell r="C119">
            <v>499.95</v>
          </cell>
          <cell r="D119">
            <v>490</v>
          </cell>
          <cell r="E119">
            <v>493.3</v>
          </cell>
          <cell r="F119">
            <v>493.11983577110499</v>
          </cell>
          <cell r="G119">
            <v>7794</v>
          </cell>
          <cell r="H119">
            <v>636</v>
          </cell>
          <cell r="I119">
            <v>3843376</v>
          </cell>
          <cell r="J119">
            <v>3605</v>
          </cell>
          <cell r="K119">
            <v>46.25</v>
          </cell>
          <cell r="L119">
            <v>9.9499999999999993</v>
          </cell>
          <cell r="M119">
            <v>-1.7</v>
          </cell>
        </row>
        <row r="120">
          <cell r="A120">
            <v>43046</v>
          </cell>
          <cell r="B120">
            <v>494.65</v>
          </cell>
          <cell r="C120">
            <v>500.75</v>
          </cell>
          <cell r="D120">
            <v>481.5</v>
          </cell>
          <cell r="E120">
            <v>496.2</v>
          </cell>
          <cell r="F120">
            <v>492.425218036741</v>
          </cell>
          <cell r="G120">
            <v>21556</v>
          </cell>
          <cell r="H120">
            <v>1030</v>
          </cell>
          <cell r="I120">
            <v>10614718</v>
          </cell>
          <cell r="J120">
            <v>8822</v>
          </cell>
          <cell r="K120">
            <v>40.93</v>
          </cell>
          <cell r="L120">
            <v>19.25</v>
          </cell>
          <cell r="M120">
            <v>1.55</v>
          </cell>
        </row>
        <row r="121">
          <cell r="A121">
            <v>43045</v>
          </cell>
          <cell r="B121">
            <v>502.5</v>
          </cell>
          <cell r="C121">
            <v>505.5</v>
          </cell>
          <cell r="D121">
            <v>492</v>
          </cell>
          <cell r="E121">
            <v>494.55</v>
          </cell>
          <cell r="F121">
            <v>496.68086319218202</v>
          </cell>
          <cell r="G121">
            <v>12280</v>
          </cell>
          <cell r="H121">
            <v>387</v>
          </cell>
          <cell r="I121">
            <v>6099241</v>
          </cell>
          <cell r="J121">
            <v>7487</v>
          </cell>
          <cell r="K121">
            <v>60.97</v>
          </cell>
          <cell r="L121">
            <v>13.5</v>
          </cell>
          <cell r="M121">
            <v>-7.95</v>
          </cell>
        </row>
        <row r="122">
          <cell r="A122">
            <v>43042</v>
          </cell>
          <cell r="B122">
            <v>510</v>
          </cell>
          <cell r="C122">
            <v>511</v>
          </cell>
          <cell r="D122">
            <v>496.5</v>
          </cell>
          <cell r="E122">
            <v>500</v>
          </cell>
          <cell r="F122">
            <v>502.24565331928301</v>
          </cell>
          <cell r="G122">
            <v>7592</v>
          </cell>
          <cell r="H122">
            <v>340</v>
          </cell>
          <cell r="I122">
            <v>3813049</v>
          </cell>
          <cell r="J122">
            <v>2882</v>
          </cell>
          <cell r="K122">
            <v>37.96</v>
          </cell>
          <cell r="L122">
            <v>14.5</v>
          </cell>
          <cell r="M122">
            <v>-10</v>
          </cell>
        </row>
        <row r="123">
          <cell r="A123">
            <v>43041</v>
          </cell>
          <cell r="B123">
            <v>505.65</v>
          </cell>
          <cell r="C123">
            <v>513.75</v>
          </cell>
          <cell r="D123">
            <v>504.85</v>
          </cell>
          <cell r="E123">
            <v>508.7</v>
          </cell>
          <cell r="F123">
            <v>508.49008620689602</v>
          </cell>
          <cell r="G123">
            <v>4640</v>
          </cell>
          <cell r="H123">
            <v>329</v>
          </cell>
          <cell r="I123">
            <v>2359394</v>
          </cell>
          <cell r="J123">
            <v>2559</v>
          </cell>
          <cell r="K123">
            <v>55.15</v>
          </cell>
          <cell r="L123">
            <v>8.9</v>
          </cell>
          <cell r="M123">
            <v>3.05</v>
          </cell>
        </row>
        <row r="124">
          <cell r="A124">
            <v>43040</v>
          </cell>
          <cell r="B124">
            <v>513.1</v>
          </cell>
          <cell r="C124">
            <v>516.9</v>
          </cell>
          <cell r="D124">
            <v>502</v>
          </cell>
          <cell r="E124">
            <v>503.75</v>
          </cell>
          <cell r="F124">
            <v>507.521222583265</v>
          </cell>
          <cell r="G124">
            <v>9848</v>
          </cell>
          <cell r="H124">
            <v>477</v>
          </cell>
          <cell r="I124">
            <v>4998069</v>
          </cell>
          <cell r="J124">
            <v>3681</v>
          </cell>
          <cell r="K124">
            <v>37.380000000000003</v>
          </cell>
          <cell r="L124">
            <v>14.9</v>
          </cell>
          <cell r="M124">
            <v>-9.35</v>
          </cell>
        </row>
        <row r="125">
          <cell r="A125">
            <v>43039</v>
          </cell>
          <cell r="B125">
            <v>509</v>
          </cell>
          <cell r="C125">
            <v>520</v>
          </cell>
          <cell r="D125">
            <v>502</v>
          </cell>
          <cell r="E125">
            <v>513.1</v>
          </cell>
          <cell r="F125">
            <v>508.88030599276499</v>
          </cell>
          <cell r="G125">
            <v>204580</v>
          </cell>
          <cell r="H125">
            <v>1071</v>
          </cell>
          <cell r="I125">
            <v>104106733</v>
          </cell>
          <cell r="J125">
            <v>189864</v>
          </cell>
          <cell r="K125">
            <v>92.81</v>
          </cell>
          <cell r="L125">
            <v>18</v>
          </cell>
          <cell r="M125">
            <v>4.0999999999999996</v>
          </cell>
        </row>
        <row r="126">
          <cell r="A126">
            <v>43038</v>
          </cell>
          <cell r="B126">
            <v>502</v>
          </cell>
          <cell r="C126">
            <v>511.75</v>
          </cell>
          <cell r="D126">
            <v>499</v>
          </cell>
          <cell r="E126">
            <v>508.75</v>
          </cell>
          <cell r="F126">
            <v>506.13411210721699</v>
          </cell>
          <cell r="G126">
            <v>11043</v>
          </cell>
          <cell r="H126">
            <v>681</v>
          </cell>
          <cell r="I126">
            <v>5589239</v>
          </cell>
          <cell r="J126">
            <v>5173</v>
          </cell>
          <cell r="K126">
            <v>46.84</v>
          </cell>
          <cell r="L126">
            <v>12.75</v>
          </cell>
          <cell r="M126">
            <v>6.75</v>
          </cell>
        </row>
        <row r="127">
          <cell r="A127">
            <v>43035</v>
          </cell>
          <cell r="B127">
            <v>495.45</v>
          </cell>
          <cell r="C127">
            <v>504.8</v>
          </cell>
          <cell r="D127">
            <v>495.45</v>
          </cell>
          <cell r="E127">
            <v>500.65</v>
          </cell>
          <cell r="F127">
            <v>500.42714714714702</v>
          </cell>
          <cell r="G127">
            <v>8325</v>
          </cell>
          <cell r="H127">
            <v>362</v>
          </cell>
          <cell r="I127">
            <v>4166056</v>
          </cell>
          <cell r="J127">
            <v>3442</v>
          </cell>
          <cell r="K127">
            <v>41.35</v>
          </cell>
          <cell r="L127">
            <v>9.35</v>
          </cell>
          <cell r="M127">
            <v>5.2</v>
          </cell>
        </row>
        <row r="128">
          <cell r="A128">
            <v>43034</v>
          </cell>
          <cell r="B128">
            <v>488</v>
          </cell>
          <cell r="C128">
            <v>495.65</v>
          </cell>
          <cell r="D128">
            <v>481</v>
          </cell>
          <cell r="E128">
            <v>493</v>
          </cell>
          <cell r="F128">
            <v>487.232144640895</v>
          </cell>
          <cell r="G128">
            <v>10011</v>
          </cell>
          <cell r="H128">
            <v>653</v>
          </cell>
          <cell r="I128">
            <v>4877681</v>
          </cell>
          <cell r="J128">
            <v>3866</v>
          </cell>
          <cell r="K128">
            <v>38.619999999999997</v>
          </cell>
          <cell r="L128">
            <v>14.65</v>
          </cell>
          <cell r="M128">
            <v>5</v>
          </cell>
        </row>
        <row r="129">
          <cell r="A129">
            <v>43033</v>
          </cell>
          <cell r="B129">
            <v>497</v>
          </cell>
          <cell r="C129">
            <v>499.95</v>
          </cell>
          <cell r="D129">
            <v>486.1</v>
          </cell>
          <cell r="E129">
            <v>489.1</v>
          </cell>
          <cell r="F129">
            <v>495.55839217816401</v>
          </cell>
          <cell r="G129">
            <v>5523</v>
          </cell>
          <cell r="H129">
            <v>259</v>
          </cell>
          <cell r="I129">
            <v>2736969</v>
          </cell>
          <cell r="J129">
            <v>2885</v>
          </cell>
          <cell r="K129">
            <v>52.24</v>
          </cell>
          <cell r="L129">
            <v>13.85</v>
          </cell>
          <cell r="M129">
            <v>-7.9</v>
          </cell>
        </row>
        <row r="130">
          <cell r="A130">
            <v>43032</v>
          </cell>
          <cell r="B130">
            <v>493</v>
          </cell>
          <cell r="C130">
            <v>499.1</v>
          </cell>
          <cell r="D130">
            <v>488.5</v>
          </cell>
          <cell r="E130">
            <v>497</v>
          </cell>
          <cell r="F130">
            <v>495.92018824433302</v>
          </cell>
          <cell r="G130">
            <v>20824</v>
          </cell>
          <cell r="H130">
            <v>1228</v>
          </cell>
          <cell r="I130">
            <v>10327042</v>
          </cell>
          <cell r="J130">
            <v>12100</v>
          </cell>
          <cell r="K130">
            <v>58.11</v>
          </cell>
          <cell r="L130">
            <v>10.6</v>
          </cell>
          <cell r="M130">
            <v>4</v>
          </cell>
        </row>
        <row r="131">
          <cell r="A131">
            <v>43031</v>
          </cell>
          <cell r="B131">
            <v>490</v>
          </cell>
          <cell r="C131">
            <v>495</v>
          </cell>
          <cell r="D131">
            <v>485.55</v>
          </cell>
          <cell r="E131">
            <v>490.25</v>
          </cell>
          <cell r="F131">
            <v>490.59813408925498</v>
          </cell>
          <cell r="G131">
            <v>92073</v>
          </cell>
          <cell r="H131">
            <v>372</v>
          </cell>
          <cell r="I131">
            <v>45170842</v>
          </cell>
          <cell r="J131">
            <v>81907</v>
          </cell>
          <cell r="K131">
            <v>88.96</v>
          </cell>
          <cell r="L131">
            <v>9.4499999999999993</v>
          </cell>
          <cell r="M131">
            <v>0.25</v>
          </cell>
        </row>
        <row r="132">
          <cell r="A132">
            <v>43027</v>
          </cell>
          <cell r="B132">
            <v>489.05</v>
          </cell>
          <cell r="C132">
            <v>492.9</v>
          </cell>
          <cell r="D132">
            <v>486</v>
          </cell>
          <cell r="E132">
            <v>489.4</v>
          </cell>
          <cell r="F132">
            <v>490.391127772571</v>
          </cell>
          <cell r="G132">
            <v>3201</v>
          </cell>
          <cell r="H132">
            <v>184</v>
          </cell>
          <cell r="I132">
            <v>1569742</v>
          </cell>
          <cell r="J132">
            <v>2239</v>
          </cell>
          <cell r="K132">
            <v>69.95</v>
          </cell>
          <cell r="L132">
            <v>6.9</v>
          </cell>
          <cell r="M132">
            <v>0.35</v>
          </cell>
        </row>
        <row r="133">
          <cell r="A133">
            <v>43026</v>
          </cell>
          <cell r="B133">
            <v>488.9</v>
          </cell>
          <cell r="C133">
            <v>495.5</v>
          </cell>
          <cell r="D133">
            <v>481</v>
          </cell>
          <cell r="E133">
            <v>483.8</v>
          </cell>
          <cell r="F133">
            <v>489.65037996059601</v>
          </cell>
          <cell r="G133">
            <v>17765</v>
          </cell>
          <cell r="H133">
            <v>702</v>
          </cell>
          <cell r="I133">
            <v>8698639</v>
          </cell>
          <cell r="J133">
            <v>5271</v>
          </cell>
          <cell r="K133">
            <v>29.67</v>
          </cell>
          <cell r="L133">
            <v>14.5</v>
          </cell>
          <cell r="M133">
            <v>-5.0999999999999996</v>
          </cell>
        </row>
        <row r="134">
          <cell r="A134">
            <v>43025</v>
          </cell>
          <cell r="B134">
            <v>486</v>
          </cell>
          <cell r="C134">
            <v>497</v>
          </cell>
          <cell r="D134">
            <v>481</v>
          </cell>
          <cell r="E134">
            <v>490.65</v>
          </cell>
          <cell r="F134">
            <v>491.337328109395</v>
          </cell>
          <cell r="G134">
            <v>26034</v>
          </cell>
          <cell r="H134">
            <v>882</v>
          </cell>
          <cell r="I134">
            <v>12791476</v>
          </cell>
          <cell r="J134">
            <v>12822</v>
          </cell>
          <cell r="K134">
            <v>49.25</v>
          </cell>
          <cell r="L134">
            <v>16</v>
          </cell>
          <cell r="M134">
            <v>4.6500000000000004</v>
          </cell>
        </row>
        <row r="135">
          <cell r="A135">
            <v>43024</v>
          </cell>
          <cell r="B135">
            <v>491</v>
          </cell>
          <cell r="C135">
            <v>496.65</v>
          </cell>
          <cell r="D135">
            <v>481</v>
          </cell>
          <cell r="E135">
            <v>481.85</v>
          </cell>
          <cell r="F135">
            <v>487.78405850997802</v>
          </cell>
          <cell r="G135">
            <v>32268</v>
          </cell>
          <cell r="H135">
            <v>1241</v>
          </cell>
          <cell r="I135">
            <v>15739816</v>
          </cell>
          <cell r="J135">
            <v>9996</v>
          </cell>
          <cell r="K135">
            <v>30.98</v>
          </cell>
          <cell r="L135">
            <v>15.65</v>
          </cell>
          <cell r="M135">
            <v>-9.15</v>
          </cell>
        </row>
        <row r="136">
          <cell r="A136">
            <v>43021</v>
          </cell>
          <cell r="B136">
            <v>484.25</v>
          </cell>
          <cell r="C136">
            <v>492</v>
          </cell>
          <cell r="D136">
            <v>480.6</v>
          </cell>
          <cell r="E136">
            <v>488.5</v>
          </cell>
          <cell r="F136">
            <v>485.97249673689998</v>
          </cell>
          <cell r="G136">
            <v>10726</v>
          </cell>
          <cell r="H136">
            <v>438</v>
          </cell>
          <cell r="I136">
            <v>5212541</v>
          </cell>
          <cell r="J136">
            <v>3809</v>
          </cell>
          <cell r="K136">
            <v>35.51</v>
          </cell>
          <cell r="L136">
            <v>11.4</v>
          </cell>
          <cell r="M136">
            <v>4.25</v>
          </cell>
        </row>
        <row r="137">
          <cell r="A137">
            <v>43020</v>
          </cell>
          <cell r="B137">
            <v>480.6</v>
          </cell>
          <cell r="C137">
            <v>485</v>
          </cell>
          <cell r="D137">
            <v>479.05</v>
          </cell>
          <cell r="E137">
            <v>480.3</v>
          </cell>
          <cell r="F137">
            <v>481.52369766477801</v>
          </cell>
          <cell r="G137">
            <v>14474</v>
          </cell>
          <cell r="H137">
            <v>615</v>
          </cell>
          <cell r="I137">
            <v>6969574</v>
          </cell>
          <cell r="J137">
            <v>2527</v>
          </cell>
          <cell r="K137">
            <v>17.46</v>
          </cell>
          <cell r="L137">
            <v>5.95</v>
          </cell>
          <cell r="M137">
            <v>-0.3</v>
          </cell>
        </row>
        <row r="138">
          <cell r="A138">
            <v>43019</v>
          </cell>
          <cell r="B138">
            <v>484.45</v>
          </cell>
          <cell r="C138">
            <v>487</v>
          </cell>
          <cell r="D138">
            <v>478.65</v>
          </cell>
          <cell r="E138">
            <v>481.2</v>
          </cell>
          <cell r="F138">
            <v>482.00200364298701</v>
          </cell>
          <cell r="G138">
            <v>16470</v>
          </cell>
          <cell r="H138">
            <v>730</v>
          </cell>
          <cell r="I138">
            <v>7938573</v>
          </cell>
          <cell r="J138">
            <v>4012</v>
          </cell>
          <cell r="K138">
            <v>24.36</v>
          </cell>
          <cell r="L138">
            <v>8.35</v>
          </cell>
          <cell r="M138">
            <v>-3.25</v>
          </cell>
        </row>
        <row r="139">
          <cell r="A139">
            <v>43018</v>
          </cell>
          <cell r="B139">
            <v>480.35</v>
          </cell>
          <cell r="C139">
            <v>483.5</v>
          </cell>
          <cell r="D139">
            <v>479.95</v>
          </cell>
          <cell r="E139">
            <v>480.75</v>
          </cell>
          <cell r="F139">
            <v>481.01598173515902</v>
          </cell>
          <cell r="G139">
            <v>3942</v>
          </cell>
          <cell r="H139">
            <v>258</v>
          </cell>
          <cell r="I139">
            <v>1896165</v>
          </cell>
          <cell r="J139">
            <v>1890</v>
          </cell>
          <cell r="K139">
            <v>47.95</v>
          </cell>
          <cell r="L139">
            <v>3.55</v>
          </cell>
          <cell r="M139">
            <v>0.4</v>
          </cell>
        </row>
        <row r="140">
          <cell r="A140">
            <v>43017</v>
          </cell>
          <cell r="B140">
            <v>483.1</v>
          </cell>
          <cell r="C140">
            <v>485.9</v>
          </cell>
          <cell r="D140">
            <v>479</v>
          </cell>
          <cell r="E140">
            <v>479.5</v>
          </cell>
          <cell r="F140">
            <v>480.26258901322399</v>
          </cell>
          <cell r="G140">
            <v>7864</v>
          </cell>
          <cell r="H140">
            <v>316</v>
          </cell>
          <cell r="I140">
            <v>3776785</v>
          </cell>
          <cell r="J140">
            <v>4446</v>
          </cell>
          <cell r="K140">
            <v>56.54</v>
          </cell>
          <cell r="L140">
            <v>6.9</v>
          </cell>
          <cell r="M140">
            <v>-3.6</v>
          </cell>
        </row>
        <row r="141">
          <cell r="A141">
            <v>43014</v>
          </cell>
          <cell r="B141">
            <v>491</v>
          </cell>
          <cell r="C141">
            <v>493</v>
          </cell>
          <cell r="D141">
            <v>479</v>
          </cell>
          <cell r="E141">
            <v>483.15</v>
          </cell>
          <cell r="F141">
            <v>484.55776397515501</v>
          </cell>
          <cell r="G141">
            <v>15295</v>
          </cell>
          <cell r="H141">
            <v>518</v>
          </cell>
          <cell r="I141">
            <v>7411311</v>
          </cell>
          <cell r="J141">
            <v>6172</v>
          </cell>
          <cell r="K141">
            <v>40.35</v>
          </cell>
          <cell r="L141">
            <v>14</v>
          </cell>
          <cell r="M141">
            <v>-7.85</v>
          </cell>
        </row>
        <row r="142">
          <cell r="A142">
            <v>43013</v>
          </cell>
          <cell r="B142">
            <v>479.75</v>
          </cell>
          <cell r="C142">
            <v>494.15</v>
          </cell>
          <cell r="D142">
            <v>479.65</v>
          </cell>
          <cell r="E142">
            <v>487.75</v>
          </cell>
          <cell r="F142">
            <v>490.22581164130099</v>
          </cell>
          <cell r="G142">
            <v>31079</v>
          </cell>
          <cell r="H142">
            <v>1461</v>
          </cell>
          <cell r="I142">
            <v>15235728</v>
          </cell>
          <cell r="J142">
            <v>21562</v>
          </cell>
          <cell r="K142">
            <v>69.38</v>
          </cell>
          <cell r="L142">
            <v>14.5</v>
          </cell>
          <cell r="M142">
            <v>8</v>
          </cell>
        </row>
        <row r="143">
          <cell r="A143">
            <v>43012</v>
          </cell>
          <cell r="B143">
            <v>481</v>
          </cell>
          <cell r="C143">
            <v>486</v>
          </cell>
          <cell r="D143">
            <v>477.1</v>
          </cell>
          <cell r="E143">
            <v>479.2</v>
          </cell>
          <cell r="F143">
            <v>478.53227044487699</v>
          </cell>
          <cell r="G143">
            <v>125068</v>
          </cell>
          <cell r="H143">
            <v>164</v>
          </cell>
          <cell r="I143">
            <v>59849074</v>
          </cell>
          <cell r="J143">
            <v>122909</v>
          </cell>
          <cell r="K143">
            <v>98.27</v>
          </cell>
          <cell r="L143">
            <v>8.9</v>
          </cell>
          <cell r="M143">
            <v>-1.8</v>
          </cell>
        </row>
        <row r="144">
          <cell r="A144">
            <v>43011</v>
          </cell>
          <cell r="B144">
            <v>485.25</v>
          </cell>
          <cell r="C144">
            <v>492.9</v>
          </cell>
          <cell r="D144">
            <v>477</v>
          </cell>
          <cell r="E144">
            <v>479.55</v>
          </cell>
          <cell r="F144">
            <v>483.45047160425003</v>
          </cell>
          <cell r="G144">
            <v>25127</v>
          </cell>
          <cell r="H144">
            <v>427</v>
          </cell>
          <cell r="I144">
            <v>12147660</v>
          </cell>
          <cell r="J144">
            <v>20871</v>
          </cell>
          <cell r="K144">
            <v>83.06</v>
          </cell>
          <cell r="L144">
            <v>15.9</v>
          </cell>
          <cell r="M144">
            <v>-5.7</v>
          </cell>
        </row>
        <row r="145">
          <cell r="A145">
            <v>43007</v>
          </cell>
          <cell r="B145">
            <v>471.1</v>
          </cell>
          <cell r="C145">
            <v>485</v>
          </cell>
          <cell r="D145">
            <v>468</v>
          </cell>
          <cell r="E145">
            <v>482.3</v>
          </cell>
          <cell r="F145">
            <v>478.60863182618903</v>
          </cell>
          <cell r="G145">
            <v>13624</v>
          </cell>
          <cell r="H145">
            <v>738</v>
          </cell>
          <cell r="I145">
            <v>6520564</v>
          </cell>
          <cell r="J145">
            <v>3955</v>
          </cell>
          <cell r="K145">
            <v>29.03</v>
          </cell>
          <cell r="L145">
            <v>17</v>
          </cell>
          <cell r="M145">
            <v>11.2</v>
          </cell>
        </row>
        <row r="146">
          <cell r="A146">
            <v>43006</v>
          </cell>
          <cell r="B146">
            <v>459.9</v>
          </cell>
          <cell r="C146">
            <v>474.65</v>
          </cell>
          <cell r="D146">
            <v>457</v>
          </cell>
          <cell r="E146">
            <v>470.5</v>
          </cell>
          <cell r="F146">
            <v>464.82587125620103</v>
          </cell>
          <cell r="G146">
            <v>16327</v>
          </cell>
          <cell r="H146">
            <v>804</v>
          </cell>
          <cell r="I146">
            <v>7589212</v>
          </cell>
          <cell r="J146">
            <v>3874</v>
          </cell>
          <cell r="K146">
            <v>23.73</v>
          </cell>
          <cell r="L146">
            <v>17.649999999999999</v>
          </cell>
          <cell r="M146">
            <v>10.6</v>
          </cell>
        </row>
        <row r="147">
          <cell r="A147">
            <v>43005</v>
          </cell>
          <cell r="B147">
            <v>464.55</v>
          </cell>
          <cell r="C147">
            <v>470</v>
          </cell>
          <cell r="D147">
            <v>454.95</v>
          </cell>
          <cell r="E147">
            <v>455.95</v>
          </cell>
          <cell r="F147">
            <v>461.40758091993098</v>
          </cell>
          <cell r="G147">
            <v>11740</v>
          </cell>
          <cell r="H147">
            <v>629</v>
          </cell>
          <cell r="I147">
            <v>5416925</v>
          </cell>
          <cell r="J147">
            <v>4751</v>
          </cell>
          <cell r="K147">
            <v>40.47</v>
          </cell>
          <cell r="L147">
            <v>15.05</v>
          </cell>
          <cell r="M147">
            <v>-8.6</v>
          </cell>
        </row>
        <row r="148">
          <cell r="A148">
            <v>43004</v>
          </cell>
          <cell r="B148">
            <v>466.2</v>
          </cell>
          <cell r="C148">
            <v>468.1</v>
          </cell>
          <cell r="D148">
            <v>452.5</v>
          </cell>
          <cell r="E148">
            <v>460.45</v>
          </cell>
          <cell r="F148">
            <v>460.16432901462002</v>
          </cell>
          <cell r="G148">
            <v>16826</v>
          </cell>
          <cell r="H148">
            <v>726</v>
          </cell>
          <cell r="I148">
            <v>7742725</v>
          </cell>
          <cell r="J148">
            <v>7329</v>
          </cell>
          <cell r="K148">
            <v>43.56</v>
          </cell>
          <cell r="L148">
            <v>15.6</v>
          </cell>
          <cell r="M148">
            <v>-5.75</v>
          </cell>
        </row>
        <row r="149">
          <cell r="A149">
            <v>43003</v>
          </cell>
          <cell r="B149">
            <v>484</v>
          </cell>
          <cell r="C149">
            <v>485.15</v>
          </cell>
          <cell r="D149">
            <v>452.65</v>
          </cell>
          <cell r="E149">
            <v>465.5</v>
          </cell>
          <cell r="F149">
            <v>463.97310819261997</v>
          </cell>
          <cell r="G149">
            <v>11193</v>
          </cell>
          <cell r="H149">
            <v>638</v>
          </cell>
          <cell r="I149">
            <v>5193251</v>
          </cell>
          <cell r="J149">
            <v>3950</v>
          </cell>
          <cell r="K149">
            <v>35.29</v>
          </cell>
          <cell r="L149">
            <v>32.5</v>
          </cell>
          <cell r="M149">
            <v>-18.5</v>
          </cell>
        </row>
        <row r="150">
          <cell r="A150">
            <v>43000</v>
          </cell>
          <cell r="B150">
            <v>486.2</v>
          </cell>
          <cell r="C150">
            <v>486.5</v>
          </cell>
          <cell r="D150">
            <v>477.55</v>
          </cell>
          <cell r="E150">
            <v>479.25</v>
          </cell>
          <cell r="F150">
            <v>480.75625377643502</v>
          </cell>
          <cell r="G150">
            <v>8275</v>
          </cell>
          <cell r="H150">
            <v>484</v>
          </cell>
          <cell r="I150">
            <v>3978258</v>
          </cell>
          <cell r="J150">
            <v>4563</v>
          </cell>
          <cell r="K150">
            <v>55.14</v>
          </cell>
          <cell r="L150">
            <v>8.9499999999999993</v>
          </cell>
          <cell r="M150">
            <v>-6.95</v>
          </cell>
        </row>
        <row r="151">
          <cell r="A151">
            <v>42999</v>
          </cell>
          <cell r="B151">
            <v>490.9</v>
          </cell>
          <cell r="C151">
            <v>491.35</v>
          </cell>
          <cell r="D151">
            <v>484</v>
          </cell>
          <cell r="E151">
            <v>485.15</v>
          </cell>
          <cell r="F151">
            <v>486.88984674329498</v>
          </cell>
          <cell r="G151">
            <v>10440</v>
          </cell>
          <cell r="H151">
            <v>603</v>
          </cell>
          <cell r="I151">
            <v>5083130</v>
          </cell>
          <cell r="J151">
            <v>5209</v>
          </cell>
          <cell r="K151">
            <v>49.89</v>
          </cell>
          <cell r="L151">
            <v>7.35</v>
          </cell>
          <cell r="M151">
            <v>-5.75</v>
          </cell>
        </row>
        <row r="152">
          <cell r="A152">
            <v>42998</v>
          </cell>
          <cell r="B152">
            <v>496.2</v>
          </cell>
          <cell r="C152">
            <v>499.25</v>
          </cell>
          <cell r="D152">
            <v>485.05</v>
          </cell>
          <cell r="E152">
            <v>487.35</v>
          </cell>
          <cell r="F152">
            <v>490.27432942771298</v>
          </cell>
          <cell r="G152">
            <v>10327</v>
          </cell>
          <cell r="H152">
            <v>462</v>
          </cell>
          <cell r="I152">
            <v>5063063</v>
          </cell>
          <cell r="J152">
            <v>6006</v>
          </cell>
          <cell r="K152">
            <v>58.16</v>
          </cell>
          <cell r="L152">
            <v>14.2</v>
          </cell>
          <cell r="M152">
            <v>-8.85</v>
          </cell>
        </row>
        <row r="153">
          <cell r="A153">
            <v>42997</v>
          </cell>
          <cell r="B153">
            <v>491.25</v>
          </cell>
          <cell r="C153">
            <v>505.2</v>
          </cell>
          <cell r="D153">
            <v>491.25</v>
          </cell>
          <cell r="E153">
            <v>495.75</v>
          </cell>
          <cell r="F153">
            <v>498.51129761136201</v>
          </cell>
          <cell r="G153">
            <v>21686</v>
          </cell>
          <cell r="H153">
            <v>800</v>
          </cell>
          <cell r="I153">
            <v>10810716</v>
          </cell>
          <cell r="J153">
            <v>8139</v>
          </cell>
          <cell r="K153">
            <v>37.53</v>
          </cell>
          <cell r="L153">
            <v>13.95</v>
          </cell>
          <cell r="M153">
            <v>4.5</v>
          </cell>
        </row>
        <row r="154">
          <cell r="A154">
            <v>42996</v>
          </cell>
          <cell r="B154">
            <v>500.1</v>
          </cell>
          <cell r="C154">
            <v>508.05</v>
          </cell>
          <cell r="D154">
            <v>499</v>
          </cell>
          <cell r="E154">
            <v>499.7</v>
          </cell>
          <cell r="F154">
            <v>502.41024982574498</v>
          </cell>
          <cell r="G154">
            <v>27259</v>
          </cell>
          <cell r="H154">
            <v>974</v>
          </cell>
          <cell r="I154">
            <v>13695201</v>
          </cell>
          <cell r="J154">
            <v>14652</v>
          </cell>
          <cell r="K154">
            <v>53.75</v>
          </cell>
          <cell r="L154">
            <v>9.0500000000000007</v>
          </cell>
          <cell r="M154">
            <v>-0.4</v>
          </cell>
        </row>
        <row r="155">
          <cell r="A155">
            <v>42993</v>
          </cell>
          <cell r="B155">
            <v>513</v>
          </cell>
          <cell r="C155">
            <v>525</v>
          </cell>
          <cell r="D155">
            <v>492.3</v>
          </cell>
          <cell r="E155">
            <v>496.2</v>
          </cell>
          <cell r="F155">
            <v>509.94002874439201</v>
          </cell>
          <cell r="G155">
            <v>22961</v>
          </cell>
          <cell r="H155">
            <v>1209</v>
          </cell>
          <cell r="I155">
            <v>11708733</v>
          </cell>
          <cell r="J155">
            <v>7076</v>
          </cell>
          <cell r="K155">
            <v>30.82</v>
          </cell>
          <cell r="L155">
            <v>32.700000000000003</v>
          </cell>
          <cell r="M155">
            <v>-16.8</v>
          </cell>
        </row>
        <row r="156">
          <cell r="A156">
            <v>42992</v>
          </cell>
          <cell r="B156">
            <v>500</v>
          </cell>
          <cell r="C156">
            <v>522.20000000000005</v>
          </cell>
          <cell r="D156">
            <v>484</v>
          </cell>
          <cell r="E156">
            <v>512</v>
          </cell>
          <cell r="F156">
            <v>506.124587980689</v>
          </cell>
          <cell r="G156">
            <v>30035</v>
          </cell>
          <cell r="H156">
            <v>1226</v>
          </cell>
          <cell r="I156">
            <v>15201452</v>
          </cell>
          <cell r="J156">
            <v>13155</v>
          </cell>
          <cell r="K156">
            <v>43.8</v>
          </cell>
          <cell r="L156">
            <v>38.200000000000003</v>
          </cell>
          <cell r="M156">
            <v>12</v>
          </cell>
        </row>
        <row r="157">
          <cell r="A157">
            <v>42991</v>
          </cell>
          <cell r="B157">
            <v>489.95</v>
          </cell>
          <cell r="C157">
            <v>491.9</v>
          </cell>
          <cell r="D157">
            <v>484</v>
          </cell>
          <cell r="E157">
            <v>488.55</v>
          </cell>
          <cell r="F157">
            <v>486.51829098017299</v>
          </cell>
          <cell r="G157">
            <v>10743</v>
          </cell>
          <cell r="H157">
            <v>416</v>
          </cell>
          <cell r="I157">
            <v>5226666</v>
          </cell>
          <cell r="J157">
            <v>4197</v>
          </cell>
          <cell r="K157">
            <v>39.07</v>
          </cell>
          <cell r="L157">
            <v>7.9</v>
          </cell>
          <cell r="M157">
            <v>-1.4</v>
          </cell>
        </row>
        <row r="158">
          <cell r="A158">
            <v>42990</v>
          </cell>
          <cell r="B158">
            <v>484</v>
          </cell>
          <cell r="C158">
            <v>496.5</v>
          </cell>
          <cell r="D158">
            <v>482.15</v>
          </cell>
          <cell r="E158">
            <v>490.1</v>
          </cell>
          <cell r="F158">
            <v>485.871920472554</v>
          </cell>
          <cell r="G158">
            <v>34705</v>
          </cell>
          <cell r="H158">
            <v>307</v>
          </cell>
          <cell r="I158">
            <v>16862185</v>
          </cell>
          <cell r="J158">
            <v>29823</v>
          </cell>
          <cell r="K158">
            <v>85.93</v>
          </cell>
          <cell r="L158">
            <v>14.35</v>
          </cell>
          <cell r="M158">
            <v>6.1</v>
          </cell>
        </row>
        <row r="159">
          <cell r="A159">
            <v>42989</v>
          </cell>
          <cell r="B159">
            <v>480</v>
          </cell>
          <cell r="C159">
            <v>485.95</v>
          </cell>
          <cell r="D159">
            <v>478.6</v>
          </cell>
          <cell r="E159">
            <v>483.15</v>
          </cell>
          <cell r="F159">
            <v>482.00181653042603</v>
          </cell>
          <cell r="G159">
            <v>8808</v>
          </cell>
          <cell r="H159">
            <v>462</v>
          </cell>
          <cell r="I159">
            <v>4245472</v>
          </cell>
          <cell r="J159">
            <v>3816</v>
          </cell>
          <cell r="K159">
            <v>43.32</v>
          </cell>
          <cell r="L159">
            <v>7.35</v>
          </cell>
          <cell r="M159">
            <v>3.15</v>
          </cell>
        </row>
        <row r="160">
          <cell r="A160">
            <v>42986</v>
          </cell>
          <cell r="B160">
            <v>475.5</v>
          </cell>
          <cell r="C160">
            <v>484.95</v>
          </cell>
          <cell r="D160">
            <v>472.8</v>
          </cell>
          <cell r="E160">
            <v>480.75</v>
          </cell>
          <cell r="F160">
            <v>477.58480973655799</v>
          </cell>
          <cell r="G160">
            <v>6491</v>
          </cell>
          <cell r="H160">
            <v>326</v>
          </cell>
          <cell r="I160">
            <v>3100003</v>
          </cell>
          <cell r="J160">
            <v>2545</v>
          </cell>
          <cell r="K160">
            <v>39.21</v>
          </cell>
          <cell r="L160">
            <v>12.15</v>
          </cell>
          <cell r="M160">
            <v>5.25</v>
          </cell>
        </row>
        <row r="161">
          <cell r="A161">
            <v>42985</v>
          </cell>
          <cell r="B161">
            <v>485.5</v>
          </cell>
          <cell r="C161">
            <v>487.45</v>
          </cell>
          <cell r="D161">
            <v>475.15</v>
          </cell>
          <cell r="E161">
            <v>477.35</v>
          </cell>
          <cell r="F161">
            <v>480.64502349423299</v>
          </cell>
          <cell r="G161">
            <v>7023</v>
          </cell>
          <cell r="H161">
            <v>386</v>
          </cell>
          <cell r="I161">
            <v>3375570</v>
          </cell>
          <cell r="J161">
            <v>3668</v>
          </cell>
          <cell r="K161">
            <v>52.23</v>
          </cell>
          <cell r="L161">
            <v>12.3</v>
          </cell>
          <cell r="M161">
            <v>-8.15</v>
          </cell>
        </row>
        <row r="162">
          <cell r="A162">
            <v>42984</v>
          </cell>
          <cell r="B162">
            <v>490</v>
          </cell>
          <cell r="C162">
            <v>490</v>
          </cell>
          <cell r="D162">
            <v>478</v>
          </cell>
          <cell r="E162">
            <v>480.55</v>
          </cell>
          <cell r="F162">
            <v>481.540561622464</v>
          </cell>
          <cell r="G162">
            <v>5128</v>
          </cell>
          <cell r="H162">
            <v>275</v>
          </cell>
          <cell r="I162">
            <v>2469340</v>
          </cell>
          <cell r="J162">
            <v>2661</v>
          </cell>
          <cell r="K162">
            <v>51.89</v>
          </cell>
          <cell r="L162">
            <v>12</v>
          </cell>
          <cell r="M162">
            <v>-9.4499999999999993</v>
          </cell>
        </row>
        <row r="163">
          <cell r="A163">
            <v>42983</v>
          </cell>
          <cell r="B163">
            <v>490</v>
          </cell>
          <cell r="C163">
            <v>490</v>
          </cell>
          <cell r="D163">
            <v>478.3</v>
          </cell>
          <cell r="E163">
            <v>485.75</v>
          </cell>
          <cell r="F163">
            <v>485.45411089866099</v>
          </cell>
          <cell r="G163">
            <v>16736</v>
          </cell>
          <cell r="H163">
            <v>586</v>
          </cell>
          <cell r="I163">
            <v>8124560</v>
          </cell>
          <cell r="J163">
            <v>5865</v>
          </cell>
          <cell r="K163">
            <v>35.04</v>
          </cell>
          <cell r="L163">
            <v>11.7</v>
          </cell>
          <cell r="M163">
            <v>-4.25</v>
          </cell>
        </row>
        <row r="164">
          <cell r="A164">
            <v>42982</v>
          </cell>
          <cell r="B164">
            <v>491</v>
          </cell>
          <cell r="C164">
            <v>497.95</v>
          </cell>
          <cell r="D164">
            <v>480</v>
          </cell>
          <cell r="E164">
            <v>482.15</v>
          </cell>
          <cell r="F164">
            <v>487.19006285543202</v>
          </cell>
          <cell r="G164">
            <v>10023</v>
          </cell>
          <cell r="H164">
            <v>495</v>
          </cell>
          <cell r="I164">
            <v>4883106</v>
          </cell>
          <cell r="J164">
            <v>6154</v>
          </cell>
          <cell r="K164">
            <v>61.4</v>
          </cell>
          <cell r="L164">
            <v>17.95</v>
          </cell>
          <cell r="M164">
            <v>-8.85</v>
          </cell>
        </row>
        <row r="165">
          <cell r="A165">
            <v>42979</v>
          </cell>
          <cell r="B165">
            <v>507</v>
          </cell>
          <cell r="C165">
            <v>512</v>
          </cell>
          <cell r="D165">
            <v>485.1</v>
          </cell>
          <cell r="E165">
            <v>489.15</v>
          </cell>
          <cell r="F165">
            <v>498.05175640969799</v>
          </cell>
          <cell r="G165">
            <v>22973</v>
          </cell>
          <cell r="H165">
            <v>1158</v>
          </cell>
          <cell r="I165">
            <v>11441743</v>
          </cell>
          <cell r="J165">
            <v>9470</v>
          </cell>
          <cell r="K165">
            <v>41.22</v>
          </cell>
          <cell r="L165">
            <v>26.9</v>
          </cell>
          <cell r="M165">
            <v>-17.850000000000001</v>
          </cell>
        </row>
        <row r="166">
          <cell r="A166">
            <v>42978</v>
          </cell>
          <cell r="B166">
            <v>477.45</v>
          </cell>
          <cell r="C166">
            <v>528.9</v>
          </cell>
          <cell r="D166">
            <v>475</v>
          </cell>
          <cell r="E166">
            <v>510.1</v>
          </cell>
          <cell r="F166">
            <v>498.33964160839099</v>
          </cell>
          <cell r="G166">
            <v>22880</v>
          </cell>
          <cell r="H166">
            <v>898</v>
          </cell>
          <cell r="I166">
            <v>11402011</v>
          </cell>
          <cell r="J166">
            <v>9081</v>
          </cell>
          <cell r="K166">
            <v>39.69</v>
          </cell>
          <cell r="L166">
            <v>53.9</v>
          </cell>
          <cell r="M166">
            <v>32.65</v>
          </cell>
        </row>
        <row r="167">
          <cell r="A167">
            <v>42977</v>
          </cell>
          <cell r="B167">
            <v>474.9</v>
          </cell>
          <cell r="C167">
            <v>478.05</v>
          </cell>
          <cell r="D167">
            <v>470.2</v>
          </cell>
          <cell r="E167">
            <v>472.7</v>
          </cell>
          <cell r="F167">
            <v>475.648005854372</v>
          </cell>
          <cell r="G167">
            <v>2733</v>
          </cell>
          <cell r="H167">
            <v>155</v>
          </cell>
          <cell r="I167">
            <v>1299946</v>
          </cell>
          <cell r="J167">
            <v>1461</v>
          </cell>
          <cell r="K167">
            <v>53.46</v>
          </cell>
          <cell r="L167">
            <v>7.85</v>
          </cell>
          <cell r="M167">
            <v>-2.2000000000000002</v>
          </cell>
        </row>
        <row r="168">
          <cell r="A168">
            <v>42976</v>
          </cell>
          <cell r="B168">
            <v>474</v>
          </cell>
          <cell r="C168">
            <v>475</v>
          </cell>
          <cell r="D168">
            <v>452.25</v>
          </cell>
          <cell r="E168">
            <v>472.05</v>
          </cell>
          <cell r="F168">
            <v>471.53758654797201</v>
          </cell>
          <cell r="G168">
            <v>2022</v>
          </cell>
          <cell r="H168">
            <v>151</v>
          </cell>
          <cell r="I168">
            <v>953449</v>
          </cell>
          <cell r="J168">
            <v>895</v>
          </cell>
          <cell r="K168">
            <v>44.26</v>
          </cell>
          <cell r="L168">
            <v>22.75</v>
          </cell>
          <cell r="M168">
            <v>-1.95</v>
          </cell>
        </row>
        <row r="169">
          <cell r="A169">
            <v>42975</v>
          </cell>
          <cell r="B169">
            <v>471.55</v>
          </cell>
          <cell r="C169">
            <v>475.35</v>
          </cell>
          <cell r="D169">
            <v>467</v>
          </cell>
          <cell r="E169">
            <v>471</v>
          </cell>
          <cell r="F169">
            <v>471.50259605399702</v>
          </cell>
          <cell r="G169">
            <v>2889</v>
          </cell>
          <cell r="H169">
            <v>169</v>
          </cell>
          <cell r="I169">
            <v>1362171</v>
          </cell>
          <cell r="J169">
            <v>1249</v>
          </cell>
          <cell r="K169">
            <v>43.23</v>
          </cell>
          <cell r="L169">
            <v>8.35</v>
          </cell>
          <cell r="M169">
            <v>-0.55000000000000004</v>
          </cell>
        </row>
        <row r="170">
          <cell r="A170">
            <v>42971</v>
          </cell>
          <cell r="B170">
            <v>450.1</v>
          </cell>
          <cell r="C170">
            <v>470</v>
          </cell>
          <cell r="D170">
            <v>450.1</v>
          </cell>
          <cell r="E170">
            <v>467</v>
          </cell>
          <cell r="F170">
            <v>467.03764400454298</v>
          </cell>
          <cell r="G170">
            <v>6163</v>
          </cell>
          <cell r="H170">
            <v>432</v>
          </cell>
          <cell r="I170">
            <v>2878353</v>
          </cell>
          <cell r="J170">
            <v>2467</v>
          </cell>
          <cell r="K170">
            <v>40.03</v>
          </cell>
          <cell r="L170">
            <v>19.899999999999999</v>
          </cell>
          <cell r="M170">
            <v>16.899999999999999</v>
          </cell>
        </row>
        <row r="171">
          <cell r="A171">
            <v>42970</v>
          </cell>
          <cell r="B171">
            <v>458.1</v>
          </cell>
          <cell r="C171">
            <v>461.7</v>
          </cell>
          <cell r="D171">
            <v>453</v>
          </cell>
          <cell r="E171">
            <v>458.3</v>
          </cell>
          <cell r="F171">
            <v>459.79186784488701</v>
          </cell>
          <cell r="G171">
            <v>32931</v>
          </cell>
          <cell r="H171">
            <v>138</v>
          </cell>
          <cell r="I171">
            <v>15141406</v>
          </cell>
          <cell r="J171">
            <v>31483</v>
          </cell>
          <cell r="K171">
            <v>95.6</v>
          </cell>
          <cell r="L171">
            <v>8.6999999999999993</v>
          </cell>
          <cell r="M171">
            <v>0.2</v>
          </cell>
        </row>
        <row r="172">
          <cell r="A172">
            <v>42969</v>
          </cell>
          <cell r="B172">
            <v>455.2</v>
          </cell>
          <cell r="C172">
            <v>461.5</v>
          </cell>
          <cell r="D172">
            <v>451.2</v>
          </cell>
          <cell r="E172">
            <v>453.1</v>
          </cell>
          <cell r="F172">
            <v>454.845055526176</v>
          </cell>
          <cell r="G172">
            <v>3782</v>
          </cell>
          <cell r="H172">
            <v>189</v>
          </cell>
          <cell r="I172">
            <v>1720224</v>
          </cell>
          <cell r="J172">
            <v>2201</v>
          </cell>
          <cell r="K172">
            <v>58.2</v>
          </cell>
          <cell r="L172">
            <v>10.3</v>
          </cell>
          <cell r="M172">
            <v>-2.1</v>
          </cell>
        </row>
        <row r="173">
          <cell r="A173">
            <v>42968</v>
          </cell>
          <cell r="B173">
            <v>457.85</v>
          </cell>
          <cell r="C173">
            <v>464.9</v>
          </cell>
          <cell r="D173">
            <v>453.4</v>
          </cell>
          <cell r="E173">
            <v>455.85</v>
          </cell>
          <cell r="F173">
            <v>458.60803212851403</v>
          </cell>
          <cell r="G173">
            <v>1245</v>
          </cell>
          <cell r="H173">
            <v>83</v>
          </cell>
          <cell r="I173">
            <v>570967</v>
          </cell>
          <cell r="J173">
            <v>626</v>
          </cell>
          <cell r="K173">
            <v>50.28</v>
          </cell>
          <cell r="L173">
            <v>11.5</v>
          </cell>
          <cell r="M173">
            <v>-2</v>
          </cell>
        </row>
        <row r="174">
          <cell r="A174">
            <v>42965</v>
          </cell>
          <cell r="B174">
            <v>469.8</v>
          </cell>
          <cell r="C174">
            <v>469.8</v>
          </cell>
          <cell r="D174">
            <v>456.05</v>
          </cell>
          <cell r="E174">
            <v>460.65</v>
          </cell>
          <cell r="F174">
            <v>462.29190552625499</v>
          </cell>
          <cell r="G174">
            <v>4361</v>
          </cell>
          <cell r="H174">
            <v>165</v>
          </cell>
          <cell r="I174">
            <v>2016055</v>
          </cell>
          <cell r="J174">
            <v>1973</v>
          </cell>
          <cell r="K174">
            <v>45.24</v>
          </cell>
          <cell r="L174">
            <v>13.75</v>
          </cell>
          <cell r="M174">
            <v>-9.15</v>
          </cell>
        </row>
        <row r="175">
          <cell r="A175">
            <v>42964</v>
          </cell>
          <cell r="B175">
            <v>464.95</v>
          </cell>
          <cell r="C175">
            <v>467</v>
          </cell>
          <cell r="D175">
            <v>460</v>
          </cell>
          <cell r="E175">
            <v>465.25</v>
          </cell>
          <cell r="F175">
            <v>464.860965121834</v>
          </cell>
          <cell r="G175">
            <v>10465</v>
          </cell>
          <cell r="H175">
            <v>390</v>
          </cell>
          <cell r="I175">
            <v>4864770</v>
          </cell>
          <cell r="J175">
            <v>4487</v>
          </cell>
          <cell r="K175">
            <v>42.88</v>
          </cell>
          <cell r="L175">
            <v>7</v>
          </cell>
          <cell r="M175">
            <v>0.3</v>
          </cell>
        </row>
        <row r="176">
          <cell r="A176">
            <v>42963</v>
          </cell>
          <cell r="B176">
            <v>452</v>
          </cell>
          <cell r="C176">
            <v>461.5</v>
          </cell>
          <cell r="D176">
            <v>451</v>
          </cell>
          <cell r="E176">
            <v>459.75</v>
          </cell>
          <cell r="F176">
            <v>457.59259259259198</v>
          </cell>
          <cell r="G176">
            <v>4941</v>
          </cell>
          <cell r="H176">
            <v>221</v>
          </cell>
          <cell r="I176">
            <v>2260965</v>
          </cell>
          <cell r="J176">
            <v>2501</v>
          </cell>
          <cell r="K176">
            <v>50.62</v>
          </cell>
          <cell r="L176">
            <v>10.5</v>
          </cell>
          <cell r="M176">
            <v>7.75</v>
          </cell>
        </row>
        <row r="177">
          <cell r="A177">
            <v>42961</v>
          </cell>
          <cell r="B177">
            <v>451.5</v>
          </cell>
          <cell r="C177">
            <v>459.75</v>
          </cell>
          <cell r="D177">
            <v>445.7</v>
          </cell>
          <cell r="E177">
            <v>456.45</v>
          </cell>
          <cell r="F177">
            <v>454.55873729476099</v>
          </cell>
          <cell r="G177">
            <v>10232</v>
          </cell>
          <cell r="H177">
            <v>292</v>
          </cell>
          <cell r="I177">
            <v>4651045</v>
          </cell>
          <cell r="J177">
            <v>6772</v>
          </cell>
          <cell r="K177">
            <v>66.180000000000007</v>
          </cell>
          <cell r="L177">
            <v>14.05</v>
          </cell>
          <cell r="M177">
            <v>4.95</v>
          </cell>
        </row>
        <row r="178">
          <cell r="A178">
            <v>42958</v>
          </cell>
          <cell r="B178">
            <v>437.05</v>
          </cell>
          <cell r="C178">
            <v>444.6</v>
          </cell>
          <cell r="D178">
            <v>429.25</v>
          </cell>
          <cell r="E178">
            <v>442.6</v>
          </cell>
          <cell r="F178">
            <v>437.405554354873</v>
          </cell>
          <cell r="G178">
            <v>9254</v>
          </cell>
          <cell r="H178">
            <v>322</v>
          </cell>
          <cell r="I178">
            <v>4047751</v>
          </cell>
          <cell r="J178">
            <v>4592</v>
          </cell>
          <cell r="K178">
            <v>49.62</v>
          </cell>
          <cell r="L178">
            <v>15.35</v>
          </cell>
          <cell r="M178">
            <v>5.55</v>
          </cell>
        </row>
        <row r="179">
          <cell r="A179">
            <v>42957</v>
          </cell>
          <cell r="B179">
            <v>451</v>
          </cell>
          <cell r="C179">
            <v>452</v>
          </cell>
          <cell r="D179">
            <v>440.5</v>
          </cell>
          <cell r="E179">
            <v>445.05</v>
          </cell>
          <cell r="F179">
            <v>448.22558190123902</v>
          </cell>
          <cell r="G179">
            <v>9194</v>
          </cell>
          <cell r="H179">
            <v>357</v>
          </cell>
          <cell r="I179">
            <v>4120986</v>
          </cell>
          <cell r="J179">
            <v>3435</v>
          </cell>
          <cell r="K179">
            <v>37.36</v>
          </cell>
          <cell r="L179">
            <v>11.5</v>
          </cell>
          <cell r="M179">
            <v>-5.95</v>
          </cell>
        </row>
        <row r="180">
          <cell r="A180">
            <v>42956</v>
          </cell>
          <cell r="B180">
            <v>451</v>
          </cell>
          <cell r="C180">
            <v>453.95</v>
          </cell>
          <cell r="D180">
            <v>447.05</v>
          </cell>
          <cell r="E180">
            <v>450.4</v>
          </cell>
          <cell r="F180">
            <v>450.41016302462702</v>
          </cell>
          <cell r="G180">
            <v>5766</v>
          </cell>
          <cell r="H180">
            <v>208</v>
          </cell>
          <cell r="I180">
            <v>2597065</v>
          </cell>
          <cell r="J180">
            <v>3646</v>
          </cell>
          <cell r="K180">
            <v>63.23</v>
          </cell>
          <cell r="L180">
            <v>6.9</v>
          </cell>
          <cell r="M180">
            <v>-0.6</v>
          </cell>
        </row>
        <row r="181">
          <cell r="A181">
            <v>42955</v>
          </cell>
          <cell r="B181">
            <v>455.25</v>
          </cell>
          <cell r="C181">
            <v>457.65</v>
          </cell>
          <cell r="D181">
            <v>449.25</v>
          </cell>
          <cell r="E181">
            <v>453.15</v>
          </cell>
          <cell r="F181">
            <v>452.77373935821799</v>
          </cell>
          <cell r="G181">
            <v>6108</v>
          </cell>
          <cell r="H181">
            <v>255</v>
          </cell>
          <cell r="I181">
            <v>2765542</v>
          </cell>
          <cell r="J181">
            <v>2179</v>
          </cell>
          <cell r="K181">
            <v>35.67</v>
          </cell>
          <cell r="L181">
            <v>8.4</v>
          </cell>
          <cell r="M181">
            <v>-2.1</v>
          </cell>
        </row>
        <row r="182">
          <cell r="A182">
            <v>42954</v>
          </cell>
          <cell r="B182">
            <v>447.3</v>
          </cell>
          <cell r="C182">
            <v>457.45</v>
          </cell>
          <cell r="D182">
            <v>444</v>
          </cell>
          <cell r="E182">
            <v>453</v>
          </cell>
          <cell r="F182">
            <v>451.23731257208698</v>
          </cell>
          <cell r="G182">
            <v>10404</v>
          </cell>
          <cell r="H182">
            <v>487</v>
          </cell>
          <cell r="I182">
            <v>4694673</v>
          </cell>
          <cell r="J182">
            <v>3972</v>
          </cell>
          <cell r="K182">
            <v>38.18</v>
          </cell>
          <cell r="L182">
            <v>13.45</v>
          </cell>
          <cell r="M182">
            <v>5.7</v>
          </cell>
        </row>
        <row r="183">
          <cell r="A183">
            <v>42951</v>
          </cell>
          <cell r="B183">
            <v>449</v>
          </cell>
          <cell r="C183">
            <v>449.75</v>
          </cell>
          <cell r="D183">
            <v>441</v>
          </cell>
          <cell r="E183">
            <v>444.15</v>
          </cell>
          <cell r="F183">
            <v>446.01777128598297</v>
          </cell>
          <cell r="G183">
            <v>16431</v>
          </cell>
          <cell r="H183">
            <v>498</v>
          </cell>
          <cell r="I183">
            <v>7328518</v>
          </cell>
          <cell r="J183">
            <v>9052</v>
          </cell>
          <cell r="K183">
            <v>55.09</v>
          </cell>
          <cell r="L183">
            <v>8.75</v>
          </cell>
          <cell r="M183">
            <v>-4.8499999999999996</v>
          </cell>
        </row>
        <row r="184">
          <cell r="A184">
            <v>42950</v>
          </cell>
          <cell r="B184">
            <v>453</v>
          </cell>
          <cell r="C184">
            <v>455.9</v>
          </cell>
          <cell r="D184">
            <v>447</v>
          </cell>
          <cell r="E184">
            <v>449.4</v>
          </cell>
          <cell r="F184">
            <v>451.54767726161299</v>
          </cell>
          <cell r="G184">
            <v>8180</v>
          </cell>
          <cell r="H184">
            <v>406</v>
          </cell>
          <cell r="I184">
            <v>3693660</v>
          </cell>
          <cell r="J184">
            <v>3877</v>
          </cell>
          <cell r="K184">
            <v>47.4</v>
          </cell>
          <cell r="L184">
            <v>8.9</v>
          </cell>
          <cell r="M184">
            <v>-3.6</v>
          </cell>
        </row>
        <row r="185">
          <cell r="A185">
            <v>42949</v>
          </cell>
          <cell r="B185">
            <v>455.85</v>
          </cell>
          <cell r="C185">
            <v>460</v>
          </cell>
          <cell r="D185">
            <v>451.1</v>
          </cell>
          <cell r="E185">
            <v>455.55</v>
          </cell>
          <cell r="F185">
            <v>454.38641596316103</v>
          </cell>
          <cell r="G185">
            <v>5212</v>
          </cell>
          <cell r="H185">
            <v>220</v>
          </cell>
          <cell r="I185">
            <v>2368262</v>
          </cell>
          <cell r="J185">
            <v>3683</v>
          </cell>
          <cell r="K185">
            <v>70.66</v>
          </cell>
          <cell r="L185">
            <v>8.9</v>
          </cell>
          <cell r="M185">
            <v>-0.3</v>
          </cell>
        </row>
        <row r="186">
          <cell r="A186">
            <v>42948</v>
          </cell>
          <cell r="B186">
            <v>455.95</v>
          </cell>
          <cell r="C186">
            <v>457</v>
          </cell>
          <cell r="D186">
            <v>446.5</v>
          </cell>
          <cell r="E186">
            <v>455.65</v>
          </cell>
          <cell r="F186">
            <v>454.64393691676901</v>
          </cell>
          <cell r="G186">
            <v>79514</v>
          </cell>
          <cell r="H186">
            <v>457</v>
          </cell>
          <cell r="I186">
            <v>36150558</v>
          </cell>
          <cell r="J186">
            <v>74325</v>
          </cell>
          <cell r="K186">
            <v>93.47</v>
          </cell>
          <cell r="L186">
            <v>10.5</v>
          </cell>
          <cell r="M186">
            <v>-0.3</v>
          </cell>
        </row>
        <row r="187">
          <cell r="A187">
            <v>42947</v>
          </cell>
          <cell r="B187">
            <v>450.3</v>
          </cell>
          <cell r="C187">
            <v>458.95</v>
          </cell>
          <cell r="D187">
            <v>445.2</v>
          </cell>
          <cell r="E187">
            <v>455.95</v>
          </cell>
          <cell r="F187">
            <v>452.62130715389497</v>
          </cell>
          <cell r="G187">
            <v>11001</v>
          </cell>
          <cell r="H187">
            <v>484</v>
          </cell>
          <cell r="I187">
            <v>4979287</v>
          </cell>
          <cell r="J187">
            <v>5350</v>
          </cell>
          <cell r="K187">
            <v>48.63</v>
          </cell>
          <cell r="L187">
            <v>13.75</v>
          </cell>
          <cell r="M187">
            <v>5.65</v>
          </cell>
        </row>
        <row r="188">
          <cell r="A188">
            <v>42944</v>
          </cell>
          <cell r="B188">
            <v>454.8</v>
          </cell>
          <cell r="C188">
            <v>454.8</v>
          </cell>
          <cell r="D188">
            <v>446.45</v>
          </cell>
          <cell r="E188">
            <v>450.3</v>
          </cell>
          <cell r="F188">
            <v>449.46397961547302</v>
          </cell>
          <cell r="G188">
            <v>4317</v>
          </cell>
          <cell r="H188">
            <v>193</v>
          </cell>
          <cell r="I188">
            <v>1940336</v>
          </cell>
          <cell r="J188">
            <v>2098</v>
          </cell>
          <cell r="K188">
            <v>48.6</v>
          </cell>
          <cell r="L188">
            <v>8.35</v>
          </cell>
          <cell r="M188">
            <v>-4.5</v>
          </cell>
        </row>
        <row r="189">
          <cell r="A189">
            <v>42943</v>
          </cell>
          <cell r="B189">
            <v>450</v>
          </cell>
          <cell r="C189">
            <v>457</v>
          </cell>
          <cell r="D189">
            <v>449.75</v>
          </cell>
          <cell r="E189">
            <v>452.65</v>
          </cell>
          <cell r="F189">
            <v>452.32892966360799</v>
          </cell>
          <cell r="G189">
            <v>8175</v>
          </cell>
          <cell r="H189">
            <v>368</v>
          </cell>
          <cell r="I189">
            <v>3697789</v>
          </cell>
          <cell r="J189">
            <v>4177</v>
          </cell>
          <cell r="K189">
            <v>51.09</v>
          </cell>
          <cell r="L189">
            <v>7.25</v>
          </cell>
          <cell r="M189">
            <v>2.65</v>
          </cell>
        </row>
        <row r="190">
          <cell r="A190">
            <v>42942</v>
          </cell>
          <cell r="B190">
            <v>450</v>
          </cell>
          <cell r="C190">
            <v>456</v>
          </cell>
          <cell r="D190">
            <v>443</v>
          </cell>
          <cell r="E190">
            <v>445.6</v>
          </cell>
          <cell r="F190">
            <v>447.16262319939301</v>
          </cell>
          <cell r="G190">
            <v>13190</v>
          </cell>
          <cell r="H190">
            <v>467</v>
          </cell>
          <cell r="I190">
            <v>5898075</v>
          </cell>
          <cell r="J190">
            <v>6175</v>
          </cell>
          <cell r="K190">
            <v>46.82</v>
          </cell>
          <cell r="L190">
            <v>13</v>
          </cell>
          <cell r="M190">
            <v>-4.4000000000000004</v>
          </cell>
        </row>
        <row r="191">
          <cell r="A191">
            <v>42941</v>
          </cell>
          <cell r="B191">
            <v>446</v>
          </cell>
          <cell r="C191">
            <v>456.75</v>
          </cell>
          <cell r="D191">
            <v>446</v>
          </cell>
          <cell r="E191">
            <v>451.45</v>
          </cell>
          <cell r="F191">
            <v>449.98287560581502</v>
          </cell>
          <cell r="G191">
            <v>15475</v>
          </cell>
          <cell r="H191">
            <v>617</v>
          </cell>
          <cell r="I191">
            <v>6963485</v>
          </cell>
          <cell r="J191">
            <v>7740</v>
          </cell>
          <cell r="K191">
            <v>50.02</v>
          </cell>
          <cell r="L191">
            <v>10.75</v>
          </cell>
          <cell r="M191">
            <v>5.45</v>
          </cell>
        </row>
        <row r="192">
          <cell r="A192">
            <v>42940</v>
          </cell>
          <cell r="B192">
            <v>449</v>
          </cell>
          <cell r="C192">
            <v>453.45</v>
          </cell>
          <cell r="D192">
            <v>446</v>
          </cell>
          <cell r="E192">
            <v>447.1</v>
          </cell>
          <cell r="F192">
            <v>449.34055162981502</v>
          </cell>
          <cell r="G192">
            <v>4387</v>
          </cell>
          <cell r="H192">
            <v>196</v>
          </cell>
          <cell r="I192">
            <v>1971257</v>
          </cell>
          <cell r="J192">
            <v>2419</v>
          </cell>
          <cell r="K192">
            <v>55.14</v>
          </cell>
          <cell r="L192">
            <v>7.45</v>
          </cell>
          <cell r="M192">
            <v>-1.9</v>
          </cell>
        </row>
        <row r="193">
          <cell r="A193">
            <v>42937</v>
          </cell>
          <cell r="B193">
            <v>450.7</v>
          </cell>
          <cell r="C193">
            <v>457.85</v>
          </cell>
          <cell r="D193">
            <v>445</v>
          </cell>
          <cell r="E193">
            <v>450.8</v>
          </cell>
          <cell r="F193">
            <v>453.01891126253702</v>
          </cell>
          <cell r="G193">
            <v>13061</v>
          </cell>
          <cell r="H193">
            <v>523</v>
          </cell>
          <cell r="I193">
            <v>5916880</v>
          </cell>
          <cell r="J193">
            <v>5204</v>
          </cell>
          <cell r="K193">
            <v>39.840000000000003</v>
          </cell>
          <cell r="L193">
            <v>12.85</v>
          </cell>
          <cell r="M193">
            <v>0.1</v>
          </cell>
        </row>
        <row r="194">
          <cell r="A194">
            <v>42936</v>
          </cell>
          <cell r="B194">
            <v>450.55</v>
          </cell>
          <cell r="C194">
            <v>458.65</v>
          </cell>
          <cell r="D194">
            <v>441.1</v>
          </cell>
          <cell r="E194">
            <v>447.3</v>
          </cell>
          <cell r="F194">
            <v>450.93135001126802</v>
          </cell>
          <cell r="G194">
            <v>44370</v>
          </cell>
          <cell r="H194">
            <v>1617</v>
          </cell>
          <cell r="I194">
            <v>20007824</v>
          </cell>
          <cell r="J194">
            <v>10998</v>
          </cell>
          <cell r="K194">
            <v>24.79</v>
          </cell>
          <cell r="L194">
            <v>17.55</v>
          </cell>
          <cell r="M194">
            <v>-3.25</v>
          </cell>
        </row>
        <row r="195">
          <cell r="A195">
            <v>42935</v>
          </cell>
          <cell r="B195">
            <v>440</v>
          </cell>
          <cell r="C195">
            <v>454.7</v>
          </cell>
          <cell r="D195">
            <v>440</v>
          </cell>
          <cell r="E195">
            <v>451.35</v>
          </cell>
          <cell r="F195">
            <v>447.58697796777301</v>
          </cell>
          <cell r="G195">
            <v>15205</v>
          </cell>
          <cell r="H195">
            <v>434</v>
          </cell>
          <cell r="I195">
            <v>6805560</v>
          </cell>
          <cell r="J195">
            <v>8911</v>
          </cell>
          <cell r="K195">
            <v>58.61</v>
          </cell>
          <cell r="L195">
            <v>14.7</v>
          </cell>
          <cell r="M195">
            <v>11.35</v>
          </cell>
        </row>
        <row r="196">
          <cell r="A196">
            <v>42934</v>
          </cell>
          <cell r="B196">
            <v>444</v>
          </cell>
          <cell r="C196">
            <v>444</v>
          </cell>
          <cell r="D196">
            <v>437.2</v>
          </cell>
          <cell r="E196">
            <v>439.2</v>
          </cell>
          <cell r="F196">
            <v>440.155572289156</v>
          </cell>
          <cell r="G196">
            <v>6640</v>
          </cell>
          <cell r="H196">
            <v>291</v>
          </cell>
          <cell r="I196">
            <v>2922633</v>
          </cell>
          <cell r="J196">
            <v>2403</v>
          </cell>
          <cell r="K196">
            <v>36.19</v>
          </cell>
          <cell r="L196">
            <v>6.8</v>
          </cell>
          <cell r="M196">
            <v>-4.8</v>
          </cell>
        </row>
        <row r="197">
          <cell r="A197">
            <v>42933</v>
          </cell>
          <cell r="B197">
            <v>450</v>
          </cell>
          <cell r="C197">
            <v>452.15</v>
          </cell>
          <cell r="D197">
            <v>443</v>
          </cell>
          <cell r="E197">
            <v>444.55</v>
          </cell>
          <cell r="F197">
            <v>450.46779417056399</v>
          </cell>
          <cell r="G197">
            <v>158403</v>
          </cell>
          <cell r="H197">
            <v>232</v>
          </cell>
          <cell r="I197">
            <v>71355450</v>
          </cell>
          <cell r="J197">
            <v>155172</v>
          </cell>
          <cell r="K197">
            <v>97.96</v>
          </cell>
          <cell r="L197">
            <v>9.15</v>
          </cell>
          <cell r="M197">
            <v>-5.45</v>
          </cell>
        </row>
        <row r="198">
          <cell r="A198">
            <v>42930</v>
          </cell>
          <cell r="B198">
            <v>457.2</v>
          </cell>
          <cell r="C198">
            <v>457.2</v>
          </cell>
          <cell r="D198">
            <v>448</v>
          </cell>
          <cell r="E198">
            <v>449.35</v>
          </cell>
          <cell r="F198">
            <v>451.355310165638</v>
          </cell>
          <cell r="G198">
            <v>3079</v>
          </cell>
          <cell r="H198">
            <v>187</v>
          </cell>
          <cell r="I198">
            <v>1389723</v>
          </cell>
          <cell r="J198">
            <v>1471</v>
          </cell>
          <cell r="K198">
            <v>47.78</v>
          </cell>
          <cell r="L198">
            <v>9.1999999999999993</v>
          </cell>
          <cell r="M198">
            <v>-7.85</v>
          </cell>
        </row>
        <row r="199">
          <cell r="A199">
            <v>42929</v>
          </cell>
          <cell r="B199">
            <v>456.65</v>
          </cell>
          <cell r="C199">
            <v>456.65</v>
          </cell>
          <cell r="D199">
            <v>446.05</v>
          </cell>
          <cell r="E199">
            <v>449.4</v>
          </cell>
          <cell r="F199">
            <v>450.15536415176598</v>
          </cell>
          <cell r="G199">
            <v>9172</v>
          </cell>
          <cell r="H199">
            <v>420</v>
          </cell>
          <cell r="I199">
            <v>4128825</v>
          </cell>
          <cell r="J199">
            <v>3734</v>
          </cell>
          <cell r="K199">
            <v>40.71</v>
          </cell>
          <cell r="L199">
            <v>10.6</v>
          </cell>
          <cell r="M199">
            <v>-7.25</v>
          </cell>
        </row>
        <row r="200">
          <cell r="A200">
            <v>42928</v>
          </cell>
          <cell r="B200">
            <v>458.85</v>
          </cell>
          <cell r="C200">
            <v>459.8</v>
          </cell>
          <cell r="D200">
            <v>445</v>
          </cell>
          <cell r="E200">
            <v>447.85</v>
          </cell>
          <cell r="F200">
            <v>450.661802575107</v>
          </cell>
          <cell r="G200">
            <v>8155</v>
          </cell>
          <cell r="H200">
            <v>428</v>
          </cell>
          <cell r="I200">
            <v>3675147</v>
          </cell>
          <cell r="J200">
            <v>4396</v>
          </cell>
          <cell r="K200">
            <v>53.91</v>
          </cell>
          <cell r="L200">
            <v>14.8</v>
          </cell>
          <cell r="M200">
            <v>-11</v>
          </cell>
        </row>
        <row r="201">
          <cell r="A201">
            <v>42927</v>
          </cell>
          <cell r="B201">
            <v>444.45</v>
          </cell>
          <cell r="C201">
            <v>461</v>
          </cell>
          <cell r="D201">
            <v>444.45</v>
          </cell>
          <cell r="E201">
            <v>455.2</v>
          </cell>
          <cell r="F201">
            <v>454.53570406001199</v>
          </cell>
          <cell r="G201">
            <v>17463</v>
          </cell>
          <cell r="H201">
            <v>702</v>
          </cell>
          <cell r="I201">
            <v>7937557</v>
          </cell>
          <cell r="J201">
            <v>8960</v>
          </cell>
          <cell r="K201">
            <v>51.31</v>
          </cell>
          <cell r="L201">
            <v>16.55</v>
          </cell>
          <cell r="M201">
            <v>10.75</v>
          </cell>
        </row>
        <row r="202">
          <cell r="A202">
            <v>42926</v>
          </cell>
          <cell r="B202">
            <v>450</v>
          </cell>
          <cell r="C202">
            <v>450</v>
          </cell>
          <cell r="D202">
            <v>440.55</v>
          </cell>
          <cell r="E202">
            <v>444.45</v>
          </cell>
          <cell r="F202">
            <v>446.35516664521901</v>
          </cell>
          <cell r="G202">
            <v>7771</v>
          </cell>
          <cell r="H202">
            <v>499</v>
          </cell>
          <cell r="I202">
            <v>3468626</v>
          </cell>
          <cell r="J202">
            <v>6673</v>
          </cell>
          <cell r="K202">
            <v>85.87</v>
          </cell>
          <cell r="L202">
            <v>9.4499999999999993</v>
          </cell>
          <cell r="M202">
            <v>-5.55</v>
          </cell>
        </row>
        <row r="203">
          <cell r="A203">
            <v>42923</v>
          </cell>
          <cell r="B203">
            <v>437</v>
          </cell>
          <cell r="C203">
            <v>448</v>
          </cell>
          <cell r="D203">
            <v>437</v>
          </cell>
          <cell r="E203">
            <v>440.5</v>
          </cell>
          <cell r="F203">
            <v>439.21700581395299</v>
          </cell>
          <cell r="G203">
            <v>6880</v>
          </cell>
          <cell r="H203">
            <v>369</v>
          </cell>
          <cell r="I203">
            <v>3021813</v>
          </cell>
          <cell r="J203">
            <v>4549</v>
          </cell>
          <cell r="K203">
            <v>66.12</v>
          </cell>
          <cell r="L203">
            <v>11</v>
          </cell>
          <cell r="M203">
            <v>3.5</v>
          </cell>
        </row>
        <row r="204">
          <cell r="A204">
            <v>42922</v>
          </cell>
          <cell r="B204">
            <v>445.4</v>
          </cell>
          <cell r="C204">
            <v>446.85</v>
          </cell>
          <cell r="D204">
            <v>435</v>
          </cell>
          <cell r="E204">
            <v>437</v>
          </cell>
          <cell r="F204">
            <v>440.49472956626897</v>
          </cell>
          <cell r="G204">
            <v>5787</v>
          </cell>
          <cell r="H204">
            <v>270</v>
          </cell>
          <cell r="I204">
            <v>2549143</v>
          </cell>
          <cell r="J204">
            <v>2051</v>
          </cell>
          <cell r="K204">
            <v>35.44</v>
          </cell>
          <cell r="L204">
            <v>11.85</v>
          </cell>
          <cell r="M204">
            <v>-8.4</v>
          </cell>
        </row>
        <row r="205">
          <cell r="A205">
            <v>42921</v>
          </cell>
          <cell r="B205">
            <v>446.5</v>
          </cell>
          <cell r="C205">
            <v>448.9</v>
          </cell>
          <cell r="D205">
            <v>438.65</v>
          </cell>
          <cell r="E205">
            <v>441.1</v>
          </cell>
          <cell r="F205">
            <v>442.61017565112002</v>
          </cell>
          <cell r="G205">
            <v>8255</v>
          </cell>
          <cell r="H205">
            <v>390</v>
          </cell>
          <cell r="I205">
            <v>3653747</v>
          </cell>
          <cell r="J205">
            <v>4534</v>
          </cell>
          <cell r="K205">
            <v>54.92</v>
          </cell>
          <cell r="L205">
            <v>10.25</v>
          </cell>
          <cell r="M205">
            <v>-5.4</v>
          </cell>
        </row>
        <row r="206">
          <cell r="A206">
            <v>42920</v>
          </cell>
          <cell r="B206">
            <v>452.1</v>
          </cell>
          <cell r="C206">
            <v>453.7</v>
          </cell>
          <cell r="D206">
            <v>445.1</v>
          </cell>
          <cell r="E206">
            <v>446.6</v>
          </cell>
          <cell r="F206">
            <v>448.23771846953201</v>
          </cell>
          <cell r="G206">
            <v>8468</v>
          </cell>
          <cell r="H206">
            <v>307</v>
          </cell>
          <cell r="I206">
            <v>3795677</v>
          </cell>
          <cell r="J206">
            <v>3907</v>
          </cell>
          <cell r="K206">
            <v>46.14</v>
          </cell>
          <cell r="L206">
            <v>8.6</v>
          </cell>
          <cell r="M206">
            <v>-5.5</v>
          </cell>
        </row>
        <row r="207">
          <cell r="A207">
            <v>42919</v>
          </cell>
          <cell r="B207">
            <v>445.5</v>
          </cell>
          <cell r="C207">
            <v>459.75</v>
          </cell>
          <cell r="D207">
            <v>445.5</v>
          </cell>
          <cell r="E207">
            <v>451.75</v>
          </cell>
          <cell r="F207">
            <v>452.98017428189399</v>
          </cell>
          <cell r="G207">
            <v>21689</v>
          </cell>
          <cell r="H207">
            <v>871</v>
          </cell>
          <cell r="I207">
            <v>9824687</v>
          </cell>
          <cell r="J207">
            <v>8569</v>
          </cell>
          <cell r="K207">
            <v>39.51</v>
          </cell>
          <cell r="L207">
            <v>14.25</v>
          </cell>
          <cell r="M207">
            <v>6.25</v>
          </cell>
        </row>
        <row r="208">
          <cell r="A208">
            <v>42916</v>
          </cell>
          <cell r="B208">
            <v>421</v>
          </cell>
          <cell r="C208">
            <v>444</v>
          </cell>
          <cell r="D208">
            <v>420</v>
          </cell>
          <cell r="E208">
            <v>441.45</v>
          </cell>
          <cell r="F208">
            <v>432.61312459789798</v>
          </cell>
          <cell r="G208">
            <v>18652</v>
          </cell>
          <cell r="H208">
            <v>466</v>
          </cell>
          <cell r="I208">
            <v>8069100</v>
          </cell>
          <cell r="J208">
            <v>10373</v>
          </cell>
          <cell r="K208">
            <v>55.61</v>
          </cell>
          <cell r="L208">
            <v>24</v>
          </cell>
          <cell r="M208">
            <v>20.45</v>
          </cell>
        </row>
        <row r="209">
          <cell r="A209">
            <v>42915</v>
          </cell>
          <cell r="B209">
            <v>423.5</v>
          </cell>
          <cell r="C209">
            <v>429</v>
          </cell>
          <cell r="D209">
            <v>420</v>
          </cell>
          <cell r="E209">
            <v>425.9</v>
          </cell>
          <cell r="F209">
            <v>422.96039000609301</v>
          </cell>
          <cell r="G209">
            <v>8205</v>
          </cell>
          <cell r="H209">
            <v>285</v>
          </cell>
          <cell r="I209">
            <v>3470390</v>
          </cell>
          <cell r="J209">
            <v>4445</v>
          </cell>
          <cell r="K209">
            <v>54.17</v>
          </cell>
          <cell r="L209">
            <v>9</v>
          </cell>
          <cell r="M209">
            <v>2.4</v>
          </cell>
        </row>
        <row r="210">
          <cell r="A210">
            <v>42914</v>
          </cell>
          <cell r="B210">
            <v>418</v>
          </cell>
          <cell r="C210">
            <v>421.05</v>
          </cell>
          <cell r="D210">
            <v>416</v>
          </cell>
          <cell r="E210">
            <v>418.05</v>
          </cell>
          <cell r="F210">
            <v>417.89748754966098</v>
          </cell>
          <cell r="G210">
            <v>17871</v>
          </cell>
          <cell r="H210">
            <v>310</v>
          </cell>
          <cell r="I210">
            <v>7468246</v>
          </cell>
          <cell r="J210">
            <v>12379</v>
          </cell>
          <cell r="K210">
            <v>69.27</v>
          </cell>
          <cell r="L210">
            <v>5.05</v>
          </cell>
          <cell r="M210">
            <v>0.05</v>
          </cell>
        </row>
        <row r="211">
          <cell r="A211">
            <v>42913</v>
          </cell>
          <cell r="B211">
            <v>425</v>
          </cell>
          <cell r="C211">
            <v>428.5</v>
          </cell>
          <cell r="D211">
            <v>416</v>
          </cell>
          <cell r="E211">
            <v>420.1</v>
          </cell>
          <cell r="F211">
            <v>422.06394727467</v>
          </cell>
          <cell r="G211">
            <v>11228</v>
          </cell>
          <cell r="H211">
            <v>346</v>
          </cell>
          <cell r="I211">
            <v>4738934</v>
          </cell>
          <cell r="J211">
            <v>5418</v>
          </cell>
          <cell r="K211">
            <v>48.25</v>
          </cell>
          <cell r="L211">
            <v>12.5</v>
          </cell>
          <cell r="M211">
            <v>-4.9000000000000004</v>
          </cell>
        </row>
        <row r="212">
          <cell r="A212">
            <v>42909</v>
          </cell>
          <cell r="B212">
            <v>429.4</v>
          </cell>
          <cell r="C212">
            <v>429.4</v>
          </cell>
          <cell r="D212">
            <v>415</v>
          </cell>
          <cell r="E212">
            <v>425</v>
          </cell>
          <cell r="F212">
            <v>418.77218246869398</v>
          </cell>
          <cell r="G212">
            <v>11180</v>
          </cell>
          <cell r="H212">
            <v>337</v>
          </cell>
          <cell r="I212">
            <v>4681873</v>
          </cell>
          <cell r="J212">
            <v>6158</v>
          </cell>
          <cell r="K212">
            <v>55.08</v>
          </cell>
          <cell r="L212">
            <v>14.4</v>
          </cell>
          <cell r="M212">
            <v>-4.4000000000000004</v>
          </cell>
        </row>
        <row r="213">
          <cell r="A213">
            <v>42908</v>
          </cell>
          <cell r="B213">
            <v>421.65</v>
          </cell>
          <cell r="C213">
            <v>436</v>
          </cell>
          <cell r="D213">
            <v>421.65</v>
          </cell>
          <cell r="E213">
            <v>426.85</v>
          </cell>
          <cell r="F213">
            <v>431.27959124370301</v>
          </cell>
          <cell r="G213">
            <v>20648</v>
          </cell>
          <cell r="H213">
            <v>526</v>
          </cell>
          <cell r="I213">
            <v>8905061</v>
          </cell>
          <cell r="J213">
            <v>9356</v>
          </cell>
          <cell r="K213">
            <v>45.31</v>
          </cell>
          <cell r="L213">
            <v>14.35</v>
          </cell>
          <cell r="M213">
            <v>5.2</v>
          </cell>
        </row>
        <row r="214">
          <cell r="A214">
            <v>42907</v>
          </cell>
          <cell r="B214">
            <v>420</v>
          </cell>
          <cell r="C214">
            <v>424.8</v>
          </cell>
          <cell r="D214">
            <v>418.5</v>
          </cell>
          <cell r="E214">
            <v>421.55</v>
          </cell>
          <cell r="F214">
            <v>421.43318872017301</v>
          </cell>
          <cell r="G214">
            <v>9220</v>
          </cell>
          <cell r="H214">
            <v>394</v>
          </cell>
          <cell r="I214">
            <v>3885614</v>
          </cell>
          <cell r="J214">
            <v>4581</v>
          </cell>
          <cell r="K214">
            <v>49.69</v>
          </cell>
          <cell r="L214">
            <v>6.3</v>
          </cell>
          <cell r="M214">
            <v>1.55</v>
          </cell>
        </row>
        <row r="215">
          <cell r="A215">
            <v>42906</v>
          </cell>
          <cell r="B215">
            <v>419.5</v>
          </cell>
          <cell r="C215">
            <v>426</v>
          </cell>
          <cell r="D215">
            <v>417</v>
          </cell>
          <cell r="E215">
            <v>418.35</v>
          </cell>
          <cell r="F215">
            <v>420.818810331333</v>
          </cell>
          <cell r="G215">
            <v>7666</v>
          </cell>
          <cell r="H215">
            <v>341</v>
          </cell>
          <cell r="I215">
            <v>3225997</v>
          </cell>
          <cell r="J215">
            <v>3211</v>
          </cell>
          <cell r="K215">
            <v>41.89</v>
          </cell>
          <cell r="L215">
            <v>9</v>
          </cell>
          <cell r="M215">
            <v>-1.1499999999999999</v>
          </cell>
        </row>
        <row r="216">
          <cell r="A216">
            <v>42905</v>
          </cell>
          <cell r="B216">
            <v>416</v>
          </cell>
          <cell r="C216">
            <v>419.75</v>
          </cell>
          <cell r="D216">
            <v>414.5</v>
          </cell>
          <cell r="E216">
            <v>417.3</v>
          </cell>
          <cell r="F216">
            <v>416.90876119233798</v>
          </cell>
          <cell r="G216">
            <v>8823</v>
          </cell>
          <cell r="H216">
            <v>344</v>
          </cell>
          <cell r="I216">
            <v>3678386</v>
          </cell>
          <cell r="J216">
            <v>4447</v>
          </cell>
          <cell r="K216">
            <v>50.4</v>
          </cell>
          <cell r="L216">
            <v>5.25</v>
          </cell>
          <cell r="M216">
            <v>1.3</v>
          </cell>
        </row>
        <row r="217">
          <cell r="A217">
            <v>42902</v>
          </cell>
          <cell r="B217">
            <v>420</v>
          </cell>
          <cell r="C217">
            <v>420.4</v>
          </cell>
          <cell r="D217">
            <v>412.7</v>
          </cell>
          <cell r="E217">
            <v>417.1</v>
          </cell>
          <cell r="F217">
            <v>415.193080306534</v>
          </cell>
          <cell r="G217">
            <v>22053</v>
          </cell>
          <cell r="H217">
            <v>312</v>
          </cell>
          <cell r="I217">
            <v>9156253</v>
          </cell>
          <cell r="J217">
            <v>17584</v>
          </cell>
          <cell r="K217">
            <v>79.739999999999995</v>
          </cell>
          <cell r="L217">
            <v>7.7</v>
          </cell>
          <cell r="M217">
            <v>-2.9</v>
          </cell>
        </row>
        <row r="218">
          <cell r="A218">
            <v>42901</v>
          </cell>
          <cell r="B218">
            <v>417</v>
          </cell>
          <cell r="C218">
            <v>420.7</v>
          </cell>
          <cell r="D218">
            <v>416.8</v>
          </cell>
          <cell r="E218">
            <v>418.5</v>
          </cell>
          <cell r="F218">
            <v>418.84918854730103</v>
          </cell>
          <cell r="G218">
            <v>7579</v>
          </cell>
          <cell r="H218">
            <v>215</v>
          </cell>
          <cell r="I218">
            <v>3174458</v>
          </cell>
          <cell r="J218">
            <v>3550</v>
          </cell>
          <cell r="K218">
            <v>46.84</v>
          </cell>
          <cell r="L218">
            <v>3.9</v>
          </cell>
          <cell r="M218">
            <v>1.5</v>
          </cell>
        </row>
        <row r="219">
          <cell r="A219">
            <v>42900</v>
          </cell>
          <cell r="B219">
            <v>416.5</v>
          </cell>
          <cell r="C219">
            <v>418</v>
          </cell>
          <cell r="D219">
            <v>410</v>
          </cell>
          <cell r="E219">
            <v>416.1</v>
          </cell>
          <cell r="F219">
            <v>414.595985589294</v>
          </cell>
          <cell r="G219">
            <v>5829</v>
          </cell>
          <cell r="H219">
            <v>295</v>
          </cell>
          <cell r="I219">
            <v>2416680</v>
          </cell>
          <cell r="J219">
            <v>2183</v>
          </cell>
          <cell r="K219">
            <v>37.450000000000003</v>
          </cell>
          <cell r="L219">
            <v>8</v>
          </cell>
          <cell r="M219">
            <v>-0.4</v>
          </cell>
        </row>
        <row r="220">
          <cell r="A220">
            <v>42899</v>
          </cell>
          <cell r="B220">
            <v>406.55</v>
          </cell>
          <cell r="C220">
            <v>422.05</v>
          </cell>
          <cell r="D220">
            <v>406.55</v>
          </cell>
          <cell r="E220">
            <v>417.85</v>
          </cell>
          <cell r="F220">
            <v>417.10597719229202</v>
          </cell>
          <cell r="G220">
            <v>10172</v>
          </cell>
          <cell r="H220">
            <v>373</v>
          </cell>
          <cell r="I220">
            <v>4242802</v>
          </cell>
          <cell r="J220">
            <v>5877</v>
          </cell>
          <cell r="K220">
            <v>57.78</v>
          </cell>
          <cell r="L220">
            <v>15.5</v>
          </cell>
          <cell r="M220">
            <v>11.3</v>
          </cell>
        </row>
        <row r="221">
          <cell r="A221">
            <v>42898</v>
          </cell>
          <cell r="B221">
            <v>421</v>
          </cell>
          <cell r="C221">
            <v>425.75</v>
          </cell>
          <cell r="D221">
            <v>418.8</v>
          </cell>
          <cell r="E221">
            <v>420.15</v>
          </cell>
          <cell r="F221">
            <v>421.43768666847598</v>
          </cell>
          <cell r="G221">
            <v>11049</v>
          </cell>
          <cell r="H221">
            <v>299</v>
          </cell>
          <cell r="I221">
            <v>4656465</v>
          </cell>
          <cell r="J221">
            <v>4859</v>
          </cell>
          <cell r="K221">
            <v>43.98</v>
          </cell>
          <cell r="L221">
            <v>6.95</v>
          </cell>
          <cell r="M221">
            <v>-0.85</v>
          </cell>
        </row>
        <row r="222">
          <cell r="A222">
            <v>42895</v>
          </cell>
          <cell r="B222">
            <v>418.7</v>
          </cell>
          <cell r="C222">
            <v>427</v>
          </cell>
          <cell r="D222">
            <v>416.35</v>
          </cell>
          <cell r="E222">
            <v>422</v>
          </cell>
          <cell r="F222">
            <v>421.39873631952997</v>
          </cell>
          <cell r="G222">
            <v>8863</v>
          </cell>
          <cell r="H222">
            <v>388</v>
          </cell>
          <cell r="I222">
            <v>3734857</v>
          </cell>
          <cell r="J222">
            <v>2847</v>
          </cell>
          <cell r="K222">
            <v>32.119999999999997</v>
          </cell>
          <cell r="L222">
            <v>10.65</v>
          </cell>
          <cell r="M222">
            <v>3.3</v>
          </cell>
        </row>
        <row r="223">
          <cell r="A223">
            <v>42894</v>
          </cell>
          <cell r="B223">
            <v>417.6</v>
          </cell>
          <cell r="C223">
            <v>425</v>
          </cell>
          <cell r="D223">
            <v>409</v>
          </cell>
          <cell r="E223">
            <v>420.25</v>
          </cell>
          <cell r="F223">
            <v>415.81042438913602</v>
          </cell>
          <cell r="G223">
            <v>13219</v>
          </cell>
          <cell r="H223">
            <v>419</v>
          </cell>
          <cell r="I223">
            <v>5496598</v>
          </cell>
          <cell r="J223">
            <v>4264</v>
          </cell>
          <cell r="K223">
            <v>32.26</v>
          </cell>
          <cell r="L223">
            <v>16</v>
          </cell>
          <cell r="M223">
            <v>2.65</v>
          </cell>
        </row>
        <row r="224">
          <cell r="A224">
            <v>42893</v>
          </cell>
          <cell r="B224">
            <v>420</v>
          </cell>
          <cell r="C224">
            <v>420.75</v>
          </cell>
          <cell r="D224">
            <v>412.45</v>
          </cell>
          <cell r="E224">
            <v>414.35</v>
          </cell>
          <cell r="F224">
            <v>417.66932998516103</v>
          </cell>
          <cell r="G224">
            <v>8761</v>
          </cell>
          <cell r="H224">
            <v>820</v>
          </cell>
          <cell r="I224">
            <v>3659201</v>
          </cell>
          <cell r="J224">
            <v>6221</v>
          </cell>
          <cell r="K224">
            <v>71.010000000000005</v>
          </cell>
          <cell r="L224">
            <v>8.3000000000000007</v>
          </cell>
          <cell r="M224">
            <v>-5.65</v>
          </cell>
        </row>
        <row r="225">
          <cell r="A225">
            <v>42892</v>
          </cell>
          <cell r="B225">
            <v>415.75</v>
          </cell>
          <cell r="C225">
            <v>420.45</v>
          </cell>
          <cell r="D225">
            <v>414.25</v>
          </cell>
          <cell r="E225">
            <v>416.6</v>
          </cell>
          <cell r="F225">
            <v>417.93890647728199</v>
          </cell>
          <cell r="G225">
            <v>11687</v>
          </cell>
          <cell r="H225">
            <v>1211</v>
          </cell>
          <cell r="I225">
            <v>4884452</v>
          </cell>
          <cell r="J225">
            <v>5938</v>
          </cell>
          <cell r="K225">
            <v>50.81</v>
          </cell>
          <cell r="L225">
            <v>6.2</v>
          </cell>
          <cell r="M225">
            <v>0.85</v>
          </cell>
        </row>
        <row r="226">
          <cell r="A226">
            <v>42891</v>
          </cell>
          <cell r="B226">
            <v>412</v>
          </cell>
          <cell r="C226">
            <v>413.35</v>
          </cell>
          <cell r="D226">
            <v>405</v>
          </cell>
          <cell r="E226">
            <v>411.3</v>
          </cell>
          <cell r="F226">
            <v>408.96217303822903</v>
          </cell>
          <cell r="G226">
            <v>9940</v>
          </cell>
          <cell r="H226">
            <v>361</v>
          </cell>
          <cell r="I226">
            <v>4065084</v>
          </cell>
          <cell r="J226">
            <v>3783</v>
          </cell>
          <cell r="K226">
            <v>38.06</v>
          </cell>
          <cell r="L226">
            <v>8.35</v>
          </cell>
          <cell r="M226">
            <v>-0.7</v>
          </cell>
        </row>
        <row r="227">
          <cell r="A227">
            <v>42888</v>
          </cell>
          <cell r="B227">
            <v>412</v>
          </cell>
          <cell r="C227">
            <v>412</v>
          </cell>
          <cell r="D227">
            <v>404</v>
          </cell>
          <cell r="E227">
            <v>408.7</v>
          </cell>
          <cell r="F227">
            <v>406.68137137377101</v>
          </cell>
          <cell r="G227">
            <v>16684</v>
          </cell>
          <cell r="H227">
            <v>925</v>
          </cell>
          <cell r="I227">
            <v>6785072</v>
          </cell>
          <cell r="J227">
            <v>8931</v>
          </cell>
          <cell r="K227">
            <v>53.53</v>
          </cell>
          <cell r="L227">
            <v>8</v>
          </cell>
          <cell r="M227">
            <v>-3.3</v>
          </cell>
        </row>
        <row r="228">
          <cell r="A228">
            <v>42887</v>
          </cell>
          <cell r="B228">
            <v>404.1</v>
          </cell>
          <cell r="C228">
            <v>407</v>
          </cell>
          <cell r="D228">
            <v>398.25</v>
          </cell>
          <cell r="E228">
            <v>400.6</v>
          </cell>
          <cell r="F228">
            <v>402.46779408107398</v>
          </cell>
          <cell r="G228">
            <v>8042</v>
          </cell>
          <cell r="H228">
            <v>353</v>
          </cell>
          <cell r="I228">
            <v>3236646</v>
          </cell>
          <cell r="J228">
            <v>4850</v>
          </cell>
          <cell r="K228">
            <v>60.31</v>
          </cell>
          <cell r="L228">
            <v>8.75</v>
          </cell>
          <cell r="M228">
            <v>-3.5</v>
          </cell>
        </row>
        <row r="229">
          <cell r="A229">
            <v>42886</v>
          </cell>
          <cell r="B229">
            <v>407.5</v>
          </cell>
          <cell r="C229">
            <v>409.95</v>
          </cell>
          <cell r="D229">
            <v>398.4</v>
          </cell>
          <cell r="E229">
            <v>403.25</v>
          </cell>
          <cell r="F229">
            <v>406.487417404751</v>
          </cell>
          <cell r="G229">
            <v>7113</v>
          </cell>
          <cell r="H229">
            <v>289</v>
          </cell>
          <cell r="I229">
            <v>2891345</v>
          </cell>
          <cell r="J229">
            <v>3333</v>
          </cell>
          <cell r="K229">
            <v>46.86</v>
          </cell>
          <cell r="L229">
            <v>11.55</v>
          </cell>
          <cell r="M229">
            <v>-4.25</v>
          </cell>
        </row>
        <row r="230">
          <cell r="A230">
            <v>42885</v>
          </cell>
          <cell r="B230">
            <v>405.6</v>
          </cell>
          <cell r="C230">
            <v>410</v>
          </cell>
          <cell r="D230">
            <v>401.6</v>
          </cell>
          <cell r="E230">
            <v>407.35</v>
          </cell>
          <cell r="F230">
            <v>406.220735541419</v>
          </cell>
          <cell r="G230">
            <v>13677</v>
          </cell>
          <cell r="H230">
            <v>344</v>
          </cell>
          <cell r="I230">
            <v>5555881</v>
          </cell>
          <cell r="J230">
            <v>6202</v>
          </cell>
          <cell r="K230">
            <v>45.35</v>
          </cell>
          <cell r="L230">
            <v>8.4</v>
          </cell>
          <cell r="M230">
            <v>1.75</v>
          </cell>
        </row>
        <row r="231">
          <cell r="A231">
            <v>42884</v>
          </cell>
          <cell r="B231">
            <v>408</v>
          </cell>
          <cell r="C231">
            <v>412.5</v>
          </cell>
          <cell r="D231">
            <v>400</v>
          </cell>
          <cell r="E231">
            <v>407.5</v>
          </cell>
          <cell r="F231">
            <v>407.42261365108101</v>
          </cell>
          <cell r="G231">
            <v>7721</v>
          </cell>
          <cell r="H231">
            <v>386</v>
          </cell>
          <cell r="I231">
            <v>3145710</v>
          </cell>
          <cell r="J231">
            <v>2005</v>
          </cell>
          <cell r="K231">
            <v>25.97</v>
          </cell>
          <cell r="L231">
            <v>12.5</v>
          </cell>
          <cell r="M231">
            <v>-0.5</v>
          </cell>
        </row>
        <row r="232">
          <cell r="A232">
            <v>42881</v>
          </cell>
          <cell r="B232">
            <v>399</v>
          </cell>
          <cell r="C232">
            <v>411.8</v>
          </cell>
          <cell r="D232">
            <v>399</v>
          </cell>
          <cell r="E232">
            <v>408.4</v>
          </cell>
          <cell r="F232">
            <v>406.66080610383102</v>
          </cell>
          <cell r="G232">
            <v>12058</v>
          </cell>
          <cell r="H232">
            <v>459</v>
          </cell>
          <cell r="I232">
            <v>4903516</v>
          </cell>
          <cell r="J232">
            <v>4615</v>
          </cell>
          <cell r="K232">
            <v>38.270000000000003</v>
          </cell>
          <cell r="L232">
            <v>12.8</v>
          </cell>
          <cell r="M232">
            <v>9.4</v>
          </cell>
        </row>
        <row r="233">
          <cell r="A233">
            <v>42880</v>
          </cell>
          <cell r="B233">
            <v>397.15</v>
          </cell>
          <cell r="C233">
            <v>400</v>
          </cell>
          <cell r="D233">
            <v>381</v>
          </cell>
          <cell r="E233">
            <v>398.25</v>
          </cell>
          <cell r="F233">
            <v>394.81699094586702</v>
          </cell>
          <cell r="G233">
            <v>10382</v>
          </cell>
          <cell r="H233">
            <v>248</v>
          </cell>
          <cell r="I233">
            <v>4098990</v>
          </cell>
          <cell r="J233">
            <v>5157</v>
          </cell>
          <cell r="K233">
            <v>49.67</v>
          </cell>
          <cell r="L233">
            <v>19</v>
          </cell>
          <cell r="M233">
            <v>1.1000000000000001</v>
          </cell>
        </row>
        <row r="234">
          <cell r="A234">
            <v>42879</v>
          </cell>
          <cell r="B234">
            <v>398</v>
          </cell>
          <cell r="C234">
            <v>398.2</v>
          </cell>
          <cell r="D234">
            <v>390.55</v>
          </cell>
          <cell r="E234">
            <v>393</v>
          </cell>
          <cell r="F234">
            <v>395.37761279268898</v>
          </cell>
          <cell r="G234">
            <v>8755</v>
          </cell>
          <cell r="H234">
            <v>305</v>
          </cell>
          <cell r="I234">
            <v>3461531</v>
          </cell>
          <cell r="J234">
            <v>4365</v>
          </cell>
          <cell r="K234">
            <v>49.86</v>
          </cell>
          <cell r="L234">
            <v>7.65</v>
          </cell>
          <cell r="M234">
            <v>-5</v>
          </cell>
        </row>
        <row r="235">
          <cell r="A235">
            <v>42878</v>
          </cell>
          <cell r="B235">
            <v>400</v>
          </cell>
          <cell r="C235">
            <v>405</v>
          </cell>
          <cell r="D235">
            <v>391</v>
          </cell>
          <cell r="E235">
            <v>399.95</v>
          </cell>
          <cell r="F235">
            <v>399.65230932847101</v>
          </cell>
          <cell r="G235">
            <v>26328</v>
          </cell>
          <cell r="H235">
            <v>501</v>
          </cell>
          <cell r="I235">
            <v>10522046</v>
          </cell>
          <cell r="J235">
            <v>20034</v>
          </cell>
          <cell r="K235">
            <v>76.09</v>
          </cell>
          <cell r="L235">
            <v>14</v>
          </cell>
          <cell r="M235">
            <v>-0.05</v>
          </cell>
        </row>
        <row r="236">
          <cell r="A236">
            <v>42877</v>
          </cell>
          <cell r="B236">
            <v>410</v>
          </cell>
          <cell r="C236">
            <v>412.2</v>
          </cell>
          <cell r="D236">
            <v>394.75</v>
          </cell>
          <cell r="E236">
            <v>400.45</v>
          </cell>
          <cell r="F236">
            <v>396.60012914407997</v>
          </cell>
          <cell r="G236">
            <v>58849</v>
          </cell>
          <cell r="H236">
            <v>476</v>
          </cell>
          <cell r="I236">
            <v>23339521</v>
          </cell>
          <cell r="J236">
            <v>50224</v>
          </cell>
          <cell r="K236">
            <v>85.34</v>
          </cell>
          <cell r="L236">
            <v>17.45</v>
          </cell>
          <cell r="M236">
            <v>-9.5500000000000007</v>
          </cell>
        </row>
        <row r="237">
          <cell r="A237">
            <v>42874</v>
          </cell>
          <cell r="B237">
            <v>420</v>
          </cell>
          <cell r="C237">
            <v>423.5</v>
          </cell>
          <cell r="D237">
            <v>409</v>
          </cell>
          <cell r="E237">
            <v>412.3</v>
          </cell>
          <cell r="F237">
            <v>415.20784480920901</v>
          </cell>
          <cell r="G237">
            <v>9382</v>
          </cell>
          <cell r="H237">
            <v>377</v>
          </cell>
          <cell r="I237">
            <v>3895480</v>
          </cell>
          <cell r="J237">
            <v>5158</v>
          </cell>
          <cell r="K237">
            <v>54.98</v>
          </cell>
          <cell r="L237">
            <v>14.5</v>
          </cell>
          <cell r="M237">
            <v>-7.7</v>
          </cell>
        </row>
        <row r="238">
          <cell r="A238">
            <v>42873</v>
          </cell>
          <cell r="B238">
            <v>424.95</v>
          </cell>
          <cell r="C238">
            <v>429</v>
          </cell>
          <cell r="D238">
            <v>418</v>
          </cell>
          <cell r="E238">
            <v>419.9</v>
          </cell>
          <cell r="F238">
            <v>423.05980700179498</v>
          </cell>
          <cell r="G238">
            <v>17824</v>
          </cell>
          <cell r="H238">
            <v>335</v>
          </cell>
          <cell r="I238">
            <v>7540618</v>
          </cell>
          <cell r="J238">
            <v>10789</v>
          </cell>
          <cell r="K238">
            <v>60.53</v>
          </cell>
          <cell r="L238">
            <v>11</v>
          </cell>
          <cell r="M238">
            <v>-5.05</v>
          </cell>
        </row>
        <row r="239">
          <cell r="A239">
            <v>42872</v>
          </cell>
          <cell r="B239">
            <v>433.85</v>
          </cell>
          <cell r="C239">
            <v>434</v>
          </cell>
          <cell r="D239">
            <v>422.65</v>
          </cell>
          <cell r="E239">
            <v>425.85</v>
          </cell>
          <cell r="F239">
            <v>430.07826846035101</v>
          </cell>
          <cell r="G239">
            <v>64151</v>
          </cell>
          <cell r="H239">
            <v>389</v>
          </cell>
          <cell r="I239">
            <v>27589951</v>
          </cell>
          <cell r="J239">
            <v>56529</v>
          </cell>
          <cell r="K239">
            <v>88.12</v>
          </cell>
          <cell r="L239">
            <v>11.35</v>
          </cell>
          <cell r="M239">
            <v>-8</v>
          </cell>
        </row>
        <row r="240">
          <cell r="A240">
            <v>42871</v>
          </cell>
          <cell r="B240">
            <v>431</v>
          </cell>
          <cell r="C240">
            <v>437.8</v>
          </cell>
          <cell r="D240">
            <v>425</v>
          </cell>
          <cell r="E240">
            <v>426.15</v>
          </cell>
          <cell r="F240">
            <v>429.55376070353998</v>
          </cell>
          <cell r="G240">
            <v>21605</v>
          </cell>
          <cell r="H240">
            <v>492</v>
          </cell>
          <cell r="I240">
            <v>9280509</v>
          </cell>
          <cell r="J240">
            <v>11802</v>
          </cell>
          <cell r="K240">
            <v>54.63</v>
          </cell>
          <cell r="L240">
            <v>12.8</v>
          </cell>
          <cell r="M240">
            <v>-4.8499999999999996</v>
          </cell>
        </row>
        <row r="241">
          <cell r="A241">
            <v>42870</v>
          </cell>
          <cell r="B241">
            <v>409</v>
          </cell>
          <cell r="C241">
            <v>434</v>
          </cell>
          <cell r="D241">
            <v>409</v>
          </cell>
          <cell r="E241">
            <v>431.55</v>
          </cell>
          <cell r="F241">
            <v>426.91101762607099</v>
          </cell>
          <cell r="G241">
            <v>37558</v>
          </cell>
          <cell r="H241">
            <v>1071</v>
          </cell>
          <cell r="I241">
            <v>16033924</v>
          </cell>
          <cell r="J241">
            <v>16733</v>
          </cell>
          <cell r="K241">
            <v>44.55</v>
          </cell>
          <cell r="L241">
            <v>25</v>
          </cell>
          <cell r="M241">
            <v>22.55</v>
          </cell>
        </row>
        <row r="242">
          <cell r="A242">
            <v>42867</v>
          </cell>
          <cell r="B242">
            <v>409.65</v>
          </cell>
          <cell r="C242">
            <v>417</v>
          </cell>
          <cell r="D242">
            <v>407.4</v>
          </cell>
          <cell r="E242">
            <v>410.2</v>
          </cell>
          <cell r="F242">
            <v>412.08038053649398</v>
          </cell>
          <cell r="G242">
            <v>32060</v>
          </cell>
          <cell r="H242">
            <v>888</v>
          </cell>
          <cell r="I242">
            <v>13211297</v>
          </cell>
          <cell r="J242">
            <v>12322</v>
          </cell>
          <cell r="K242">
            <v>38.43</v>
          </cell>
          <cell r="L242">
            <v>9.6</v>
          </cell>
          <cell r="M242">
            <v>0.55000000000000004</v>
          </cell>
        </row>
        <row r="243">
          <cell r="A243">
            <v>42866</v>
          </cell>
          <cell r="B243">
            <v>409</v>
          </cell>
          <cell r="C243">
            <v>409</v>
          </cell>
          <cell r="D243">
            <v>405</v>
          </cell>
          <cell r="E243">
            <v>406.45</v>
          </cell>
          <cell r="F243">
            <v>406.63693985849</v>
          </cell>
          <cell r="G243">
            <v>13568</v>
          </cell>
          <cell r="H243">
            <v>407</v>
          </cell>
          <cell r="I243">
            <v>5517250</v>
          </cell>
          <cell r="J243">
            <v>4905</v>
          </cell>
          <cell r="K243">
            <v>36.15</v>
          </cell>
          <cell r="L243">
            <v>4</v>
          </cell>
          <cell r="M243">
            <v>-2.5499999999999998</v>
          </cell>
        </row>
        <row r="244">
          <cell r="A244">
            <v>42865</v>
          </cell>
          <cell r="B244">
            <v>406.35</v>
          </cell>
          <cell r="C244">
            <v>408.25</v>
          </cell>
          <cell r="D244">
            <v>404</v>
          </cell>
          <cell r="E244">
            <v>405.6</v>
          </cell>
          <cell r="F244">
            <v>405.63522190745903</v>
          </cell>
          <cell r="G244">
            <v>10590</v>
          </cell>
          <cell r="H244">
            <v>748</v>
          </cell>
          <cell r="I244">
            <v>4295677</v>
          </cell>
          <cell r="J244">
            <v>4322</v>
          </cell>
          <cell r="K244">
            <v>40.81</v>
          </cell>
          <cell r="L244">
            <v>4.25</v>
          </cell>
          <cell r="M244">
            <v>-0.75</v>
          </cell>
        </row>
        <row r="245">
          <cell r="A245">
            <v>42864</v>
          </cell>
          <cell r="B245">
            <v>409</v>
          </cell>
          <cell r="C245">
            <v>409</v>
          </cell>
          <cell r="D245">
            <v>402</v>
          </cell>
          <cell r="E245">
            <v>403.05</v>
          </cell>
          <cell r="F245">
            <v>404.36065337842598</v>
          </cell>
          <cell r="G245">
            <v>13897</v>
          </cell>
          <cell r="H245">
            <v>334</v>
          </cell>
          <cell r="I245">
            <v>5619400</v>
          </cell>
          <cell r="J245">
            <v>7345</v>
          </cell>
          <cell r="K245">
            <v>52.85</v>
          </cell>
          <cell r="L245">
            <v>7</v>
          </cell>
          <cell r="M245">
            <v>-5.95</v>
          </cell>
        </row>
        <row r="246">
          <cell r="A246">
            <v>42863</v>
          </cell>
          <cell r="B246">
            <v>406</v>
          </cell>
          <cell r="C246">
            <v>406.9</v>
          </cell>
          <cell r="D246">
            <v>400.6</v>
          </cell>
          <cell r="E246">
            <v>404.9</v>
          </cell>
          <cell r="F246">
            <v>403.68097670712802</v>
          </cell>
          <cell r="G246">
            <v>21337</v>
          </cell>
          <cell r="H246">
            <v>946</v>
          </cell>
          <cell r="I246">
            <v>8613341</v>
          </cell>
          <cell r="J246">
            <v>13995</v>
          </cell>
          <cell r="K246">
            <v>65.59</v>
          </cell>
          <cell r="L246">
            <v>6.3</v>
          </cell>
          <cell r="M246">
            <v>-1.1000000000000001</v>
          </cell>
        </row>
        <row r="247">
          <cell r="A247">
            <v>42860</v>
          </cell>
          <cell r="B247">
            <v>396.8</v>
          </cell>
          <cell r="C247">
            <v>403</v>
          </cell>
          <cell r="D247">
            <v>391</v>
          </cell>
          <cell r="E247">
            <v>400.7</v>
          </cell>
          <cell r="F247">
            <v>398.981541999515</v>
          </cell>
          <cell r="G247">
            <v>33048</v>
          </cell>
          <cell r="H247">
            <v>760</v>
          </cell>
          <cell r="I247">
            <v>13185542</v>
          </cell>
          <cell r="J247">
            <v>15493</v>
          </cell>
          <cell r="K247">
            <v>46.88</v>
          </cell>
          <cell r="L247">
            <v>12</v>
          </cell>
          <cell r="M247">
            <v>3.9</v>
          </cell>
        </row>
        <row r="248">
          <cell r="A248">
            <v>42859</v>
          </cell>
          <cell r="B248">
            <v>406</v>
          </cell>
          <cell r="C248">
            <v>406</v>
          </cell>
          <cell r="D248">
            <v>391.2</v>
          </cell>
          <cell r="E248">
            <v>395.7</v>
          </cell>
          <cell r="F248">
            <v>398.948687752355</v>
          </cell>
          <cell r="G248">
            <v>11888</v>
          </cell>
          <cell r="H248">
            <v>316</v>
          </cell>
          <cell r="I248">
            <v>4742702</v>
          </cell>
          <cell r="J248">
            <v>6789</v>
          </cell>
          <cell r="K248">
            <v>57.11</v>
          </cell>
          <cell r="L248">
            <v>14.8</v>
          </cell>
          <cell r="M248">
            <v>-10.3</v>
          </cell>
        </row>
        <row r="249">
          <cell r="A249">
            <v>42858</v>
          </cell>
          <cell r="B249">
            <v>401.15</v>
          </cell>
          <cell r="C249">
            <v>407.95</v>
          </cell>
          <cell r="D249">
            <v>393</v>
          </cell>
          <cell r="E249">
            <v>405.15</v>
          </cell>
          <cell r="F249">
            <v>400.617426299935</v>
          </cell>
          <cell r="G249">
            <v>81004</v>
          </cell>
          <cell r="H249">
            <v>1158</v>
          </cell>
          <cell r="I249">
            <v>32451614</v>
          </cell>
          <cell r="J249">
            <v>36083</v>
          </cell>
          <cell r="K249">
            <v>44.54</v>
          </cell>
          <cell r="L249">
            <v>14.95</v>
          </cell>
          <cell r="M249">
            <v>4</v>
          </cell>
        </row>
        <row r="250">
          <cell r="A250">
            <v>42857</v>
          </cell>
          <cell r="B250">
            <v>395</v>
          </cell>
          <cell r="C250">
            <v>401</v>
          </cell>
          <cell r="D250">
            <v>390</v>
          </cell>
          <cell r="E250">
            <v>397.55</v>
          </cell>
          <cell r="F250">
            <v>396.10163070963</v>
          </cell>
          <cell r="G250">
            <v>104801</v>
          </cell>
          <cell r="H250">
            <v>2782</v>
          </cell>
          <cell r="I250">
            <v>41511847</v>
          </cell>
          <cell r="J250">
            <v>28140</v>
          </cell>
          <cell r="K250">
            <v>26.85</v>
          </cell>
          <cell r="L250">
            <v>11</v>
          </cell>
          <cell r="M250">
            <v>2.5499999999999998</v>
          </cell>
        </row>
        <row r="251">
          <cell r="A251">
            <v>42853</v>
          </cell>
          <cell r="B251">
            <v>390</v>
          </cell>
          <cell r="C251">
            <v>395.95</v>
          </cell>
          <cell r="D251">
            <v>388.5</v>
          </cell>
          <cell r="E251">
            <v>392.35</v>
          </cell>
          <cell r="F251">
            <v>392.40690668626002</v>
          </cell>
          <cell r="G251">
            <v>20415</v>
          </cell>
          <cell r="H251">
            <v>506</v>
          </cell>
          <cell r="I251">
            <v>8010987</v>
          </cell>
          <cell r="J251">
            <v>11783</v>
          </cell>
          <cell r="K251">
            <v>57.72</v>
          </cell>
          <cell r="L251">
            <v>7.45</v>
          </cell>
          <cell r="M251">
            <v>2.35</v>
          </cell>
        </row>
        <row r="252">
          <cell r="A252">
            <v>42852</v>
          </cell>
          <cell r="B252">
            <v>383</v>
          </cell>
          <cell r="C252">
            <v>389</v>
          </cell>
          <cell r="D252">
            <v>382.6</v>
          </cell>
          <cell r="E252">
            <v>388.2</v>
          </cell>
          <cell r="F252">
            <v>386.31276881720402</v>
          </cell>
          <cell r="G252">
            <v>7440</v>
          </cell>
          <cell r="H252">
            <v>218</v>
          </cell>
          <cell r="I252">
            <v>2874167</v>
          </cell>
          <cell r="J252">
            <v>4559</v>
          </cell>
          <cell r="K252">
            <v>61.28</v>
          </cell>
          <cell r="L252">
            <v>6.4</v>
          </cell>
          <cell r="M252">
            <v>5.2</v>
          </cell>
        </row>
        <row r="253">
          <cell r="A253">
            <v>42851</v>
          </cell>
          <cell r="B253">
            <v>385.6</v>
          </cell>
          <cell r="C253">
            <v>385.7</v>
          </cell>
          <cell r="D253">
            <v>378.05</v>
          </cell>
          <cell r="E253">
            <v>382.85</v>
          </cell>
          <cell r="F253">
            <v>381.09344324188203</v>
          </cell>
          <cell r="G253">
            <v>15892</v>
          </cell>
          <cell r="H253">
            <v>451</v>
          </cell>
          <cell r="I253">
            <v>6056337</v>
          </cell>
          <cell r="J253">
            <v>9272</v>
          </cell>
          <cell r="K253">
            <v>58.34</v>
          </cell>
          <cell r="L253">
            <v>7.65</v>
          </cell>
          <cell r="M253">
            <v>-2.75</v>
          </cell>
        </row>
        <row r="254">
          <cell r="A254">
            <v>42850</v>
          </cell>
          <cell r="B254">
            <v>386</v>
          </cell>
          <cell r="C254">
            <v>386.3</v>
          </cell>
          <cell r="D254">
            <v>382</v>
          </cell>
          <cell r="E254">
            <v>383</v>
          </cell>
          <cell r="F254">
            <v>384.44799839066502</v>
          </cell>
          <cell r="G254">
            <v>9942</v>
          </cell>
          <cell r="H254">
            <v>416</v>
          </cell>
          <cell r="I254">
            <v>3822182</v>
          </cell>
          <cell r="J254">
            <v>6419</v>
          </cell>
          <cell r="K254">
            <v>64.56</v>
          </cell>
          <cell r="L254">
            <v>4.3</v>
          </cell>
          <cell r="M254">
            <v>-3</v>
          </cell>
        </row>
        <row r="255">
          <cell r="A255">
            <v>42849</v>
          </cell>
          <cell r="B255">
            <v>385</v>
          </cell>
          <cell r="C255">
            <v>388</v>
          </cell>
          <cell r="D255">
            <v>380.75</v>
          </cell>
          <cell r="E255">
            <v>382.9</v>
          </cell>
          <cell r="F255">
            <v>384.62298406566799</v>
          </cell>
          <cell r="G255">
            <v>10355</v>
          </cell>
          <cell r="H255">
            <v>294</v>
          </cell>
          <cell r="I255">
            <v>3982771</v>
          </cell>
          <cell r="J255">
            <v>7593</v>
          </cell>
          <cell r="K255">
            <v>73.33</v>
          </cell>
          <cell r="L255">
            <v>7.25</v>
          </cell>
          <cell r="M255">
            <v>-2.1</v>
          </cell>
        </row>
        <row r="256">
          <cell r="A256">
            <v>42846</v>
          </cell>
          <cell r="B256">
            <v>384.55</v>
          </cell>
          <cell r="C256">
            <v>387</v>
          </cell>
          <cell r="D256">
            <v>382</v>
          </cell>
          <cell r="E256">
            <v>384.7</v>
          </cell>
          <cell r="F256">
            <v>384.31396396396298</v>
          </cell>
          <cell r="G256">
            <v>6660</v>
          </cell>
          <cell r="H256">
            <v>550</v>
          </cell>
          <cell r="I256">
            <v>2559531</v>
          </cell>
          <cell r="J256">
            <v>2795</v>
          </cell>
          <cell r="K256">
            <v>41.97</v>
          </cell>
          <cell r="L256">
            <v>5</v>
          </cell>
          <cell r="M256">
            <v>0.15</v>
          </cell>
        </row>
        <row r="257">
          <cell r="A257">
            <v>42845</v>
          </cell>
          <cell r="B257">
            <v>390</v>
          </cell>
          <cell r="C257">
            <v>390</v>
          </cell>
          <cell r="D257">
            <v>383</v>
          </cell>
          <cell r="E257">
            <v>384.2</v>
          </cell>
          <cell r="F257">
            <v>384.77536730945798</v>
          </cell>
          <cell r="G257">
            <v>8712</v>
          </cell>
          <cell r="H257">
            <v>449</v>
          </cell>
          <cell r="I257">
            <v>3352163</v>
          </cell>
          <cell r="J257">
            <v>5036</v>
          </cell>
          <cell r="K257">
            <v>57.81</v>
          </cell>
          <cell r="L257">
            <v>7</v>
          </cell>
          <cell r="M257">
            <v>-5.8</v>
          </cell>
        </row>
        <row r="258">
          <cell r="A258">
            <v>42844</v>
          </cell>
          <cell r="B258">
            <v>387.15</v>
          </cell>
          <cell r="C258">
            <v>388.75</v>
          </cell>
          <cell r="D258">
            <v>383</v>
          </cell>
          <cell r="E258">
            <v>386.9</v>
          </cell>
          <cell r="F258">
            <v>386.07692307692298</v>
          </cell>
          <cell r="G258">
            <v>4745</v>
          </cell>
          <cell r="H258">
            <v>163</v>
          </cell>
          <cell r="I258">
            <v>1831935</v>
          </cell>
          <cell r="J258">
            <v>2452</v>
          </cell>
          <cell r="K258">
            <v>51.68</v>
          </cell>
          <cell r="L258">
            <v>5.75</v>
          </cell>
          <cell r="M258">
            <v>-0.25</v>
          </cell>
        </row>
        <row r="259">
          <cell r="A259">
            <v>42843</v>
          </cell>
          <cell r="B259">
            <v>391.8</v>
          </cell>
          <cell r="C259">
            <v>391.8</v>
          </cell>
          <cell r="D259">
            <v>384.75</v>
          </cell>
          <cell r="E259">
            <v>387.15</v>
          </cell>
          <cell r="F259">
            <v>387.63019132057798</v>
          </cell>
          <cell r="G259">
            <v>8572</v>
          </cell>
          <cell r="H259">
            <v>279</v>
          </cell>
          <cell r="I259">
            <v>3322766</v>
          </cell>
          <cell r="J259">
            <v>4930</v>
          </cell>
          <cell r="K259">
            <v>57.51</v>
          </cell>
          <cell r="L259">
            <v>7.05</v>
          </cell>
          <cell r="M259">
            <v>-4.6500000000000004</v>
          </cell>
        </row>
        <row r="260">
          <cell r="A260">
            <v>42842</v>
          </cell>
          <cell r="B260">
            <v>388</v>
          </cell>
          <cell r="C260">
            <v>388.6</v>
          </cell>
          <cell r="D260">
            <v>380</v>
          </cell>
          <cell r="E260">
            <v>385.5</v>
          </cell>
          <cell r="F260">
            <v>385.29206283588201</v>
          </cell>
          <cell r="G260">
            <v>9676</v>
          </cell>
          <cell r="H260">
            <v>254</v>
          </cell>
          <cell r="I260">
            <v>3728086</v>
          </cell>
          <cell r="J260">
            <v>4942</v>
          </cell>
          <cell r="K260">
            <v>51.07</v>
          </cell>
          <cell r="L260">
            <v>8.6</v>
          </cell>
          <cell r="M260">
            <v>-2.5</v>
          </cell>
        </row>
        <row r="261">
          <cell r="A261">
            <v>42838</v>
          </cell>
          <cell r="B261">
            <v>380.4</v>
          </cell>
          <cell r="C261">
            <v>384.25</v>
          </cell>
          <cell r="D261">
            <v>380</v>
          </cell>
          <cell r="E261">
            <v>382</v>
          </cell>
          <cell r="F261">
            <v>381.68351263447499</v>
          </cell>
          <cell r="G261">
            <v>7994</v>
          </cell>
          <cell r="H261">
            <v>251</v>
          </cell>
          <cell r="I261">
            <v>3051178</v>
          </cell>
          <cell r="J261">
            <v>5284</v>
          </cell>
          <cell r="K261">
            <v>66.099999999999994</v>
          </cell>
          <cell r="L261">
            <v>4.25</v>
          </cell>
          <cell r="M261">
            <v>1.6</v>
          </cell>
        </row>
        <row r="262">
          <cell r="A262">
            <v>42837</v>
          </cell>
          <cell r="B262">
            <v>392</v>
          </cell>
          <cell r="C262">
            <v>392</v>
          </cell>
          <cell r="D262">
            <v>376.9</v>
          </cell>
          <cell r="E262">
            <v>379.2</v>
          </cell>
          <cell r="F262">
            <v>384.02252379075298</v>
          </cell>
          <cell r="G262">
            <v>17759</v>
          </cell>
          <cell r="H262">
            <v>621</v>
          </cell>
          <cell r="I262">
            <v>6819856</v>
          </cell>
          <cell r="J262">
            <v>9892</v>
          </cell>
          <cell r="K262">
            <v>55.7</v>
          </cell>
          <cell r="L262">
            <v>15.1</v>
          </cell>
          <cell r="M262">
            <v>-12.8</v>
          </cell>
        </row>
        <row r="263">
          <cell r="A263">
            <v>42836</v>
          </cell>
          <cell r="B263">
            <v>391</v>
          </cell>
          <cell r="C263">
            <v>392.4</v>
          </cell>
          <cell r="D263">
            <v>386.45</v>
          </cell>
          <cell r="E263">
            <v>389.35</v>
          </cell>
          <cell r="F263">
            <v>389.15288313290102</v>
          </cell>
          <cell r="G263">
            <v>16215</v>
          </cell>
          <cell r="H263">
            <v>426</v>
          </cell>
          <cell r="I263">
            <v>6310114</v>
          </cell>
          <cell r="J263">
            <v>11118</v>
          </cell>
          <cell r="K263">
            <v>68.569999999999993</v>
          </cell>
          <cell r="L263">
            <v>5.95</v>
          </cell>
          <cell r="M263">
            <v>-1.65</v>
          </cell>
        </row>
        <row r="264">
          <cell r="A264">
            <v>42835</v>
          </cell>
          <cell r="B264">
            <v>390.05</v>
          </cell>
          <cell r="C264">
            <v>392.05</v>
          </cell>
          <cell r="D264">
            <v>387</v>
          </cell>
          <cell r="E264">
            <v>388.25</v>
          </cell>
          <cell r="F264">
            <v>390.38438493519101</v>
          </cell>
          <cell r="G264">
            <v>16356</v>
          </cell>
          <cell r="H264">
            <v>561</v>
          </cell>
          <cell r="I264">
            <v>6385127</v>
          </cell>
          <cell r="J264">
            <v>8823</v>
          </cell>
          <cell r="K264">
            <v>53.94</v>
          </cell>
          <cell r="L264">
            <v>5.05</v>
          </cell>
          <cell r="M264">
            <v>-1.8</v>
          </cell>
        </row>
        <row r="265">
          <cell r="A265">
            <v>42832</v>
          </cell>
          <cell r="B265">
            <v>378</v>
          </cell>
          <cell r="C265">
            <v>392.9</v>
          </cell>
          <cell r="D265">
            <v>375.55</v>
          </cell>
          <cell r="E265">
            <v>387.6</v>
          </cell>
          <cell r="F265">
            <v>384.50379974788399</v>
          </cell>
          <cell r="G265">
            <v>27765</v>
          </cell>
          <cell r="H265">
            <v>1395</v>
          </cell>
          <cell r="I265">
            <v>10675748</v>
          </cell>
          <cell r="J265">
            <v>11250</v>
          </cell>
          <cell r="K265">
            <v>40.520000000000003</v>
          </cell>
          <cell r="L265">
            <v>17.350000000000001</v>
          </cell>
          <cell r="M265">
            <v>9.6</v>
          </cell>
        </row>
        <row r="266">
          <cell r="A266">
            <v>42831</v>
          </cell>
          <cell r="B266">
            <v>379.25</v>
          </cell>
          <cell r="C266">
            <v>379.25</v>
          </cell>
          <cell r="D266">
            <v>376</v>
          </cell>
          <cell r="E266">
            <v>378.7</v>
          </cell>
          <cell r="F266">
            <v>378.32594889971898</v>
          </cell>
          <cell r="G266">
            <v>6771</v>
          </cell>
          <cell r="H266">
            <v>292</v>
          </cell>
          <cell r="I266">
            <v>2561645</v>
          </cell>
          <cell r="J266">
            <v>2945</v>
          </cell>
          <cell r="K266">
            <v>43.49</v>
          </cell>
          <cell r="L266">
            <v>3.25</v>
          </cell>
          <cell r="M266">
            <v>-0.55000000000000004</v>
          </cell>
        </row>
        <row r="267">
          <cell r="A267">
            <v>42830</v>
          </cell>
          <cell r="B267">
            <v>376.7</v>
          </cell>
          <cell r="C267">
            <v>380.95</v>
          </cell>
          <cell r="D267">
            <v>374.5</v>
          </cell>
          <cell r="E267">
            <v>379.25</v>
          </cell>
          <cell r="F267">
            <v>377.87052862436599</v>
          </cell>
          <cell r="G267">
            <v>13223</v>
          </cell>
          <cell r="H267">
            <v>558</v>
          </cell>
          <cell r="I267">
            <v>4996582</v>
          </cell>
          <cell r="J267">
            <v>7226</v>
          </cell>
          <cell r="K267">
            <v>54.65</v>
          </cell>
          <cell r="L267">
            <v>6.45</v>
          </cell>
          <cell r="M267">
            <v>2.5499999999999998</v>
          </cell>
        </row>
        <row r="268">
          <cell r="A268">
            <v>42828</v>
          </cell>
          <cell r="B268">
            <v>379</v>
          </cell>
          <cell r="C268">
            <v>383.35</v>
          </cell>
          <cell r="D268">
            <v>371.85</v>
          </cell>
          <cell r="E268">
            <v>374.5</v>
          </cell>
          <cell r="F268">
            <v>377.17469366009499</v>
          </cell>
          <cell r="G268">
            <v>18770</v>
          </cell>
          <cell r="H268">
            <v>597</v>
          </cell>
          <cell r="I268">
            <v>7079569</v>
          </cell>
          <cell r="J268">
            <v>10060</v>
          </cell>
          <cell r="K268">
            <v>53.6</v>
          </cell>
          <cell r="L268">
            <v>11.5</v>
          </cell>
          <cell r="M268">
            <v>-4.5</v>
          </cell>
        </row>
        <row r="269">
          <cell r="A269">
            <v>42825</v>
          </cell>
          <cell r="B269">
            <v>375.5</v>
          </cell>
          <cell r="C269">
            <v>383.9</v>
          </cell>
          <cell r="D269">
            <v>374</v>
          </cell>
          <cell r="E269">
            <v>377.95</v>
          </cell>
          <cell r="F269">
            <v>376.912156621566</v>
          </cell>
          <cell r="G269">
            <v>9756</v>
          </cell>
          <cell r="H269">
            <v>383</v>
          </cell>
          <cell r="I269">
            <v>3677155</v>
          </cell>
          <cell r="J269">
            <v>4580</v>
          </cell>
          <cell r="K269">
            <v>46.95</v>
          </cell>
          <cell r="L269">
            <v>9.9</v>
          </cell>
          <cell r="M269">
            <v>2.4500000000000002</v>
          </cell>
        </row>
        <row r="270">
          <cell r="A270">
            <v>42824</v>
          </cell>
          <cell r="B270">
            <v>372</v>
          </cell>
          <cell r="C270">
            <v>377.2</v>
          </cell>
          <cell r="D270">
            <v>370.3</v>
          </cell>
          <cell r="E270">
            <v>375.1</v>
          </cell>
          <cell r="F270">
            <v>373.94431846812699</v>
          </cell>
          <cell r="G270">
            <v>7938</v>
          </cell>
          <cell r="H270">
            <v>334</v>
          </cell>
          <cell r="I270">
            <v>2968370</v>
          </cell>
          <cell r="J270">
            <v>3372</v>
          </cell>
          <cell r="K270">
            <v>42.48</v>
          </cell>
          <cell r="L270">
            <v>6.9</v>
          </cell>
          <cell r="M270">
            <v>3.1</v>
          </cell>
        </row>
        <row r="271">
          <cell r="A271">
            <v>42823</v>
          </cell>
          <cell r="B271">
            <v>368.95</v>
          </cell>
          <cell r="C271">
            <v>382</v>
          </cell>
          <cell r="D271">
            <v>367.55</v>
          </cell>
          <cell r="E271">
            <v>374.85</v>
          </cell>
          <cell r="F271">
            <v>372.17772799888797</v>
          </cell>
          <cell r="G271">
            <v>115176</v>
          </cell>
          <cell r="H271">
            <v>1369</v>
          </cell>
          <cell r="I271">
            <v>42865942</v>
          </cell>
          <cell r="J271">
            <v>93977</v>
          </cell>
          <cell r="K271">
            <v>81.59</v>
          </cell>
          <cell r="L271">
            <v>14.45</v>
          </cell>
          <cell r="M271">
            <v>5.9</v>
          </cell>
        </row>
        <row r="272">
          <cell r="A272">
            <v>42822</v>
          </cell>
          <cell r="B272">
            <v>367.8</v>
          </cell>
          <cell r="C272">
            <v>371.15</v>
          </cell>
          <cell r="D272">
            <v>366.9</v>
          </cell>
          <cell r="E272">
            <v>368.3</v>
          </cell>
          <cell r="F272">
            <v>369.05072562050702</v>
          </cell>
          <cell r="G272">
            <v>7373</v>
          </cell>
          <cell r="H272">
            <v>256</v>
          </cell>
          <cell r="I272">
            <v>2721011</v>
          </cell>
          <cell r="J272">
            <v>3396</v>
          </cell>
          <cell r="K272">
            <v>46.06</v>
          </cell>
          <cell r="L272">
            <v>4.25</v>
          </cell>
          <cell r="M272">
            <v>0.5</v>
          </cell>
        </row>
        <row r="273">
          <cell r="A273">
            <v>42821</v>
          </cell>
          <cell r="B273">
            <v>366.55</v>
          </cell>
          <cell r="C273">
            <v>369.9</v>
          </cell>
          <cell r="D273">
            <v>363.4</v>
          </cell>
          <cell r="E273">
            <v>368.05</v>
          </cell>
          <cell r="F273">
            <v>366.07784707784703</v>
          </cell>
          <cell r="G273">
            <v>12987</v>
          </cell>
          <cell r="H273">
            <v>766</v>
          </cell>
          <cell r="I273">
            <v>4754253</v>
          </cell>
          <cell r="J273">
            <v>7174</v>
          </cell>
          <cell r="K273">
            <v>55.24</v>
          </cell>
          <cell r="L273">
            <v>6.5</v>
          </cell>
          <cell r="M273">
            <v>1.5</v>
          </cell>
        </row>
        <row r="274">
          <cell r="A274">
            <v>42818</v>
          </cell>
          <cell r="B274">
            <v>370.65</v>
          </cell>
          <cell r="C274">
            <v>372.8</v>
          </cell>
          <cell r="D274">
            <v>365.3</v>
          </cell>
          <cell r="E274">
            <v>366.05</v>
          </cell>
          <cell r="F274">
            <v>368.260325524508</v>
          </cell>
          <cell r="G274">
            <v>10629</v>
          </cell>
          <cell r="H274">
            <v>426</v>
          </cell>
          <cell r="I274">
            <v>3914239</v>
          </cell>
          <cell r="J274">
            <v>5223</v>
          </cell>
          <cell r="K274">
            <v>49.14</v>
          </cell>
          <cell r="L274">
            <v>7.5</v>
          </cell>
          <cell r="M274">
            <v>-4.5999999999999996</v>
          </cell>
        </row>
        <row r="275">
          <cell r="A275">
            <v>42817</v>
          </cell>
          <cell r="B275">
            <v>368.8</v>
          </cell>
          <cell r="C275">
            <v>372</v>
          </cell>
          <cell r="D275">
            <v>368</v>
          </cell>
          <cell r="E275">
            <v>369.7</v>
          </cell>
          <cell r="F275">
            <v>370.53315302739401</v>
          </cell>
          <cell r="G275">
            <v>45848</v>
          </cell>
          <cell r="H275">
            <v>413</v>
          </cell>
          <cell r="I275">
            <v>16988204</v>
          </cell>
          <cell r="J275">
            <v>40605</v>
          </cell>
          <cell r="K275">
            <v>88.56</v>
          </cell>
          <cell r="L275">
            <v>4</v>
          </cell>
          <cell r="M275">
            <v>0.9</v>
          </cell>
        </row>
        <row r="276">
          <cell r="A276">
            <v>42816</v>
          </cell>
          <cell r="B276">
            <v>370</v>
          </cell>
          <cell r="C276">
            <v>370</v>
          </cell>
          <cell r="D276">
            <v>364</v>
          </cell>
          <cell r="E276">
            <v>367.7</v>
          </cell>
          <cell r="F276">
            <v>366.70740103270202</v>
          </cell>
          <cell r="G276">
            <v>9877</v>
          </cell>
          <cell r="H276">
            <v>381</v>
          </cell>
          <cell r="I276">
            <v>3621969</v>
          </cell>
          <cell r="J276">
            <v>5529</v>
          </cell>
          <cell r="K276">
            <v>55.98</v>
          </cell>
          <cell r="L276">
            <v>6</v>
          </cell>
          <cell r="M276">
            <v>-2.2999999999999998</v>
          </cell>
        </row>
        <row r="277">
          <cell r="A277">
            <v>42815</v>
          </cell>
          <cell r="B277">
            <v>368.5</v>
          </cell>
          <cell r="C277">
            <v>372</v>
          </cell>
          <cell r="D277">
            <v>365.05</v>
          </cell>
          <cell r="E277">
            <v>371.2</v>
          </cell>
          <cell r="F277">
            <v>368.242625591462</v>
          </cell>
          <cell r="G277">
            <v>9933</v>
          </cell>
          <cell r="H277">
            <v>471</v>
          </cell>
          <cell r="I277">
            <v>3657754</v>
          </cell>
          <cell r="J277">
            <v>5177</v>
          </cell>
          <cell r="K277">
            <v>52.12</v>
          </cell>
          <cell r="L277">
            <v>6.95</v>
          </cell>
          <cell r="M277">
            <v>2.7</v>
          </cell>
        </row>
        <row r="278">
          <cell r="A278">
            <v>42814</v>
          </cell>
          <cell r="B278">
            <v>371</v>
          </cell>
          <cell r="C278">
            <v>372</v>
          </cell>
          <cell r="D278">
            <v>354</v>
          </cell>
          <cell r="E278">
            <v>364.45</v>
          </cell>
          <cell r="F278">
            <v>361.08386903141502</v>
          </cell>
          <cell r="G278">
            <v>143271</v>
          </cell>
          <cell r="H278">
            <v>2825</v>
          </cell>
          <cell r="I278">
            <v>51732847</v>
          </cell>
          <cell r="J278">
            <v>66331</v>
          </cell>
          <cell r="K278">
            <v>46.3</v>
          </cell>
          <cell r="L278">
            <v>18</v>
          </cell>
          <cell r="M278">
            <v>-6.55</v>
          </cell>
        </row>
        <row r="279">
          <cell r="A279">
            <v>42811</v>
          </cell>
          <cell r="B279">
            <v>370.2</v>
          </cell>
          <cell r="C279">
            <v>376.5</v>
          </cell>
          <cell r="D279">
            <v>365</v>
          </cell>
          <cell r="E279">
            <v>370.8</v>
          </cell>
          <cell r="F279">
            <v>368.95906833361801</v>
          </cell>
          <cell r="G279">
            <v>17517</v>
          </cell>
          <cell r="H279">
            <v>694</v>
          </cell>
          <cell r="I279">
            <v>6463056</v>
          </cell>
          <cell r="J279">
            <v>6714</v>
          </cell>
          <cell r="K279">
            <v>38.33</v>
          </cell>
          <cell r="L279">
            <v>11.5</v>
          </cell>
          <cell r="M279">
            <v>0.6</v>
          </cell>
        </row>
        <row r="280">
          <cell r="A280">
            <v>42810</v>
          </cell>
          <cell r="B280">
            <v>365</v>
          </cell>
          <cell r="C280">
            <v>372.5</v>
          </cell>
          <cell r="D280">
            <v>365</v>
          </cell>
          <cell r="E280">
            <v>371.6</v>
          </cell>
          <cell r="F280">
            <v>368.942146282973</v>
          </cell>
          <cell r="G280">
            <v>13344</v>
          </cell>
          <cell r="H280">
            <v>463</v>
          </cell>
          <cell r="I280">
            <v>4923164</v>
          </cell>
          <cell r="J280">
            <v>8393</v>
          </cell>
          <cell r="K280">
            <v>62.9</v>
          </cell>
          <cell r="L280">
            <v>7.5</v>
          </cell>
          <cell r="M280">
            <v>6.6</v>
          </cell>
        </row>
        <row r="281">
          <cell r="A281">
            <v>42809</v>
          </cell>
          <cell r="B281">
            <v>367</v>
          </cell>
          <cell r="C281">
            <v>367.5</v>
          </cell>
          <cell r="D281">
            <v>360.25</v>
          </cell>
          <cell r="E281">
            <v>364.15</v>
          </cell>
          <cell r="F281">
            <v>365.450083542188</v>
          </cell>
          <cell r="G281">
            <v>4788</v>
          </cell>
          <cell r="H281">
            <v>265</v>
          </cell>
          <cell r="I281">
            <v>1749775</v>
          </cell>
          <cell r="J281">
            <v>2771</v>
          </cell>
          <cell r="K281">
            <v>57.87</v>
          </cell>
          <cell r="L281">
            <v>7.25</v>
          </cell>
          <cell r="M281">
            <v>-2.85</v>
          </cell>
        </row>
        <row r="282">
          <cell r="A282">
            <v>42808</v>
          </cell>
          <cell r="B282">
            <v>361</v>
          </cell>
          <cell r="C282">
            <v>368.8</v>
          </cell>
          <cell r="D282">
            <v>361</v>
          </cell>
          <cell r="E282">
            <v>366.65</v>
          </cell>
          <cell r="F282">
            <v>365.46474035158599</v>
          </cell>
          <cell r="G282">
            <v>9898</v>
          </cell>
          <cell r="H282">
            <v>331</v>
          </cell>
          <cell r="I282">
            <v>3617370</v>
          </cell>
          <cell r="J282">
            <v>5401</v>
          </cell>
          <cell r="K282">
            <v>54.57</v>
          </cell>
          <cell r="L282">
            <v>7.8</v>
          </cell>
          <cell r="M282">
            <v>5.65</v>
          </cell>
        </row>
        <row r="283">
          <cell r="A283">
            <v>42804</v>
          </cell>
          <cell r="B283">
            <v>368.65</v>
          </cell>
          <cell r="C283">
            <v>373.45</v>
          </cell>
          <cell r="D283">
            <v>356.1</v>
          </cell>
          <cell r="E283">
            <v>360.6</v>
          </cell>
          <cell r="F283">
            <v>363.64077761081802</v>
          </cell>
          <cell r="G283">
            <v>10648</v>
          </cell>
          <cell r="H283">
            <v>781</v>
          </cell>
          <cell r="I283">
            <v>3872047</v>
          </cell>
          <cell r="J283">
            <v>3603</v>
          </cell>
          <cell r="K283">
            <v>33.840000000000003</v>
          </cell>
          <cell r="L283">
            <v>17.350000000000001</v>
          </cell>
          <cell r="M283">
            <v>-8.0500000000000007</v>
          </cell>
        </row>
        <row r="284">
          <cell r="A284">
            <v>42803</v>
          </cell>
          <cell r="B284">
            <v>360.65</v>
          </cell>
          <cell r="C284">
            <v>368.9</v>
          </cell>
          <cell r="D284">
            <v>360.65</v>
          </cell>
          <cell r="E284">
            <v>367.3</v>
          </cell>
          <cell r="F284">
            <v>366.39598924228198</v>
          </cell>
          <cell r="G284">
            <v>17104</v>
          </cell>
          <cell r="H284">
            <v>707</v>
          </cell>
          <cell r="I284">
            <v>6266837</v>
          </cell>
          <cell r="J284">
            <v>9079</v>
          </cell>
          <cell r="K284">
            <v>53.08</v>
          </cell>
          <cell r="L284">
            <v>8.25</v>
          </cell>
          <cell r="M284">
            <v>6.65</v>
          </cell>
        </row>
        <row r="285">
          <cell r="A285">
            <v>42802</v>
          </cell>
          <cell r="B285">
            <v>359</v>
          </cell>
          <cell r="C285">
            <v>362.5</v>
          </cell>
          <cell r="D285">
            <v>358</v>
          </cell>
          <cell r="E285">
            <v>360.65</v>
          </cell>
          <cell r="F285">
            <v>360.50779141638299</v>
          </cell>
          <cell r="G285">
            <v>11487</v>
          </cell>
          <cell r="H285">
            <v>924</v>
          </cell>
          <cell r="I285">
            <v>4141153</v>
          </cell>
          <cell r="J285">
            <v>8338</v>
          </cell>
          <cell r="K285">
            <v>72.59</v>
          </cell>
          <cell r="L285">
            <v>4.5</v>
          </cell>
          <cell r="M285">
            <v>1.65</v>
          </cell>
        </row>
        <row r="286">
          <cell r="A286">
            <v>42801</v>
          </cell>
          <cell r="B286">
            <v>360</v>
          </cell>
          <cell r="C286">
            <v>361</v>
          </cell>
          <cell r="D286">
            <v>358</v>
          </cell>
          <cell r="E286">
            <v>359.75</v>
          </cell>
          <cell r="F286">
            <v>359.547937771345</v>
          </cell>
          <cell r="G286">
            <v>5528</v>
          </cell>
          <cell r="H286">
            <v>393</v>
          </cell>
          <cell r="I286">
            <v>1987581</v>
          </cell>
          <cell r="J286">
            <v>3446</v>
          </cell>
          <cell r="K286">
            <v>62.34</v>
          </cell>
          <cell r="L286">
            <v>3</v>
          </cell>
          <cell r="M286">
            <v>-0.25</v>
          </cell>
        </row>
        <row r="287">
          <cell r="A287">
            <v>42800</v>
          </cell>
          <cell r="B287">
            <v>355</v>
          </cell>
          <cell r="C287">
            <v>360</v>
          </cell>
          <cell r="D287">
            <v>353.5</v>
          </cell>
          <cell r="E287">
            <v>359.3</v>
          </cell>
          <cell r="F287">
            <v>357.288667887987</v>
          </cell>
          <cell r="G287">
            <v>7642</v>
          </cell>
          <cell r="H287">
            <v>375</v>
          </cell>
          <cell r="I287">
            <v>2730400</v>
          </cell>
          <cell r="J287">
            <v>4706</v>
          </cell>
          <cell r="K287">
            <v>61.58</v>
          </cell>
          <cell r="L287">
            <v>6.5</v>
          </cell>
          <cell r="M287">
            <v>4.3</v>
          </cell>
        </row>
        <row r="288">
          <cell r="A288">
            <v>42797</v>
          </cell>
          <cell r="B288">
            <v>354</v>
          </cell>
          <cell r="C288">
            <v>356.25</v>
          </cell>
          <cell r="D288">
            <v>352.5</v>
          </cell>
          <cell r="E288">
            <v>353.3</v>
          </cell>
          <cell r="F288">
            <v>354.09905561385</v>
          </cell>
          <cell r="G288">
            <v>4765</v>
          </cell>
          <cell r="H288">
            <v>199</v>
          </cell>
          <cell r="I288">
            <v>1687282</v>
          </cell>
          <cell r="J288">
            <v>2862</v>
          </cell>
          <cell r="K288">
            <v>60.06</v>
          </cell>
          <cell r="L288">
            <v>3.75</v>
          </cell>
          <cell r="M288">
            <v>-0.7</v>
          </cell>
        </row>
        <row r="289">
          <cell r="A289">
            <v>42796</v>
          </cell>
          <cell r="B289">
            <v>359.55</v>
          </cell>
          <cell r="C289">
            <v>359.55</v>
          </cell>
          <cell r="D289">
            <v>353.5</v>
          </cell>
          <cell r="E289">
            <v>354.5</v>
          </cell>
          <cell r="F289">
            <v>356.26569086651</v>
          </cell>
          <cell r="G289">
            <v>8540</v>
          </cell>
          <cell r="H289">
            <v>347</v>
          </cell>
          <cell r="I289">
            <v>3042509</v>
          </cell>
          <cell r="J289">
            <v>4209</v>
          </cell>
          <cell r="K289">
            <v>49.29</v>
          </cell>
          <cell r="L289">
            <v>6.05</v>
          </cell>
          <cell r="M289">
            <v>-5.05</v>
          </cell>
        </row>
        <row r="290">
          <cell r="A290">
            <v>42795</v>
          </cell>
          <cell r="B290">
            <v>358.25</v>
          </cell>
          <cell r="C290">
            <v>363.4</v>
          </cell>
          <cell r="D290">
            <v>355.05</v>
          </cell>
          <cell r="E290">
            <v>356.05</v>
          </cell>
          <cell r="F290">
            <v>359.47272350134801</v>
          </cell>
          <cell r="G290">
            <v>9642</v>
          </cell>
          <cell r="H290">
            <v>466</v>
          </cell>
          <cell r="I290">
            <v>3466036</v>
          </cell>
          <cell r="J290">
            <v>5538</v>
          </cell>
          <cell r="K290">
            <v>57.44</v>
          </cell>
          <cell r="L290">
            <v>8.35</v>
          </cell>
          <cell r="M290">
            <v>-2.2000000000000002</v>
          </cell>
        </row>
        <row r="291">
          <cell r="A291">
            <v>42794</v>
          </cell>
          <cell r="B291">
            <v>355.6</v>
          </cell>
          <cell r="C291">
            <v>358.05</v>
          </cell>
          <cell r="D291">
            <v>352.5</v>
          </cell>
          <cell r="E291">
            <v>355.8</v>
          </cell>
          <cell r="F291">
            <v>355.16974169741599</v>
          </cell>
          <cell r="G291">
            <v>9756</v>
          </cell>
          <cell r="H291">
            <v>387</v>
          </cell>
          <cell r="I291">
            <v>3465036</v>
          </cell>
          <cell r="J291">
            <v>4113</v>
          </cell>
          <cell r="K291">
            <v>42.16</v>
          </cell>
          <cell r="L291">
            <v>5.55</v>
          </cell>
          <cell r="M291">
            <v>0.2</v>
          </cell>
        </row>
        <row r="292">
          <cell r="A292">
            <v>42793</v>
          </cell>
          <cell r="B292">
            <v>366.25</v>
          </cell>
          <cell r="C292">
            <v>366.25</v>
          </cell>
          <cell r="D292">
            <v>352.05</v>
          </cell>
          <cell r="E292">
            <v>354.1</v>
          </cell>
          <cell r="F292">
            <v>360.03300212916901</v>
          </cell>
          <cell r="G292">
            <v>33816</v>
          </cell>
          <cell r="H292">
            <v>1930</v>
          </cell>
          <cell r="I292">
            <v>12174876</v>
          </cell>
          <cell r="J292">
            <v>22138</v>
          </cell>
          <cell r="K292">
            <v>65.47</v>
          </cell>
          <cell r="L292">
            <v>14.2</v>
          </cell>
          <cell r="M292">
            <v>-12.15</v>
          </cell>
        </row>
        <row r="293">
          <cell r="A293">
            <v>42789</v>
          </cell>
          <cell r="B293">
            <v>363</v>
          </cell>
          <cell r="C293">
            <v>374.4</v>
          </cell>
          <cell r="D293">
            <v>362</v>
          </cell>
          <cell r="E293">
            <v>365.65</v>
          </cell>
          <cell r="F293">
            <v>368.62525893752002</v>
          </cell>
          <cell r="G293">
            <v>29930</v>
          </cell>
          <cell r="H293">
            <v>1277</v>
          </cell>
          <cell r="I293">
            <v>11032954</v>
          </cell>
          <cell r="J293">
            <v>17107</v>
          </cell>
          <cell r="K293">
            <v>57.16</v>
          </cell>
          <cell r="L293">
            <v>12.4</v>
          </cell>
          <cell r="M293">
            <v>2.65</v>
          </cell>
        </row>
        <row r="294">
          <cell r="A294">
            <v>42788</v>
          </cell>
          <cell r="B294">
            <v>358</v>
          </cell>
          <cell r="C294">
            <v>365</v>
          </cell>
          <cell r="D294">
            <v>356</v>
          </cell>
          <cell r="E294">
            <v>363.65</v>
          </cell>
          <cell r="F294">
            <v>361.27740951178401</v>
          </cell>
          <cell r="G294">
            <v>19008</v>
          </cell>
          <cell r="H294">
            <v>876</v>
          </cell>
          <cell r="I294">
            <v>6867161</v>
          </cell>
          <cell r="J294">
            <v>11404</v>
          </cell>
          <cell r="K294">
            <v>60</v>
          </cell>
          <cell r="L294">
            <v>9</v>
          </cell>
          <cell r="M294">
            <v>5.65</v>
          </cell>
        </row>
        <row r="295">
          <cell r="A295">
            <v>42787</v>
          </cell>
          <cell r="B295">
            <v>353.2</v>
          </cell>
          <cell r="C295">
            <v>358.5</v>
          </cell>
          <cell r="D295">
            <v>353.2</v>
          </cell>
          <cell r="E295">
            <v>357.3</v>
          </cell>
          <cell r="F295">
            <v>355.89741750358598</v>
          </cell>
          <cell r="G295">
            <v>9758</v>
          </cell>
          <cell r="H295">
            <v>378</v>
          </cell>
          <cell r="I295">
            <v>3472847</v>
          </cell>
          <cell r="J295">
            <v>6330</v>
          </cell>
          <cell r="K295">
            <v>64.87</v>
          </cell>
          <cell r="L295">
            <v>5.3</v>
          </cell>
          <cell r="M295">
            <v>4.0999999999999996</v>
          </cell>
        </row>
        <row r="296">
          <cell r="A296">
            <v>42786</v>
          </cell>
          <cell r="B296">
            <v>350</v>
          </cell>
          <cell r="C296">
            <v>355.55</v>
          </cell>
          <cell r="D296">
            <v>348</v>
          </cell>
          <cell r="E296">
            <v>351.35</v>
          </cell>
          <cell r="F296">
            <v>351.04917769755298</v>
          </cell>
          <cell r="G296">
            <v>12465</v>
          </cell>
          <cell r="H296">
            <v>362</v>
          </cell>
          <cell r="I296">
            <v>4375828</v>
          </cell>
          <cell r="J296">
            <v>8097</v>
          </cell>
          <cell r="K296">
            <v>64.959999999999994</v>
          </cell>
          <cell r="L296">
            <v>7.55</v>
          </cell>
          <cell r="M296">
            <v>1.35</v>
          </cell>
        </row>
        <row r="297">
          <cell r="A297">
            <v>42783</v>
          </cell>
          <cell r="B297">
            <v>346.95</v>
          </cell>
          <cell r="C297">
            <v>350</v>
          </cell>
          <cell r="D297">
            <v>345.4</v>
          </cell>
          <cell r="E297">
            <v>348.3</v>
          </cell>
          <cell r="F297">
            <v>348.30158730158701</v>
          </cell>
          <cell r="G297">
            <v>5607</v>
          </cell>
          <cell r="H297">
            <v>232</v>
          </cell>
          <cell r="I297">
            <v>1952927</v>
          </cell>
          <cell r="J297">
            <v>3506</v>
          </cell>
          <cell r="K297">
            <v>62.53</v>
          </cell>
          <cell r="L297">
            <v>4.5999999999999996</v>
          </cell>
          <cell r="M297">
            <v>1.35</v>
          </cell>
        </row>
        <row r="298">
          <cell r="A298">
            <v>42782</v>
          </cell>
          <cell r="B298">
            <v>345.55</v>
          </cell>
          <cell r="C298">
            <v>348.9</v>
          </cell>
          <cell r="D298">
            <v>344</v>
          </cell>
          <cell r="E298">
            <v>346.95</v>
          </cell>
          <cell r="F298">
            <v>346.258748366487</v>
          </cell>
          <cell r="G298">
            <v>6887</v>
          </cell>
          <cell r="H298">
            <v>314</v>
          </cell>
          <cell r="I298">
            <v>2384684</v>
          </cell>
          <cell r="J298">
            <v>4600</v>
          </cell>
          <cell r="K298">
            <v>66.790000000000006</v>
          </cell>
          <cell r="L298">
            <v>4.9000000000000004</v>
          </cell>
          <cell r="M298">
            <v>1.4</v>
          </cell>
        </row>
        <row r="299">
          <cell r="A299">
            <v>42781</v>
          </cell>
          <cell r="B299">
            <v>354</v>
          </cell>
          <cell r="C299">
            <v>355.6</v>
          </cell>
          <cell r="D299">
            <v>343.6</v>
          </cell>
          <cell r="E299">
            <v>345.35</v>
          </cell>
          <cell r="F299">
            <v>347.89655479391001</v>
          </cell>
          <cell r="G299">
            <v>11233</v>
          </cell>
          <cell r="H299">
            <v>463</v>
          </cell>
          <cell r="I299">
            <v>3907922</v>
          </cell>
          <cell r="J299">
            <v>6395</v>
          </cell>
          <cell r="K299">
            <v>56.93</v>
          </cell>
          <cell r="L299">
            <v>12</v>
          </cell>
          <cell r="M299">
            <v>-8.65</v>
          </cell>
        </row>
        <row r="300">
          <cell r="A300">
            <v>42780</v>
          </cell>
          <cell r="B300">
            <v>354</v>
          </cell>
          <cell r="C300">
            <v>357.3</v>
          </cell>
          <cell r="D300">
            <v>354</v>
          </cell>
          <cell r="E300">
            <v>355.8</v>
          </cell>
          <cell r="F300">
            <v>355.72537722907998</v>
          </cell>
          <cell r="G300">
            <v>3645</v>
          </cell>
          <cell r="H300">
            <v>367</v>
          </cell>
          <cell r="I300">
            <v>1296619</v>
          </cell>
          <cell r="J300">
            <v>2350</v>
          </cell>
          <cell r="K300">
            <v>64.47</v>
          </cell>
          <cell r="L300">
            <v>3.3</v>
          </cell>
          <cell r="M300">
            <v>1.8</v>
          </cell>
        </row>
        <row r="301">
          <cell r="A301">
            <v>42779</v>
          </cell>
          <cell r="B301">
            <v>355</v>
          </cell>
          <cell r="C301">
            <v>357.05</v>
          </cell>
          <cell r="D301">
            <v>352</v>
          </cell>
          <cell r="E301">
            <v>352.45</v>
          </cell>
          <cell r="F301">
            <v>353.52147926783698</v>
          </cell>
          <cell r="G301">
            <v>2677</v>
          </cell>
          <cell r="H301">
            <v>125</v>
          </cell>
          <cell r="I301">
            <v>946377</v>
          </cell>
          <cell r="J301">
            <v>1849</v>
          </cell>
          <cell r="K301">
            <v>69.069999999999993</v>
          </cell>
          <cell r="L301">
            <v>5.05</v>
          </cell>
          <cell r="M301">
            <v>-2.5499999999999998</v>
          </cell>
        </row>
        <row r="302">
          <cell r="A302">
            <v>42776</v>
          </cell>
          <cell r="B302">
            <v>357.8</v>
          </cell>
          <cell r="C302">
            <v>360</v>
          </cell>
          <cell r="D302">
            <v>355</v>
          </cell>
          <cell r="E302">
            <v>357.8</v>
          </cell>
          <cell r="F302">
            <v>358.58787657031303</v>
          </cell>
          <cell r="G302">
            <v>8199</v>
          </cell>
          <cell r="H302">
            <v>429</v>
          </cell>
          <cell r="I302">
            <v>2940062</v>
          </cell>
          <cell r="J302">
            <v>4584</v>
          </cell>
          <cell r="K302">
            <v>55.91</v>
          </cell>
          <cell r="L302">
            <v>5</v>
          </cell>
          <cell r="M302">
            <v>0</v>
          </cell>
        </row>
        <row r="303">
          <cell r="A303">
            <v>42775</v>
          </cell>
          <cell r="B303">
            <v>354.8</v>
          </cell>
          <cell r="C303">
            <v>357.2</v>
          </cell>
          <cell r="D303">
            <v>349.3</v>
          </cell>
          <cell r="E303">
            <v>354.55</v>
          </cell>
          <cell r="F303">
            <v>352.96997120526498</v>
          </cell>
          <cell r="G303">
            <v>12155</v>
          </cell>
          <cell r="H303">
            <v>552</v>
          </cell>
          <cell r="I303">
            <v>4290350</v>
          </cell>
          <cell r="J303">
            <v>5538</v>
          </cell>
          <cell r="K303">
            <v>45.56</v>
          </cell>
          <cell r="L303">
            <v>7.9</v>
          </cell>
          <cell r="M303">
            <v>-0.25</v>
          </cell>
        </row>
        <row r="304">
          <cell r="A304">
            <v>42774</v>
          </cell>
          <cell r="B304">
            <v>358.8</v>
          </cell>
          <cell r="C304">
            <v>362</v>
          </cell>
          <cell r="D304">
            <v>353.8</v>
          </cell>
          <cell r="E304">
            <v>354.8</v>
          </cell>
          <cell r="F304">
            <v>355.79835019655798</v>
          </cell>
          <cell r="G304">
            <v>15517</v>
          </cell>
          <cell r="H304">
            <v>798</v>
          </cell>
          <cell r="I304">
            <v>5520923</v>
          </cell>
          <cell r="J304">
            <v>7052</v>
          </cell>
          <cell r="K304">
            <v>45.45</v>
          </cell>
          <cell r="L304">
            <v>8.1999999999999993</v>
          </cell>
          <cell r="M304">
            <v>-4</v>
          </cell>
        </row>
        <row r="305">
          <cell r="A305">
            <v>42773</v>
          </cell>
          <cell r="B305">
            <v>357.95</v>
          </cell>
          <cell r="C305">
            <v>362.7</v>
          </cell>
          <cell r="D305">
            <v>355</v>
          </cell>
          <cell r="E305">
            <v>359.75</v>
          </cell>
          <cell r="F305">
            <v>359.338181818181</v>
          </cell>
          <cell r="G305">
            <v>7700</v>
          </cell>
          <cell r="H305">
            <v>330</v>
          </cell>
          <cell r="I305">
            <v>2766904</v>
          </cell>
          <cell r="J305">
            <v>4145</v>
          </cell>
          <cell r="K305">
            <v>53.83</v>
          </cell>
          <cell r="L305">
            <v>7.7</v>
          </cell>
          <cell r="M305">
            <v>1.8</v>
          </cell>
        </row>
        <row r="306">
          <cell r="A306">
            <v>42772</v>
          </cell>
          <cell r="B306">
            <v>355.25</v>
          </cell>
          <cell r="C306">
            <v>361</v>
          </cell>
          <cell r="D306">
            <v>354</v>
          </cell>
          <cell r="E306">
            <v>358.95</v>
          </cell>
          <cell r="F306">
            <v>358.28662523205998</v>
          </cell>
          <cell r="G306">
            <v>12389</v>
          </cell>
          <cell r="H306">
            <v>508</v>
          </cell>
          <cell r="I306">
            <v>4438813</v>
          </cell>
          <cell r="J306">
            <v>6666</v>
          </cell>
          <cell r="K306">
            <v>53.81</v>
          </cell>
          <cell r="L306">
            <v>7</v>
          </cell>
          <cell r="M306">
            <v>3.7</v>
          </cell>
        </row>
        <row r="307">
          <cell r="A307">
            <v>42769</v>
          </cell>
          <cell r="B307">
            <v>362</v>
          </cell>
          <cell r="C307">
            <v>363.05</v>
          </cell>
          <cell r="D307">
            <v>353</v>
          </cell>
          <cell r="E307">
            <v>355.35</v>
          </cell>
          <cell r="F307">
            <v>359.10760318609698</v>
          </cell>
          <cell r="G307">
            <v>20715</v>
          </cell>
          <cell r="H307">
            <v>1055</v>
          </cell>
          <cell r="I307">
            <v>7438914</v>
          </cell>
          <cell r="J307">
            <v>9171</v>
          </cell>
          <cell r="K307">
            <v>44.27</v>
          </cell>
          <cell r="L307">
            <v>10.050000000000001</v>
          </cell>
          <cell r="M307">
            <v>-6.65</v>
          </cell>
        </row>
        <row r="308">
          <cell r="A308">
            <v>42768</v>
          </cell>
          <cell r="B308">
            <v>356</v>
          </cell>
          <cell r="C308">
            <v>360.4</v>
          </cell>
          <cell r="D308">
            <v>353</v>
          </cell>
          <cell r="E308">
            <v>359.25</v>
          </cell>
          <cell r="F308">
            <v>357.57286550812199</v>
          </cell>
          <cell r="G308">
            <v>21176</v>
          </cell>
          <cell r="H308">
            <v>1025</v>
          </cell>
          <cell r="I308">
            <v>7571963</v>
          </cell>
          <cell r="J308">
            <v>12312</v>
          </cell>
          <cell r="K308">
            <v>58.14</v>
          </cell>
          <cell r="L308">
            <v>7.4</v>
          </cell>
          <cell r="M308">
            <v>3.25</v>
          </cell>
        </row>
        <row r="309">
          <cell r="A309">
            <v>42767</v>
          </cell>
          <cell r="B309">
            <v>347.5</v>
          </cell>
          <cell r="C309">
            <v>355.5</v>
          </cell>
          <cell r="D309">
            <v>344</v>
          </cell>
          <cell r="E309">
            <v>353.85</v>
          </cell>
          <cell r="F309">
            <v>349.190057870852</v>
          </cell>
          <cell r="G309">
            <v>24019</v>
          </cell>
          <cell r="H309">
            <v>1054</v>
          </cell>
          <cell r="I309">
            <v>8387196</v>
          </cell>
          <cell r="J309">
            <v>9978</v>
          </cell>
          <cell r="K309">
            <v>41.54</v>
          </cell>
          <cell r="L309">
            <v>11.5</v>
          </cell>
          <cell r="M309">
            <v>6.35</v>
          </cell>
        </row>
        <row r="310">
          <cell r="A310">
            <v>42766</v>
          </cell>
          <cell r="B310">
            <v>350</v>
          </cell>
          <cell r="C310">
            <v>358.5</v>
          </cell>
          <cell r="D310">
            <v>342.05</v>
          </cell>
          <cell r="E310">
            <v>343.85</v>
          </cell>
          <cell r="F310">
            <v>349.11974115833402</v>
          </cell>
          <cell r="G310">
            <v>111574</v>
          </cell>
          <cell r="H310">
            <v>2011</v>
          </cell>
          <cell r="I310">
            <v>38952686</v>
          </cell>
          <cell r="J310">
            <v>65755</v>
          </cell>
          <cell r="K310">
            <v>58.93</v>
          </cell>
          <cell r="L310">
            <v>16.45</v>
          </cell>
          <cell r="M310">
            <v>-6.15</v>
          </cell>
        </row>
        <row r="311">
          <cell r="A311">
            <v>42765</v>
          </cell>
          <cell r="B311">
            <v>350</v>
          </cell>
          <cell r="C311">
            <v>353</v>
          </cell>
          <cell r="D311">
            <v>345.75</v>
          </cell>
          <cell r="E311">
            <v>348.5</v>
          </cell>
          <cell r="F311">
            <v>349.84798479087402</v>
          </cell>
          <cell r="G311">
            <v>13150</v>
          </cell>
          <cell r="H311">
            <v>811</v>
          </cell>
          <cell r="I311">
            <v>4600501</v>
          </cell>
          <cell r="J311">
            <v>7077</v>
          </cell>
          <cell r="K311">
            <v>53.82</v>
          </cell>
          <cell r="L311">
            <v>7.25</v>
          </cell>
          <cell r="M311">
            <v>-1.5</v>
          </cell>
        </row>
        <row r="312">
          <cell r="A312">
            <v>42762</v>
          </cell>
          <cell r="B312">
            <v>346</v>
          </cell>
          <cell r="C312">
            <v>355</v>
          </cell>
          <cell r="D312">
            <v>339</v>
          </cell>
          <cell r="E312">
            <v>345.75</v>
          </cell>
          <cell r="F312">
            <v>349.77755099107299</v>
          </cell>
          <cell r="G312">
            <v>69571</v>
          </cell>
          <cell r="H312">
            <v>593</v>
          </cell>
          <cell r="I312">
            <v>24334374</v>
          </cell>
          <cell r="J312">
            <v>57428</v>
          </cell>
          <cell r="K312">
            <v>82.55</v>
          </cell>
          <cell r="L312">
            <v>16</v>
          </cell>
          <cell r="M312">
            <v>-0.25</v>
          </cell>
        </row>
        <row r="313">
          <cell r="A313">
            <v>42760</v>
          </cell>
          <cell r="B313">
            <v>337</v>
          </cell>
          <cell r="C313">
            <v>346.75</v>
          </cell>
          <cell r="D313">
            <v>336.85</v>
          </cell>
          <cell r="E313">
            <v>345.1</v>
          </cell>
          <cell r="F313">
            <v>343.513113754193</v>
          </cell>
          <cell r="G313">
            <v>6558</v>
          </cell>
          <cell r="H313">
            <v>210</v>
          </cell>
          <cell r="I313">
            <v>2252759</v>
          </cell>
          <cell r="J313">
            <v>4680</v>
          </cell>
          <cell r="K313">
            <v>71.36</v>
          </cell>
          <cell r="L313">
            <v>9.9</v>
          </cell>
          <cell r="M313">
            <v>8.1</v>
          </cell>
        </row>
        <row r="314">
          <cell r="A314">
            <v>42759</v>
          </cell>
          <cell r="B314">
            <v>342</v>
          </cell>
          <cell r="C314">
            <v>342</v>
          </cell>
          <cell r="D314">
            <v>335.1</v>
          </cell>
          <cell r="E314">
            <v>336.6</v>
          </cell>
          <cell r="F314">
            <v>338.128936862339</v>
          </cell>
          <cell r="G314">
            <v>6763</v>
          </cell>
          <cell r="H314">
            <v>295</v>
          </cell>
          <cell r="I314">
            <v>2286766</v>
          </cell>
          <cell r="J314">
            <v>4219</v>
          </cell>
          <cell r="K314">
            <v>62.38</v>
          </cell>
          <cell r="L314">
            <v>6.9</v>
          </cell>
          <cell r="M314">
            <v>-5.4</v>
          </cell>
        </row>
        <row r="315">
          <cell r="A315">
            <v>42758</v>
          </cell>
          <cell r="B315">
            <v>333</v>
          </cell>
          <cell r="C315">
            <v>347.2</v>
          </cell>
          <cell r="D315">
            <v>331.05</v>
          </cell>
          <cell r="E315">
            <v>342.15</v>
          </cell>
          <cell r="F315">
            <v>340.31534670292302</v>
          </cell>
          <cell r="G315">
            <v>23536</v>
          </cell>
          <cell r="H315">
            <v>709</v>
          </cell>
          <cell r="I315">
            <v>8009662</v>
          </cell>
          <cell r="J315">
            <v>12977</v>
          </cell>
          <cell r="K315">
            <v>55.14</v>
          </cell>
          <cell r="L315">
            <v>16.149999999999999</v>
          </cell>
          <cell r="M315">
            <v>9.15</v>
          </cell>
        </row>
        <row r="316">
          <cell r="A316">
            <v>42755</v>
          </cell>
          <cell r="B316">
            <v>332.15</v>
          </cell>
          <cell r="C316">
            <v>336.1</v>
          </cell>
          <cell r="D316">
            <v>330.55</v>
          </cell>
          <cell r="E316">
            <v>333.45</v>
          </cell>
          <cell r="F316">
            <v>333.47258008356499</v>
          </cell>
          <cell r="G316">
            <v>11488</v>
          </cell>
          <cell r="H316">
            <v>394</v>
          </cell>
          <cell r="I316">
            <v>3830933</v>
          </cell>
          <cell r="J316">
            <v>6393</v>
          </cell>
          <cell r="K316">
            <v>55.65</v>
          </cell>
          <cell r="L316">
            <v>5.55</v>
          </cell>
          <cell r="M316">
            <v>1.3</v>
          </cell>
        </row>
        <row r="317">
          <cell r="A317">
            <v>42754</v>
          </cell>
          <cell r="B317">
            <v>327.85</v>
          </cell>
          <cell r="C317">
            <v>335.7</v>
          </cell>
          <cell r="D317">
            <v>325.14999999999998</v>
          </cell>
          <cell r="E317">
            <v>334.2</v>
          </cell>
          <cell r="F317">
            <v>330.46190181882298</v>
          </cell>
          <cell r="G317">
            <v>22652</v>
          </cell>
          <cell r="H317">
            <v>636</v>
          </cell>
          <cell r="I317">
            <v>7485623</v>
          </cell>
          <cell r="J317">
            <v>11382</v>
          </cell>
          <cell r="K317">
            <v>50.25</v>
          </cell>
          <cell r="L317">
            <v>10.55</v>
          </cell>
          <cell r="M317">
            <v>6.35</v>
          </cell>
        </row>
        <row r="318">
          <cell r="A318">
            <v>42753</v>
          </cell>
          <cell r="B318">
            <v>333</v>
          </cell>
          <cell r="C318">
            <v>335.85</v>
          </cell>
          <cell r="D318">
            <v>323.35000000000002</v>
          </cell>
          <cell r="E318">
            <v>324.89999999999998</v>
          </cell>
          <cell r="F318">
            <v>329.19926255953197</v>
          </cell>
          <cell r="G318">
            <v>26036</v>
          </cell>
          <cell r="H318">
            <v>926</v>
          </cell>
          <cell r="I318">
            <v>8571032</v>
          </cell>
          <cell r="J318">
            <v>16355</v>
          </cell>
          <cell r="K318">
            <v>62.82</v>
          </cell>
          <cell r="L318">
            <v>12.5</v>
          </cell>
          <cell r="M318">
            <v>-8.1</v>
          </cell>
        </row>
        <row r="319">
          <cell r="A319">
            <v>42752</v>
          </cell>
          <cell r="B319">
            <v>335</v>
          </cell>
          <cell r="C319">
            <v>335.8</v>
          </cell>
          <cell r="D319">
            <v>328.25</v>
          </cell>
          <cell r="E319">
            <v>330.1</v>
          </cell>
          <cell r="F319">
            <v>331.38067173012399</v>
          </cell>
          <cell r="G319">
            <v>40552</v>
          </cell>
          <cell r="H319">
            <v>1067</v>
          </cell>
          <cell r="I319">
            <v>13438149</v>
          </cell>
          <cell r="J319">
            <v>25738</v>
          </cell>
          <cell r="K319">
            <v>63.47</v>
          </cell>
          <cell r="L319">
            <v>7.55</v>
          </cell>
          <cell r="M319">
            <v>-4.9000000000000004</v>
          </cell>
        </row>
        <row r="320">
          <cell r="A320">
            <v>42751</v>
          </cell>
          <cell r="B320">
            <v>335.4</v>
          </cell>
          <cell r="C320">
            <v>337</v>
          </cell>
          <cell r="D320">
            <v>330.25</v>
          </cell>
          <cell r="E320">
            <v>332.1</v>
          </cell>
          <cell r="F320">
            <v>333.50913915094299</v>
          </cell>
          <cell r="G320">
            <v>20352</v>
          </cell>
          <cell r="H320">
            <v>605</v>
          </cell>
          <cell r="I320">
            <v>6787578</v>
          </cell>
          <cell r="J320">
            <v>14237</v>
          </cell>
          <cell r="K320">
            <v>69.95</v>
          </cell>
          <cell r="L320">
            <v>6.75</v>
          </cell>
          <cell r="M320">
            <v>-3.3</v>
          </cell>
        </row>
        <row r="321">
          <cell r="A321">
            <v>42748</v>
          </cell>
          <cell r="B321">
            <v>337</v>
          </cell>
          <cell r="C321">
            <v>338.4</v>
          </cell>
          <cell r="D321">
            <v>334.5</v>
          </cell>
          <cell r="E321">
            <v>337</v>
          </cell>
          <cell r="F321">
            <v>336.77075522228102</v>
          </cell>
          <cell r="G321">
            <v>9335</v>
          </cell>
          <cell r="H321">
            <v>659</v>
          </cell>
          <cell r="I321">
            <v>3143755</v>
          </cell>
          <cell r="J321">
            <v>4563</v>
          </cell>
          <cell r="K321">
            <v>48.88</v>
          </cell>
          <cell r="L321">
            <v>3.9</v>
          </cell>
          <cell r="M321">
            <v>0</v>
          </cell>
        </row>
        <row r="322">
          <cell r="A322">
            <v>42747</v>
          </cell>
          <cell r="B322">
            <v>338.75</v>
          </cell>
          <cell r="C322">
            <v>342</v>
          </cell>
          <cell r="D322">
            <v>335</v>
          </cell>
          <cell r="E322">
            <v>335.45</v>
          </cell>
          <cell r="F322">
            <v>338.70202393263401</v>
          </cell>
          <cell r="G322">
            <v>6769</v>
          </cell>
          <cell r="H322">
            <v>280</v>
          </cell>
          <cell r="I322">
            <v>2292674</v>
          </cell>
          <cell r="J322">
            <v>3803</v>
          </cell>
          <cell r="K322">
            <v>56.18</v>
          </cell>
          <cell r="L322">
            <v>7</v>
          </cell>
          <cell r="M322">
            <v>-3.3</v>
          </cell>
        </row>
        <row r="323">
          <cell r="A323">
            <v>42746</v>
          </cell>
          <cell r="B323">
            <v>340</v>
          </cell>
          <cell r="C323">
            <v>343.05</v>
          </cell>
          <cell r="D323">
            <v>339</v>
          </cell>
          <cell r="E323">
            <v>340.4</v>
          </cell>
          <cell r="F323">
            <v>341.195954314022</v>
          </cell>
          <cell r="G323">
            <v>7267</v>
          </cell>
          <cell r="H323">
            <v>346</v>
          </cell>
          <cell r="I323">
            <v>2479471</v>
          </cell>
          <cell r="J323">
            <v>3880</v>
          </cell>
          <cell r="K323">
            <v>53.39</v>
          </cell>
          <cell r="L323">
            <v>4.05</v>
          </cell>
          <cell r="M323">
            <v>0.4</v>
          </cell>
        </row>
        <row r="324">
          <cell r="A324">
            <v>42745</v>
          </cell>
          <cell r="B324">
            <v>337.95</v>
          </cell>
          <cell r="C324">
            <v>341.45</v>
          </cell>
          <cell r="D324">
            <v>335.1</v>
          </cell>
          <cell r="E324">
            <v>339.25</v>
          </cell>
          <cell r="F324">
            <v>338.55316142705698</v>
          </cell>
          <cell r="G324">
            <v>5662</v>
          </cell>
          <cell r="H324">
            <v>237</v>
          </cell>
          <cell r="I324">
            <v>1916888</v>
          </cell>
          <cell r="J324">
            <v>3623</v>
          </cell>
          <cell r="K324">
            <v>63.99</v>
          </cell>
          <cell r="L324">
            <v>6.35</v>
          </cell>
          <cell r="M324">
            <v>1.3</v>
          </cell>
        </row>
        <row r="325">
          <cell r="A325">
            <v>42744</v>
          </cell>
          <cell r="B325">
            <v>339.8</v>
          </cell>
          <cell r="C325">
            <v>344.5</v>
          </cell>
          <cell r="D325">
            <v>335.7</v>
          </cell>
          <cell r="E325">
            <v>337.4</v>
          </cell>
          <cell r="F325">
            <v>341.39110070257601</v>
          </cell>
          <cell r="G325">
            <v>7686</v>
          </cell>
          <cell r="H325">
            <v>402</v>
          </cell>
          <cell r="I325">
            <v>2623932</v>
          </cell>
          <cell r="J325">
            <v>3954</v>
          </cell>
          <cell r="K325">
            <v>51.44</v>
          </cell>
          <cell r="L325">
            <v>8.8000000000000007</v>
          </cell>
          <cell r="M325">
            <v>-2.4</v>
          </cell>
        </row>
        <row r="326">
          <cell r="A326">
            <v>42741</v>
          </cell>
          <cell r="B326">
            <v>340</v>
          </cell>
          <cell r="C326">
            <v>340</v>
          </cell>
          <cell r="D326">
            <v>336.2</v>
          </cell>
          <cell r="E326">
            <v>337.6</v>
          </cell>
          <cell r="F326">
            <v>338.37219251336802</v>
          </cell>
          <cell r="G326">
            <v>5610</v>
          </cell>
          <cell r="H326">
            <v>243</v>
          </cell>
          <cell r="I326">
            <v>1898268</v>
          </cell>
          <cell r="J326">
            <v>2478</v>
          </cell>
          <cell r="K326">
            <v>44.17</v>
          </cell>
          <cell r="L326">
            <v>3.8</v>
          </cell>
          <cell r="M326">
            <v>-2.4</v>
          </cell>
        </row>
        <row r="327">
          <cell r="A327">
            <v>42740</v>
          </cell>
          <cell r="B327">
            <v>339</v>
          </cell>
          <cell r="C327">
            <v>343.25</v>
          </cell>
          <cell r="D327">
            <v>334.1</v>
          </cell>
          <cell r="E327">
            <v>335.5</v>
          </cell>
          <cell r="F327">
            <v>338.00363738108501</v>
          </cell>
          <cell r="G327">
            <v>14296</v>
          </cell>
          <cell r="H327">
            <v>545</v>
          </cell>
          <cell r="I327">
            <v>4832100</v>
          </cell>
          <cell r="J327">
            <v>8166</v>
          </cell>
          <cell r="K327">
            <v>57.12</v>
          </cell>
          <cell r="L327">
            <v>9.15</v>
          </cell>
          <cell r="M327">
            <v>-3.5</v>
          </cell>
        </row>
        <row r="328">
          <cell r="A328">
            <v>42739</v>
          </cell>
          <cell r="B328">
            <v>329.45</v>
          </cell>
          <cell r="C328">
            <v>344</v>
          </cell>
          <cell r="D328">
            <v>329.15</v>
          </cell>
          <cell r="E328">
            <v>341.15</v>
          </cell>
          <cell r="F328">
            <v>336.92469035349399</v>
          </cell>
          <cell r="G328">
            <v>11061</v>
          </cell>
          <cell r="H328">
            <v>495</v>
          </cell>
          <cell r="I328">
            <v>3726724</v>
          </cell>
          <cell r="J328">
            <v>6636</v>
          </cell>
          <cell r="K328">
            <v>59.99</v>
          </cell>
          <cell r="L328">
            <v>14.85</v>
          </cell>
          <cell r="M328">
            <v>11.7</v>
          </cell>
        </row>
        <row r="329">
          <cell r="A329">
            <v>42738</v>
          </cell>
          <cell r="B329">
            <v>323.45</v>
          </cell>
          <cell r="C329">
            <v>331.9</v>
          </cell>
          <cell r="D329">
            <v>323.39999999999998</v>
          </cell>
          <cell r="E329">
            <v>330.5</v>
          </cell>
          <cell r="F329">
            <v>328.40048142018901</v>
          </cell>
          <cell r="G329">
            <v>6647</v>
          </cell>
          <cell r="H329">
            <v>319</v>
          </cell>
          <cell r="I329">
            <v>2182878</v>
          </cell>
          <cell r="J329">
            <v>3779</v>
          </cell>
          <cell r="K329">
            <v>56.85</v>
          </cell>
          <cell r="L329">
            <v>8.5</v>
          </cell>
          <cell r="M329">
            <v>7.05</v>
          </cell>
        </row>
        <row r="330">
          <cell r="A330">
            <v>42737</v>
          </cell>
          <cell r="B330">
            <v>319.05</v>
          </cell>
          <cell r="C330">
            <v>325.39999999999998</v>
          </cell>
          <cell r="D330">
            <v>319.05</v>
          </cell>
          <cell r="E330">
            <v>324.85000000000002</v>
          </cell>
          <cell r="F330">
            <v>323.63208453410101</v>
          </cell>
          <cell r="G330">
            <v>4164</v>
          </cell>
          <cell r="H330">
            <v>137</v>
          </cell>
          <cell r="I330">
            <v>1347604</v>
          </cell>
          <cell r="J330">
            <v>1980</v>
          </cell>
          <cell r="K330">
            <v>47.55</v>
          </cell>
          <cell r="L330">
            <v>6.35</v>
          </cell>
          <cell r="M330">
            <v>5.8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KZO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1923.35</v>
          </cell>
          <cell r="C2">
            <v>1939.9</v>
          </cell>
          <cell r="D2">
            <v>1913.8</v>
          </cell>
          <cell r="E2">
            <v>1927.65</v>
          </cell>
          <cell r="F2">
            <v>1921.48965517241</v>
          </cell>
          <cell r="G2">
            <v>145</v>
          </cell>
          <cell r="H2">
            <v>31</v>
          </cell>
          <cell r="I2">
            <v>278616</v>
          </cell>
          <cell r="J2">
            <v>102</v>
          </cell>
          <cell r="K2">
            <v>70.34</v>
          </cell>
          <cell r="L2">
            <v>26.1</v>
          </cell>
          <cell r="M2">
            <v>4.3</v>
          </cell>
        </row>
        <row r="3">
          <cell r="A3">
            <v>43217</v>
          </cell>
          <cell r="B3">
            <v>1922.95</v>
          </cell>
          <cell r="C3">
            <v>1922.95</v>
          </cell>
          <cell r="D3">
            <v>1908</v>
          </cell>
          <cell r="E3">
            <v>1915.25</v>
          </cell>
          <cell r="F3">
            <v>1913.7654320987599</v>
          </cell>
          <cell r="G3">
            <v>81</v>
          </cell>
          <cell r="H3">
            <v>25</v>
          </cell>
          <cell r="I3">
            <v>155015</v>
          </cell>
          <cell r="J3">
            <v>52</v>
          </cell>
          <cell r="K3">
            <v>64.2</v>
          </cell>
          <cell r="L3">
            <v>14.95</v>
          </cell>
          <cell r="M3">
            <v>-7.7</v>
          </cell>
        </row>
        <row r="4">
          <cell r="A4">
            <v>43216</v>
          </cell>
          <cell r="B4">
            <v>1915</v>
          </cell>
          <cell r="C4">
            <v>1922.35</v>
          </cell>
          <cell r="D4">
            <v>1907.25</v>
          </cell>
          <cell r="E4">
            <v>1917.35</v>
          </cell>
          <cell r="F4">
            <v>1915.3396226415</v>
          </cell>
          <cell r="G4">
            <v>159</v>
          </cell>
          <cell r="H4">
            <v>32</v>
          </cell>
          <cell r="I4">
            <v>304539</v>
          </cell>
          <cell r="J4">
            <v>92</v>
          </cell>
          <cell r="K4">
            <v>57.86</v>
          </cell>
          <cell r="L4">
            <v>15.1</v>
          </cell>
          <cell r="M4">
            <v>2.35</v>
          </cell>
        </row>
        <row r="5">
          <cell r="A5">
            <v>43215</v>
          </cell>
          <cell r="B5">
            <v>1948.05</v>
          </cell>
          <cell r="C5">
            <v>1950</v>
          </cell>
          <cell r="D5">
            <v>1915.3</v>
          </cell>
          <cell r="E5">
            <v>1922.95</v>
          </cell>
          <cell r="F5">
            <v>1928.4958100558599</v>
          </cell>
          <cell r="G5">
            <v>716</v>
          </cell>
          <cell r="H5">
            <v>128</v>
          </cell>
          <cell r="I5">
            <v>1380803</v>
          </cell>
          <cell r="J5">
            <v>402</v>
          </cell>
          <cell r="K5">
            <v>56.15</v>
          </cell>
          <cell r="L5">
            <v>34.700000000000003</v>
          </cell>
          <cell r="M5">
            <v>-25.1</v>
          </cell>
        </row>
        <row r="6">
          <cell r="A6">
            <v>43214</v>
          </cell>
          <cell r="B6">
            <v>1920.05</v>
          </cell>
          <cell r="C6">
            <v>1945</v>
          </cell>
          <cell r="D6">
            <v>1920.05</v>
          </cell>
          <cell r="E6">
            <v>1934.55</v>
          </cell>
          <cell r="F6">
            <v>1937.6084381939299</v>
          </cell>
          <cell r="G6">
            <v>2702</v>
          </cell>
          <cell r="H6">
            <v>129</v>
          </cell>
          <cell r="I6">
            <v>5235418</v>
          </cell>
          <cell r="J6">
            <v>2288</v>
          </cell>
          <cell r="K6">
            <v>84.68</v>
          </cell>
          <cell r="L6">
            <v>24.95</v>
          </cell>
          <cell r="M6">
            <v>14.5</v>
          </cell>
        </row>
        <row r="7">
          <cell r="A7">
            <v>43213</v>
          </cell>
          <cell r="B7">
            <v>1929.95</v>
          </cell>
          <cell r="C7">
            <v>1930</v>
          </cell>
          <cell r="D7">
            <v>1915</v>
          </cell>
          <cell r="E7">
            <v>1919.3</v>
          </cell>
          <cell r="F7">
            <v>1921.5038759689901</v>
          </cell>
          <cell r="G7">
            <v>258</v>
          </cell>
          <cell r="H7">
            <v>44</v>
          </cell>
          <cell r="I7">
            <v>495748</v>
          </cell>
          <cell r="J7">
            <v>133</v>
          </cell>
          <cell r="K7">
            <v>51.55</v>
          </cell>
          <cell r="L7">
            <v>15</v>
          </cell>
          <cell r="M7">
            <v>-10.65</v>
          </cell>
        </row>
        <row r="8">
          <cell r="A8">
            <v>43210</v>
          </cell>
          <cell r="B8">
            <v>1914</v>
          </cell>
          <cell r="C8">
            <v>1924</v>
          </cell>
          <cell r="D8">
            <v>1910.1</v>
          </cell>
          <cell r="E8">
            <v>1916.7</v>
          </cell>
          <cell r="F8">
            <v>1918.8391167192401</v>
          </cell>
          <cell r="G8">
            <v>317</v>
          </cell>
          <cell r="H8">
            <v>45</v>
          </cell>
          <cell r="I8">
            <v>608272</v>
          </cell>
          <cell r="J8">
            <v>212</v>
          </cell>
          <cell r="K8">
            <v>66.88</v>
          </cell>
          <cell r="L8">
            <v>13.9</v>
          </cell>
          <cell r="M8">
            <v>2.7</v>
          </cell>
        </row>
        <row r="9">
          <cell r="A9">
            <v>43209</v>
          </cell>
          <cell r="B9">
            <v>1910.05</v>
          </cell>
          <cell r="C9">
            <v>1930</v>
          </cell>
          <cell r="D9">
            <v>1901.4</v>
          </cell>
          <cell r="E9">
            <v>1929.25</v>
          </cell>
          <cell r="F9">
            <v>1923.95652173913</v>
          </cell>
          <cell r="G9">
            <v>483</v>
          </cell>
          <cell r="H9">
            <v>58</v>
          </cell>
          <cell r="I9">
            <v>929271</v>
          </cell>
          <cell r="J9">
            <v>301</v>
          </cell>
          <cell r="K9">
            <v>62.32</v>
          </cell>
          <cell r="L9">
            <v>28.6</v>
          </cell>
          <cell r="M9">
            <v>19.2</v>
          </cell>
        </row>
        <row r="10">
          <cell r="A10">
            <v>43208</v>
          </cell>
          <cell r="B10">
            <v>1923.4</v>
          </cell>
          <cell r="C10">
            <v>1923.4</v>
          </cell>
          <cell r="D10">
            <v>1910</v>
          </cell>
          <cell r="E10">
            <v>1911.7</v>
          </cell>
          <cell r="F10">
            <v>1913.67136150234</v>
          </cell>
          <cell r="G10">
            <v>426</v>
          </cell>
          <cell r="H10">
            <v>63</v>
          </cell>
          <cell r="I10">
            <v>815224</v>
          </cell>
          <cell r="J10">
            <v>302</v>
          </cell>
          <cell r="K10">
            <v>70.89</v>
          </cell>
          <cell r="L10">
            <v>13.4</v>
          </cell>
          <cell r="M10">
            <v>-11.7</v>
          </cell>
        </row>
        <row r="11">
          <cell r="A11">
            <v>43207</v>
          </cell>
          <cell r="B11">
            <v>1920</v>
          </cell>
          <cell r="C11">
            <v>1924.45</v>
          </cell>
          <cell r="D11">
            <v>1910.05</v>
          </cell>
          <cell r="E11">
            <v>1912.55</v>
          </cell>
          <cell r="F11">
            <v>1916.16319444444</v>
          </cell>
          <cell r="G11">
            <v>288</v>
          </cell>
          <cell r="H11">
            <v>37</v>
          </cell>
          <cell r="I11">
            <v>551855</v>
          </cell>
          <cell r="J11">
            <v>228</v>
          </cell>
          <cell r="K11">
            <v>79.17</v>
          </cell>
          <cell r="L11">
            <v>14.4</v>
          </cell>
          <cell r="M11">
            <v>-7.45</v>
          </cell>
        </row>
        <row r="12">
          <cell r="A12">
            <v>43206</v>
          </cell>
          <cell r="B12">
            <v>1918</v>
          </cell>
          <cell r="C12">
            <v>1918.95</v>
          </cell>
          <cell r="D12">
            <v>1910</v>
          </cell>
          <cell r="E12">
            <v>1914.25</v>
          </cell>
          <cell r="F12">
            <v>1914.6426229508099</v>
          </cell>
          <cell r="G12">
            <v>915</v>
          </cell>
          <cell r="H12">
            <v>52</v>
          </cell>
          <cell r="I12">
            <v>1751898</v>
          </cell>
          <cell r="J12">
            <v>890</v>
          </cell>
          <cell r="K12">
            <v>97.27</v>
          </cell>
          <cell r="L12">
            <v>8.9499999999999993</v>
          </cell>
          <cell r="M12">
            <v>-3.75</v>
          </cell>
        </row>
        <row r="13">
          <cell r="A13">
            <v>43203</v>
          </cell>
          <cell r="B13">
            <v>1915.05</v>
          </cell>
          <cell r="C13">
            <v>1926.95</v>
          </cell>
          <cell r="D13">
            <v>1915</v>
          </cell>
          <cell r="E13">
            <v>1918.7</v>
          </cell>
          <cell r="F13">
            <v>1921.0318021201399</v>
          </cell>
          <cell r="G13">
            <v>566</v>
          </cell>
          <cell r="H13">
            <v>54</v>
          </cell>
          <cell r="I13">
            <v>1087304</v>
          </cell>
          <cell r="J13">
            <v>400</v>
          </cell>
          <cell r="K13">
            <v>70.67</v>
          </cell>
          <cell r="L13">
            <v>11.95</v>
          </cell>
          <cell r="M13">
            <v>3.65</v>
          </cell>
        </row>
        <row r="14">
          <cell r="A14">
            <v>43202</v>
          </cell>
          <cell r="B14">
            <v>1911.1</v>
          </cell>
          <cell r="C14">
            <v>1926.9</v>
          </cell>
          <cell r="D14">
            <v>1911.1</v>
          </cell>
          <cell r="E14">
            <v>1920.75</v>
          </cell>
          <cell r="F14">
            <v>1920.4293381037501</v>
          </cell>
          <cell r="G14">
            <v>559</v>
          </cell>
          <cell r="H14">
            <v>85</v>
          </cell>
          <cell r="I14">
            <v>1073520</v>
          </cell>
          <cell r="J14">
            <v>340</v>
          </cell>
          <cell r="K14">
            <v>60.82</v>
          </cell>
          <cell r="L14">
            <v>15.8</v>
          </cell>
          <cell r="M14">
            <v>9.65</v>
          </cell>
        </row>
        <row r="15">
          <cell r="A15">
            <v>43201</v>
          </cell>
          <cell r="B15">
            <v>1918</v>
          </cell>
          <cell r="C15">
            <v>1926.65</v>
          </cell>
          <cell r="D15">
            <v>1911.05</v>
          </cell>
          <cell r="E15">
            <v>1917.35</v>
          </cell>
          <cell r="F15">
            <v>1918.1257668711601</v>
          </cell>
          <cell r="G15">
            <v>326</v>
          </cell>
          <cell r="H15">
            <v>59</v>
          </cell>
          <cell r="I15">
            <v>625309</v>
          </cell>
          <cell r="J15">
            <v>206</v>
          </cell>
          <cell r="K15">
            <v>63.19</v>
          </cell>
          <cell r="L15">
            <v>15.6</v>
          </cell>
          <cell r="M15">
            <v>-0.65</v>
          </cell>
        </row>
        <row r="16">
          <cell r="A16">
            <v>43200</v>
          </cell>
          <cell r="B16">
            <v>1935</v>
          </cell>
          <cell r="C16">
            <v>1939.9</v>
          </cell>
          <cell r="D16">
            <v>1918</v>
          </cell>
          <cell r="E16">
            <v>1921.4</v>
          </cell>
          <cell r="F16">
            <v>1924.86913086913</v>
          </cell>
          <cell r="G16">
            <v>1001</v>
          </cell>
          <cell r="H16">
            <v>116</v>
          </cell>
          <cell r="I16">
            <v>1926794</v>
          </cell>
          <cell r="J16">
            <v>856</v>
          </cell>
          <cell r="K16">
            <v>85.51</v>
          </cell>
          <cell r="L16">
            <v>21.9</v>
          </cell>
          <cell r="M16">
            <v>-13.6</v>
          </cell>
        </row>
        <row r="17">
          <cell r="A17">
            <v>43199</v>
          </cell>
          <cell r="B17">
            <v>1928</v>
          </cell>
          <cell r="C17">
            <v>1940.05</v>
          </cell>
          <cell r="D17">
            <v>1912.65</v>
          </cell>
          <cell r="E17">
            <v>1930.65</v>
          </cell>
          <cell r="F17">
            <v>1930.39974565493</v>
          </cell>
          <cell r="G17">
            <v>2359</v>
          </cell>
          <cell r="H17">
            <v>304</v>
          </cell>
          <cell r="I17">
            <v>4553813</v>
          </cell>
          <cell r="J17">
            <v>1322</v>
          </cell>
          <cell r="K17">
            <v>56.04</v>
          </cell>
          <cell r="L17">
            <v>27.4</v>
          </cell>
          <cell r="M17">
            <v>2.65</v>
          </cell>
        </row>
        <row r="18">
          <cell r="A18">
            <v>43196</v>
          </cell>
          <cell r="B18">
            <v>1935.1</v>
          </cell>
          <cell r="C18">
            <v>1968</v>
          </cell>
          <cell r="D18">
            <v>1896</v>
          </cell>
          <cell r="E18">
            <v>1909.1</v>
          </cell>
          <cell r="F18">
            <v>1927.8734885803799</v>
          </cell>
          <cell r="G18">
            <v>4466</v>
          </cell>
          <cell r="H18">
            <v>697</v>
          </cell>
          <cell r="I18">
            <v>8609883</v>
          </cell>
          <cell r="J18">
            <v>1730</v>
          </cell>
          <cell r="K18">
            <v>38.74</v>
          </cell>
          <cell r="L18">
            <v>72</v>
          </cell>
          <cell r="M18">
            <v>-26</v>
          </cell>
        </row>
        <row r="19">
          <cell r="A19">
            <v>43195</v>
          </cell>
          <cell r="B19">
            <v>1960</v>
          </cell>
          <cell r="C19">
            <v>1979.9</v>
          </cell>
          <cell r="D19">
            <v>1900</v>
          </cell>
          <cell r="E19">
            <v>1939.6</v>
          </cell>
          <cell r="F19">
            <v>1942.90600691443</v>
          </cell>
          <cell r="G19">
            <v>4628</v>
          </cell>
          <cell r="H19">
            <v>482</v>
          </cell>
          <cell r="I19">
            <v>8991769</v>
          </cell>
          <cell r="J19">
            <v>2981</v>
          </cell>
          <cell r="K19">
            <v>64.41</v>
          </cell>
          <cell r="L19">
            <v>79.900000000000006</v>
          </cell>
          <cell r="M19">
            <v>-20.399999999999999</v>
          </cell>
        </row>
        <row r="20">
          <cell r="A20">
            <v>43194</v>
          </cell>
          <cell r="B20">
            <v>1895</v>
          </cell>
          <cell r="C20">
            <v>1980</v>
          </cell>
          <cell r="D20">
            <v>1875</v>
          </cell>
          <cell r="E20">
            <v>1933.5</v>
          </cell>
          <cell r="F20">
            <v>1927.50773663429</v>
          </cell>
          <cell r="G20">
            <v>9371</v>
          </cell>
          <cell r="H20">
            <v>1385</v>
          </cell>
          <cell r="I20">
            <v>18062675</v>
          </cell>
          <cell r="J20">
            <v>2512</v>
          </cell>
          <cell r="K20">
            <v>26.81</v>
          </cell>
          <cell r="L20">
            <v>105</v>
          </cell>
          <cell r="M20">
            <v>38.5</v>
          </cell>
        </row>
        <row r="21">
          <cell r="A21">
            <v>43193</v>
          </cell>
          <cell r="B21">
            <v>1806.15</v>
          </cell>
          <cell r="C21">
            <v>1829</v>
          </cell>
          <cell r="D21">
            <v>1797</v>
          </cell>
          <cell r="E21">
            <v>1801.5</v>
          </cell>
          <cell r="F21">
            <v>1804.15242494226</v>
          </cell>
          <cell r="G21">
            <v>433</v>
          </cell>
          <cell r="H21">
            <v>72</v>
          </cell>
          <cell r="I21">
            <v>781198</v>
          </cell>
          <cell r="J21">
            <v>283</v>
          </cell>
          <cell r="K21">
            <v>65.36</v>
          </cell>
          <cell r="L21">
            <v>32</v>
          </cell>
          <cell r="M21">
            <v>-4.6500000000000004</v>
          </cell>
        </row>
        <row r="22">
          <cell r="A22">
            <v>43192</v>
          </cell>
          <cell r="B22">
            <v>1814.15</v>
          </cell>
          <cell r="C22">
            <v>1815.25</v>
          </cell>
          <cell r="D22">
            <v>1799.6</v>
          </cell>
          <cell r="E22">
            <v>1807.8</v>
          </cell>
          <cell r="F22">
            <v>1806.4909090909</v>
          </cell>
          <cell r="G22">
            <v>165</v>
          </cell>
          <cell r="H22">
            <v>36</v>
          </cell>
          <cell r="I22">
            <v>298071</v>
          </cell>
          <cell r="J22">
            <v>70</v>
          </cell>
          <cell r="K22">
            <v>42.42</v>
          </cell>
          <cell r="L22">
            <v>15.65</v>
          </cell>
          <cell r="M22">
            <v>-6.35</v>
          </cell>
        </row>
        <row r="23">
          <cell r="A23">
            <v>43187</v>
          </cell>
          <cell r="B23">
            <v>1813.05</v>
          </cell>
          <cell r="C23">
            <v>1820.2</v>
          </cell>
          <cell r="D23">
            <v>1789.9</v>
          </cell>
          <cell r="E23">
            <v>1798</v>
          </cell>
          <cell r="F23">
            <v>1806.2249999999999</v>
          </cell>
          <cell r="G23">
            <v>800</v>
          </cell>
          <cell r="H23">
            <v>161</v>
          </cell>
          <cell r="I23">
            <v>1444980</v>
          </cell>
          <cell r="J23">
            <v>256</v>
          </cell>
          <cell r="K23">
            <v>32</v>
          </cell>
          <cell r="L23">
            <v>30.3</v>
          </cell>
          <cell r="M23">
            <v>-15.05</v>
          </cell>
        </row>
        <row r="24">
          <cell r="A24">
            <v>43186</v>
          </cell>
          <cell r="B24">
            <v>1793.4</v>
          </cell>
          <cell r="C24">
            <v>1810.05</v>
          </cell>
          <cell r="D24">
            <v>1772.8</v>
          </cell>
          <cell r="E24">
            <v>1792.5</v>
          </cell>
          <cell r="F24">
            <v>1785.3509127789</v>
          </cell>
          <cell r="G24">
            <v>493</v>
          </cell>
          <cell r="H24">
            <v>100</v>
          </cell>
          <cell r="I24">
            <v>880178</v>
          </cell>
          <cell r="J24">
            <v>260</v>
          </cell>
          <cell r="K24">
            <v>52.74</v>
          </cell>
          <cell r="L24">
            <v>37.25</v>
          </cell>
          <cell r="M24">
            <v>-0.9</v>
          </cell>
        </row>
        <row r="25">
          <cell r="A25">
            <v>43185</v>
          </cell>
          <cell r="B25">
            <v>1720.05</v>
          </cell>
          <cell r="C25">
            <v>1799.95</v>
          </cell>
          <cell r="D25">
            <v>1720.05</v>
          </cell>
          <cell r="E25">
            <v>1757.7</v>
          </cell>
          <cell r="F25">
            <v>1750.6168958742601</v>
          </cell>
          <cell r="G25">
            <v>509</v>
          </cell>
          <cell r="H25">
            <v>106</v>
          </cell>
          <cell r="I25">
            <v>891064</v>
          </cell>
          <cell r="J25">
            <v>291</v>
          </cell>
          <cell r="K25">
            <v>57.17</v>
          </cell>
          <cell r="L25">
            <v>79.900000000000006</v>
          </cell>
          <cell r="M25">
            <v>37.65</v>
          </cell>
        </row>
        <row r="26">
          <cell r="A26">
            <v>43182</v>
          </cell>
          <cell r="B26">
            <v>1757.3</v>
          </cell>
          <cell r="C26">
            <v>1769.95</v>
          </cell>
          <cell r="D26">
            <v>1745</v>
          </cell>
          <cell r="E26">
            <v>1761.75</v>
          </cell>
          <cell r="F26">
            <v>1757.1956257594099</v>
          </cell>
          <cell r="G26">
            <v>823</v>
          </cell>
          <cell r="H26">
            <v>138</v>
          </cell>
          <cell r="I26">
            <v>1446172</v>
          </cell>
          <cell r="J26">
            <v>496</v>
          </cell>
          <cell r="K26">
            <v>60.27</v>
          </cell>
          <cell r="L26">
            <v>24.95</v>
          </cell>
          <cell r="M26">
            <v>4.45</v>
          </cell>
        </row>
        <row r="27">
          <cell r="A27">
            <v>43181</v>
          </cell>
          <cell r="B27">
            <v>1758.35</v>
          </cell>
          <cell r="C27">
            <v>1782.4</v>
          </cell>
          <cell r="D27">
            <v>1754</v>
          </cell>
          <cell r="E27">
            <v>1774.5</v>
          </cell>
          <cell r="F27">
            <v>1768.3307392996101</v>
          </cell>
          <cell r="G27">
            <v>257</v>
          </cell>
          <cell r="H27">
            <v>55</v>
          </cell>
          <cell r="I27">
            <v>454461</v>
          </cell>
          <cell r="J27">
            <v>174</v>
          </cell>
          <cell r="K27">
            <v>67.7</v>
          </cell>
          <cell r="L27">
            <v>28.4</v>
          </cell>
          <cell r="M27">
            <v>16.149999999999999</v>
          </cell>
        </row>
        <row r="28">
          <cell r="A28">
            <v>43180</v>
          </cell>
          <cell r="B28">
            <v>1775.3</v>
          </cell>
          <cell r="C28">
            <v>1775.3</v>
          </cell>
          <cell r="D28">
            <v>1755</v>
          </cell>
          <cell r="E28">
            <v>1761.9</v>
          </cell>
          <cell r="F28">
            <v>1764.10958904109</v>
          </cell>
          <cell r="G28">
            <v>438</v>
          </cell>
          <cell r="H28">
            <v>57</v>
          </cell>
          <cell r="I28">
            <v>772680</v>
          </cell>
          <cell r="J28">
            <v>382</v>
          </cell>
          <cell r="K28">
            <v>87.21</v>
          </cell>
          <cell r="L28">
            <v>20.3</v>
          </cell>
          <cell r="M28">
            <v>-13.4</v>
          </cell>
        </row>
        <row r="29">
          <cell r="A29">
            <v>43179</v>
          </cell>
          <cell r="B29">
            <v>1777.2</v>
          </cell>
          <cell r="C29">
            <v>1777.2</v>
          </cell>
          <cell r="D29">
            <v>1751.95</v>
          </cell>
          <cell r="E29">
            <v>1764.95</v>
          </cell>
          <cell r="F29">
            <v>1762.1736842105199</v>
          </cell>
          <cell r="G29">
            <v>380</v>
          </cell>
          <cell r="H29">
            <v>42</v>
          </cell>
          <cell r="I29">
            <v>669626</v>
          </cell>
          <cell r="J29">
            <v>294</v>
          </cell>
          <cell r="K29">
            <v>77.37</v>
          </cell>
          <cell r="L29">
            <v>25.25</v>
          </cell>
          <cell r="M29">
            <v>-12.25</v>
          </cell>
        </row>
        <row r="30">
          <cell r="A30">
            <v>43178</v>
          </cell>
          <cell r="B30">
            <v>1755.95</v>
          </cell>
          <cell r="C30">
            <v>1780.55</v>
          </cell>
          <cell r="D30">
            <v>1755</v>
          </cell>
          <cell r="E30">
            <v>1767.15</v>
          </cell>
          <cell r="F30">
            <v>1769.3333333333301</v>
          </cell>
          <cell r="G30">
            <v>84</v>
          </cell>
          <cell r="H30">
            <v>41</v>
          </cell>
          <cell r="I30">
            <v>148624</v>
          </cell>
          <cell r="J30">
            <v>45</v>
          </cell>
          <cell r="K30">
            <v>53.57</v>
          </cell>
          <cell r="L30">
            <v>25.55</v>
          </cell>
          <cell r="M30">
            <v>11.2</v>
          </cell>
        </row>
        <row r="31">
          <cell r="A31">
            <v>43175</v>
          </cell>
          <cell r="B31">
            <v>1802</v>
          </cell>
          <cell r="C31">
            <v>1819</v>
          </cell>
          <cell r="D31">
            <v>1764.15</v>
          </cell>
          <cell r="E31">
            <v>1782.4</v>
          </cell>
          <cell r="F31">
            <v>1776.22694026818</v>
          </cell>
          <cell r="G31">
            <v>9844</v>
          </cell>
          <cell r="H31">
            <v>193</v>
          </cell>
          <cell r="I31">
            <v>17485178</v>
          </cell>
          <cell r="J31">
            <v>9350</v>
          </cell>
          <cell r="K31">
            <v>94.98</v>
          </cell>
          <cell r="L31">
            <v>54.85</v>
          </cell>
          <cell r="M31">
            <v>-19.600000000000001</v>
          </cell>
        </row>
        <row r="32">
          <cell r="A32">
            <v>43174</v>
          </cell>
          <cell r="B32">
            <v>1800</v>
          </cell>
          <cell r="C32">
            <v>1815.45</v>
          </cell>
          <cell r="D32">
            <v>1775</v>
          </cell>
          <cell r="E32">
            <v>1783.3</v>
          </cell>
          <cell r="F32">
            <v>1790.8960396039599</v>
          </cell>
          <cell r="G32">
            <v>808</v>
          </cell>
          <cell r="H32">
            <v>98</v>
          </cell>
          <cell r="I32">
            <v>1447044</v>
          </cell>
          <cell r="J32">
            <v>430</v>
          </cell>
          <cell r="K32">
            <v>53.22</v>
          </cell>
          <cell r="L32">
            <v>40.450000000000003</v>
          </cell>
          <cell r="M32">
            <v>-16.7</v>
          </cell>
        </row>
        <row r="33">
          <cell r="A33">
            <v>43173</v>
          </cell>
          <cell r="B33">
            <v>1826.8</v>
          </cell>
          <cell r="C33">
            <v>1826.8</v>
          </cell>
          <cell r="D33">
            <v>1800</v>
          </cell>
          <cell r="E33">
            <v>1813.7</v>
          </cell>
          <cell r="F33">
            <v>1817.5772870662399</v>
          </cell>
          <cell r="G33">
            <v>317</v>
          </cell>
          <cell r="H33">
            <v>43</v>
          </cell>
          <cell r="I33">
            <v>576172</v>
          </cell>
          <cell r="J33">
            <v>276</v>
          </cell>
          <cell r="K33">
            <v>87.07</v>
          </cell>
          <cell r="L33">
            <v>26.8</v>
          </cell>
          <cell r="M33">
            <v>-13.1</v>
          </cell>
        </row>
        <row r="34">
          <cell r="A34">
            <v>43172</v>
          </cell>
          <cell r="B34">
            <v>1844.3</v>
          </cell>
          <cell r="C34">
            <v>1875</v>
          </cell>
          <cell r="D34">
            <v>1829.5</v>
          </cell>
          <cell r="E34">
            <v>1843.9</v>
          </cell>
          <cell r="F34">
            <v>1857.3615635179101</v>
          </cell>
          <cell r="G34">
            <v>921</v>
          </cell>
          <cell r="H34">
            <v>163</v>
          </cell>
          <cell r="I34">
            <v>1710630</v>
          </cell>
          <cell r="J34">
            <v>643</v>
          </cell>
          <cell r="K34">
            <v>69.819999999999993</v>
          </cell>
          <cell r="L34">
            <v>45.5</v>
          </cell>
          <cell r="M34">
            <v>-0.4</v>
          </cell>
        </row>
        <row r="35">
          <cell r="A35">
            <v>43171</v>
          </cell>
          <cell r="B35">
            <v>1760.05</v>
          </cell>
          <cell r="C35">
            <v>1883.85</v>
          </cell>
          <cell r="D35">
            <v>1739.95</v>
          </cell>
          <cell r="E35">
            <v>1793.85</v>
          </cell>
          <cell r="F35">
            <v>1771.87382550335</v>
          </cell>
          <cell r="G35">
            <v>745</v>
          </cell>
          <cell r="H35">
            <v>168</v>
          </cell>
          <cell r="I35">
            <v>1320046</v>
          </cell>
          <cell r="J35">
            <v>415</v>
          </cell>
          <cell r="K35">
            <v>55.7</v>
          </cell>
          <cell r="L35">
            <v>143.9</v>
          </cell>
          <cell r="M35">
            <v>33.799999999999997</v>
          </cell>
        </row>
        <row r="36">
          <cell r="A36">
            <v>43168</v>
          </cell>
          <cell r="B36">
            <v>1775</v>
          </cell>
          <cell r="C36">
            <v>1775.5</v>
          </cell>
          <cell r="D36">
            <v>1751</v>
          </cell>
          <cell r="E36">
            <v>1756.85</v>
          </cell>
          <cell r="F36">
            <v>1762.30666666666</v>
          </cell>
          <cell r="G36">
            <v>75</v>
          </cell>
          <cell r="H36">
            <v>24</v>
          </cell>
          <cell r="I36">
            <v>132173</v>
          </cell>
          <cell r="J36">
            <v>47</v>
          </cell>
          <cell r="K36">
            <v>62.67</v>
          </cell>
          <cell r="L36">
            <v>24.5</v>
          </cell>
          <cell r="M36">
            <v>-18.149999999999999</v>
          </cell>
        </row>
        <row r="37">
          <cell r="A37">
            <v>43167</v>
          </cell>
          <cell r="B37">
            <v>1775.25</v>
          </cell>
          <cell r="C37">
            <v>1775.95</v>
          </cell>
          <cell r="D37">
            <v>1756.1</v>
          </cell>
          <cell r="E37">
            <v>1770.1</v>
          </cell>
          <cell r="F37">
            <v>1767.55855855855</v>
          </cell>
          <cell r="G37">
            <v>111</v>
          </cell>
          <cell r="H37">
            <v>34</v>
          </cell>
          <cell r="I37">
            <v>196199</v>
          </cell>
          <cell r="J37">
            <v>62</v>
          </cell>
          <cell r="K37">
            <v>55.86</v>
          </cell>
          <cell r="L37">
            <v>19.850000000000001</v>
          </cell>
          <cell r="M37">
            <v>-5.15</v>
          </cell>
        </row>
        <row r="38">
          <cell r="A38">
            <v>43166</v>
          </cell>
          <cell r="B38">
            <v>1829.25</v>
          </cell>
          <cell r="C38">
            <v>1829.3</v>
          </cell>
          <cell r="D38">
            <v>1740</v>
          </cell>
          <cell r="E38">
            <v>1752.45</v>
          </cell>
          <cell r="F38">
            <v>1767.33122807017</v>
          </cell>
          <cell r="G38">
            <v>1425</v>
          </cell>
          <cell r="H38">
            <v>217</v>
          </cell>
          <cell r="I38">
            <v>2518447</v>
          </cell>
          <cell r="J38">
            <v>642</v>
          </cell>
          <cell r="K38">
            <v>45.05</v>
          </cell>
          <cell r="L38">
            <v>89.3</v>
          </cell>
          <cell r="M38">
            <v>-76.8</v>
          </cell>
        </row>
        <row r="39">
          <cell r="A39">
            <v>43165</v>
          </cell>
          <cell r="B39">
            <v>1812.2</v>
          </cell>
          <cell r="C39">
            <v>1830</v>
          </cell>
          <cell r="D39">
            <v>1785.15</v>
          </cell>
          <cell r="E39">
            <v>1797</v>
          </cell>
          <cell r="F39">
            <v>1814.0997706421999</v>
          </cell>
          <cell r="G39">
            <v>872</v>
          </cell>
          <cell r="H39">
            <v>150</v>
          </cell>
          <cell r="I39">
            <v>1581895</v>
          </cell>
          <cell r="J39">
            <v>505</v>
          </cell>
          <cell r="K39">
            <v>57.91</v>
          </cell>
          <cell r="L39">
            <v>44.85</v>
          </cell>
          <cell r="M39">
            <v>-15.2</v>
          </cell>
        </row>
        <row r="40">
          <cell r="A40">
            <v>43164</v>
          </cell>
          <cell r="B40">
            <v>1791.5</v>
          </cell>
          <cell r="C40">
            <v>1791.5</v>
          </cell>
          <cell r="D40">
            <v>1769</v>
          </cell>
          <cell r="E40">
            <v>1777.25</v>
          </cell>
          <cell r="F40">
            <v>1776.9575471698099</v>
          </cell>
          <cell r="G40">
            <v>212</v>
          </cell>
          <cell r="H40">
            <v>52</v>
          </cell>
          <cell r="I40">
            <v>376715</v>
          </cell>
          <cell r="J40">
            <v>86</v>
          </cell>
          <cell r="K40">
            <v>40.57</v>
          </cell>
          <cell r="L40">
            <v>22.5</v>
          </cell>
          <cell r="M40">
            <v>-14.25</v>
          </cell>
        </row>
        <row r="41">
          <cell r="A41">
            <v>43160</v>
          </cell>
          <cell r="B41">
            <v>1802.1</v>
          </cell>
          <cell r="C41">
            <v>1807.6</v>
          </cell>
          <cell r="D41">
            <v>1793</v>
          </cell>
          <cell r="E41">
            <v>1795.15</v>
          </cell>
          <cell r="F41">
            <v>1796.76415094339</v>
          </cell>
          <cell r="G41">
            <v>106</v>
          </cell>
          <cell r="H41">
            <v>20</v>
          </cell>
          <cell r="I41">
            <v>190457</v>
          </cell>
          <cell r="J41">
            <v>89</v>
          </cell>
          <cell r="K41">
            <v>83.96</v>
          </cell>
          <cell r="L41">
            <v>14.6</v>
          </cell>
          <cell r="M41">
            <v>-6.95</v>
          </cell>
        </row>
        <row r="42">
          <cell r="A42">
            <v>43159</v>
          </cell>
          <cell r="B42">
            <v>1782.3</v>
          </cell>
          <cell r="C42">
            <v>1821.55</v>
          </cell>
          <cell r="D42">
            <v>1751</v>
          </cell>
          <cell r="E42">
            <v>1791.85</v>
          </cell>
          <cell r="F42">
            <v>1774.8104956268201</v>
          </cell>
          <cell r="G42">
            <v>343</v>
          </cell>
          <cell r="H42">
            <v>80</v>
          </cell>
          <cell r="I42">
            <v>608760</v>
          </cell>
          <cell r="J42">
            <v>209</v>
          </cell>
          <cell r="K42">
            <v>60.93</v>
          </cell>
          <cell r="L42">
            <v>70.55</v>
          </cell>
          <cell r="M42">
            <v>9.5500000000000007</v>
          </cell>
        </row>
        <row r="43">
          <cell r="A43">
            <v>43158</v>
          </cell>
          <cell r="B43">
            <v>1762</v>
          </cell>
          <cell r="C43">
            <v>1794.25</v>
          </cell>
          <cell r="D43">
            <v>1760</v>
          </cell>
          <cell r="E43">
            <v>1780.05</v>
          </cell>
          <cell r="F43">
            <v>1776.61522198731</v>
          </cell>
          <cell r="G43">
            <v>473</v>
          </cell>
          <cell r="H43">
            <v>101</v>
          </cell>
          <cell r="I43">
            <v>840339</v>
          </cell>
          <cell r="J43">
            <v>250</v>
          </cell>
          <cell r="K43">
            <v>52.85</v>
          </cell>
          <cell r="L43">
            <v>34.25</v>
          </cell>
          <cell r="M43">
            <v>18.05</v>
          </cell>
        </row>
        <row r="44">
          <cell r="A44">
            <v>43157</v>
          </cell>
          <cell r="B44">
            <v>1753</v>
          </cell>
          <cell r="C44">
            <v>1775.25</v>
          </cell>
          <cell r="D44">
            <v>1748</v>
          </cell>
          <cell r="E44">
            <v>1751.05</v>
          </cell>
          <cell r="F44">
            <v>1760.49211356466</v>
          </cell>
          <cell r="G44">
            <v>317</v>
          </cell>
          <cell r="H44">
            <v>75</v>
          </cell>
          <cell r="I44">
            <v>558076</v>
          </cell>
          <cell r="J44">
            <v>204</v>
          </cell>
          <cell r="K44">
            <v>64.349999999999994</v>
          </cell>
          <cell r="L44">
            <v>27.25</v>
          </cell>
          <cell r="M44">
            <v>-1.95</v>
          </cell>
        </row>
        <row r="45">
          <cell r="A45">
            <v>43154</v>
          </cell>
          <cell r="B45">
            <v>1787.05</v>
          </cell>
          <cell r="C45">
            <v>1787.1</v>
          </cell>
          <cell r="D45">
            <v>1745</v>
          </cell>
          <cell r="E45">
            <v>1753.65</v>
          </cell>
          <cell r="F45">
            <v>1761.6131528046401</v>
          </cell>
          <cell r="G45">
            <v>517</v>
          </cell>
          <cell r="H45">
            <v>84</v>
          </cell>
          <cell r="I45">
            <v>910754</v>
          </cell>
          <cell r="J45">
            <v>299</v>
          </cell>
          <cell r="K45">
            <v>57.83</v>
          </cell>
          <cell r="L45">
            <v>42.1</v>
          </cell>
          <cell r="M45">
            <v>-33.4</v>
          </cell>
        </row>
        <row r="46">
          <cell r="A46">
            <v>43153</v>
          </cell>
          <cell r="B46">
            <v>1780</v>
          </cell>
          <cell r="C46">
            <v>1790.65</v>
          </cell>
          <cell r="D46">
            <v>1756</v>
          </cell>
          <cell r="E46">
            <v>1760.95</v>
          </cell>
          <cell r="F46">
            <v>1773.68978102189</v>
          </cell>
          <cell r="G46">
            <v>274</v>
          </cell>
          <cell r="H46">
            <v>64</v>
          </cell>
          <cell r="I46">
            <v>485991</v>
          </cell>
          <cell r="J46">
            <v>201</v>
          </cell>
          <cell r="K46">
            <v>73.36</v>
          </cell>
          <cell r="L46">
            <v>34.65</v>
          </cell>
          <cell r="M46">
            <v>-19.05</v>
          </cell>
        </row>
        <row r="47">
          <cell r="A47">
            <v>43152</v>
          </cell>
          <cell r="B47">
            <v>1785.15</v>
          </cell>
          <cell r="C47">
            <v>1802.65</v>
          </cell>
          <cell r="D47">
            <v>1781.8</v>
          </cell>
          <cell r="E47">
            <v>1797.5</v>
          </cell>
          <cell r="F47">
            <v>1788.3360655737699</v>
          </cell>
          <cell r="G47">
            <v>122</v>
          </cell>
          <cell r="H47">
            <v>30</v>
          </cell>
          <cell r="I47">
            <v>218177</v>
          </cell>
          <cell r="J47">
            <v>82</v>
          </cell>
          <cell r="K47">
            <v>67.209999999999994</v>
          </cell>
          <cell r="L47">
            <v>20.85</v>
          </cell>
          <cell r="M47">
            <v>12.35</v>
          </cell>
        </row>
        <row r="48">
          <cell r="A48">
            <v>43151</v>
          </cell>
          <cell r="B48">
            <v>1809.9</v>
          </cell>
          <cell r="C48">
            <v>1824.5</v>
          </cell>
          <cell r="D48">
            <v>1785</v>
          </cell>
          <cell r="E48">
            <v>1792.25</v>
          </cell>
          <cell r="F48">
            <v>1803.0023923444901</v>
          </cell>
          <cell r="G48">
            <v>418</v>
          </cell>
          <cell r="H48">
            <v>102</v>
          </cell>
          <cell r="I48">
            <v>753655</v>
          </cell>
          <cell r="J48">
            <v>183</v>
          </cell>
          <cell r="K48">
            <v>43.78</v>
          </cell>
          <cell r="L48">
            <v>39.5</v>
          </cell>
          <cell r="M48">
            <v>-17.649999999999999</v>
          </cell>
        </row>
        <row r="49">
          <cell r="A49">
            <v>43150</v>
          </cell>
          <cell r="B49">
            <v>1825</v>
          </cell>
          <cell r="C49">
            <v>1837.8</v>
          </cell>
          <cell r="D49">
            <v>1800.5</v>
          </cell>
          <cell r="E49">
            <v>1809.9</v>
          </cell>
          <cell r="F49">
            <v>1813.55794701986</v>
          </cell>
          <cell r="G49">
            <v>604</v>
          </cell>
          <cell r="H49">
            <v>114</v>
          </cell>
          <cell r="I49">
            <v>1095389</v>
          </cell>
          <cell r="J49">
            <v>354</v>
          </cell>
          <cell r="K49">
            <v>58.61</v>
          </cell>
          <cell r="L49">
            <v>37.299999999999997</v>
          </cell>
          <cell r="M49">
            <v>-15.1</v>
          </cell>
        </row>
        <row r="50">
          <cell r="A50">
            <v>43147</v>
          </cell>
          <cell r="B50">
            <v>1793</v>
          </cell>
          <cell r="C50">
            <v>1862.85</v>
          </cell>
          <cell r="D50">
            <v>1753.5</v>
          </cell>
          <cell r="E50">
            <v>1834.85</v>
          </cell>
          <cell r="F50">
            <v>1816.3152985074601</v>
          </cell>
          <cell r="G50">
            <v>536</v>
          </cell>
          <cell r="H50">
            <v>177</v>
          </cell>
          <cell r="I50">
            <v>973545</v>
          </cell>
          <cell r="J50">
            <v>307</v>
          </cell>
          <cell r="K50">
            <v>57.28</v>
          </cell>
          <cell r="L50">
            <v>109.35</v>
          </cell>
          <cell r="M50">
            <v>41.85</v>
          </cell>
        </row>
        <row r="51">
          <cell r="A51">
            <v>43146</v>
          </cell>
          <cell r="B51">
            <v>1815.2</v>
          </cell>
          <cell r="C51">
            <v>1816.5</v>
          </cell>
          <cell r="D51">
            <v>1780.05</v>
          </cell>
          <cell r="E51">
            <v>1787.05</v>
          </cell>
          <cell r="F51">
            <v>1798.88663967611</v>
          </cell>
          <cell r="G51">
            <v>247</v>
          </cell>
          <cell r="H51">
            <v>44</v>
          </cell>
          <cell r="I51">
            <v>444325</v>
          </cell>
          <cell r="J51">
            <v>174</v>
          </cell>
          <cell r="K51">
            <v>70.45</v>
          </cell>
          <cell r="L51">
            <v>36.450000000000003</v>
          </cell>
          <cell r="M51">
            <v>-28.15</v>
          </cell>
        </row>
        <row r="52">
          <cell r="A52">
            <v>43145</v>
          </cell>
          <cell r="B52">
            <v>1787</v>
          </cell>
          <cell r="C52">
            <v>1813</v>
          </cell>
          <cell r="D52">
            <v>1777.8</v>
          </cell>
          <cell r="E52">
            <v>1803.25</v>
          </cell>
          <cell r="F52">
            <v>1796.9311294765801</v>
          </cell>
          <cell r="G52">
            <v>363</v>
          </cell>
          <cell r="H52">
            <v>70</v>
          </cell>
          <cell r="I52">
            <v>652286</v>
          </cell>
          <cell r="J52">
            <v>230</v>
          </cell>
          <cell r="K52">
            <v>63.36</v>
          </cell>
          <cell r="L52">
            <v>35.200000000000003</v>
          </cell>
          <cell r="M52">
            <v>16.25</v>
          </cell>
        </row>
        <row r="53">
          <cell r="A53">
            <v>43143</v>
          </cell>
          <cell r="B53">
            <v>1795.85</v>
          </cell>
          <cell r="C53">
            <v>1797</v>
          </cell>
          <cell r="D53">
            <v>1762.55</v>
          </cell>
          <cell r="E53">
            <v>1787.75</v>
          </cell>
          <cell r="F53">
            <v>1786.50640113798</v>
          </cell>
          <cell r="G53">
            <v>703</v>
          </cell>
          <cell r="H53">
            <v>133</v>
          </cell>
          <cell r="I53">
            <v>1255914</v>
          </cell>
          <cell r="J53">
            <v>469</v>
          </cell>
          <cell r="K53">
            <v>66.709999999999994</v>
          </cell>
          <cell r="L53">
            <v>34.450000000000003</v>
          </cell>
          <cell r="M53">
            <v>-8.1</v>
          </cell>
        </row>
        <row r="54">
          <cell r="A54">
            <v>43140</v>
          </cell>
          <cell r="B54">
            <v>1765</v>
          </cell>
          <cell r="C54">
            <v>1773.2</v>
          </cell>
          <cell r="D54">
            <v>1754</v>
          </cell>
          <cell r="E54">
            <v>1770.95</v>
          </cell>
          <cell r="F54">
            <v>1764.1955835962101</v>
          </cell>
          <cell r="G54">
            <v>317</v>
          </cell>
          <cell r="H54">
            <v>57</v>
          </cell>
          <cell r="I54">
            <v>559250</v>
          </cell>
          <cell r="J54">
            <v>206</v>
          </cell>
          <cell r="K54">
            <v>64.98</v>
          </cell>
          <cell r="L54">
            <v>19.2</v>
          </cell>
          <cell r="M54">
            <v>5.95</v>
          </cell>
        </row>
        <row r="55">
          <cell r="A55">
            <v>43139</v>
          </cell>
          <cell r="B55">
            <v>1772</v>
          </cell>
          <cell r="C55">
            <v>1798</v>
          </cell>
          <cell r="D55">
            <v>1769.15</v>
          </cell>
          <cell r="E55">
            <v>1785.45</v>
          </cell>
          <cell r="F55">
            <v>1786.2133815551499</v>
          </cell>
          <cell r="G55">
            <v>553</v>
          </cell>
          <cell r="H55">
            <v>60</v>
          </cell>
          <cell r="I55">
            <v>987776</v>
          </cell>
          <cell r="J55">
            <v>457</v>
          </cell>
          <cell r="K55">
            <v>82.64</v>
          </cell>
          <cell r="L55">
            <v>28.85</v>
          </cell>
          <cell r="M55">
            <v>13.45</v>
          </cell>
        </row>
        <row r="56">
          <cell r="A56">
            <v>43138</v>
          </cell>
          <cell r="B56">
            <v>1782.15</v>
          </cell>
          <cell r="C56">
            <v>1782.15</v>
          </cell>
          <cell r="D56">
            <v>1752</v>
          </cell>
          <cell r="E56">
            <v>1756.3</v>
          </cell>
          <cell r="F56">
            <v>1761.3989637305599</v>
          </cell>
          <cell r="G56">
            <v>386</v>
          </cell>
          <cell r="H56">
            <v>98</v>
          </cell>
          <cell r="I56">
            <v>679900</v>
          </cell>
          <cell r="J56">
            <v>252</v>
          </cell>
          <cell r="K56">
            <v>65.28</v>
          </cell>
          <cell r="L56">
            <v>30.15</v>
          </cell>
          <cell r="M56">
            <v>-25.85</v>
          </cell>
        </row>
        <row r="57">
          <cell r="A57">
            <v>43137</v>
          </cell>
          <cell r="B57">
            <v>1794</v>
          </cell>
          <cell r="C57">
            <v>1794</v>
          </cell>
          <cell r="D57">
            <v>1688</v>
          </cell>
          <cell r="E57">
            <v>1755.5</v>
          </cell>
          <cell r="F57">
            <v>1734.5992865636099</v>
          </cell>
          <cell r="G57">
            <v>841</v>
          </cell>
          <cell r="H57">
            <v>127</v>
          </cell>
          <cell r="I57">
            <v>1458798</v>
          </cell>
          <cell r="J57">
            <v>442</v>
          </cell>
          <cell r="K57">
            <v>52.56</v>
          </cell>
          <cell r="L57">
            <v>106</v>
          </cell>
          <cell r="M57">
            <v>-38.5</v>
          </cell>
        </row>
        <row r="58">
          <cell r="A58">
            <v>43136</v>
          </cell>
          <cell r="B58">
            <v>1767.25</v>
          </cell>
          <cell r="C58">
            <v>1784.95</v>
          </cell>
          <cell r="D58">
            <v>1755</v>
          </cell>
          <cell r="E58">
            <v>1770.3</v>
          </cell>
          <cell r="F58">
            <v>1768.28011204481</v>
          </cell>
          <cell r="G58">
            <v>357</v>
          </cell>
          <cell r="H58">
            <v>87</v>
          </cell>
          <cell r="I58">
            <v>631276</v>
          </cell>
          <cell r="J58">
            <v>249</v>
          </cell>
          <cell r="K58">
            <v>69.75</v>
          </cell>
          <cell r="L58">
            <v>29.95</v>
          </cell>
          <cell r="M58">
            <v>3.05</v>
          </cell>
        </row>
        <row r="59">
          <cell r="A59">
            <v>43133</v>
          </cell>
          <cell r="B59">
            <v>1805.1</v>
          </cell>
          <cell r="C59">
            <v>1840</v>
          </cell>
          <cell r="D59">
            <v>1774</v>
          </cell>
          <cell r="E59">
            <v>1800</v>
          </cell>
          <cell r="F59">
            <v>1804.24208375893</v>
          </cell>
          <cell r="G59">
            <v>979</v>
          </cell>
          <cell r="H59">
            <v>191</v>
          </cell>
          <cell r="I59">
            <v>1766353</v>
          </cell>
          <cell r="J59">
            <v>606</v>
          </cell>
          <cell r="K59">
            <v>61.9</v>
          </cell>
          <cell r="L59">
            <v>66</v>
          </cell>
          <cell r="M59">
            <v>-5.0999999999999996</v>
          </cell>
        </row>
        <row r="60">
          <cell r="A60">
            <v>43132</v>
          </cell>
          <cell r="B60">
            <v>1840</v>
          </cell>
          <cell r="C60">
            <v>1848</v>
          </cell>
          <cell r="D60">
            <v>1815</v>
          </cell>
          <cell r="E60">
            <v>1830.15</v>
          </cell>
          <cell r="F60">
            <v>1830.3453815261</v>
          </cell>
          <cell r="G60">
            <v>498</v>
          </cell>
          <cell r="H60">
            <v>83</v>
          </cell>
          <cell r="I60">
            <v>911512</v>
          </cell>
          <cell r="J60">
            <v>313</v>
          </cell>
          <cell r="K60">
            <v>62.85</v>
          </cell>
          <cell r="L60">
            <v>33</v>
          </cell>
          <cell r="M60">
            <v>-9.85</v>
          </cell>
        </row>
        <row r="61">
          <cell r="A61">
            <v>43131</v>
          </cell>
          <cell r="B61">
            <v>1858</v>
          </cell>
          <cell r="C61">
            <v>1860</v>
          </cell>
          <cell r="D61">
            <v>1839</v>
          </cell>
          <cell r="E61">
            <v>1842.75</v>
          </cell>
          <cell r="F61">
            <v>1850.4975490196</v>
          </cell>
          <cell r="G61">
            <v>816</v>
          </cell>
          <cell r="H61">
            <v>50</v>
          </cell>
          <cell r="I61">
            <v>1510006</v>
          </cell>
          <cell r="J61">
            <v>731</v>
          </cell>
          <cell r="K61">
            <v>89.58</v>
          </cell>
          <cell r="L61">
            <v>21</v>
          </cell>
          <cell r="M61">
            <v>-15.25</v>
          </cell>
        </row>
        <row r="62">
          <cell r="A62">
            <v>43130</v>
          </cell>
          <cell r="B62">
            <v>1843.1</v>
          </cell>
          <cell r="C62">
            <v>1882.85</v>
          </cell>
          <cell r="D62">
            <v>1843.1</v>
          </cell>
          <cell r="E62">
            <v>1860.1</v>
          </cell>
          <cell r="F62">
            <v>1864.9687288964799</v>
          </cell>
          <cell r="G62">
            <v>72559</v>
          </cell>
          <cell r="H62">
            <v>45</v>
          </cell>
          <cell r="I62">
            <v>135320266</v>
          </cell>
          <cell r="J62">
            <v>519</v>
          </cell>
          <cell r="K62">
            <v>0.72</v>
          </cell>
          <cell r="L62">
            <v>39.75</v>
          </cell>
          <cell r="M62">
            <v>17</v>
          </cell>
        </row>
        <row r="63">
          <cell r="A63">
            <v>43129</v>
          </cell>
          <cell r="B63">
            <v>1873.65</v>
          </cell>
          <cell r="C63">
            <v>1883.05</v>
          </cell>
          <cell r="D63">
            <v>1855.05</v>
          </cell>
          <cell r="E63">
            <v>1871.75</v>
          </cell>
          <cell r="F63">
            <v>1864.09876543209</v>
          </cell>
          <cell r="G63">
            <v>486</v>
          </cell>
          <cell r="H63">
            <v>63</v>
          </cell>
          <cell r="I63">
            <v>905952</v>
          </cell>
          <cell r="J63">
            <v>438</v>
          </cell>
          <cell r="K63">
            <v>90.12</v>
          </cell>
          <cell r="L63">
            <v>28</v>
          </cell>
          <cell r="M63">
            <v>-1.9</v>
          </cell>
        </row>
        <row r="64">
          <cell r="A64">
            <v>43125</v>
          </cell>
          <cell r="B64">
            <v>1845</v>
          </cell>
          <cell r="C64">
            <v>1873</v>
          </cell>
          <cell r="D64">
            <v>1845</v>
          </cell>
          <cell r="E64">
            <v>1863.75</v>
          </cell>
          <cell r="F64">
            <v>1866.27027027027</v>
          </cell>
          <cell r="G64">
            <v>111</v>
          </cell>
          <cell r="H64">
            <v>18</v>
          </cell>
          <cell r="I64">
            <v>207156</v>
          </cell>
          <cell r="J64">
            <v>61</v>
          </cell>
          <cell r="K64">
            <v>54.95</v>
          </cell>
          <cell r="L64">
            <v>28</v>
          </cell>
          <cell r="M64">
            <v>18.75</v>
          </cell>
        </row>
        <row r="65">
          <cell r="A65">
            <v>43124</v>
          </cell>
          <cell r="B65">
            <v>1851.4</v>
          </cell>
          <cell r="C65">
            <v>1879</v>
          </cell>
          <cell r="D65">
            <v>1851.4</v>
          </cell>
          <cell r="E65">
            <v>1867.7</v>
          </cell>
          <cell r="F65">
            <v>1869.62318840579</v>
          </cell>
          <cell r="G65">
            <v>138</v>
          </cell>
          <cell r="H65">
            <v>27</v>
          </cell>
          <cell r="I65">
            <v>258008</v>
          </cell>
          <cell r="J65">
            <v>92</v>
          </cell>
          <cell r="K65">
            <v>66.67</v>
          </cell>
          <cell r="L65">
            <v>27.6</v>
          </cell>
          <cell r="M65">
            <v>16.3</v>
          </cell>
        </row>
        <row r="66">
          <cell r="A66">
            <v>43123</v>
          </cell>
          <cell r="B66">
            <v>1886.9</v>
          </cell>
          <cell r="C66">
            <v>1886.9</v>
          </cell>
          <cell r="D66">
            <v>1870</v>
          </cell>
          <cell r="E66">
            <v>1870.1</v>
          </cell>
          <cell r="F66">
            <v>1871.58544303797</v>
          </cell>
          <cell r="G66">
            <v>948</v>
          </cell>
          <cell r="H66">
            <v>83</v>
          </cell>
          <cell r="I66">
            <v>1774263</v>
          </cell>
          <cell r="J66">
            <v>502</v>
          </cell>
          <cell r="K66">
            <v>52.95</v>
          </cell>
          <cell r="L66">
            <v>16.899999999999999</v>
          </cell>
          <cell r="M66">
            <v>-16.8</v>
          </cell>
        </row>
        <row r="67">
          <cell r="A67">
            <v>43122</v>
          </cell>
          <cell r="B67">
            <v>1884</v>
          </cell>
          <cell r="C67">
            <v>1892</v>
          </cell>
          <cell r="D67">
            <v>1870</v>
          </cell>
          <cell r="E67">
            <v>1871.1</v>
          </cell>
          <cell r="F67">
            <v>1874.75529411764</v>
          </cell>
          <cell r="G67">
            <v>425</v>
          </cell>
          <cell r="H67">
            <v>67</v>
          </cell>
          <cell r="I67">
            <v>796771</v>
          </cell>
          <cell r="J67">
            <v>333</v>
          </cell>
          <cell r="K67">
            <v>78.349999999999994</v>
          </cell>
          <cell r="L67">
            <v>22</v>
          </cell>
          <cell r="M67">
            <v>-12.9</v>
          </cell>
        </row>
        <row r="68">
          <cell r="A68">
            <v>43119</v>
          </cell>
          <cell r="B68">
            <v>1855.95</v>
          </cell>
          <cell r="C68">
            <v>1890</v>
          </cell>
          <cell r="D68">
            <v>1853</v>
          </cell>
          <cell r="E68">
            <v>1882.45</v>
          </cell>
          <cell r="F68">
            <v>1876.03960396039</v>
          </cell>
          <cell r="G68">
            <v>303</v>
          </cell>
          <cell r="H68">
            <v>62</v>
          </cell>
          <cell r="I68">
            <v>568440</v>
          </cell>
          <cell r="J68">
            <v>181</v>
          </cell>
          <cell r="K68">
            <v>59.74</v>
          </cell>
          <cell r="L68">
            <v>37</v>
          </cell>
          <cell r="M68">
            <v>26.5</v>
          </cell>
        </row>
        <row r="69">
          <cell r="A69">
            <v>43118</v>
          </cell>
          <cell r="B69">
            <v>1897.65</v>
          </cell>
          <cell r="C69">
            <v>1898.85</v>
          </cell>
          <cell r="D69">
            <v>1840</v>
          </cell>
          <cell r="E69">
            <v>1853.65</v>
          </cell>
          <cell r="F69">
            <v>1870.1276824034301</v>
          </cell>
          <cell r="G69">
            <v>932</v>
          </cell>
          <cell r="H69">
            <v>167</v>
          </cell>
          <cell r="I69">
            <v>1742959</v>
          </cell>
          <cell r="J69">
            <v>424</v>
          </cell>
          <cell r="K69">
            <v>45.49</v>
          </cell>
          <cell r="L69">
            <v>58.85</v>
          </cell>
          <cell r="M69">
            <v>-44</v>
          </cell>
        </row>
        <row r="70">
          <cell r="A70">
            <v>43117</v>
          </cell>
          <cell r="B70">
            <v>1890</v>
          </cell>
          <cell r="C70">
            <v>1917.15</v>
          </cell>
          <cell r="D70">
            <v>1872.15</v>
          </cell>
          <cell r="E70">
            <v>1897.4</v>
          </cell>
          <cell r="F70">
            <v>1892.88520408163</v>
          </cell>
          <cell r="G70">
            <v>392</v>
          </cell>
          <cell r="H70">
            <v>74</v>
          </cell>
          <cell r="I70">
            <v>742011</v>
          </cell>
          <cell r="J70">
            <v>288</v>
          </cell>
          <cell r="K70">
            <v>73.47</v>
          </cell>
          <cell r="L70">
            <v>45</v>
          </cell>
          <cell r="M70">
            <v>7.4</v>
          </cell>
        </row>
        <row r="71">
          <cell r="A71">
            <v>43116</v>
          </cell>
          <cell r="B71">
            <v>1916</v>
          </cell>
          <cell r="C71">
            <v>1931.35</v>
          </cell>
          <cell r="D71">
            <v>1855</v>
          </cell>
          <cell r="E71">
            <v>1889</v>
          </cell>
          <cell r="F71">
            <v>1887.22787938704</v>
          </cell>
          <cell r="G71">
            <v>2023</v>
          </cell>
          <cell r="H71">
            <v>309</v>
          </cell>
          <cell r="I71">
            <v>3817862</v>
          </cell>
          <cell r="J71">
            <v>865</v>
          </cell>
          <cell r="K71">
            <v>42.76</v>
          </cell>
          <cell r="L71">
            <v>76.349999999999994</v>
          </cell>
          <cell r="M71">
            <v>-27</v>
          </cell>
        </row>
        <row r="72">
          <cell r="A72">
            <v>43115</v>
          </cell>
          <cell r="B72">
            <v>1964.45</v>
          </cell>
          <cell r="C72">
            <v>1964.45</v>
          </cell>
          <cell r="D72">
            <v>1886.6</v>
          </cell>
          <cell r="E72">
            <v>1911.35</v>
          </cell>
          <cell r="F72">
            <v>1930.0782747603801</v>
          </cell>
          <cell r="G72">
            <v>1252</v>
          </cell>
          <cell r="H72">
            <v>211</v>
          </cell>
          <cell r="I72">
            <v>2416458</v>
          </cell>
          <cell r="J72">
            <v>639</v>
          </cell>
          <cell r="K72">
            <v>51.04</v>
          </cell>
          <cell r="L72">
            <v>77.849999999999994</v>
          </cell>
          <cell r="M72">
            <v>-53.1</v>
          </cell>
        </row>
        <row r="73">
          <cell r="A73">
            <v>43112</v>
          </cell>
          <cell r="B73">
            <v>1999</v>
          </cell>
          <cell r="C73">
            <v>1999</v>
          </cell>
          <cell r="D73">
            <v>1918.2</v>
          </cell>
          <cell r="E73">
            <v>1931</v>
          </cell>
          <cell r="F73">
            <v>1949.4941935483801</v>
          </cell>
          <cell r="G73">
            <v>1550</v>
          </cell>
          <cell r="H73">
            <v>324</v>
          </cell>
          <cell r="I73">
            <v>3021716</v>
          </cell>
          <cell r="J73">
            <v>774</v>
          </cell>
          <cell r="K73">
            <v>49.94</v>
          </cell>
          <cell r="L73">
            <v>80.8</v>
          </cell>
          <cell r="M73">
            <v>-68</v>
          </cell>
        </row>
        <row r="74">
          <cell r="A74">
            <v>43111</v>
          </cell>
          <cell r="B74">
            <v>1905.35</v>
          </cell>
          <cell r="C74">
            <v>1985.1</v>
          </cell>
          <cell r="D74">
            <v>1905.35</v>
          </cell>
          <cell r="E74">
            <v>1937.1</v>
          </cell>
          <cell r="F74">
            <v>1952.9348582794601</v>
          </cell>
          <cell r="G74">
            <v>2011</v>
          </cell>
          <cell r="H74">
            <v>369</v>
          </cell>
          <cell r="I74">
            <v>3927352</v>
          </cell>
          <cell r="J74">
            <v>675</v>
          </cell>
          <cell r="K74">
            <v>33.57</v>
          </cell>
          <cell r="L74">
            <v>79.75</v>
          </cell>
          <cell r="M74">
            <v>31.75</v>
          </cell>
        </row>
        <row r="75">
          <cell r="A75">
            <v>43110</v>
          </cell>
          <cell r="B75">
            <v>1950.1</v>
          </cell>
          <cell r="C75">
            <v>1950.1</v>
          </cell>
          <cell r="D75">
            <v>1884.2</v>
          </cell>
          <cell r="E75">
            <v>1902.05</v>
          </cell>
          <cell r="F75">
            <v>1912.58310991957</v>
          </cell>
          <cell r="G75">
            <v>1492</v>
          </cell>
          <cell r="H75">
            <v>320</v>
          </cell>
          <cell r="I75">
            <v>2853574</v>
          </cell>
          <cell r="J75">
            <v>949</v>
          </cell>
          <cell r="K75">
            <v>63.61</v>
          </cell>
          <cell r="L75">
            <v>65.900000000000006</v>
          </cell>
          <cell r="M75">
            <v>-48.05</v>
          </cell>
        </row>
        <row r="76">
          <cell r="A76">
            <v>43109</v>
          </cell>
          <cell r="B76">
            <v>1900</v>
          </cell>
          <cell r="C76">
            <v>1960</v>
          </cell>
          <cell r="D76">
            <v>1899</v>
          </cell>
          <cell r="E76">
            <v>1957.8</v>
          </cell>
          <cell r="F76">
            <v>1937.2482182354299</v>
          </cell>
          <cell r="G76">
            <v>4069</v>
          </cell>
          <cell r="H76">
            <v>521</v>
          </cell>
          <cell r="I76">
            <v>7882663</v>
          </cell>
          <cell r="J76">
            <v>2290</v>
          </cell>
          <cell r="K76">
            <v>56.28</v>
          </cell>
          <cell r="L76">
            <v>61</v>
          </cell>
          <cell r="M76">
            <v>57.8</v>
          </cell>
        </row>
        <row r="77">
          <cell r="A77">
            <v>43108</v>
          </cell>
          <cell r="B77">
            <v>1889.8</v>
          </cell>
          <cell r="C77">
            <v>1896</v>
          </cell>
          <cell r="D77">
            <v>1874.35</v>
          </cell>
          <cell r="E77">
            <v>1888.4</v>
          </cell>
          <cell r="F77">
            <v>1883.8802259887</v>
          </cell>
          <cell r="G77">
            <v>885</v>
          </cell>
          <cell r="H77">
            <v>175</v>
          </cell>
          <cell r="I77">
            <v>1667234</v>
          </cell>
          <cell r="J77">
            <v>673</v>
          </cell>
          <cell r="K77">
            <v>76.05</v>
          </cell>
          <cell r="L77">
            <v>21.65</v>
          </cell>
          <cell r="M77">
            <v>-1.4</v>
          </cell>
        </row>
        <row r="78">
          <cell r="A78">
            <v>43105</v>
          </cell>
          <cell r="B78">
            <v>1875.9</v>
          </cell>
          <cell r="C78">
            <v>1894</v>
          </cell>
          <cell r="D78">
            <v>1849.7</v>
          </cell>
          <cell r="E78">
            <v>1856.9</v>
          </cell>
          <cell r="F78">
            <v>1868.7791193181799</v>
          </cell>
          <cell r="G78">
            <v>1408</v>
          </cell>
          <cell r="H78">
            <v>195</v>
          </cell>
          <cell r="I78">
            <v>2631241</v>
          </cell>
          <cell r="J78">
            <v>660</v>
          </cell>
          <cell r="K78">
            <v>46.88</v>
          </cell>
          <cell r="L78">
            <v>44.3</v>
          </cell>
          <cell r="M78">
            <v>-19</v>
          </cell>
        </row>
        <row r="79">
          <cell r="A79">
            <v>43104</v>
          </cell>
          <cell r="B79">
            <v>1854</v>
          </cell>
          <cell r="C79">
            <v>1874.9</v>
          </cell>
          <cell r="D79">
            <v>1851</v>
          </cell>
          <cell r="E79">
            <v>1851.35</v>
          </cell>
          <cell r="F79">
            <v>1861.8407310704899</v>
          </cell>
          <cell r="G79">
            <v>766</v>
          </cell>
          <cell r="H79">
            <v>99</v>
          </cell>
          <cell r="I79">
            <v>1426170</v>
          </cell>
          <cell r="J79">
            <v>557</v>
          </cell>
          <cell r="K79">
            <v>72.72</v>
          </cell>
          <cell r="L79">
            <v>23.9</v>
          </cell>
          <cell r="M79">
            <v>-2.65</v>
          </cell>
        </row>
        <row r="80">
          <cell r="A80">
            <v>43103</v>
          </cell>
          <cell r="B80">
            <v>1865</v>
          </cell>
          <cell r="C80">
            <v>1875</v>
          </cell>
          <cell r="D80">
            <v>1833.45</v>
          </cell>
          <cell r="E80">
            <v>1844.35</v>
          </cell>
          <cell r="F80">
            <v>1857.30130293159</v>
          </cell>
          <cell r="G80">
            <v>614</v>
          </cell>
          <cell r="H80">
            <v>87</v>
          </cell>
          <cell r="I80">
            <v>1140383</v>
          </cell>
          <cell r="J80">
            <v>500</v>
          </cell>
          <cell r="K80">
            <v>81.430000000000007</v>
          </cell>
          <cell r="L80">
            <v>41.55</v>
          </cell>
          <cell r="M80">
            <v>-20.65</v>
          </cell>
        </row>
        <row r="81">
          <cell r="A81">
            <v>43102</v>
          </cell>
          <cell r="B81">
            <v>1863</v>
          </cell>
          <cell r="C81">
            <v>1870</v>
          </cell>
          <cell r="D81">
            <v>1828.5</v>
          </cell>
          <cell r="E81">
            <v>1852.75</v>
          </cell>
          <cell r="F81">
            <v>1851.89989350372</v>
          </cell>
          <cell r="G81">
            <v>939</v>
          </cell>
          <cell r="H81">
            <v>140</v>
          </cell>
          <cell r="I81">
            <v>1738934</v>
          </cell>
          <cell r="J81">
            <v>506</v>
          </cell>
          <cell r="K81">
            <v>53.89</v>
          </cell>
          <cell r="L81">
            <v>41.5</v>
          </cell>
          <cell r="M81">
            <v>-10.25</v>
          </cell>
        </row>
        <row r="82">
          <cell r="A82">
            <v>43101</v>
          </cell>
          <cell r="B82">
            <v>1836</v>
          </cell>
          <cell r="C82">
            <v>1870</v>
          </cell>
          <cell r="D82">
            <v>1823.05</v>
          </cell>
          <cell r="E82">
            <v>1863.15</v>
          </cell>
          <cell r="F82">
            <v>1851.1209150326699</v>
          </cell>
          <cell r="G82">
            <v>918</v>
          </cell>
          <cell r="H82">
            <v>178</v>
          </cell>
          <cell r="I82">
            <v>1699329</v>
          </cell>
          <cell r="J82">
            <v>478</v>
          </cell>
          <cell r="K82">
            <v>52.07</v>
          </cell>
          <cell r="L82">
            <v>46.95</v>
          </cell>
          <cell r="M82">
            <v>27.15</v>
          </cell>
        </row>
        <row r="83">
          <cell r="A83">
            <v>43098</v>
          </cell>
          <cell r="B83">
            <v>1818.3</v>
          </cell>
          <cell r="C83">
            <v>1840</v>
          </cell>
          <cell r="D83">
            <v>1802.05</v>
          </cell>
          <cell r="E83">
            <v>1835.6</v>
          </cell>
          <cell r="F83">
            <v>1822.1498470948</v>
          </cell>
          <cell r="G83">
            <v>327</v>
          </cell>
          <cell r="H83">
            <v>73</v>
          </cell>
          <cell r="I83">
            <v>595843</v>
          </cell>
          <cell r="J83">
            <v>236</v>
          </cell>
          <cell r="K83">
            <v>72.17</v>
          </cell>
          <cell r="L83">
            <v>37.950000000000003</v>
          </cell>
          <cell r="M83">
            <v>17.3</v>
          </cell>
        </row>
        <row r="84">
          <cell r="A84">
            <v>43097</v>
          </cell>
          <cell r="B84">
            <v>1816.05</v>
          </cell>
          <cell r="C84">
            <v>1839.9</v>
          </cell>
          <cell r="D84">
            <v>1794</v>
          </cell>
          <cell r="E84">
            <v>1802.25</v>
          </cell>
          <cell r="F84">
            <v>1817.54009819967</v>
          </cell>
          <cell r="G84">
            <v>611</v>
          </cell>
          <cell r="H84">
            <v>123</v>
          </cell>
          <cell r="I84">
            <v>1110517</v>
          </cell>
          <cell r="J84">
            <v>350</v>
          </cell>
          <cell r="K84">
            <v>57.28</v>
          </cell>
          <cell r="L84">
            <v>45.9</v>
          </cell>
          <cell r="M84">
            <v>-13.8</v>
          </cell>
        </row>
        <row r="85">
          <cell r="A85">
            <v>43096</v>
          </cell>
          <cell r="B85">
            <v>1790</v>
          </cell>
          <cell r="C85">
            <v>1810</v>
          </cell>
          <cell r="D85">
            <v>1785</v>
          </cell>
          <cell r="E85">
            <v>1801.4</v>
          </cell>
          <cell r="F85">
            <v>1796.1128107074501</v>
          </cell>
          <cell r="G85">
            <v>523</v>
          </cell>
          <cell r="H85">
            <v>90</v>
          </cell>
          <cell r="I85">
            <v>939367</v>
          </cell>
          <cell r="J85">
            <v>383</v>
          </cell>
          <cell r="K85">
            <v>73.23</v>
          </cell>
          <cell r="L85">
            <v>25</v>
          </cell>
          <cell r="M85">
            <v>11.4</v>
          </cell>
        </row>
        <row r="86">
          <cell r="A86">
            <v>43095</v>
          </cell>
          <cell r="B86">
            <v>1810.2</v>
          </cell>
          <cell r="C86">
            <v>1810.2</v>
          </cell>
          <cell r="D86">
            <v>1785</v>
          </cell>
          <cell r="E86">
            <v>1793.45</v>
          </cell>
          <cell r="F86">
            <v>1799.92676056338</v>
          </cell>
          <cell r="G86">
            <v>710</v>
          </cell>
          <cell r="H86">
            <v>121</v>
          </cell>
          <cell r="I86">
            <v>1277948</v>
          </cell>
          <cell r="J86">
            <v>483</v>
          </cell>
          <cell r="K86">
            <v>68.03</v>
          </cell>
          <cell r="L86">
            <v>25.2</v>
          </cell>
          <cell r="M86">
            <v>-16.75</v>
          </cell>
        </row>
        <row r="87">
          <cell r="A87">
            <v>43091</v>
          </cell>
          <cell r="B87">
            <v>1814.85</v>
          </cell>
          <cell r="C87">
            <v>1824.95</v>
          </cell>
          <cell r="D87">
            <v>1795</v>
          </cell>
          <cell r="E87">
            <v>1805.6</v>
          </cell>
          <cell r="F87">
            <v>1823.7074084938499</v>
          </cell>
          <cell r="G87">
            <v>30681</v>
          </cell>
          <cell r="H87">
            <v>133</v>
          </cell>
          <cell r="I87">
            <v>55953167</v>
          </cell>
          <cell r="J87">
            <v>30394</v>
          </cell>
          <cell r="K87">
            <v>99.06</v>
          </cell>
          <cell r="L87">
            <v>29.95</v>
          </cell>
          <cell r="M87">
            <v>-9.25</v>
          </cell>
        </row>
        <row r="88">
          <cell r="A88">
            <v>43090</v>
          </cell>
          <cell r="B88">
            <v>1825</v>
          </cell>
          <cell r="C88">
            <v>1831.1</v>
          </cell>
          <cell r="D88">
            <v>1792.6</v>
          </cell>
          <cell r="E88">
            <v>1801.2</v>
          </cell>
          <cell r="F88">
            <v>1805.1940594059399</v>
          </cell>
          <cell r="G88">
            <v>20705</v>
          </cell>
          <cell r="H88">
            <v>87</v>
          </cell>
          <cell r="I88">
            <v>37376543</v>
          </cell>
          <cell r="J88">
            <v>20442</v>
          </cell>
          <cell r="K88">
            <v>98.73</v>
          </cell>
          <cell r="L88">
            <v>38.5</v>
          </cell>
          <cell r="M88">
            <v>-23.8</v>
          </cell>
        </row>
        <row r="89">
          <cell r="A89">
            <v>43089</v>
          </cell>
          <cell r="B89">
            <v>1820</v>
          </cell>
          <cell r="C89">
            <v>1839.95</v>
          </cell>
          <cell r="D89">
            <v>1809.55</v>
          </cell>
          <cell r="E89">
            <v>1820.05</v>
          </cell>
          <cell r="F89">
            <v>1824.79160636758</v>
          </cell>
          <cell r="G89">
            <v>691</v>
          </cell>
          <cell r="H89">
            <v>74</v>
          </cell>
          <cell r="I89">
            <v>1260931</v>
          </cell>
          <cell r="J89">
            <v>419</v>
          </cell>
          <cell r="K89">
            <v>60.64</v>
          </cell>
          <cell r="L89">
            <v>30.4</v>
          </cell>
          <cell r="M89">
            <v>0.05</v>
          </cell>
        </row>
        <row r="90">
          <cell r="A90">
            <v>43088</v>
          </cell>
          <cell r="B90">
            <v>1822.3</v>
          </cell>
          <cell r="C90">
            <v>1839.9</v>
          </cell>
          <cell r="D90">
            <v>1811.35</v>
          </cell>
          <cell r="E90">
            <v>1826.4</v>
          </cell>
          <cell r="F90">
            <v>1825.0767263427099</v>
          </cell>
          <cell r="G90">
            <v>391</v>
          </cell>
          <cell r="H90">
            <v>69</v>
          </cell>
          <cell r="I90">
            <v>713605</v>
          </cell>
          <cell r="J90">
            <v>300</v>
          </cell>
          <cell r="K90">
            <v>76.73</v>
          </cell>
          <cell r="L90">
            <v>28.55</v>
          </cell>
          <cell r="M90">
            <v>4.0999999999999996</v>
          </cell>
        </row>
        <row r="91">
          <cell r="A91">
            <v>43087</v>
          </cell>
          <cell r="B91">
            <v>1835</v>
          </cell>
          <cell r="C91">
            <v>1849</v>
          </cell>
          <cell r="D91">
            <v>1809.95</v>
          </cell>
          <cell r="E91">
            <v>1821.6</v>
          </cell>
          <cell r="F91">
            <v>1822.92100840336</v>
          </cell>
          <cell r="G91">
            <v>595</v>
          </cell>
          <cell r="H91">
            <v>107</v>
          </cell>
          <cell r="I91">
            <v>1084638</v>
          </cell>
          <cell r="J91">
            <v>439</v>
          </cell>
          <cell r="K91">
            <v>73.78</v>
          </cell>
          <cell r="L91">
            <v>39.049999999999997</v>
          </cell>
          <cell r="M91">
            <v>-13.4</v>
          </cell>
        </row>
        <row r="92">
          <cell r="A92">
            <v>43084</v>
          </cell>
          <cell r="B92">
            <v>1800.05</v>
          </cell>
          <cell r="C92">
            <v>1865</v>
          </cell>
          <cell r="D92">
            <v>1790</v>
          </cell>
          <cell r="E92">
            <v>1838.45</v>
          </cell>
          <cell r="F92">
            <v>1819.01122448979</v>
          </cell>
          <cell r="G92">
            <v>980</v>
          </cell>
          <cell r="H92">
            <v>193</v>
          </cell>
          <cell r="I92">
            <v>1782631</v>
          </cell>
          <cell r="J92">
            <v>369</v>
          </cell>
          <cell r="K92">
            <v>37.65</v>
          </cell>
          <cell r="L92">
            <v>75</v>
          </cell>
          <cell r="M92">
            <v>38.4</v>
          </cell>
        </row>
        <row r="93">
          <cell r="A93">
            <v>43083</v>
          </cell>
          <cell r="B93">
            <v>1808.4</v>
          </cell>
          <cell r="C93">
            <v>1840</v>
          </cell>
          <cell r="D93">
            <v>1780.05</v>
          </cell>
          <cell r="E93">
            <v>1786.2</v>
          </cell>
          <cell r="F93">
            <v>1798.41860465116</v>
          </cell>
          <cell r="G93">
            <v>473</v>
          </cell>
          <cell r="H93">
            <v>72</v>
          </cell>
          <cell r="I93">
            <v>850652</v>
          </cell>
          <cell r="J93">
            <v>347</v>
          </cell>
          <cell r="K93">
            <v>73.36</v>
          </cell>
          <cell r="L93">
            <v>59.95</v>
          </cell>
          <cell r="M93">
            <v>-22.2</v>
          </cell>
        </row>
        <row r="94">
          <cell r="A94">
            <v>43082</v>
          </cell>
          <cell r="B94">
            <v>1792.05</v>
          </cell>
          <cell r="C94">
            <v>1825.9</v>
          </cell>
          <cell r="D94">
            <v>1792</v>
          </cell>
          <cell r="E94">
            <v>1810.55</v>
          </cell>
          <cell r="F94">
            <v>1808.71653543307</v>
          </cell>
          <cell r="G94">
            <v>254</v>
          </cell>
          <cell r="H94">
            <v>99</v>
          </cell>
          <cell r="I94">
            <v>459414</v>
          </cell>
          <cell r="J94">
            <v>71</v>
          </cell>
          <cell r="K94">
            <v>27.95</v>
          </cell>
          <cell r="L94">
            <v>33.9</v>
          </cell>
          <cell r="M94">
            <v>18.5</v>
          </cell>
        </row>
        <row r="95">
          <cell r="A95">
            <v>43081</v>
          </cell>
          <cell r="B95">
            <v>1779.45</v>
          </cell>
          <cell r="C95">
            <v>1834.85</v>
          </cell>
          <cell r="D95">
            <v>1779</v>
          </cell>
          <cell r="E95">
            <v>1805.15</v>
          </cell>
          <cell r="F95">
            <v>1795.74942704354</v>
          </cell>
          <cell r="G95">
            <v>1309</v>
          </cell>
          <cell r="H95">
            <v>157</v>
          </cell>
          <cell r="I95">
            <v>2350636</v>
          </cell>
          <cell r="J95">
            <v>728</v>
          </cell>
          <cell r="K95">
            <v>55.61</v>
          </cell>
          <cell r="L95">
            <v>55.85</v>
          </cell>
          <cell r="M95">
            <v>25.7</v>
          </cell>
        </row>
        <row r="96">
          <cell r="A96">
            <v>43080</v>
          </cell>
          <cell r="B96">
            <v>1794.95</v>
          </cell>
          <cell r="C96">
            <v>1795</v>
          </cell>
          <cell r="D96">
            <v>1770</v>
          </cell>
          <cell r="E96">
            <v>1787.4</v>
          </cell>
          <cell r="F96">
            <v>1780.19931271477</v>
          </cell>
          <cell r="G96">
            <v>582</v>
          </cell>
          <cell r="H96">
            <v>64</v>
          </cell>
          <cell r="I96">
            <v>1036076</v>
          </cell>
          <cell r="J96">
            <v>467</v>
          </cell>
          <cell r="K96">
            <v>80.239999999999995</v>
          </cell>
          <cell r="L96">
            <v>25</v>
          </cell>
          <cell r="M96">
            <v>-7.55</v>
          </cell>
        </row>
        <row r="97">
          <cell r="A97">
            <v>43077</v>
          </cell>
          <cell r="B97">
            <v>1758.05</v>
          </cell>
          <cell r="C97">
            <v>1799.45</v>
          </cell>
          <cell r="D97">
            <v>1758</v>
          </cell>
          <cell r="E97">
            <v>1788.9</v>
          </cell>
          <cell r="F97">
            <v>1778.33689839572</v>
          </cell>
          <cell r="G97">
            <v>187</v>
          </cell>
          <cell r="H97">
            <v>59</v>
          </cell>
          <cell r="I97">
            <v>332549</v>
          </cell>
          <cell r="J97">
            <v>98</v>
          </cell>
          <cell r="K97">
            <v>52.41</v>
          </cell>
          <cell r="L97">
            <v>41.45</v>
          </cell>
          <cell r="M97">
            <v>30.85</v>
          </cell>
        </row>
        <row r="98">
          <cell r="A98">
            <v>43076</v>
          </cell>
          <cell r="B98">
            <v>1786.9</v>
          </cell>
          <cell r="C98">
            <v>1800.1</v>
          </cell>
          <cell r="D98">
            <v>1750</v>
          </cell>
          <cell r="E98">
            <v>1773.4</v>
          </cell>
          <cell r="F98">
            <v>1781.1292962356699</v>
          </cell>
          <cell r="G98">
            <v>1222</v>
          </cell>
          <cell r="H98">
            <v>153</v>
          </cell>
          <cell r="I98">
            <v>2176540</v>
          </cell>
          <cell r="J98">
            <v>691</v>
          </cell>
          <cell r="K98">
            <v>56.55</v>
          </cell>
          <cell r="L98">
            <v>50.1</v>
          </cell>
          <cell r="M98">
            <v>-13.5</v>
          </cell>
        </row>
        <row r="99">
          <cell r="A99">
            <v>43075</v>
          </cell>
          <cell r="B99">
            <v>1794.45</v>
          </cell>
          <cell r="C99">
            <v>1794.45</v>
          </cell>
          <cell r="D99">
            <v>1770</v>
          </cell>
          <cell r="E99">
            <v>1778.9</v>
          </cell>
          <cell r="F99">
            <v>1777.8947368421</v>
          </cell>
          <cell r="G99">
            <v>285</v>
          </cell>
          <cell r="H99">
            <v>63</v>
          </cell>
          <cell r="I99">
            <v>506700</v>
          </cell>
          <cell r="J99">
            <v>140</v>
          </cell>
          <cell r="K99">
            <v>49.12</v>
          </cell>
          <cell r="L99">
            <v>24.45</v>
          </cell>
          <cell r="M99">
            <v>-15.55</v>
          </cell>
        </row>
        <row r="100">
          <cell r="A100">
            <v>43074</v>
          </cell>
          <cell r="B100">
            <v>1780.05</v>
          </cell>
          <cell r="C100">
            <v>1797.8</v>
          </cell>
          <cell r="D100">
            <v>1770</v>
          </cell>
          <cell r="E100">
            <v>1775.75</v>
          </cell>
          <cell r="F100">
            <v>1780.95454545454</v>
          </cell>
          <cell r="G100">
            <v>924</v>
          </cell>
          <cell r="H100">
            <v>161</v>
          </cell>
          <cell r="I100">
            <v>1645602</v>
          </cell>
          <cell r="J100">
            <v>438</v>
          </cell>
          <cell r="K100">
            <v>47.4</v>
          </cell>
          <cell r="L100">
            <v>27.8</v>
          </cell>
          <cell r="M100">
            <v>-4.3</v>
          </cell>
        </row>
        <row r="101">
          <cell r="A101">
            <v>43073</v>
          </cell>
          <cell r="B101">
            <v>1790.3</v>
          </cell>
          <cell r="C101">
            <v>1796.95</v>
          </cell>
          <cell r="D101">
            <v>1770</v>
          </cell>
          <cell r="E101">
            <v>1794.1</v>
          </cell>
          <cell r="F101">
            <v>1786.5011494252799</v>
          </cell>
          <cell r="G101">
            <v>435</v>
          </cell>
          <cell r="H101">
            <v>58</v>
          </cell>
          <cell r="I101">
            <v>777128</v>
          </cell>
          <cell r="J101">
            <v>283</v>
          </cell>
          <cell r="K101">
            <v>65.06</v>
          </cell>
          <cell r="L101">
            <v>26.95</v>
          </cell>
          <cell r="M101">
            <v>3.8</v>
          </cell>
        </row>
        <row r="102">
          <cell r="A102">
            <v>43070</v>
          </cell>
          <cell r="B102">
            <v>1810</v>
          </cell>
          <cell r="C102">
            <v>1810</v>
          </cell>
          <cell r="D102">
            <v>1777.05</v>
          </cell>
          <cell r="E102">
            <v>1784.2</v>
          </cell>
          <cell r="F102">
            <v>1784.90425531914</v>
          </cell>
          <cell r="G102">
            <v>376</v>
          </cell>
          <cell r="H102">
            <v>76</v>
          </cell>
          <cell r="I102">
            <v>671124</v>
          </cell>
          <cell r="J102">
            <v>189</v>
          </cell>
          <cell r="K102">
            <v>50.27</v>
          </cell>
          <cell r="L102">
            <v>32.950000000000003</v>
          </cell>
          <cell r="M102">
            <v>-25.8</v>
          </cell>
        </row>
        <row r="103">
          <cell r="A103">
            <v>43069</v>
          </cell>
          <cell r="B103">
            <v>1792.1</v>
          </cell>
          <cell r="C103">
            <v>1811.8</v>
          </cell>
          <cell r="D103">
            <v>1780.05</v>
          </cell>
          <cell r="E103">
            <v>1787.2</v>
          </cell>
          <cell r="F103">
            <v>1797.5882352941101</v>
          </cell>
          <cell r="G103">
            <v>374</v>
          </cell>
          <cell r="H103">
            <v>69</v>
          </cell>
          <cell r="I103">
            <v>672298</v>
          </cell>
          <cell r="J103">
            <v>265</v>
          </cell>
          <cell r="K103">
            <v>70.86</v>
          </cell>
          <cell r="L103">
            <v>31.75</v>
          </cell>
          <cell r="M103">
            <v>-4.9000000000000004</v>
          </cell>
        </row>
        <row r="104">
          <cell r="A104">
            <v>43068</v>
          </cell>
          <cell r="B104">
            <v>1792.05</v>
          </cell>
          <cell r="C104">
            <v>1817.9</v>
          </cell>
          <cell r="D104">
            <v>1774.1</v>
          </cell>
          <cell r="E104">
            <v>1792.65</v>
          </cell>
          <cell r="F104">
            <v>1792.5556631171301</v>
          </cell>
          <cell r="G104">
            <v>1033</v>
          </cell>
          <cell r="H104">
            <v>201</v>
          </cell>
          <cell r="I104">
            <v>1851710</v>
          </cell>
          <cell r="J104">
            <v>730</v>
          </cell>
          <cell r="K104">
            <v>70.67</v>
          </cell>
          <cell r="L104">
            <v>43.8</v>
          </cell>
          <cell r="M104">
            <v>0.6</v>
          </cell>
        </row>
        <row r="105">
          <cell r="A105">
            <v>43067</v>
          </cell>
          <cell r="B105">
            <v>1818.65</v>
          </cell>
          <cell r="C105">
            <v>1818.9</v>
          </cell>
          <cell r="D105">
            <v>1784</v>
          </cell>
          <cell r="E105">
            <v>1791.4</v>
          </cell>
          <cell r="F105">
            <v>1800.8086522462499</v>
          </cell>
          <cell r="G105">
            <v>601</v>
          </cell>
          <cell r="H105">
            <v>131</v>
          </cell>
          <cell r="I105">
            <v>1082286</v>
          </cell>
          <cell r="J105">
            <v>396</v>
          </cell>
          <cell r="K105">
            <v>65.89</v>
          </cell>
          <cell r="L105">
            <v>34.9</v>
          </cell>
          <cell r="M105">
            <v>-27.25</v>
          </cell>
        </row>
        <row r="106">
          <cell r="A106">
            <v>43066</v>
          </cell>
          <cell r="B106">
            <v>1822.75</v>
          </cell>
          <cell r="C106">
            <v>1834.9</v>
          </cell>
          <cell r="D106">
            <v>1812.35</v>
          </cell>
          <cell r="E106">
            <v>1815.2</v>
          </cell>
          <cell r="F106">
            <v>1821.1069042316201</v>
          </cell>
          <cell r="G106">
            <v>449</v>
          </cell>
          <cell r="H106">
            <v>53</v>
          </cell>
          <cell r="I106">
            <v>817677</v>
          </cell>
          <cell r="J106">
            <v>323</v>
          </cell>
          <cell r="K106">
            <v>71.94</v>
          </cell>
          <cell r="L106">
            <v>22.55</v>
          </cell>
          <cell r="M106">
            <v>-7.55</v>
          </cell>
        </row>
        <row r="107">
          <cell r="A107">
            <v>43063</v>
          </cell>
          <cell r="B107">
            <v>1831.9</v>
          </cell>
          <cell r="C107">
            <v>1855.35</v>
          </cell>
          <cell r="D107">
            <v>1805</v>
          </cell>
          <cell r="E107">
            <v>1816.25</v>
          </cell>
          <cell r="F107">
            <v>1831.52291242362</v>
          </cell>
          <cell r="G107">
            <v>1964</v>
          </cell>
          <cell r="H107">
            <v>230</v>
          </cell>
          <cell r="I107">
            <v>3597111</v>
          </cell>
          <cell r="J107">
            <v>934</v>
          </cell>
          <cell r="K107">
            <v>47.56</v>
          </cell>
          <cell r="L107">
            <v>50.35</v>
          </cell>
          <cell r="M107">
            <v>-15.65</v>
          </cell>
        </row>
        <row r="108">
          <cell r="A108">
            <v>43062</v>
          </cell>
          <cell r="B108">
            <v>1799.9</v>
          </cell>
          <cell r="C108">
            <v>1824.95</v>
          </cell>
          <cell r="D108">
            <v>1775.7</v>
          </cell>
          <cell r="E108">
            <v>1817.6</v>
          </cell>
          <cell r="F108">
            <v>1803.58054711246</v>
          </cell>
          <cell r="G108">
            <v>658</v>
          </cell>
          <cell r="H108">
            <v>113</v>
          </cell>
          <cell r="I108">
            <v>1186756</v>
          </cell>
          <cell r="J108">
            <v>297</v>
          </cell>
          <cell r="K108">
            <v>45.14</v>
          </cell>
          <cell r="L108">
            <v>49.25</v>
          </cell>
          <cell r="M108">
            <v>17.7</v>
          </cell>
        </row>
        <row r="109">
          <cell r="A109">
            <v>43061</v>
          </cell>
          <cell r="B109">
            <v>1800</v>
          </cell>
          <cell r="C109">
            <v>1800</v>
          </cell>
          <cell r="D109">
            <v>1772.7</v>
          </cell>
          <cell r="E109">
            <v>1779.7</v>
          </cell>
          <cell r="F109">
            <v>1786.6209150326699</v>
          </cell>
          <cell r="G109">
            <v>306</v>
          </cell>
          <cell r="H109">
            <v>64</v>
          </cell>
          <cell r="I109">
            <v>546706</v>
          </cell>
          <cell r="J109">
            <v>163</v>
          </cell>
          <cell r="K109">
            <v>53.27</v>
          </cell>
          <cell r="L109">
            <v>27.3</v>
          </cell>
          <cell r="M109">
            <v>-20.3</v>
          </cell>
        </row>
        <row r="110">
          <cell r="A110">
            <v>43060</v>
          </cell>
          <cell r="B110">
            <v>1796.95</v>
          </cell>
          <cell r="C110">
            <v>1799.95</v>
          </cell>
          <cell r="D110">
            <v>1771.35</v>
          </cell>
          <cell r="E110">
            <v>1786</v>
          </cell>
          <cell r="F110">
            <v>1784.9099099099001</v>
          </cell>
          <cell r="G110">
            <v>999</v>
          </cell>
          <cell r="H110">
            <v>214</v>
          </cell>
          <cell r="I110">
            <v>1783125</v>
          </cell>
          <cell r="J110">
            <v>165</v>
          </cell>
          <cell r="K110">
            <v>16.52</v>
          </cell>
          <cell r="L110">
            <v>28.6</v>
          </cell>
          <cell r="M110">
            <v>-10.95</v>
          </cell>
        </row>
        <row r="111">
          <cell r="A111">
            <v>43059</v>
          </cell>
          <cell r="B111">
            <v>1840</v>
          </cell>
          <cell r="C111">
            <v>1840</v>
          </cell>
          <cell r="D111">
            <v>1770</v>
          </cell>
          <cell r="E111">
            <v>1788.05</v>
          </cell>
          <cell r="F111">
            <v>1794.4216634429399</v>
          </cell>
          <cell r="G111">
            <v>517</v>
          </cell>
          <cell r="H111">
            <v>97</v>
          </cell>
          <cell r="I111">
            <v>927716</v>
          </cell>
          <cell r="J111">
            <v>254</v>
          </cell>
          <cell r="K111">
            <v>49.13</v>
          </cell>
          <cell r="L111">
            <v>70</v>
          </cell>
          <cell r="M111">
            <v>-51.95</v>
          </cell>
        </row>
        <row r="112">
          <cell r="A112">
            <v>43056</v>
          </cell>
          <cell r="B112">
            <v>1791.5</v>
          </cell>
          <cell r="C112">
            <v>1839.9</v>
          </cell>
          <cell r="D112">
            <v>1765.35</v>
          </cell>
          <cell r="E112">
            <v>1796.1</v>
          </cell>
          <cell r="F112">
            <v>1791.39068441064</v>
          </cell>
          <cell r="G112">
            <v>1052</v>
          </cell>
          <cell r="H112">
            <v>176</v>
          </cell>
          <cell r="I112">
            <v>1884543</v>
          </cell>
          <cell r="J112">
            <v>373</v>
          </cell>
          <cell r="K112">
            <v>35.46</v>
          </cell>
          <cell r="L112">
            <v>74.55</v>
          </cell>
          <cell r="M112">
            <v>4.5999999999999996</v>
          </cell>
        </row>
        <row r="113">
          <cell r="A113">
            <v>43055</v>
          </cell>
          <cell r="B113">
            <v>1777.95</v>
          </cell>
          <cell r="C113">
            <v>1786.4</v>
          </cell>
          <cell r="D113">
            <v>1760</v>
          </cell>
          <cell r="E113">
            <v>1766.2</v>
          </cell>
          <cell r="F113">
            <v>1770.9771863117801</v>
          </cell>
          <cell r="G113">
            <v>263</v>
          </cell>
          <cell r="H113">
            <v>66</v>
          </cell>
          <cell r="I113">
            <v>465767</v>
          </cell>
          <cell r="J113">
            <v>155</v>
          </cell>
          <cell r="K113">
            <v>58.94</v>
          </cell>
          <cell r="L113">
            <v>26.4</v>
          </cell>
          <cell r="M113">
            <v>-11.75</v>
          </cell>
        </row>
        <row r="114">
          <cell r="A114">
            <v>43054</v>
          </cell>
          <cell r="B114">
            <v>1773</v>
          </cell>
          <cell r="C114">
            <v>1780.5</v>
          </cell>
          <cell r="D114">
            <v>1755</v>
          </cell>
          <cell r="E114">
            <v>1758.1</v>
          </cell>
          <cell r="F114">
            <v>1767.86715867158</v>
          </cell>
          <cell r="G114">
            <v>271</v>
          </cell>
          <cell r="H114">
            <v>55</v>
          </cell>
          <cell r="I114">
            <v>479092</v>
          </cell>
          <cell r="J114">
            <v>136</v>
          </cell>
          <cell r="K114">
            <v>50.18</v>
          </cell>
          <cell r="L114">
            <v>25.5</v>
          </cell>
          <cell r="M114">
            <v>-14.9</v>
          </cell>
        </row>
        <row r="115">
          <cell r="A115">
            <v>43053</v>
          </cell>
          <cell r="B115">
            <v>1796.25</v>
          </cell>
          <cell r="C115">
            <v>1800</v>
          </cell>
          <cell r="D115">
            <v>1770</v>
          </cell>
          <cell r="E115">
            <v>1782.45</v>
          </cell>
          <cell r="F115">
            <v>1786.62379421221</v>
          </cell>
          <cell r="G115">
            <v>311</v>
          </cell>
          <cell r="H115">
            <v>69</v>
          </cell>
          <cell r="I115">
            <v>555640</v>
          </cell>
          <cell r="J115">
            <v>152</v>
          </cell>
          <cell r="K115">
            <v>48.87</v>
          </cell>
          <cell r="L115">
            <v>30</v>
          </cell>
          <cell r="M115">
            <v>-13.8</v>
          </cell>
        </row>
        <row r="116">
          <cell r="A116">
            <v>43052</v>
          </cell>
          <cell r="B116">
            <v>1795.35</v>
          </cell>
          <cell r="C116">
            <v>1810.05</v>
          </cell>
          <cell r="D116">
            <v>1770</v>
          </cell>
          <cell r="E116">
            <v>1784.1</v>
          </cell>
          <cell r="F116">
            <v>1787.42195121951</v>
          </cell>
          <cell r="G116">
            <v>820</v>
          </cell>
          <cell r="H116">
            <v>132</v>
          </cell>
          <cell r="I116">
            <v>1465686</v>
          </cell>
          <cell r="J116">
            <v>492</v>
          </cell>
          <cell r="K116">
            <v>60</v>
          </cell>
          <cell r="L116">
            <v>40.049999999999997</v>
          </cell>
          <cell r="M116">
            <v>-11.25</v>
          </cell>
        </row>
        <row r="117">
          <cell r="A117">
            <v>43049</v>
          </cell>
          <cell r="B117">
            <v>1811.35</v>
          </cell>
          <cell r="C117">
            <v>1828</v>
          </cell>
          <cell r="D117">
            <v>1765.55</v>
          </cell>
          <cell r="E117">
            <v>1775.2</v>
          </cell>
          <cell r="F117">
            <v>1801.6074197120699</v>
          </cell>
          <cell r="G117">
            <v>1806</v>
          </cell>
          <cell r="H117">
            <v>234</v>
          </cell>
          <cell r="I117">
            <v>3253703</v>
          </cell>
          <cell r="J117">
            <v>1131</v>
          </cell>
          <cell r="K117">
            <v>62.62</v>
          </cell>
          <cell r="L117">
            <v>62.45</v>
          </cell>
          <cell r="M117">
            <v>-36.15</v>
          </cell>
        </row>
        <row r="118">
          <cell r="A118">
            <v>43048</v>
          </cell>
          <cell r="B118">
            <v>1815</v>
          </cell>
          <cell r="C118">
            <v>1840</v>
          </cell>
          <cell r="D118">
            <v>1813</v>
          </cell>
          <cell r="E118">
            <v>1820</v>
          </cell>
          <cell r="F118">
            <v>1831.18435754189</v>
          </cell>
          <cell r="G118">
            <v>895</v>
          </cell>
          <cell r="H118">
            <v>57</v>
          </cell>
          <cell r="I118">
            <v>1638910</v>
          </cell>
          <cell r="J118">
            <v>758</v>
          </cell>
          <cell r="K118">
            <v>84.69</v>
          </cell>
          <cell r="L118">
            <v>27</v>
          </cell>
          <cell r="M118">
            <v>5</v>
          </cell>
        </row>
        <row r="119">
          <cell r="A119">
            <v>43047</v>
          </cell>
          <cell r="B119">
            <v>1829</v>
          </cell>
          <cell r="C119">
            <v>1830</v>
          </cell>
          <cell r="D119">
            <v>1805.1</v>
          </cell>
          <cell r="E119">
            <v>1815.55</v>
          </cell>
          <cell r="F119">
            <v>1818.71452991452</v>
          </cell>
          <cell r="G119">
            <v>1170</v>
          </cell>
          <cell r="H119">
            <v>152</v>
          </cell>
          <cell r="I119">
            <v>2127896</v>
          </cell>
          <cell r="J119">
            <v>738</v>
          </cell>
          <cell r="K119">
            <v>63.08</v>
          </cell>
          <cell r="L119">
            <v>24.9</v>
          </cell>
          <cell r="M119">
            <v>-13.45</v>
          </cell>
        </row>
        <row r="120">
          <cell r="A120">
            <v>43046</v>
          </cell>
          <cell r="B120">
            <v>1839.1</v>
          </cell>
          <cell r="C120">
            <v>1839.5</v>
          </cell>
          <cell r="D120">
            <v>1803.1</v>
          </cell>
          <cell r="E120">
            <v>1809.75</v>
          </cell>
          <cell r="F120">
            <v>1820.4997278170899</v>
          </cell>
          <cell r="G120">
            <v>1837</v>
          </cell>
          <cell r="H120">
            <v>234</v>
          </cell>
          <cell r="I120">
            <v>3344258</v>
          </cell>
          <cell r="J120">
            <v>1236</v>
          </cell>
          <cell r="K120">
            <v>67.28</v>
          </cell>
          <cell r="L120">
            <v>36.4</v>
          </cell>
          <cell r="M120">
            <v>-29.35</v>
          </cell>
        </row>
        <row r="121">
          <cell r="A121">
            <v>43045</v>
          </cell>
          <cell r="B121">
            <v>1850.3</v>
          </cell>
          <cell r="C121">
            <v>1856.85</v>
          </cell>
          <cell r="D121">
            <v>1833.95</v>
          </cell>
          <cell r="E121">
            <v>1838.85</v>
          </cell>
          <cell r="F121">
            <v>1849.98496261271</v>
          </cell>
          <cell r="G121">
            <v>36376</v>
          </cell>
          <cell r="H121">
            <v>188</v>
          </cell>
          <cell r="I121">
            <v>67295053</v>
          </cell>
          <cell r="J121">
            <v>35721</v>
          </cell>
          <cell r="K121">
            <v>98.2</v>
          </cell>
          <cell r="L121">
            <v>22.9</v>
          </cell>
          <cell r="M121">
            <v>-11.45</v>
          </cell>
        </row>
        <row r="122">
          <cell r="A122">
            <v>43042</v>
          </cell>
          <cell r="B122">
            <v>1870</v>
          </cell>
          <cell r="C122">
            <v>1885</v>
          </cell>
          <cell r="D122">
            <v>1848.5</v>
          </cell>
          <cell r="E122">
            <v>1859.35</v>
          </cell>
          <cell r="F122">
            <v>1860.87646161667</v>
          </cell>
          <cell r="G122">
            <v>3934</v>
          </cell>
          <cell r="H122">
            <v>537</v>
          </cell>
          <cell r="I122">
            <v>7320688</v>
          </cell>
          <cell r="J122">
            <v>2108</v>
          </cell>
          <cell r="K122">
            <v>53.58</v>
          </cell>
          <cell r="L122">
            <v>36.5</v>
          </cell>
          <cell r="M122">
            <v>-10.65</v>
          </cell>
        </row>
        <row r="123">
          <cell r="A123">
            <v>43041</v>
          </cell>
          <cell r="B123">
            <v>1918.9</v>
          </cell>
          <cell r="C123">
            <v>1943</v>
          </cell>
          <cell r="D123">
            <v>1909.8</v>
          </cell>
          <cell r="E123">
            <v>1917.15</v>
          </cell>
          <cell r="F123">
            <v>1922.00506329113</v>
          </cell>
          <cell r="G123">
            <v>1185</v>
          </cell>
          <cell r="H123">
            <v>164</v>
          </cell>
          <cell r="I123">
            <v>2277576</v>
          </cell>
          <cell r="J123">
            <v>588</v>
          </cell>
          <cell r="K123">
            <v>49.62</v>
          </cell>
          <cell r="L123">
            <v>33.200000000000003</v>
          </cell>
          <cell r="M123">
            <v>-1.75</v>
          </cell>
        </row>
        <row r="124">
          <cell r="A124">
            <v>43040</v>
          </cell>
          <cell r="B124">
            <v>1916.85</v>
          </cell>
          <cell r="C124">
            <v>1916.9</v>
          </cell>
          <cell r="D124">
            <v>1871.7</v>
          </cell>
          <cell r="E124">
            <v>1894.7</v>
          </cell>
          <cell r="F124">
            <v>1895.8571428571399</v>
          </cell>
          <cell r="G124">
            <v>875</v>
          </cell>
          <cell r="H124">
            <v>148</v>
          </cell>
          <cell r="I124">
            <v>1658875</v>
          </cell>
          <cell r="J124">
            <v>606</v>
          </cell>
          <cell r="K124">
            <v>69.260000000000005</v>
          </cell>
          <cell r="L124">
            <v>45.2</v>
          </cell>
          <cell r="M124">
            <v>-22.15</v>
          </cell>
        </row>
        <row r="125">
          <cell r="A125">
            <v>43039</v>
          </cell>
          <cell r="B125">
            <v>1929.95</v>
          </cell>
          <cell r="C125">
            <v>1934</v>
          </cell>
          <cell r="D125">
            <v>1902.05</v>
          </cell>
          <cell r="E125">
            <v>1914.8</v>
          </cell>
          <cell r="F125">
            <v>1921.2929120409899</v>
          </cell>
          <cell r="G125">
            <v>1171</v>
          </cell>
          <cell r="H125">
            <v>197</v>
          </cell>
          <cell r="I125">
            <v>2249834</v>
          </cell>
          <cell r="J125">
            <v>638</v>
          </cell>
          <cell r="K125">
            <v>54.48</v>
          </cell>
          <cell r="L125">
            <v>31.95</v>
          </cell>
          <cell r="M125">
            <v>-15.15</v>
          </cell>
        </row>
        <row r="126">
          <cell r="A126">
            <v>43038</v>
          </cell>
          <cell r="B126">
            <v>1855</v>
          </cell>
          <cell r="C126">
            <v>1948</v>
          </cell>
          <cell r="D126">
            <v>1855</v>
          </cell>
          <cell r="E126">
            <v>1901.75</v>
          </cell>
          <cell r="F126">
            <v>1913.37987047457</v>
          </cell>
          <cell r="G126">
            <v>9419</v>
          </cell>
          <cell r="H126">
            <v>725</v>
          </cell>
          <cell r="I126">
            <v>18022125</v>
          </cell>
          <cell r="J126">
            <v>7319</v>
          </cell>
          <cell r="K126">
            <v>77.7</v>
          </cell>
          <cell r="L126">
            <v>93</v>
          </cell>
          <cell r="M126">
            <v>46.75</v>
          </cell>
        </row>
        <row r="127">
          <cell r="A127">
            <v>43035</v>
          </cell>
          <cell r="B127">
            <v>1857.25</v>
          </cell>
          <cell r="C127">
            <v>1857.25</v>
          </cell>
          <cell r="D127">
            <v>1805</v>
          </cell>
          <cell r="E127">
            <v>1834.25</v>
          </cell>
          <cell r="F127">
            <v>1827.6427184465999</v>
          </cell>
          <cell r="G127">
            <v>1030</v>
          </cell>
          <cell r="H127">
            <v>150</v>
          </cell>
          <cell r="I127">
            <v>1882472</v>
          </cell>
          <cell r="J127">
            <v>507</v>
          </cell>
          <cell r="K127">
            <v>49.22</v>
          </cell>
          <cell r="L127">
            <v>52.25</v>
          </cell>
          <cell r="M127">
            <v>-23</v>
          </cell>
        </row>
        <row r="128">
          <cell r="A128">
            <v>43034</v>
          </cell>
          <cell r="B128">
            <v>1854.2</v>
          </cell>
          <cell r="C128">
            <v>1854.2</v>
          </cell>
          <cell r="D128">
            <v>1820</v>
          </cell>
          <cell r="E128">
            <v>1826.6</v>
          </cell>
          <cell r="F128">
            <v>1830.76129032258</v>
          </cell>
          <cell r="G128">
            <v>465</v>
          </cell>
          <cell r="H128">
            <v>106</v>
          </cell>
          <cell r="I128">
            <v>851304</v>
          </cell>
          <cell r="J128">
            <v>246</v>
          </cell>
          <cell r="K128">
            <v>52.9</v>
          </cell>
          <cell r="L128">
            <v>34.200000000000003</v>
          </cell>
          <cell r="M128">
            <v>-27.6</v>
          </cell>
        </row>
        <row r="129">
          <cell r="A129">
            <v>43033</v>
          </cell>
          <cell r="B129">
            <v>1840.95</v>
          </cell>
          <cell r="C129">
            <v>1854</v>
          </cell>
          <cell r="D129">
            <v>1838</v>
          </cell>
          <cell r="E129">
            <v>1849</v>
          </cell>
          <cell r="F129">
            <v>1846.5485564304399</v>
          </cell>
          <cell r="G129">
            <v>381</v>
          </cell>
          <cell r="H129">
            <v>75</v>
          </cell>
          <cell r="I129">
            <v>703535</v>
          </cell>
          <cell r="J129">
            <v>218</v>
          </cell>
          <cell r="K129">
            <v>57.22</v>
          </cell>
          <cell r="L129">
            <v>16</v>
          </cell>
          <cell r="M129">
            <v>8.0500000000000007</v>
          </cell>
        </row>
        <row r="130">
          <cell r="A130">
            <v>43032</v>
          </cell>
          <cell r="B130">
            <v>1826.75</v>
          </cell>
          <cell r="C130">
            <v>1849.95</v>
          </cell>
          <cell r="D130">
            <v>1805.15</v>
          </cell>
          <cell r="E130">
            <v>1838.35</v>
          </cell>
          <cell r="F130">
            <v>1824.82804674457</v>
          </cell>
          <cell r="G130">
            <v>599</v>
          </cell>
          <cell r="H130">
            <v>133</v>
          </cell>
          <cell r="I130">
            <v>1093072</v>
          </cell>
          <cell r="J130">
            <v>255</v>
          </cell>
          <cell r="K130">
            <v>42.57</v>
          </cell>
          <cell r="L130">
            <v>44.8</v>
          </cell>
          <cell r="M130">
            <v>11.6</v>
          </cell>
        </row>
        <row r="131">
          <cell r="A131">
            <v>43031</v>
          </cell>
          <cell r="B131">
            <v>1830</v>
          </cell>
          <cell r="C131">
            <v>1839.35</v>
          </cell>
          <cell r="D131">
            <v>1819</v>
          </cell>
          <cell r="E131">
            <v>1826.55</v>
          </cell>
          <cell r="F131">
            <v>1830.43681318681</v>
          </cell>
          <cell r="G131">
            <v>364</v>
          </cell>
          <cell r="H131">
            <v>78</v>
          </cell>
          <cell r="I131">
            <v>666279</v>
          </cell>
          <cell r="J131">
            <v>232</v>
          </cell>
          <cell r="K131">
            <v>63.74</v>
          </cell>
          <cell r="L131">
            <v>20.350000000000001</v>
          </cell>
          <cell r="M131">
            <v>-3.45</v>
          </cell>
        </row>
        <row r="132">
          <cell r="A132">
            <v>43027</v>
          </cell>
          <cell r="B132">
            <v>1820</v>
          </cell>
          <cell r="C132">
            <v>1836</v>
          </cell>
          <cell r="D132">
            <v>1816</v>
          </cell>
          <cell r="E132">
            <v>1825.9</v>
          </cell>
          <cell r="F132">
            <v>1822.86624203821</v>
          </cell>
          <cell r="G132">
            <v>314</v>
          </cell>
          <cell r="H132">
            <v>73</v>
          </cell>
          <cell r="I132">
            <v>572380</v>
          </cell>
          <cell r="J132">
            <v>173</v>
          </cell>
          <cell r="K132">
            <v>55.1</v>
          </cell>
          <cell r="L132">
            <v>20</v>
          </cell>
          <cell r="M132">
            <v>5.9</v>
          </cell>
        </row>
        <row r="133">
          <cell r="A133">
            <v>43026</v>
          </cell>
          <cell r="B133">
            <v>1848</v>
          </cell>
          <cell r="C133">
            <v>1859.95</v>
          </cell>
          <cell r="D133">
            <v>1810</v>
          </cell>
          <cell r="E133">
            <v>1815.65</v>
          </cell>
          <cell r="F133">
            <v>1834.0424528301801</v>
          </cell>
          <cell r="G133">
            <v>636</v>
          </cell>
          <cell r="H133">
            <v>148</v>
          </cell>
          <cell r="I133">
            <v>1166451</v>
          </cell>
          <cell r="J133">
            <v>239</v>
          </cell>
          <cell r="K133">
            <v>37.58</v>
          </cell>
          <cell r="L133">
            <v>49.95</v>
          </cell>
          <cell r="M133">
            <v>-32.35</v>
          </cell>
        </row>
        <row r="134">
          <cell r="A134">
            <v>43025</v>
          </cell>
          <cell r="B134">
            <v>1833.8</v>
          </cell>
          <cell r="C134">
            <v>1875</v>
          </cell>
          <cell r="D134">
            <v>1833.8</v>
          </cell>
          <cell r="E134">
            <v>1847.2</v>
          </cell>
          <cell r="F134">
            <v>1852.0943396226401</v>
          </cell>
          <cell r="G134">
            <v>318</v>
          </cell>
          <cell r="H134">
            <v>93</v>
          </cell>
          <cell r="I134">
            <v>588966</v>
          </cell>
          <cell r="J134">
            <v>182</v>
          </cell>
          <cell r="K134">
            <v>57.23</v>
          </cell>
          <cell r="L134">
            <v>41.2</v>
          </cell>
          <cell r="M134">
            <v>13.4</v>
          </cell>
        </row>
        <row r="135">
          <cell r="A135">
            <v>43024</v>
          </cell>
          <cell r="B135">
            <v>1850.5</v>
          </cell>
          <cell r="C135">
            <v>1919</v>
          </cell>
          <cell r="D135">
            <v>1823.05</v>
          </cell>
          <cell r="E135">
            <v>1850.65</v>
          </cell>
          <cell r="F135">
            <v>1878.3862238622301</v>
          </cell>
          <cell r="G135">
            <v>2439</v>
          </cell>
          <cell r="H135">
            <v>102</v>
          </cell>
          <cell r="I135">
            <v>4581384</v>
          </cell>
          <cell r="J135">
            <v>211</v>
          </cell>
          <cell r="K135">
            <v>8.65</v>
          </cell>
          <cell r="L135">
            <v>95.95</v>
          </cell>
          <cell r="M135">
            <v>0.15</v>
          </cell>
        </row>
        <row r="136">
          <cell r="A136">
            <v>43021</v>
          </cell>
          <cell r="B136">
            <v>1834.4</v>
          </cell>
          <cell r="C136">
            <v>1840</v>
          </cell>
          <cell r="D136">
            <v>1821</v>
          </cell>
          <cell r="E136">
            <v>1830</v>
          </cell>
          <cell r="F136">
            <v>1829.8687500000001</v>
          </cell>
          <cell r="G136">
            <v>480</v>
          </cell>
          <cell r="H136">
            <v>60</v>
          </cell>
          <cell r="I136">
            <v>878337</v>
          </cell>
          <cell r="J136">
            <v>339</v>
          </cell>
          <cell r="K136">
            <v>70.62</v>
          </cell>
          <cell r="L136">
            <v>19</v>
          </cell>
          <cell r="M136">
            <v>-4.4000000000000004</v>
          </cell>
        </row>
        <row r="137">
          <cell r="A137">
            <v>43020</v>
          </cell>
          <cell r="B137">
            <v>1830</v>
          </cell>
          <cell r="C137">
            <v>1854.35</v>
          </cell>
          <cell r="D137">
            <v>1815</v>
          </cell>
          <cell r="E137">
            <v>1827.3</v>
          </cell>
          <cell r="F137">
            <v>1830.6290909090901</v>
          </cell>
          <cell r="G137">
            <v>825</v>
          </cell>
          <cell r="H137">
            <v>173</v>
          </cell>
          <cell r="I137">
            <v>1510269</v>
          </cell>
          <cell r="J137">
            <v>464</v>
          </cell>
          <cell r="K137">
            <v>56.24</v>
          </cell>
          <cell r="L137">
            <v>39.35</v>
          </cell>
          <cell r="M137">
            <v>-2.7</v>
          </cell>
        </row>
        <row r="138">
          <cell r="A138">
            <v>43019</v>
          </cell>
          <cell r="B138">
            <v>1856.2</v>
          </cell>
          <cell r="C138">
            <v>1856.2</v>
          </cell>
          <cell r="D138">
            <v>1835.25</v>
          </cell>
          <cell r="E138">
            <v>1841.35</v>
          </cell>
          <cell r="F138">
            <v>1845.2323529411699</v>
          </cell>
          <cell r="G138">
            <v>340</v>
          </cell>
          <cell r="H138">
            <v>70</v>
          </cell>
          <cell r="I138">
            <v>627379</v>
          </cell>
          <cell r="J138">
            <v>232</v>
          </cell>
          <cell r="K138">
            <v>68.239999999999995</v>
          </cell>
          <cell r="L138">
            <v>20.95</v>
          </cell>
          <cell r="M138">
            <v>-14.85</v>
          </cell>
        </row>
        <row r="139">
          <cell r="A139">
            <v>43018</v>
          </cell>
          <cell r="B139">
            <v>1879.95</v>
          </cell>
          <cell r="C139">
            <v>1880</v>
          </cell>
          <cell r="D139">
            <v>1830</v>
          </cell>
          <cell r="E139">
            <v>1838.65</v>
          </cell>
          <cell r="F139">
            <v>1855.1700879765301</v>
          </cell>
          <cell r="G139">
            <v>682</v>
          </cell>
          <cell r="H139">
            <v>153</v>
          </cell>
          <cell r="I139">
            <v>1265226</v>
          </cell>
          <cell r="J139">
            <v>321</v>
          </cell>
          <cell r="K139">
            <v>47.07</v>
          </cell>
          <cell r="L139">
            <v>50</v>
          </cell>
          <cell r="M139">
            <v>-41.3</v>
          </cell>
        </row>
        <row r="140">
          <cell r="A140">
            <v>43017</v>
          </cell>
          <cell r="B140">
            <v>1879.95</v>
          </cell>
          <cell r="C140">
            <v>1880</v>
          </cell>
          <cell r="D140">
            <v>1840</v>
          </cell>
          <cell r="E140">
            <v>1851.8</v>
          </cell>
          <cell r="F140">
            <v>1862.5185185185101</v>
          </cell>
          <cell r="G140">
            <v>999</v>
          </cell>
          <cell r="H140">
            <v>165</v>
          </cell>
          <cell r="I140">
            <v>1860656</v>
          </cell>
          <cell r="J140">
            <v>400</v>
          </cell>
          <cell r="K140">
            <v>40.04</v>
          </cell>
          <cell r="L140">
            <v>40</v>
          </cell>
          <cell r="M140">
            <v>-28.15</v>
          </cell>
        </row>
        <row r="141">
          <cell r="A141">
            <v>43014</v>
          </cell>
          <cell r="B141">
            <v>1886.8</v>
          </cell>
          <cell r="C141">
            <v>1928</v>
          </cell>
          <cell r="D141">
            <v>1855</v>
          </cell>
          <cell r="E141">
            <v>1862.6</v>
          </cell>
          <cell r="F141">
            <v>1883.9397993310999</v>
          </cell>
          <cell r="G141">
            <v>897</v>
          </cell>
          <cell r="H141">
            <v>153</v>
          </cell>
          <cell r="I141">
            <v>1689894</v>
          </cell>
          <cell r="J141">
            <v>210</v>
          </cell>
          <cell r="K141">
            <v>23.41</v>
          </cell>
          <cell r="L141">
            <v>73</v>
          </cell>
          <cell r="M141">
            <v>-24.2</v>
          </cell>
        </row>
        <row r="142">
          <cell r="A142">
            <v>43013</v>
          </cell>
          <cell r="B142">
            <v>1901.15</v>
          </cell>
          <cell r="C142">
            <v>1925</v>
          </cell>
          <cell r="D142">
            <v>1853</v>
          </cell>
          <cell r="E142">
            <v>1870.4</v>
          </cell>
          <cell r="F142">
            <v>1888.54112554112</v>
          </cell>
          <cell r="G142">
            <v>231</v>
          </cell>
          <cell r="H142">
            <v>71</v>
          </cell>
          <cell r="I142">
            <v>436253</v>
          </cell>
          <cell r="J142">
            <v>113</v>
          </cell>
          <cell r="K142">
            <v>48.92</v>
          </cell>
          <cell r="L142">
            <v>72</v>
          </cell>
          <cell r="M142">
            <v>-30.75</v>
          </cell>
        </row>
        <row r="143">
          <cell r="A143">
            <v>43012</v>
          </cell>
          <cell r="B143">
            <v>1929.95</v>
          </cell>
          <cell r="C143">
            <v>1929.95</v>
          </cell>
          <cell r="D143">
            <v>1900.95</v>
          </cell>
          <cell r="E143">
            <v>1904.75</v>
          </cell>
          <cell r="F143">
            <v>1911.2109090909</v>
          </cell>
          <cell r="G143">
            <v>275</v>
          </cell>
          <cell r="H143">
            <v>62</v>
          </cell>
          <cell r="I143">
            <v>525583</v>
          </cell>
          <cell r="J143">
            <v>175</v>
          </cell>
          <cell r="K143">
            <v>63.64</v>
          </cell>
          <cell r="L143">
            <v>29</v>
          </cell>
          <cell r="M143">
            <v>-25.2</v>
          </cell>
        </row>
        <row r="144">
          <cell r="A144">
            <v>43011</v>
          </cell>
          <cell r="B144">
            <v>1928.45</v>
          </cell>
          <cell r="C144">
            <v>1930</v>
          </cell>
          <cell r="D144">
            <v>1880</v>
          </cell>
          <cell r="E144">
            <v>1911.9</v>
          </cell>
          <cell r="F144">
            <v>1913.7394636015299</v>
          </cell>
          <cell r="G144">
            <v>522</v>
          </cell>
          <cell r="H144">
            <v>122</v>
          </cell>
          <cell r="I144">
            <v>998972</v>
          </cell>
          <cell r="J144">
            <v>256</v>
          </cell>
          <cell r="K144">
            <v>49.04</v>
          </cell>
          <cell r="L144">
            <v>50</v>
          </cell>
          <cell r="M144">
            <v>-16.55</v>
          </cell>
        </row>
        <row r="145">
          <cell r="A145">
            <v>43007</v>
          </cell>
          <cell r="B145">
            <v>1850</v>
          </cell>
          <cell r="C145">
            <v>1950</v>
          </cell>
          <cell r="D145">
            <v>1845.5</v>
          </cell>
          <cell r="E145">
            <v>1922.15</v>
          </cell>
          <cell r="F145">
            <v>1891.4687045123701</v>
          </cell>
          <cell r="G145">
            <v>1374</v>
          </cell>
          <cell r="H145">
            <v>279</v>
          </cell>
          <cell r="I145">
            <v>2598878</v>
          </cell>
          <cell r="J145">
            <v>905</v>
          </cell>
          <cell r="K145">
            <v>65.87</v>
          </cell>
          <cell r="L145">
            <v>104.5</v>
          </cell>
          <cell r="M145">
            <v>72.150000000000006</v>
          </cell>
        </row>
        <row r="146">
          <cell r="A146">
            <v>43006</v>
          </cell>
          <cell r="B146">
            <v>1795</v>
          </cell>
          <cell r="C146">
            <v>1889</v>
          </cell>
          <cell r="D146">
            <v>1779.35</v>
          </cell>
          <cell r="E146">
            <v>1850.3</v>
          </cell>
          <cell r="F146">
            <v>1835.77035490605</v>
          </cell>
          <cell r="G146">
            <v>958</v>
          </cell>
          <cell r="H146">
            <v>163</v>
          </cell>
          <cell r="I146">
            <v>1758668</v>
          </cell>
          <cell r="J146">
            <v>595</v>
          </cell>
          <cell r="K146">
            <v>62.11</v>
          </cell>
          <cell r="L146">
            <v>109.65</v>
          </cell>
          <cell r="M146">
            <v>55.3</v>
          </cell>
        </row>
        <row r="147">
          <cell r="A147">
            <v>43005</v>
          </cell>
          <cell r="B147">
            <v>1832.65</v>
          </cell>
          <cell r="C147">
            <v>1832.7</v>
          </cell>
          <cell r="D147">
            <v>1790</v>
          </cell>
          <cell r="E147">
            <v>1793.65</v>
          </cell>
          <cell r="F147">
            <v>1797.26717557251</v>
          </cell>
          <cell r="G147">
            <v>393</v>
          </cell>
          <cell r="H147">
            <v>76</v>
          </cell>
          <cell r="I147">
            <v>706326</v>
          </cell>
          <cell r="J147">
            <v>266</v>
          </cell>
          <cell r="K147">
            <v>67.680000000000007</v>
          </cell>
          <cell r="L147">
            <v>42.7</v>
          </cell>
          <cell r="M147">
            <v>-39</v>
          </cell>
        </row>
        <row r="148">
          <cell r="A148">
            <v>43004</v>
          </cell>
          <cell r="B148">
            <v>1803.65</v>
          </cell>
          <cell r="C148">
            <v>1825</v>
          </cell>
          <cell r="D148">
            <v>1795.35</v>
          </cell>
          <cell r="E148">
            <v>1808.05</v>
          </cell>
          <cell r="F148">
            <v>1809.0510835913301</v>
          </cell>
          <cell r="G148">
            <v>646</v>
          </cell>
          <cell r="H148">
            <v>105</v>
          </cell>
          <cell r="I148">
            <v>1168647</v>
          </cell>
          <cell r="J148">
            <v>421</v>
          </cell>
          <cell r="K148">
            <v>65.17</v>
          </cell>
          <cell r="L148">
            <v>29.65</v>
          </cell>
          <cell r="M148">
            <v>4.4000000000000004</v>
          </cell>
        </row>
        <row r="149">
          <cell r="A149">
            <v>43003</v>
          </cell>
          <cell r="B149">
            <v>1852</v>
          </cell>
          <cell r="C149">
            <v>1852</v>
          </cell>
          <cell r="D149">
            <v>1780.4</v>
          </cell>
          <cell r="E149">
            <v>1815.75</v>
          </cell>
          <cell r="F149">
            <v>1802.45246604717</v>
          </cell>
          <cell r="G149">
            <v>2798</v>
          </cell>
          <cell r="H149">
            <v>285</v>
          </cell>
          <cell r="I149">
            <v>5043262</v>
          </cell>
          <cell r="J149">
            <v>1178</v>
          </cell>
          <cell r="K149">
            <v>42.1</v>
          </cell>
          <cell r="L149">
            <v>71.599999999999994</v>
          </cell>
          <cell r="M149">
            <v>-36.25</v>
          </cell>
        </row>
        <row r="150">
          <cell r="A150">
            <v>43000</v>
          </cell>
          <cell r="B150">
            <v>1912.3</v>
          </cell>
          <cell r="C150">
            <v>1912.3</v>
          </cell>
          <cell r="D150">
            <v>1861</v>
          </cell>
          <cell r="E150">
            <v>1866</v>
          </cell>
          <cell r="F150">
            <v>1879.2415730337</v>
          </cell>
          <cell r="G150">
            <v>1068</v>
          </cell>
          <cell r="H150">
            <v>184</v>
          </cell>
          <cell r="I150">
            <v>2007030</v>
          </cell>
          <cell r="J150">
            <v>559</v>
          </cell>
          <cell r="K150">
            <v>52.34</v>
          </cell>
          <cell r="L150">
            <v>51.3</v>
          </cell>
          <cell r="M150">
            <v>-46.3</v>
          </cell>
        </row>
        <row r="151">
          <cell r="A151">
            <v>42999</v>
          </cell>
          <cell r="B151">
            <v>1904.95</v>
          </cell>
          <cell r="C151">
            <v>1934.4</v>
          </cell>
          <cell r="D151">
            <v>1885</v>
          </cell>
          <cell r="E151">
            <v>1912.3</v>
          </cell>
          <cell r="F151">
            <v>1910.15366795366</v>
          </cell>
          <cell r="G151">
            <v>1295</v>
          </cell>
          <cell r="H151">
            <v>218</v>
          </cell>
          <cell r="I151">
            <v>2473649</v>
          </cell>
          <cell r="J151">
            <v>802</v>
          </cell>
          <cell r="K151">
            <v>61.93</v>
          </cell>
          <cell r="L151">
            <v>49.4</v>
          </cell>
          <cell r="M151">
            <v>7.35</v>
          </cell>
        </row>
        <row r="152">
          <cell r="A152">
            <v>42998</v>
          </cell>
          <cell r="B152">
            <v>1879.6</v>
          </cell>
          <cell r="C152">
            <v>1951</v>
          </cell>
          <cell r="D152">
            <v>1877.45</v>
          </cell>
          <cell r="E152">
            <v>1892.55</v>
          </cell>
          <cell r="F152">
            <v>1915.9104410441</v>
          </cell>
          <cell r="G152">
            <v>4444</v>
          </cell>
          <cell r="H152">
            <v>560</v>
          </cell>
          <cell r="I152">
            <v>8514306</v>
          </cell>
          <cell r="J152">
            <v>2558</v>
          </cell>
          <cell r="K152">
            <v>57.56</v>
          </cell>
          <cell r="L152">
            <v>73.55</v>
          </cell>
          <cell r="M152">
            <v>12.95</v>
          </cell>
        </row>
        <row r="153">
          <cell r="A153">
            <v>42997</v>
          </cell>
          <cell r="B153">
            <v>1820.25</v>
          </cell>
          <cell r="C153">
            <v>1861</v>
          </cell>
          <cell r="D153">
            <v>1802.1</v>
          </cell>
          <cell r="E153">
            <v>1846.05</v>
          </cell>
          <cell r="F153">
            <v>1830.5552282768699</v>
          </cell>
          <cell r="G153">
            <v>679</v>
          </cell>
          <cell r="H153">
            <v>146</v>
          </cell>
          <cell r="I153">
            <v>1242947</v>
          </cell>
          <cell r="J153">
            <v>412</v>
          </cell>
          <cell r="K153">
            <v>60.68</v>
          </cell>
          <cell r="L153">
            <v>58.9</v>
          </cell>
          <cell r="M153">
            <v>25.8</v>
          </cell>
        </row>
        <row r="154">
          <cell r="A154">
            <v>42996</v>
          </cell>
          <cell r="B154">
            <v>1834.85</v>
          </cell>
          <cell r="C154">
            <v>1835</v>
          </cell>
          <cell r="D154">
            <v>1811</v>
          </cell>
          <cell r="E154">
            <v>1820.25</v>
          </cell>
          <cell r="F154">
            <v>1827.1320450885601</v>
          </cell>
          <cell r="G154">
            <v>621</v>
          </cell>
          <cell r="H154">
            <v>70</v>
          </cell>
          <cell r="I154">
            <v>1134649</v>
          </cell>
          <cell r="J154">
            <v>504</v>
          </cell>
          <cell r="K154">
            <v>81.16</v>
          </cell>
          <cell r="L154">
            <v>24</v>
          </cell>
          <cell r="M154">
            <v>-14.6</v>
          </cell>
        </row>
        <row r="155">
          <cell r="A155">
            <v>42993</v>
          </cell>
          <cell r="B155">
            <v>1825.95</v>
          </cell>
          <cell r="C155">
            <v>1829.95</v>
          </cell>
          <cell r="D155">
            <v>1800</v>
          </cell>
          <cell r="E155">
            <v>1809.15</v>
          </cell>
          <cell r="F155">
            <v>1813.0127737226201</v>
          </cell>
          <cell r="G155">
            <v>548</v>
          </cell>
          <cell r="H155">
            <v>81</v>
          </cell>
          <cell r="I155">
            <v>993531</v>
          </cell>
          <cell r="J155">
            <v>360</v>
          </cell>
          <cell r="K155">
            <v>65.69</v>
          </cell>
          <cell r="L155">
            <v>29.95</v>
          </cell>
          <cell r="M155">
            <v>-16.8</v>
          </cell>
        </row>
        <row r="156">
          <cell r="A156">
            <v>42992</v>
          </cell>
          <cell r="B156">
            <v>1792.05</v>
          </cell>
          <cell r="C156">
            <v>1835</v>
          </cell>
          <cell r="D156">
            <v>1792</v>
          </cell>
          <cell r="E156">
            <v>1822.75</v>
          </cell>
          <cell r="F156">
            <v>1816.8430493273499</v>
          </cell>
          <cell r="G156">
            <v>1338</v>
          </cell>
          <cell r="H156">
            <v>181</v>
          </cell>
          <cell r="I156">
            <v>2430936</v>
          </cell>
          <cell r="J156">
            <v>780</v>
          </cell>
          <cell r="K156">
            <v>58.3</v>
          </cell>
          <cell r="L156">
            <v>43</v>
          </cell>
          <cell r="M156">
            <v>30.7</v>
          </cell>
        </row>
        <row r="157">
          <cell r="A157">
            <v>42991</v>
          </cell>
          <cell r="B157">
            <v>1844.1</v>
          </cell>
          <cell r="C157">
            <v>1854</v>
          </cell>
          <cell r="D157">
            <v>1815</v>
          </cell>
          <cell r="E157">
            <v>1825.45</v>
          </cell>
          <cell r="F157">
            <v>1841.43223443223</v>
          </cell>
          <cell r="G157">
            <v>273</v>
          </cell>
          <cell r="H157">
            <v>65</v>
          </cell>
          <cell r="I157">
            <v>502711</v>
          </cell>
          <cell r="J157">
            <v>185</v>
          </cell>
          <cell r="K157">
            <v>67.77</v>
          </cell>
          <cell r="L157">
            <v>39</v>
          </cell>
          <cell r="M157">
            <v>-18.649999999999999</v>
          </cell>
        </row>
        <row r="158">
          <cell r="A158">
            <v>42990</v>
          </cell>
          <cell r="B158">
            <v>1818</v>
          </cell>
          <cell r="C158">
            <v>1855</v>
          </cell>
          <cell r="D158">
            <v>1812</v>
          </cell>
          <cell r="E158">
            <v>1851.5</v>
          </cell>
          <cell r="F158">
            <v>1824.7265917602899</v>
          </cell>
          <cell r="G158">
            <v>1869</v>
          </cell>
          <cell r="H158">
            <v>272</v>
          </cell>
          <cell r="I158">
            <v>3410414</v>
          </cell>
          <cell r="J158">
            <v>982</v>
          </cell>
          <cell r="K158">
            <v>52.54</v>
          </cell>
          <cell r="L158">
            <v>43</v>
          </cell>
          <cell r="M158">
            <v>33.5</v>
          </cell>
        </row>
        <row r="159">
          <cell r="A159">
            <v>42989</v>
          </cell>
          <cell r="B159">
            <v>1814.1</v>
          </cell>
          <cell r="C159">
            <v>1830</v>
          </cell>
          <cell r="D159">
            <v>1794.5</v>
          </cell>
          <cell r="E159">
            <v>1815.55</v>
          </cell>
          <cell r="F159">
            <v>1811.85582255083</v>
          </cell>
          <cell r="G159">
            <v>541</v>
          </cell>
          <cell r="H159">
            <v>83</v>
          </cell>
          <cell r="I159">
            <v>980214</v>
          </cell>
          <cell r="J159">
            <v>384</v>
          </cell>
          <cell r="K159">
            <v>70.98</v>
          </cell>
          <cell r="L159">
            <v>35.5</v>
          </cell>
          <cell r="M159">
            <v>1.45</v>
          </cell>
        </row>
        <row r="160">
          <cell r="A160">
            <v>42986</v>
          </cell>
          <cell r="B160">
            <v>1810.95</v>
          </cell>
          <cell r="C160">
            <v>1820</v>
          </cell>
          <cell r="D160">
            <v>1800.05</v>
          </cell>
          <cell r="E160">
            <v>1815.15</v>
          </cell>
          <cell r="F160">
            <v>1810.8461538461499</v>
          </cell>
          <cell r="G160">
            <v>169</v>
          </cell>
          <cell r="H160">
            <v>40</v>
          </cell>
          <cell r="I160">
            <v>306033</v>
          </cell>
          <cell r="J160">
            <v>111</v>
          </cell>
          <cell r="K160">
            <v>65.680000000000007</v>
          </cell>
          <cell r="L160">
            <v>19.95</v>
          </cell>
          <cell r="M160">
            <v>4.2</v>
          </cell>
        </row>
        <row r="161">
          <cell r="A161">
            <v>42985</v>
          </cell>
          <cell r="B161">
            <v>1830.7</v>
          </cell>
          <cell r="C161">
            <v>1845.3</v>
          </cell>
          <cell r="D161">
            <v>1792</v>
          </cell>
          <cell r="E161">
            <v>1802.1</v>
          </cell>
          <cell r="F161">
            <v>1811.65060240963</v>
          </cell>
          <cell r="G161">
            <v>747</v>
          </cell>
          <cell r="H161">
            <v>118</v>
          </cell>
          <cell r="I161">
            <v>1353303</v>
          </cell>
          <cell r="J161">
            <v>524</v>
          </cell>
          <cell r="K161">
            <v>70.150000000000006</v>
          </cell>
          <cell r="L161">
            <v>53.3</v>
          </cell>
          <cell r="M161">
            <v>-28.6</v>
          </cell>
        </row>
        <row r="162">
          <cell r="A162">
            <v>42984</v>
          </cell>
          <cell r="B162">
            <v>1824.95</v>
          </cell>
          <cell r="C162">
            <v>1845</v>
          </cell>
          <cell r="D162">
            <v>1813.25</v>
          </cell>
          <cell r="E162">
            <v>1831</v>
          </cell>
          <cell r="F162">
            <v>1828.6515837104</v>
          </cell>
          <cell r="G162">
            <v>221</v>
          </cell>
          <cell r="H162">
            <v>73</v>
          </cell>
          <cell r="I162">
            <v>404132</v>
          </cell>
          <cell r="J162">
            <v>111</v>
          </cell>
          <cell r="K162">
            <v>50.23</v>
          </cell>
          <cell r="L162">
            <v>31.75</v>
          </cell>
          <cell r="M162">
            <v>6.05</v>
          </cell>
        </row>
        <row r="163">
          <cell r="A163">
            <v>42983</v>
          </cell>
          <cell r="B163">
            <v>1848.95</v>
          </cell>
          <cell r="C163">
            <v>1850</v>
          </cell>
          <cell r="D163">
            <v>1835</v>
          </cell>
          <cell r="E163">
            <v>1843.8</v>
          </cell>
          <cell r="F163">
            <v>1843.0511363636299</v>
          </cell>
          <cell r="G163">
            <v>352</v>
          </cell>
          <cell r="H163">
            <v>41</v>
          </cell>
          <cell r="I163">
            <v>648754</v>
          </cell>
          <cell r="J163">
            <v>200</v>
          </cell>
          <cell r="K163">
            <v>56.82</v>
          </cell>
          <cell r="L163">
            <v>15</v>
          </cell>
          <cell r="M163">
            <v>-5.15</v>
          </cell>
        </row>
        <row r="164">
          <cell r="A164">
            <v>42982</v>
          </cell>
          <cell r="B164">
            <v>1855</v>
          </cell>
          <cell r="C164">
            <v>1855</v>
          </cell>
          <cell r="D164">
            <v>1805.75</v>
          </cell>
          <cell r="E164">
            <v>1838.1</v>
          </cell>
          <cell r="F164">
            <v>1836.46188340807</v>
          </cell>
          <cell r="G164">
            <v>446</v>
          </cell>
          <cell r="H164">
            <v>68</v>
          </cell>
          <cell r="I164">
            <v>819062</v>
          </cell>
          <cell r="J164">
            <v>340</v>
          </cell>
          <cell r="K164">
            <v>76.23</v>
          </cell>
          <cell r="L164">
            <v>49.25</v>
          </cell>
          <cell r="M164">
            <v>-16.899999999999999</v>
          </cell>
        </row>
        <row r="165">
          <cell r="A165">
            <v>42979</v>
          </cell>
          <cell r="B165">
            <v>1835</v>
          </cell>
          <cell r="C165">
            <v>1883.6</v>
          </cell>
          <cell r="D165">
            <v>1835</v>
          </cell>
          <cell r="E165">
            <v>1848.55</v>
          </cell>
          <cell r="F165">
            <v>1859.7291666666599</v>
          </cell>
          <cell r="G165">
            <v>1056</v>
          </cell>
          <cell r="H165">
            <v>219</v>
          </cell>
          <cell r="I165">
            <v>1963874</v>
          </cell>
          <cell r="J165">
            <v>532</v>
          </cell>
          <cell r="K165">
            <v>50.38</v>
          </cell>
          <cell r="L165">
            <v>48.6</v>
          </cell>
          <cell r="M165">
            <v>13.55</v>
          </cell>
        </row>
        <row r="166">
          <cell r="A166">
            <v>42978</v>
          </cell>
          <cell r="B166">
            <v>1800</v>
          </cell>
          <cell r="C166">
            <v>1830</v>
          </cell>
          <cell r="D166">
            <v>1780</v>
          </cell>
          <cell r="E166">
            <v>1818.65</v>
          </cell>
          <cell r="F166">
            <v>1804.1608108108101</v>
          </cell>
          <cell r="G166">
            <v>740</v>
          </cell>
          <cell r="H166">
            <v>116</v>
          </cell>
          <cell r="I166">
            <v>1335079</v>
          </cell>
          <cell r="L166">
            <v>50</v>
          </cell>
          <cell r="M166">
            <v>18.649999999999999</v>
          </cell>
        </row>
        <row r="167">
          <cell r="A167">
            <v>42977</v>
          </cell>
          <cell r="B167">
            <v>1795.5</v>
          </cell>
          <cell r="C167">
            <v>1795.5</v>
          </cell>
          <cell r="D167">
            <v>1747.35</v>
          </cell>
          <cell r="E167">
            <v>1793.85</v>
          </cell>
          <cell r="F167">
            <v>1781.9521531100399</v>
          </cell>
          <cell r="G167">
            <v>627</v>
          </cell>
          <cell r="H167">
            <v>102</v>
          </cell>
          <cell r="I167">
            <v>1117284</v>
          </cell>
          <cell r="J167">
            <v>309</v>
          </cell>
          <cell r="K167">
            <v>49.28</v>
          </cell>
          <cell r="L167">
            <v>48.15</v>
          </cell>
          <cell r="M167">
            <v>-1.65</v>
          </cell>
        </row>
        <row r="168">
          <cell r="A168">
            <v>42976</v>
          </cell>
          <cell r="B168">
            <v>1790.95</v>
          </cell>
          <cell r="C168">
            <v>1812.25</v>
          </cell>
          <cell r="D168">
            <v>1786.5</v>
          </cell>
          <cell r="E168">
            <v>1794.3</v>
          </cell>
          <cell r="F168">
            <v>1792.4929245282999</v>
          </cell>
          <cell r="G168">
            <v>424</v>
          </cell>
          <cell r="H168">
            <v>85</v>
          </cell>
          <cell r="I168">
            <v>760017</v>
          </cell>
          <cell r="J168">
            <v>274</v>
          </cell>
          <cell r="K168">
            <v>64.62</v>
          </cell>
          <cell r="L168">
            <v>25.75</v>
          </cell>
          <cell r="M168">
            <v>3.35</v>
          </cell>
        </row>
        <row r="169">
          <cell r="A169">
            <v>42975</v>
          </cell>
          <cell r="B169">
            <v>1769.8</v>
          </cell>
          <cell r="C169">
            <v>1795.75</v>
          </cell>
          <cell r="D169">
            <v>1760.85</v>
          </cell>
          <cell r="E169">
            <v>1787.7</v>
          </cell>
          <cell r="F169">
            <v>1778.90491803278</v>
          </cell>
          <cell r="G169">
            <v>305</v>
          </cell>
          <cell r="H169">
            <v>92</v>
          </cell>
          <cell r="I169">
            <v>542566</v>
          </cell>
          <cell r="J169">
            <v>198</v>
          </cell>
          <cell r="K169">
            <v>64.92</v>
          </cell>
          <cell r="L169">
            <v>34.9</v>
          </cell>
          <cell r="M169">
            <v>17.899999999999999</v>
          </cell>
        </row>
        <row r="170">
          <cell r="A170">
            <v>42971</v>
          </cell>
          <cell r="B170">
            <v>1750.05</v>
          </cell>
          <cell r="C170">
            <v>1780.05</v>
          </cell>
          <cell r="D170">
            <v>1750.05</v>
          </cell>
          <cell r="E170">
            <v>1773.05</v>
          </cell>
          <cell r="F170">
            <v>1768.3959390862899</v>
          </cell>
          <cell r="G170">
            <v>197</v>
          </cell>
          <cell r="H170">
            <v>38</v>
          </cell>
          <cell r="I170">
            <v>348374</v>
          </cell>
          <cell r="J170">
            <v>99</v>
          </cell>
          <cell r="K170">
            <v>50.25</v>
          </cell>
          <cell r="L170">
            <v>30</v>
          </cell>
          <cell r="M170">
            <v>23</v>
          </cell>
        </row>
        <row r="171">
          <cell r="A171">
            <v>42970</v>
          </cell>
          <cell r="B171">
            <v>1763</v>
          </cell>
          <cell r="C171">
            <v>1774.95</v>
          </cell>
          <cell r="D171">
            <v>1745</v>
          </cell>
          <cell r="E171">
            <v>1756.05</v>
          </cell>
          <cell r="F171">
            <v>1754.7346153846099</v>
          </cell>
          <cell r="G171">
            <v>260</v>
          </cell>
          <cell r="H171">
            <v>62</v>
          </cell>
          <cell r="I171">
            <v>456231</v>
          </cell>
          <cell r="J171">
            <v>100</v>
          </cell>
          <cell r="K171">
            <v>38.46</v>
          </cell>
          <cell r="L171">
            <v>29.95</v>
          </cell>
          <cell r="M171">
            <v>-6.95</v>
          </cell>
        </row>
        <row r="172">
          <cell r="A172">
            <v>42969</v>
          </cell>
          <cell r="B172">
            <v>1753</v>
          </cell>
          <cell r="C172">
            <v>1763.7</v>
          </cell>
          <cell r="D172">
            <v>1742.05</v>
          </cell>
          <cell r="E172">
            <v>1750</v>
          </cell>
          <cell r="F172">
            <v>1749.7666666666601</v>
          </cell>
          <cell r="G172">
            <v>240</v>
          </cell>
          <cell r="H172">
            <v>76</v>
          </cell>
          <cell r="I172">
            <v>419944</v>
          </cell>
          <cell r="J172">
            <v>162</v>
          </cell>
          <cell r="K172">
            <v>67.5</v>
          </cell>
          <cell r="L172">
            <v>21.65</v>
          </cell>
          <cell r="M172">
            <v>-3</v>
          </cell>
        </row>
        <row r="173">
          <cell r="A173">
            <v>42968</v>
          </cell>
          <cell r="B173">
            <v>1770.05</v>
          </cell>
          <cell r="C173">
            <v>1770.05</v>
          </cell>
          <cell r="D173">
            <v>1735</v>
          </cell>
          <cell r="E173">
            <v>1743.7</v>
          </cell>
          <cell r="F173">
            <v>1754.68316831683</v>
          </cell>
          <cell r="G173">
            <v>303</v>
          </cell>
          <cell r="H173">
            <v>69</v>
          </cell>
          <cell r="I173">
            <v>531669</v>
          </cell>
          <cell r="J173">
            <v>169</v>
          </cell>
          <cell r="K173">
            <v>55.78</v>
          </cell>
          <cell r="L173">
            <v>35.049999999999997</v>
          </cell>
          <cell r="M173">
            <v>-26.35</v>
          </cell>
        </row>
        <row r="174">
          <cell r="A174">
            <v>42965</v>
          </cell>
          <cell r="B174">
            <v>1770</v>
          </cell>
          <cell r="C174">
            <v>1779.05</v>
          </cell>
          <cell r="D174">
            <v>1752.2</v>
          </cell>
          <cell r="E174">
            <v>1771.05</v>
          </cell>
          <cell r="F174">
            <v>1765.02359882005</v>
          </cell>
          <cell r="G174">
            <v>339</v>
          </cell>
          <cell r="H174">
            <v>59</v>
          </cell>
          <cell r="I174">
            <v>598343</v>
          </cell>
          <cell r="J174">
            <v>251</v>
          </cell>
          <cell r="K174">
            <v>74.040000000000006</v>
          </cell>
          <cell r="L174">
            <v>26.85</v>
          </cell>
          <cell r="M174">
            <v>1.05</v>
          </cell>
        </row>
        <row r="175">
          <cell r="A175">
            <v>42964</v>
          </cell>
          <cell r="B175">
            <v>1781.15</v>
          </cell>
          <cell r="C175">
            <v>1815</v>
          </cell>
          <cell r="D175">
            <v>1770</v>
          </cell>
          <cell r="E175">
            <v>1790.1</v>
          </cell>
          <cell r="F175">
            <v>1786.68780487804</v>
          </cell>
          <cell r="G175">
            <v>205</v>
          </cell>
          <cell r="H175">
            <v>45</v>
          </cell>
          <cell r="I175">
            <v>366271</v>
          </cell>
          <cell r="J175">
            <v>148</v>
          </cell>
          <cell r="K175">
            <v>72.2</v>
          </cell>
          <cell r="L175">
            <v>45</v>
          </cell>
          <cell r="M175">
            <v>8.9499999999999993</v>
          </cell>
        </row>
        <row r="176">
          <cell r="A176">
            <v>42963</v>
          </cell>
          <cell r="B176">
            <v>1761</v>
          </cell>
          <cell r="C176">
            <v>1800</v>
          </cell>
          <cell r="D176">
            <v>1761</v>
          </cell>
          <cell r="E176">
            <v>1785.7</v>
          </cell>
          <cell r="F176">
            <v>1786.33611691022</v>
          </cell>
          <cell r="G176">
            <v>479</v>
          </cell>
          <cell r="H176">
            <v>87</v>
          </cell>
          <cell r="I176">
            <v>855655</v>
          </cell>
          <cell r="J176">
            <v>296</v>
          </cell>
          <cell r="K176">
            <v>61.8</v>
          </cell>
          <cell r="L176">
            <v>39</v>
          </cell>
          <cell r="M176">
            <v>24.7</v>
          </cell>
        </row>
        <row r="177">
          <cell r="A177">
            <v>42961</v>
          </cell>
          <cell r="B177">
            <v>1779</v>
          </cell>
          <cell r="C177">
            <v>1798.5</v>
          </cell>
          <cell r="D177">
            <v>1752</v>
          </cell>
          <cell r="E177">
            <v>1776.6</v>
          </cell>
          <cell r="F177">
            <v>1769.29067508499</v>
          </cell>
          <cell r="G177">
            <v>4118</v>
          </cell>
          <cell r="H177">
            <v>208</v>
          </cell>
          <cell r="I177">
            <v>7285939</v>
          </cell>
          <cell r="J177">
            <v>658</v>
          </cell>
          <cell r="K177">
            <v>15.98</v>
          </cell>
          <cell r="L177">
            <v>46.5</v>
          </cell>
          <cell r="M177">
            <v>-2.4</v>
          </cell>
        </row>
        <row r="178">
          <cell r="A178">
            <v>42958</v>
          </cell>
          <cell r="B178">
            <v>1743.5</v>
          </cell>
          <cell r="C178">
            <v>1775</v>
          </cell>
          <cell r="D178">
            <v>1717</v>
          </cell>
          <cell r="E178">
            <v>1755.25</v>
          </cell>
          <cell r="F178">
            <v>1731.04721291501</v>
          </cell>
          <cell r="G178">
            <v>3283</v>
          </cell>
          <cell r="H178">
            <v>188</v>
          </cell>
          <cell r="I178">
            <v>5683028</v>
          </cell>
          <cell r="J178">
            <v>677</v>
          </cell>
          <cell r="K178">
            <v>20.62</v>
          </cell>
          <cell r="L178">
            <v>58</v>
          </cell>
          <cell r="M178">
            <v>11.75</v>
          </cell>
        </row>
        <row r="179">
          <cell r="A179">
            <v>42957</v>
          </cell>
          <cell r="B179">
            <v>1795</v>
          </cell>
          <cell r="C179">
            <v>1795</v>
          </cell>
          <cell r="D179">
            <v>1715.7</v>
          </cell>
          <cell r="E179">
            <v>1785</v>
          </cell>
          <cell r="F179">
            <v>1769.1946902654799</v>
          </cell>
          <cell r="G179">
            <v>4294</v>
          </cell>
          <cell r="H179">
            <v>104</v>
          </cell>
          <cell r="I179">
            <v>7596922</v>
          </cell>
          <cell r="J179">
            <v>148</v>
          </cell>
          <cell r="K179">
            <v>3.45</v>
          </cell>
          <cell r="L179">
            <v>79.3</v>
          </cell>
          <cell r="M179">
            <v>-10</v>
          </cell>
        </row>
        <row r="180">
          <cell r="A180">
            <v>42956</v>
          </cell>
          <cell r="B180">
            <v>1777</v>
          </cell>
          <cell r="C180">
            <v>1810</v>
          </cell>
          <cell r="D180">
            <v>1771</v>
          </cell>
          <cell r="E180">
            <v>1802.15</v>
          </cell>
          <cell r="F180">
            <v>1784.6495575221199</v>
          </cell>
          <cell r="G180">
            <v>2260</v>
          </cell>
          <cell r="H180">
            <v>75</v>
          </cell>
          <cell r="I180">
            <v>4033308</v>
          </cell>
          <cell r="J180">
            <v>158</v>
          </cell>
          <cell r="K180">
            <v>6.99</v>
          </cell>
          <cell r="L180">
            <v>39</v>
          </cell>
          <cell r="M180">
            <v>25.15</v>
          </cell>
        </row>
        <row r="181">
          <cell r="A181">
            <v>42955</v>
          </cell>
          <cell r="B181">
            <v>1790</v>
          </cell>
          <cell r="C181">
            <v>1811</v>
          </cell>
          <cell r="D181">
            <v>1774.25</v>
          </cell>
          <cell r="E181">
            <v>1799.05</v>
          </cell>
          <cell r="F181">
            <v>1790.8394495412799</v>
          </cell>
          <cell r="G181">
            <v>218</v>
          </cell>
          <cell r="H181">
            <v>67</v>
          </cell>
          <cell r="I181">
            <v>390403</v>
          </cell>
          <cell r="J181">
            <v>146</v>
          </cell>
          <cell r="K181">
            <v>66.97</v>
          </cell>
          <cell r="L181">
            <v>36.75</v>
          </cell>
          <cell r="M181">
            <v>9.0500000000000007</v>
          </cell>
        </row>
        <row r="182">
          <cell r="A182">
            <v>42954</v>
          </cell>
          <cell r="B182">
            <v>1783.65</v>
          </cell>
          <cell r="C182">
            <v>1820</v>
          </cell>
          <cell r="D182">
            <v>1770</v>
          </cell>
          <cell r="E182">
            <v>1800.1</v>
          </cell>
          <cell r="F182">
            <v>1790.44725738396</v>
          </cell>
          <cell r="G182">
            <v>237</v>
          </cell>
          <cell r="H182">
            <v>54</v>
          </cell>
          <cell r="I182">
            <v>424336</v>
          </cell>
          <cell r="J182">
            <v>171</v>
          </cell>
          <cell r="K182">
            <v>72.150000000000006</v>
          </cell>
          <cell r="L182">
            <v>50</v>
          </cell>
          <cell r="M182">
            <v>16.45</v>
          </cell>
        </row>
        <row r="183">
          <cell r="A183">
            <v>42951</v>
          </cell>
          <cell r="B183">
            <v>1750</v>
          </cell>
          <cell r="C183">
            <v>1802.2</v>
          </cell>
          <cell r="D183">
            <v>1741.5</v>
          </cell>
          <cell r="E183">
            <v>1795.15</v>
          </cell>
          <cell r="F183">
            <v>1770.12676056338</v>
          </cell>
          <cell r="G183">
            <v>284</v>
          </cell>
          <cell r="H183">
            <v>93</v>
          </cell>
          <cell r="I183">
            <v>502716</v>
          </cell>
          <cell r="J183">
            <v>211</v>
          </cell>
          <cell r="K183">
            <v>74.3</v>
          </cell>
          <cell r="L183">
            <v>60.7</v>
          </cell>
          <cell r="M183">
            <v>45.15</v>
          </cell>
        </row>
        <row r="184">
          <cell r="A184">
            <v>42950</v>
          </cell>
          <cell r="B184">
            <v>1771.4</v>
          </cell>
          <cell r="C184">
            <v>1777.6</v>
          </cell>
          <cell r="D184">
            <v>1751</v>
          </cell>
          <cell r="E184">
            <v>1755.05</v>
          </cell>
          <cell r="F184">
            <v>1765.0107388655899</v>
          </cell>
          <cell r="G184">
            <v>50564</v>
          </cell>
          <cell r="H184">
            <v>140</v>
          </cell>
          <cell r="I184">
            <v>89246003</v>
          </cell>
          <cell r="J184">
            <v>50263</v>
          </cell>
          <cell r="K184">
            <v>99.4</v>
          </cell>
          <cell r="L184">
            <v>26.6</v>
          </cell>
          <cell r="M184">
            <v>-16.350000000000001</v>
          </cell>
        </row>
        <row r="185">
          <cell r="A185">
            <v>42949</v>
          </cell>
          <cell r="B185">
            <v>1809.05</v>
          </cell>
          <cell r="C185">
            <v>1818</v>
          </cell>
          <cell r="D185">
            <v>1768.25</v>
          </cell>
          <cell r="E185">
            <v>1773</v>
          </cell>
          <cell r="F185">
            <v>1774.4190751445001</v>
          </cell>
          <cell r="G185">
            <v>692</v>
          </cell>
          <cell r="H185">
            <v>146</v>
          </cell>
          <cell r="I185">
            <v>1227898</v>
          </cell>
          <cell r="J185">
            <v>576</v>
          </cell>
          <cell r="K185">
            <v>83.24</v>
          </cell>
          <cell r="L185">
            <v>49.75</v>
          </cell>
          <cell r="M185">
            <v>-36.049999999999997</v>
          </cell>
        </row>
        <row r="186">
          <cell r="A186">
            <v>42948</v>
          </cell>
          <cell r="B186">
            <v>1800</v>
          </cell>
          <cell r="C186">
            <v>1810</v>
          </cell>
          <cell r="D186">
            <v>1774.75</v>
          </cell>
          <cell r="E186">
            <v>1787.1</v>
          </cell>
          <cell r="F186">
            <v>1782.57021565441</v>
          </cell>
          <cell r="G186">
            <v>89866</v>
          </cell>
          <cell r="H186">
            <v>171</v>
          </cell>
          <cell r="I186">
            <v>160192455</v>
          </cell>
          <cell r="J186">
            <v>349</v>
          </cell>
          <cell r="K186">
            <v>0.39</v>
          </cell>
          <cell r="L186">
            <v>35.25</v>
          </cell>
          <cell r="M186">
            <v>-12.9</v>
          </cell>
        </row>
        <row r="187">
          <cell r="A187">
            <v>42947</v>
          </cell>
          <cell r="B187">
            <v>1792.05</v>
          </cell>
          <cell r="C187">
            <v>1804.25</v>
          </cell>
          <cell r="D187">
            <v>1772.6</v>
          </cell>
          <cell r="E187">
            <v>1778.55</v>
          </cell>
          <cell r="F187">
            <v>1782.85980479148</v>
          </cell>
          <cell r="G187">
            <v>1127</v>
          </cell>
          <cell r="H187">
            <v>124</v>
          </cell>
          <cell r="I187">
            <v>2009283</v>
          </cell>
          <cell r="J187">
            <v>569</v>
          </cell>
          <cell r="K187">
            <v>50.49</v>
          </cell>
          <cell r="L187">
            <v>31.65</v>
          </cell>
          <cell r="M187">
            <v>-13.5</v>
          </cell>
        </row>
        <row r="188">
          <cell r="A188">
            <v>42944</v>
          </cell>
          <cell r="B188">
            <v>1811.8</v>
          </cell>
          <cell r="C188">
            <v>1820</v>
          </cell>
          <cell r="D188">
            <v>1791.15</v>
          </cell>
          <cell r="E188">
            <v>1804.65</v>
          </cell>
          <cell r="F188">
            <v>1802.6121883656499</v>
          </cell>
          <cell r="G188">
            <v>361</v>
          </cell>
          <cell r="H188">
            <v>70</v>
          </cell>
          <cell r="I188">
            <v>650743</v>
          </cell>
          <cell r="J188">
            <v>247</v>
          </cell>
          <cell r="K188">
            <v>68.42</v>
          </cell>
          <cell r="L188">
            <v>28.85</v>
          </cell>
          <cell r="M188">
            <v>-7.15</v>
          </cell>
        </row>
        <row r="189">
          <cell r="A189">
            <v>42943</v>
          </cell>
          <cell r="B189">
            <v>1783</v>
          </cell>
          <cell r="C189">
            <v>1826</v>
          </cell>
          <cell r="D189">
            <v>1775.05</v>
          </cell>
          <cell r="E189">
            <v>1815.75</v>
          </cell>
          <cell r="F189">
            <v>1801.99512195121</v>
          </cell>
          <cell r="G189">
            <v>820</v>
          </cell>
          <cell r="H189">
            <v>182</v>
          </cell>
          <cell r="I189">
            <v>1477636</v>
          </cell>
          <cell r="J189">
            <v>564</v>
          </cell>
          <cell r="K189">
            <v>68.78</v>
          </cell>
          <cell r="L189">
            <v>50.95</v>
          </cell>
          <cell r="M189">
            <v>32.75</v>
          </cell>
        </row>
        <row r="190">
          <cell r="A190">
            <v>42942</v>
          </cell>
          <cell r="B190">
            <v>1795</v>
          </cell>
          <cell r="C190">
            <v>1795</v>
          </cell>
          <cell r="D190">
            <v>1761</v>
          </cell>
          <cell r="E190">
            <v>1766.2</v>
          </cell>
          <cell r="F190">
            <v>1783.7806072477899</v>
          </cell>
          <cell r="G190">
            <v>1021</v>
          </cell>
          <cell r="H190">
            <v>127</v>
          </cell>
          <cell r="I190">
            <v>1821240</v>
          </cell>
          <cell r="J190">
            <v>820</v>
          </cell>
          <cell r="K190">
            <v>80.31</v>
          </cell>
          <cell r="L190">
            <v>34</v>
          </cell>
          <cell r="M190">
            <v>-28.8</v>
          </cell>
        </row>
        <row r="191">
          <cell r="A191">
            <v>42941</v>
          </cell>
          <cell r="B191">
            <v>1753.6</v>
          </cell>
          <cell r="C191">
            <v>1802</v>
          </cell>
          <cell r="D191">
            <v>1753.6</v>
          </cell>
          <cell r="E191">
            <v>1780</v>
          </cell>
          <cell r="F191">
            <v>1780.0103167003299</v>
          </cell>
          <cell r="G191">
            <v>143069</v>
          </cell>
          <cell r="H191">
            <v>261</v>
          </cell>
          <cell r="I191">
            <v>254664296</v>
          </cell>
          <cell r="J191">
            <v>141958</v>
          </cell>
          <cell r="K191">
            <v>99.22</v>
          </cell>
          <cell r="L191">
            <v>48.4</v>
          </cell>
          <cell r="M191">
            <v>26.4</v>
          </cell>
        </row>
        <row r="192">
          <cell r="A192">
            <v>42940</v>
          </cell>
          <cell r="B192">
            <v>1803.45</v>
          </cell>
          <cell r="C192">
            <v>1807.55</v>
          </cell>
          <cell r="D192">
            <v>1743</v>
          </cell>
          <cell r="E192">
            <v>1768.1</v>
          </cell>
          <cell r="F192">
            <v>1772.34492559772</v>
          </cell>
          <cell r="G192">
            <v>5981</v>
          </cell>
          <cell r="H192">
            <v>553</v>
          </cell>
          <cell r="I192">
            <v>10600395</v>
          </cell>
          <cell r="J192">
            <v>2163</v>
          </cell>
          <cell r="K192">
            <v>36.159999999999997</v>
          </cell>
          <cell r="L192">
            <v>64.55</v>
          </cell>
          <cell r="M192">
            <v>-35.35</v>
          </cell>
        </row>
        <row r="193">
          <cell r="A193">
            <v>42937</v>
          </cell>
          <cell r="B193">
            <v>1807</v>
          </cell>
          <cell r="C193">
            <v>1813</v>
          </cell>
          <cell r="D193">
            <v>1795.85</v>
          </cell>
          <cell r="E193">
            <v>1800.1</v>
          </cell>
          <cell r="F193">
            <v>1803.9012345679</v>
          </cell>
          <cell r="G193">
            <v>324</v>
          </cell>
          <cell r="H193">
            <v>96</v>
          </cell>
          <cell r="I193">
            <v>584464</v>
          </cell>
          <cell r="J193">
            <v>213</v>
          </cell>
          <cell r="K193">
            <v>65.739999999999995</v>
          </cell>
          <cell r="L193">
            <v>17.149999999999999</v>
          </cell>
          <cell r="M193">
            <v>-6.9</v>
          </cell>
        </row>
        <row r="194">
          <cell r="A194">
            <v>42936</v>
          </cell>
          <cell r="B194">
            <v>1822.2</v>
          </cell>
          <cell r="C194">
            <v>1822.2</v>
          </cell>
          <cell r="D194">
            <v>1800</v>
          </cell>
          <cell r="E194">
            <v>1810.45</v>
          </cell>
          <cell r="F194">
            <v>1807.5485611510701</v>
          </cell>
          <cell r="G194">
            <v>1112</v>
          </cell>
          <cell r="H194">
            <v>269</v>
          </cell>
          <cell r="I194">
            <v>2009994</v>
          </cell>
          <cell r="J194">
            <v>708</v>
          </cell>
          <cell r="K194">
            <v>63.67</v>
          </cell>
          <cell r="L194">
            <v>22.2</v>
          </cell>
          <cell r="M194">
            <v>-11.75</v>
          </cell>
        </row>
        <row r="195">
          <cell r="A195">
            <v>42935</v>
          </cell>
          <cell r="B195">
            <v>1804.4</v>
          </cell>
          <cell r="C195">
            <v>1854</v>
          </cell>
          <cell r="D195">
            <v>1789.3</v>
          </cell>
          <cell r="E195">
            <v>1798.75</v>
          </cell>
          <cell r="F195">
            <v>1800.98968187132</v>
          </cell>
          <cell r="G195">
            <v>122309</v>
          </cell>
          <cell r="H195">
            <v>908</v>
          </cell>
          <cell r="I195">
            <v>220277247</v>
          </cell>
          <cell r="J195">
            <v>100044</v>
          </cell>
          <cell r="K195">
            <v>81.8</v>
          </cell>
          <cell r="L195">
            <v>64.7</v>
          </cell>
          <cell r="M195">
            <v>-5.65</v>
          </cell>
        </row>
        <row r="196">
          <cell r="A196">
            <v>42934</v>
          </cell>
          <cell r="B196">
            <v>1820</v>
          </cell>
          <cell r="C196">
            <v>1827.45</v>
          </cell>
          <cell r="D196">
            <v>1786</v>
          </cell>
          <cell r="E196">
            <v>1798.25</v>
          </cell>
          <cell r="F196">
            <v>1803.18633540372</v>
          </cell>
          <cell r="G196">
            <v>644</v>
          </cell>
          <cell r="H196">
            <v>184</v>
          </cell>
          <cell r="I196">
            <v>1161252</v>
          </cell>
          <cell r="J196">
            <v>564</v>
          </cell>
          <cell r="K196">
            <v>87.58</v>
          </cell>
          <cell r="L196">
            <v>41.45</v>
          </cell>
          <cell r="M196">
            <v>-21.75</v>
          </cell>
        </row>
        <row r="197">
          <cell r="A197">
            <v>42933</v>
          </cell>
          <cell r="B197">
            <v>1890</v>
          </cell>
          <cell r="C197">
            <v>1890</v>
          </cell>
          <cell r="D197">
            <v>1800.95</v>
          </cell>
          <cell r="E197">
            <v>1812.25</v>
          </cell>
          <cell r="F197">
            <v>1817.1417425227501</v>
          </cell>
          <cell r="G197">
            <v>769</v>
          </cell>
          <cell r="H197">
            <v>155</v>
          </cell>
          <cell r="I197">
            <v>1397382</v>
          </cell>
          <cell r="J197">
            <v>521</v>
          </cell>
          <cell r="K197">
            <v>67.75</v>
          </cell>
          <cell r="L197">
            <v>89.05</v>
          </cell>
          <cell r="M197">
            <v>-77.75</v>
          </cell>
        </row>
        <row r="198">
          <cell r="A198">
            <v>42930</v>
          </cell>
          <cell r="B198">
            <v>1817</v>
          </cell>
          <cell r="C198">
            <v>1820</v>
          </cell>
          <cell r="D198">
            <v>1804.95</v>
          </cell>
          <cell r="E198">
            <v>1814.45</v>
          </cell>
          <cell r="F198">
            <v>1815.84848484848</v>
          </cell>
          <cell r="G198">
            <v>1287</v>
          </cell>
          <cell r="H198">
            <v>122</v>
          </cell>
          <cell r="I198">
            <v>2336997</v>
          </cell>
          <cell r="J198">
            <v>679</v>
          </cell>
          <cell r="K198">
            <v>52.76</v>
          </cell>
          <cell r="L198">
            <v>15.05</v>
          </cell>
          <cell r="M198">
            <v>-2.5499999999999998</v>
          </cell>
        </row>
        <row r="199">
          <cell r="A199">
            <v>42929</v>
          </cell>
          <cell r="B199">
            <v>1823.75</v>
          </cell>
          <cell r="C199">
            <v>1823.75</v>
          </cell>
          <cell r="D199">
            <v>1792</v>
          </cell>
          <cell r="E199">
            <v>1813.3</v>
          </cell>
          <cell r="F199">
            <v>1805.0772399588</v>
          </cell>
          <cell r="G199">
            <v>971</v>
          </cell>
          <cell r="H199">
            <v>147</v>
          </cell>
          <cell r="I199">
            <v>1752730</v>
          </cell>
          <cell r="J199">
            <v>725</v>
          </cell>
          <cell r="K199">
            <v>74.67</v>
          </cell>
          <cell r="L199">
            <v>31.75</v>
          </cell>
          <cell r="M199">
            <v>-10.45</v>
          </cell>
        </row>
        <row r="200">
          <cell r="A200">
            <v>42928</v>
          </cell>
          <cell r="B200">
            <v>1809</v>
          </cell>
          <cell r="C200">
            <v>1818</v>
          </cell>
          <cell r="D200">
            <v>1809</v>
          </cell>
          <cell r="E200">
            <v>1811.4</v>
          </cell>
          <cell r="F200">
            <v>1812.2388392857099</v>
          </cell>
          <cell r="G200">
            <v>448</v>
          </cell>
          <cell r="H200">
            <v>54</v>
          </cell>
          <cell r="I200">
            <v>811883</v>
          </cell>
          <cell r="J200">
            <v>367</v>
          </cell>
          <cell r="K200">
            <v>81.92</v>
          </cell>
          <cell r="L200">
            <v>9</v>
          </cell>
          <cell r="M200">
            <v>2.4</v>
          </cell>
        </row>
        <row r="201">
          <cell r="A201">
            <v>42927</v>
          </cell>
          <cell r="B201">
            <v>1830</v>
          </cell>
          <cell r="C201">
            <v>1832.05</v>
          </cell>
          <cell r="D201">
            <v>1812</v>
          </cell>
          <cell r="E201">
            <v>1815</v>
          </cell>
          <cell r="F201">
            <v>1822.2525380710599</v>
          </cell>
          <cell r="G201">
            <v>788</v>
          </cell>
          <cell r="H201">
            <v>185</v>
          </cell>
          <cell r="I201">
            <v>1435935</v>
          </cell>
          <cell r="J201">
            <v>531</v>
          </cell>
          <cell r="K201">
            <v>67.39</v>
          </cell>
          <cell r="L201">
            <v>20.05</v>
          </cell>
          <cell r="M201">
            <v>-15</v>
          </cell>
        </row>
        <row r="202">
          <cell r="A202">
            <v>42926</v>
          </cell>
          <cell r="B202">
            <v>1880</v>
          </cell>
          <cell r="C202">
            <v>1880</v>
          </cell>
          <cell r="D202">
            <v>1826.25</v>
          </cell>
          <cell r="E202">
            <v>1830</v>
          </cell>
          <cell r="F202">
            <v>1836.1070453304201</v>
          </cell>
          <cell r="G202">
            <v>1831</v>
          </cell>
          <cell r="H202">
            <v>454</v>
          </cell>
          <cell r="I202">
            <v>3361912</v>
          </cell>
          <cell r="J202">
            <v>1711</v>
          </cell>
          <cell r="K202">
            <v>93.45</v>
          </cell>
          <cell r="L202">
            <v>53.75</v>
          </cell>
          <cell r="M202">
            <v>-50</v>
          </cell>
        </row>
        <row r="203">
          <cell r="A203">
            <v>42923</v>
          </cell>
          <cell r="B203">
            <v>1847</v>
          </cell>
          <cell r="C203">
            <v>1850</v>
          </cell>
          <cell r="D203">
            <v>1812</v>
          </cell>
          <cell r="E203">
            <v>1823.15</v>
          </cell>
          <cell r="F203">
            <v>1827.51450189155</v>
          </cell>
          <cell r="G203">
            <v>793</v>
          </cell>
          <cell r="H203">
            <v>243</v>
          </cell>
          <cell r="I203">
            <v>1449219</v>
          </cell>
          <cell r="J203">
            <v>535</v>
          </cell>
          <cell r="K203">
            <v>67.47</v>
          </cell>
          <cell r="L203">
            <v>38</v>
          </cell>
          <cell r="M203">
            <v>-23.85</v>
          </cell>
        </row>
        <row r="204">
          <cell r="A204">
            <v>42922</v>
          </cell>
          <cell r="B204">
            <v>1849.9</v>
          </cell>
          <cell r="C204">
            <v>1850</v>
          </cell>
          <cell r="D204">
            <v>1832.55</v>
          </cell>
          <cell r="E204">
            <v>1839.05</v>
          </cell>
          <cell r="F204">
            <v>1842.30981595092</v>
          </cell>
          <cell r="G204">
            <v>326</v>
          </cell>
          <cell r="H204">
            <v>73</v>
          </cell>
          <cell r="I204">
            <v>600593</v>
          </cell>
          <cell r="J204">
            <v>191</v>
          </cell>
          <cell r="K204">
            <v>58.59</v>
          </cell>
          <cell r="L204">
            <v>17.45</v>
          </cell>
          <cell r="M204">
            <v>-10.85</v>
          </cell>
        </row>
        <row r="205">
          <cell r="A205">
            <v>42921</v>
          </cell>
          <cell r="B205">
            <v>1893.6</v>
          </cell>
          <cell r="C205">
            <v>1893.6</v>
          </cell>
          <cell r="D205">
            <v>1837.5</v>
          </cell>
          <cell r="E205">
            <v>1839.6</v>
          </cell>
          <cell r="F205">
            <v>1843.69934640522</v>
          </cell>
          <cell r="G205">
            <v>459</v>
          </cell>
          <cell r="H205">
            <v>126</v>
          </cell>
          <cell r="I205">
            <v>846258</v>
          </cell>
          <cell r="J205">
            <v>283</v>
          </cell>
          <cell r="K205">
            <v>61.66</v>
          </cell>
          <cell r="L205">
            <v>56.1</v>
          </cell>
          <cell r="M205">
            <v>-54</v>
          </cell>
        </row>
        <row r="206">
          <cell r="A206">
            <v>42920</v>
          </cell>
          <cell r="B206">
            <v>1846.45</v>
          </cell>
          <cell r="C206">
            <v>1856.35</v>
          </cell>
          <cell r="D206">
            <v>1845.05</v>
          </cell>
          <cell r="E206">
            <v>1850.05</v>
          </cell>
          <cell r="F206">
            <v>1851.0139917695401</v>
          </cell>
          <cell r="G206">
            <v>1215</v>
          </cell>
          <cell r="H206">
            <v>178</v>
          </cell>
          <cell r="I206">
            <v>2248982</v>
          </cell>
          <cell r="J206">
            <v>837</v>
          </cell>
          <cell r="K206">
            <v>68.89</v>
          </cell>
          <cell r="L206">
            <v>11.3</v>
          </cell>
          <cell r="M206">
            <v>3.6</v>
          </cell>
        </row>
        <row r="207">
          <cell r="A207">
            <v>42919</v>
          </cell>
          <cell r="B207">
            <v>1835</v>
          </cell>
          <cell r="C207">
            <v>1854.9</v>
          </cell>
          <cell r="D207">
            <v>1825.35</v>
          </cell>
          <cell r="E207">
            <v>1834.9</v>
          </cell>
          <cell r="F207">
            <v>1837.8774468085101</v>
          </cell>
          <cell r="G207">
            <v>1175</v>
          </cell>
          <cell r="H207">
            <v>134</v>
          </cell>
          <cell r="I207">
            <v>2159506</v>
          </cell>
          <cell r="J207">
            <v>706</v>
          </cell>
          <cell r="K207">
            <v>60.09</v>
          </cell>
          <cell r="L207">
            <v>29.55</v>
          </cell>
          <cell r="M207">
            <v>-0.1</v>
          </cell>
        </row>
        <row r="208">
          <cell r="A208">
            <v>42916</v>
          </cell>
          <cell r="B208">
            <v>1816.45</v>
          </cell>
          <cell r="C208">
            <v>1844.95</v>
          </cell>
          <cell r="D208">
            <v>1816.45</v>
          </cell>
          <cell r="E208">
            <v>1826.3</v>
          </cell>
          <cell r="F208">
            <v>1827.1005025125601</v>
          </cell>
          <cell r="G208">
            <v>199</v>
          </cell>
          <cell r="H208">
            <v>73</v>
          </cell>
          <cell r="I208">
            <v>363593</v>
          </cell>
          <cell r="J208">
            <v>124</v>
          </cell>
          <cell r="K208">
            <v>62.31</v>
          </cell>
          <cell r="L208">
            <v>28.5</v>
          </cell>
          <cell r="M208">
            <v>9.85</v>
          </cell>
        </row>
        <row r="209">
          <cell r="A209">
            <v>42915</v>
          </cell>
          <cell r="B209">
            <v>1850</v>
          </cell>
          <cell r="C209">
            <v>1922</v>
          </cell>
          <cell r="D209">
            <v>1813</v>
          </cell>
          <cell r="E209">
            <v>1825.85</v>
          </cell>
          <cell r="F209">
            <v>1830.19308943089</v>
          </cell>
          <cell r="G209">
            <v>492</v>
          </cell>
          <cell r="H209">
            <v>119</v>
          </cell>
          <cell r="I209">
            <v>900455</v>
          </cell>
          <cell r="J209">
            <v>306</v>
          </cell>
          <cell r="K209">
            <v>62.2</v>
          </cell>
          <cell r="L209">
            <v>109</v>
          </cell>
          <cell r="M209">
            <v>-24.15</v>
          </cell>
        </row>
        <row r="210">
          <cell r="A210">
            <v>42914</v>
          </cell>
          <cell r="B210">
            <v>1805</v>
          </cell>
          <cell r="C210">
            <v>1860</v>
          </cell>
          <cell r="D210">
            <v>1800</v>
          </cell>
          <cell r="E210">
            <v>1839.25</v>
          </cell>
          <cell r="F210">
            <v>1827.3407917383799</v>
          </cell>
          <cell r="G210">
            <v>1162</v>
          </cell>
          <cell r="H210">
            <v>303</v>
          </cell>
          <cell r="I210">
            <v>2123370</v>
          </cell>
          <cell r="J210">
            <v>474</v>
          </cell>
          <cell r="K210">
            <v>40.79</v>
          </cell>
          <cell r="L210">
            <v>60</v>
          </cell>
          <cell r="M210">
            <v>34.25</v>
          </cell>
        </row>
        <row r="211">
          <cell r="A211">
            <v>42913</v>
          </cell>
          <cell r="B211">
            <v>1837.95</v>
          </cell>
          <cell r="C211">
            <v>1846.8</v>
          </cell>
          <cell r="D211">
            <v>1809</v>
          </cell>
          <cell r="E211">
            <v>1811.6</v>
          </cell>
          <cell r="F211">
            <v>1823.9964664310901</v>
          </cell>
          <cell r="G211">
            <v>566</v>
          </cell>
          <cell r="H211">
            <v>170</v>
          </cell>
          <cell r="I211">
            <v>1032382</v>
          </cell>
          <cell r="J211">
            <v>242</v>
          </cell>
          <cell r="K211">
            <v>42.76</v>
          </cell>
          <cell r="L211">
            <v>37.799999999999997</v>
          </cell>
          <cell r="M211">
            <v>-26.35</v>
          </cell>
        </row>
        <row r="212">
          <cell r="A212">
            <v>42909</v>
          </cell>
          <cell r="B212">
            <v>1825.6</v>
          </cell>
          <cell r="C212">
            <v>1830</v>
          </cell>
          <cell r="D212">
            <v>1812.7</v>
          </cell>
          <cell r="E212">
            <v>1819.95</v>
          </cell>
          <cell r="F212">
            <v>1822.43820224719</v>
          </cell>
          <cell r="G212">
            <v>178</v>
          </cell>
          <cell r="H212">
            <v>76</v>
          </cell>
          <cell r="I212">
            <v>324394</v>
          </cell>
          <cell r="J212">
            <v>119</v>
          </cell>
          <cell r="K212">
            <v>66.849999999999994</v>
          </cell>
          <cell r="L212">
            <v>17.3</v>
          </cell>
          <cell r="M212">
            <v>-5.65</v>
          </cell>
        </row>
        <row r="213">
          <cell r="A213">
            <v>42908</v>
          </cell>
          <cell r="B213">
            <v>1854</v>
          </cell>
          <cell r="C213">
            <v>1854.05</v>
          </cell>
          <cell r="D213">
            <v>1820</v>
          </cell>
          <cell r="E213">
            <v>1826.9</v>
          </cell>
          <cell r="F213">
            <v>1835.3570190641201</v>
          </cell>
          <cell r="G213">
            <v>577</v>
          </cell>
          <cell r="H213">
            <v>130</v>
          </cell>
          <cell r="I213">
            <v>1059001</v>
          </cell>
          <cell r="J213">
            <v>327</v>
          </cell>
          <cell r="K213">
            <v>56.67</v>
          </cell>
          <cell r="L213">
            <v>34.049999999999997</v>
          </cell>
          <cell r="M213">
            <v>-27.1</v>
          </cell>
        </row>
        <row r="214">
          <cell r="A214">
            <v>42907</v>
          </cell>
          <cell r="B214">
            <v>1886.7</v>
          </cell>
          <cell r="C214">
            <v>1895</v>
          </cell>
          <cell r="D214">
            <v>1828</v>
          </cell>
          <cell r="E214">
            <v>1835.1</v>
          </cell>
          <cell r="F214">
            <v>1859.1691792294801</v>
          </cell>
          <cell r="G214">
            <v>597</v>
          </cell>
          <cell r="H214">
            <v>148</v>
          </cell>
          <cell r="I214">
            <v>1109924</v>
          </cell>
          <cell r="J214">
            <v>326</v>
          </cell>
          <cell r="K214">
            <v>54.61</v>
          </cell>
          <cell r="L214">
            <v>67</v>
          </cell>
          <cell r="M214">
            <v>-51.6</v>
          </cell>
        </row>
        <row r="215">
          <cell r="A215">
            <v>42906</v>
          </cell>
          <cell r="B215">
            <v>1901.95</v>
          </cell>
          <cell r="C215">
            <v>1905.4</v>
          </cell>
          <cell r="D215">
            <v>1860</v>
          </cell>
          <cell r="E215">
            <v>1880.35</v>
          </cell>
          <cell r="F215">
            <v>1889.7277179236</v>
          </cell>
          <cell r="G215">
            <v>1021</v>
          </cell>
          <cell r="H215">
            <v>193</v>
          </cell>
          <cell r="I215">
            <v>1929412</v>
          </cell>
          <cell r="J215">
            <v>590</v>
          </cell>
          <cell r="K215">
            <v>57.79</v>
          </cell>
          <cell r="L215">
            <v>45.4</v>
          </cell>
          <cell r="M215">
            <v>-21.6</v>
          </cell>
        </row>
        <row r="216">
          <cell r="A216">
            <v>42905</v>
          </cell>
          <cell r="B216">
            <v>1973.95</v>
          </cell>
          <cell r="C216">
            <v>1973.95</v>
          </cell>
          <cell r="D216">
            <v>1890</v>
          </cell>
          <cell r="E216">
            <v>1898.9</v>
          </cell>
          <cell r="F216">
            <v>1909.2681426814199</v>
          </cell>
          <cell r="G216">
            <v>813</v>
          </cell>
          <cell r="H216">
            <v>175</v>
          </cell>
          <cell r="I216">
            <v>1552235</v>
          </cell>
          <cell r="J216">
            <v>593</v>
          </cell>
          <cell r="K216">
            <v>72.94</v>
          </cell>
          <cell r="L216">
            <v>83.95</v>
          </cell>
          <cell r="M216">
            <v>-75.05</v>
          </cell>
        </row>
        <row r="217">
          <cell r="A217">
            <v>42902</v>
          </cell>
          <cell r="B217">
            <v>1925</v>
          </cell>
          <cell r="C217">
            <v>1958.6</v>
          </cell>
          <cell r="D217">
            <v>1910</v>
          </cell>
          <cell r="E217">
            <v>1912</v>
          </cell>
          <cell r="F217">
            <v>1925.3333333333301</v>
          </cell>
          <cell r="G217">
            <v>1416</v>
          </cell>
          <cell r="H217">
            <v>217</v>
          </cell>
          <cell r="I217">
            <v>2726272</v>
          </cell>
          <cell r="J217">
            <v>776</v>
          </cell>
          <cell r="K217">
            <v>54.8</v>
          </cell>
          <cell r="L217">
            <v>48.6</v>
          </cell>
          <cell r="M217">
            <v>-13</v>
          </cell>
        </row>
        <row r="218">
          <cell r="A218">
            <v>42901</v>
          </cell>
          <cell r="B218">
            <v>1911.65</v>
          </cell>
          <cell r="C218">
            <v>1930</v>
          </cell>
          <cell r="D218">
            <v>1888</v>
          </cell>
          <cell r="E218">
            <v>1914.65</v>
          </cell>
          <cell r="F218">
            <v>1910.8163869693899</v>
          </cell>
          <cell r="G218">
            <v>1013</v>
          </cell>
          <cell r="H218">
            <v>214</v>
          </cell>
          <cell r="I218">
            <v>1935657</v>
          </cell>
          <cell r="J218">
            <v>554</v>
          </cell>
          <cell r="K218">
            <v>54.69</v>
          </cell>
          <cell r="L218">
            <v>42</v>
          </cell>
          <cell r="M218">
            <v>3</v>
          </cell>
        </row>
        <row r="219">
          <cell r="A219">
            <v>42900</v>
          </cell>
          <cell r="B219">
            <v>1862.4</v>
          </cell>
          <cell r="C219">
            <v>1900</v>
          </cell>
          <cell r="D219">
            <v>1862</v>
          </cell>
          <cell r="E219">
            <v>1892.4</v>
          </cell>
          <cell r="F219">
            <v>1878.5960832313301</v>
          </cell>
          <cell r="G219">
            <v>817</v>
          </cell>
          <cell r="H219">
            <v>201</v>
          </cell>
          <cell r="I219">
            <v>1534813</v>
          </cell>
          <cell r="J219">
            <v>433</v>
          </cell>
          <cell r="K219">
            <v>53</v>
          </cell>
          <cell r="L219">
            <v>38</v>
          </cell>
          <cell r="M219">
            <v>30</v>
          </cell>
        </row>
        <row r="220">
          <cell r="A220">
            <v>42899</v>
          </cell>
          <cell r="B220">
            <v>1858</v>
          </cell>
          <cell r="C220">
            <v>1895.85</v>
          </cell>
          <cell r="D220">
            <v>1843</v>
          </cell>
          <cell r="E220">
            <v>1874.4</v>
          </cell>
          <cell r="F220">
            <v>1875.65693238621</v>
          </cell>
          <cell r="G220">
            <v>3801</v>
          </cell>
          <cell r="H220">
            <v>457</v>
          </cell>
          <cell r="I220">
            <v>7129372</v>
          </cell>
          <cell r="J220">
            <v>1978</v>
          </cell>
          <cell r="K220">
            <v>52.04</v>
          </cell>
          <cell r="L220">
            <v>52.85</v>
          </cell>
          <cell r="M220">
            <v>16.399999999999999</v>
          </cell>
        </row>
        <row r="221">
          <cell r="A221">
            <v>42898</v>
          </cell>
          <cell r="B221">
            <v>1821.1</v>
          </cell>
          <cell r="C221">
            <v>1900</v>
          </cell>
          <cell r="D221">
            <v>1821.1</v>
          </cell>
          <cell r="E221">
            <v>1855.35</v>
          </cell>
          <cell r="F221">
            <v>1856.6560313462001</v>
          </cell>
          <cell r="G221">
            <v>3573</v>
          </cell>
          <cell r="H221">
            <v>463</v>
          </cell>
          <cell r="I221">
            <v>6633832</v>
          </cell>
          <cell r="J221">
            <v>1942</v>
          </cell>
          <cell r="K221">
            <v>54.35</v>
          </cell>
          <cell r="L221">
            <v>78.900000000000006</v>
          </cell>
          <cell r="M221">
            <v>34.25</v>
          </cell>
        </row>
        <row r="222">
          <cell r="A222">
            <v>42895</v>
          </cell>
          <cell r="B222">
            <v>1778</v>
          </cell>
          <cell r="C222">
            <v>1802</v>
          </cell>
          <cell r="D222">
            <v>1778</v>
          </cell>
          <cell r="E222">
            <v>1799.85</v>
          </cell>
          <cell r="F222">
            <v>1792.3473282442701</v>
          </cell>
          <cell r="G222">
            <v>262</v>
          </cell>
          <cell r="H222">
            <v>105</v>
          </cell>
          <cell r="I222">
            <v>469595</v>
          </cell>
          <cell r="J222">
            <v>175</v>
          </cell>
          <cell r="K222">
            <v>66.790000000000006</v>
          </cell>
          <cell r="L222">
            <v>24</v>
          </cell>
          <cell r="M222">
            <v>21.85</v>
          </cell>
        </row>
        <row r="223">
          <cell r="A223">
            <v>42894</v>
          </cell>
          <cell r="B223">
            <v>1799.85</v>
          </cell>
          <cell r="C223">
            <v>1809</v>
          </cell>
          <cell r="D223">
            <v>1772.5</v>
          </cell>
          <cell r="E223">
            <v>1792.95</v>
          </cell>
          <cell r="F223">
            <v>1800.135986733</v>
          </cell>
          <cell r="G223">
            <v>603</v>
          </cell>
          <cell r="H223">
            <v>162</v>
          </cell>
          <cell r="I223">
            <v>1085482</v>
          </cell>
          <cell r="J223">
            <v>424</v>
          </cell>
          <cell r="K223">
            <v>70.319999999999993</v>
          </cell>
          <cell r="L223">
            <v>36.5</v>
          </cell>
          <cell r="M223">
            <v>-6.9</v>
          </cell>
        </row>
        <row r="224">
          <cell r="A224">
            <v>42893</v>
          </cell>
          <cell r="B224">
            <v>1789.95</v>
          </cell>
          <cell r="C224">
            <v>1815.2</v>
          </cell>
          <cell r="D224">
            <v>1772.5</v>
          </cell>
          <cell r="E224">
            <v>1792.15</v>
          </cell>
          <cell r="F224">
            <v>1788.7349397590301</v>
          </cell>
          <cell r="G224">
            <v>166</v>
          </cell>
          <cell r="H224">
            <v>68</v>
          </cell>
          <cell r="I224">
            <v>296930</v>
          </cell>
          <cell r="J224">
            <v>86</v>
          </cell>
          <cell r="K224">
            <v>51.81</v>
          </cell>
          <cell r="L224">
            <v>42.7</v>
          </cell>
          <cell r="M224">
            <v>2.2000000000000002</v>
          </cell>
        </row>
        <row r="225">
          <cell r="A225">
            <v>42892</v>
          </cell>
          <cell r="B225">
            <v>1776.2</v>
          </cell>
          <cell r="C225">
            <v>1799.8</v>
          </cell>
          <cell r="D225">
            <v>1762</v>
          </cell>
          <cell r="E225">
            <v>1772.3</v>
          </cell>
          <cell r="F225">
            <v>1777.4922737306799</v>
          </cell>
          <cell r="G225">
            <v>453</v>
          </cell>
          <cell r="H225">
            <v>126</v>
          </cell>
          <cell r="I225">
            <v>805204</v>
          </cell>
          <cell r="J225">
            <v>258</v>
          </cell>
          <cell r="K225">
            <v>56.95</v>
          </cell>
          <cell r="L225">
            <v>37.799999999999997</v>
          </cell>
          <cell r="M225">
            <v>-3.9</v>
          </cell>
        </row>
        <row r="226">
          <cell r="A226">
            <v>42891</v>
          </cell>
          <cell r="B226">
            <v>1765</v>
          </cell>
          <cell r="C226">
            <v>1804.95</v>
          </cell>
          <cell r="D226">
            <v>1765</v>
          </cell>
          <cell r="E226">
            <v>1796.9</v>
          </cell>
          <cell r="F226">
            <v>1792.30935251798</v>
          </cell>
          <cell r="G226">
            <v>417</v>
          </cell>
          <cell r="H226">
            <v>98</v>
          </cell>
          <cell r="I226">
            <v>747393</v>
          </cell>
          <cell r="J226">
            <v>323</v>
          </cell>
          <cell r="K226">
            <v>77.459999999999994</v>
          </cell>
          <cell r="L226">
            <v>39.950000000000003</v>
          </cell>
          <cell r="M226">
            <v>31.9</v>
          </cell>
        </row>
        <row r="227">
          <cell r="A227">
            <v>42888</v>
          </cell>
          <cell r="B227">
            <v>1790</v>
          </cell>
          <cell r="C227">
            <v>1806.3</v>
          </cell>
          <cell r="D227">
            <v>1770</v>
          </cell>
          <cell r="E227">
            <v>1774.7</v>
          </cell>
          <cell r="F227">
            <v>1786.8660508083101</v>
          </cell>
          <cell r="G227">
            <v>1299</v>
          </cell>
          <cell r="H227">
            <v>256</v>
          </cell>
          <cell r="I227">
            <v>2321139</v>
          </cell>
          <cell r="J227">
            <v>599</v>
          </cell>
          <cell r="K227">
            <v>46.11</v>
          </cell>
          <cell r="L227">
            <v>36.299999999999997</v>
          </cell>
          <cell r="M227">
            <v>-15.3</v>
          </cell>
        </row>
        <row r="228">
          <cell r="A228">
            <v>42887</v>
          </cell>
          <cell r="B228">
            <v>1740.1</v>
          </cell>
          <cell r="C228">
            <v>1814</v>
          </cell>
          <cell r="D228">
            <v>1740.1</v>
          </cell>
          <cell r="E228">
            <v>1806.3</v>
          </cell>
          <cell r="F228">
            <v>1805.4256410256401</v>
          </cell>
          <cell r="G228">
            <v>195</v>
          </cell>
          <cell r="H228">
            <v>69</v>
          </cell>
          <cell r="I228">
            <v>352058</v>
          </cell>
          <cell r="J228">
            <v>130</v>
          </cell>
          <cell r="K228">
            <v>66.67</v>
          </cell>
          <cell r="L228">
            <v>73.900000000000006</v>
          </cell>
          <cell r="M228">
            <v>66.2</v>
          </cell>
        </row>
        <row r="229">
          <cell r="A229">
            <v>42886</v>
          </cell>
          <cell r="B229">
            <v>1807.7</v>
          </cell>
          <cell r="C229">
            <v>1808.95</v>
          </cell>
          <cell r="D229">
            <v>1782</v>
          </cell>
          <cell r="E229">
            <v>1789.55</v>
          </cell>
          <cell r="F229">
            <v>1795.0176470588201</v>
          </cell>
          <cell r="G229">
            <v>170</v>
          </cell>
          <cell r="H229">
            <v>68</v>
          </cell>
          <cell r="I229">
            <v>305153</v>
          </cell>
          <cell r="J229">
            <v>98</v>
          </cell>
          <cell r="K229">
            <v>57.65</v>
          </cell>
          <cell r="L229">
            <v>26.95</v>
          </cell>
          <cell r="M229">
            <v>-18.149999999999999</v>
          </cell>
        </row>
        <row r="230">
          <cell r="A230">
            <v>42885</v>
          </cell>
          <cell r="B230">
            <v>1792.75</v>
          </cell>
          <cell r="C230">
            <v>1804</v>
          </cell>
          <cell r="D230">
            <v>1783.25</v>
          </cell>
          <cell r="E230">
            <v>1786</v>
          </cell>
          <cell r="F230">
            <v>1788.7575757575701</v>
          </cell>
          <cell r="G230">
            <v>165</v>
          </cell>
          <cell r="H230">
            <v>49</v>
          </cell>
          <cell r="I230">
            <v>295145</v>
          </cell>
          <cell r="J230">
            <v>99</v>
          </cell>
          <cell r="K230">
            <v>60</v>
          </cell>
          <cell r="L230">
            <v>20.75</v>
          </cell>
          <cell r="M230">
            <v>-6.75</v>
          </cell>
        </row>
        <row r="231">
          <cell r="A231">
            <v>42884</v>
          </cell>
          <cell r="B231">
            <v>1790</v>
          </cell>
          <cell r="C231">
            <v>1819.8</v>
          </cell>
          <cell r="D231">
            <v>1790</v>
          </cell>
          <cell r="E231">
            <v>1810.5</v>
          </cell>
          <cell r="F231">
            <v>1808.01762114537</v>
          </cell>
          <cell r="G231">
            <v>227</v>
          </cell>
          <cell r="H231">
            <v>66</v>
          </cell>
          <cell r="I231">
            <v>410420</v>
          </cell>
          <cell r="J231">
            <v>164</v>
          </cell>
          <cell r="K231">
            <v>72.25</v>
          </cell>
          <cell r="L231">
            <v>29.8</v>
          </cell>
          <cell r="M231">
            <v>20.5</v>
          </cell>
        </row>
        <row r="232">
          <cell r="A232">
            <v>42881</v>
          </cell>
          <cell r="B232">
            <v>1816.3</v>
          </cell>
          <cell r="C232">
            <v>1859</v>
          </cell>
          <cell r="D232">
            <v>1802.3</v>
          </cell>
          <cell r="E232">
            <v>1807.3</v>
          </cell>
          <cell r="F232">
            <v>1826.9149797570799</v>
          </cell>
          <cell r="G232">
            <v>494</v>
          </cell>
          <cell r="H232">
            <v>128</v>
          </cell>
          <cell r="I232">
            <v>902496</v>
          </cell>
          <cell r="J232">
            <v>255</v>
          </cell>
          <cell r="K232">
            <v>51.62</v>
          </cell>
          <cell r="L232">
            <v>56.7</v>
          </cell>
          <cell r="M232">
            <v>-9</v>
          </cell>
        </row>
        <row r="233">
          <cell r="A233">
            <v>42880</v>
          </cell>
          <cell r="B233">
            <v>1768.75</v>
          </cell>
          <cell r="C233">
            <v>1848</v>
          </cell>
          <cell r="D233">
            <v>1767.55</v>
          </cell>
          <cell r="E233">
            <v>1806.65</v>
          </cell>
          <cell r="F233">
            <v>1806.49945711183</v>
          </cell>
          <cell r="G233">
            <v>921</v>
          </cell>
          <cell r="H233">
            <v>89</v>
          </cell>
          <cell r="I233">
            <v>1663786</v>
          </cell>
          <cell r="J233">
            <v>285</v>
          </cell>
          <cell r="K233">
            <v>30.94</v>
          </cell>
          <cell r="L233">
            <v>80.45</v>
          </cell>
          <cell r="M233">
            <v>37.9</v>
          </cell>
        </row>
        <row r="234">
          <cell r="A234">
            <v>42879</v>
          </cell>
          <cell r="B234">
            <v>1777.1</v>
          </cell>
          <cell r="C234">
            <v>1798.95</v>
          </cell>
          <cell r="D234">
            <v>1760.15</v>
          </cell>
          <cell r="E234">
            <v>1774.55</v>
          </cell>
          <cell r="F234">
            <v>1779.2751322751301</v>
          </cell>
          <cell r="G234">
            <v>189</v>
          </cell>
          <cell r="H234">
            <v>58</v>
          </cell>
          <cell r="I234">
            <v>336283</v>
          </cell>
          <cell r="J234">
            <v>138</v>
          </cell>
          <cell r="K234">
            <v>73.02</v>
          </cell>
          <cell r="L234">
            <v>38.799999999999997</v>
          </cell>
          <cell r="M234">
            <v>-2.5499999999999998</v>
          </cell>
        </row>
        <row r="235">
          <cell r="A235">
            <v>42878</v>
          </cell>
          <cell r="B235">
            <v>1848.3</v>
          </cell>
          <cell r="C235">
            <v>1853</v>
          </cell>
          <cell r="D235">
            <v>1761</v>
          </cell>
          <cell r="E235">
            <v>1783.8</v>
          </cell>
          <cell r="F235">
            <v>1803.38523985239</v>
          </cell>
          <cell r="G235">
            <v>1355</v>
          </cell>
          <cell r="H235">
            <v>279</v>
          </cell>
          <cell r="I235">
            <v>2443587</v>
          </cell>
          <cell r="J235">
            <v>811</v>
          </cell>
          <cell r="K235">
            <v>59.85</v>
          </cell>
          <cell r="L235">
            <v>92</v>
          </cell>
          <cell r="M235">
            <v>-64.5</v>
          </cell>
        </row>
        <row r="236">
          <cell r="A236">
            <v>42877</v>
          </cell>
          <cell r="B236">
            <v>1821</v>
          </cell>
          <cell r="C236">
            <v>1921</v>
          </cell>
          <cell r="D236">
            <v>1821</v>
          </cell>
          <cell r="E236">
            <v>1852.3</v>
          </cell>
          <cell r="F236">
            <v>1874.78986099754</v>
          </cell>
          <cell r="G236">
            <v>1223</v>
          </cell>
          <cell r="H236">
            <v>209</v>
          </cell>
          <cell r="I236">
            <v>2292868</v>
          </cell>
          <cell r="J236">
            <v>406</v>
          </cell>
          <cell r="K236">
            <v>33.200000000000003</v>
          </cell>
          <cell r="L236">
            <v>100</v>
          </cell>
          <cell r="M236">
            <v>31.3</v>
          </cell>
        </row>
        <row r="237">
          <cell r="A237">
            <v>42874</v>
          </cell>
          <cell r="B237">
            <v>1925</v>
          </cell>
          <cell r="C237">
            <v>1942.15</v>
          </cell>
          <cell r="D237">
            <v>1860</v>
          </cell>
          <cell r="E237">
            <v>1877.75</v>
          </cell>
          <cell r="F237">
            <v>1885.50050454086</v>
          </cell>
          <cell r="G237">
            <v>2973</v>
          </cell>
          <cell r="H237">
            <v>386</v>
          </cell>
          <cell r="I237">
            <v>5605593</v>
          </cell>
          <cell r="J237">
            <v>1391</v>
          </cell>
          <cell r="K237">
            <v>46.79</v>
          </cell>
          <cell r="L237">
            <v>82.15</v>
          </cell>
          <cell r="M237">
            <v>-47.25</v>
          </cell>
        </row>
        <row r="238">
          <cell r="A238">
            <v>42873</v>
          </cell>
          <cell r="B238">
            <v>1999.95</v>
          </cell>
          <cell r="C238">
            <v>1999.95</v>
          </cell>
          <cell r="D238">
            <v>1907.95</v>
          </cell>
          <cell r="E238">
            <v>1922.1</v>
          </cell>
          <cell r="F238">
            <v>1942.9746376811499</v>
          </cell>
          <cell r="G238">
            <v>1104</v>
          </cell>
          <cell r="H238">
            <v>202</v>
          </cell>
          <cell r="I238">
            <v>2145044</v>
          </cell>
          <cell r="J238">
            <v>635</v>
          </cell>
          <cell r="K238">
            <v>57.52</v>
          </cell>
          <cell r="L238">
            <v>92</v>
          </cell>
          <cell r="M238">
            <v>-77.849999999999994</v>
          </cell>
        </row>
        <row r="239">
          <cell r="A239">
            <v>42872</v>
          </cell>
          <cell r="B239">
            <v>1957.85</v>
          </cell>
          <cell r="C239">
            <v>1974.8</v>
          </cell>
          <cell r="D239">
            <v>1936.6</v>
          </cell>
          <cell r="E239">
            <v>1953.55</v>
          </cell>
          <cell r="F239">
            <v>1962.81176470588</v>
          </cell>
          <cell r="G239">
            <v>425</v>
          </cell>
          <cell r="H239">
            <v>99</v>
          </cell>
          <cell r="I239">
            <v>834195</v>
          </cell>
          <cell r="J239">
            <v>242</v>
          </cell>
          <cell r="K239">
            <v>56.94</v>
          </cell>
          <cell r="L239">
            <v>38.200000000000003</v>
          </cell>
          <cell r="M239">
            <v>-4.3</v>
          </cell>
        </row>
        <row r="240">
          <cell r="A240">
            <v>42871</v>
          </cell>
          <cell r="B240">
            <v>2024.95</v>
          </cell>
          <cell r="C240">
            <v>2024.95</v>
          </cell>
          <cell r="D240">
            <v>1940</v>
          </cell>
          <cell r="E240">
            <v>1953.95</v>
          </cell>
          <cell r="F240">
            <v>1970.95737704918</v>
          </cell>
          <cell r="G240">
            <v>610</v>
          </cell>
          <cell r="H240">
            <v>152</v>
          </cell>
          <cell r="I240">
            <v>1202284</v>
          </cell>
          <cell r="J240">
            <v>307</v>
          </cell>
          <cell r="K240">
            <v>50.33</v>
          </cell>
          <cell r="L240">
            <v>84.95</v>
          </cell>
          <cell r="M240">
            <v>-71</v>
          </cell>
        </row>
        <row r="241">
          <cell r="A241">
            <v>42870</v>
          </cell>
          <cell r="B241">
            <v>1956.15</v>
          </cell>
          <cell r="C241">
            <v>1972</v>
          </cell>
          <cell r="D241">
            <v>1920.4</v>
          </cell>
          <cell r="E241">
            <v>1947.9</v>
          </cell>
          <cell r="F241">
            <v>1951.4480519480501</v>
          </cell>
          <cell r="G241">
            <v>770</v>
          </cell>
          <cell r="H241">
            <v>144</v>
          </cell>
          <cell r="I241">
            <v>1502615</v>
          </cell>
          <cell r="J241">
            <v>355</v>
          </cell>
          <cell r="K241">
            <v>46.1</v>
          </cell>
          <cell r="L241">
            <v>51.6</v>
          </cell>
          <cell r="M241">
            <v>-8.25</v>
          </cell>
        </row>
        <row r="242">
          <cell r="A242">
            <v>42867</v>
          </cell>
          <cell r="B242">
            <v>2005.95</v>
          </cell>
          <cell r="C242">
            <v>2005.95</v>
          </cell>
          <cell r="D242">
            <v>1911.45</v>
          </cell>
          <cell r="E242">
            <v>1919.05</v>
          </cell>
          <cell r="F242">
            <v>1924.12861271676</v>
          </cell>
          <cell r="G242">
            <v>692</v>
          </cell>
          <cell r="H242">
            <v>108</v>
          </cell>
          <cell r="I242">
            <v>1331497</v>
          </cell>
          <cell r="J242">
            <v>522</v>
          </cell>
          <cell r="K242">
            <v>75.430000000000007</v>
          </cell>
          <cell r="L242">
            <v>94.5</v>
          </cell>
          <cell r="M242">
            <v>-86.9</v>
          </cell>
        </row>
        <row r="243">
          <cell r="A243">
            <v>42866</v>
          </cell>
          <cell r="B243">
            <v>2024.95</v>
          </cell>
          <cell r="C243">
            <v>2024.95</v>
          </cell>
          <cell r="D243">
            <v>1910</v>
          </cell>
          <cell r="E243">
            <v>1917.75</v>
          </cell>
          <cell r="F243">
            <v>1942.4964114832501</v>
          </cell>
          <cell r="G243">
            <v>836</v>
          </cell>
          <cell r="H243">
            <v>206</v>
          </cell>
          <cell r="I243">
            <v>1623927</v>
          </cell>
          <cell r="J243">
            <v>393</v>
          </cell>
          <cell r="K243">
            <v>47.01</v>
          </cell>
          <cell r="L243">
            <v>114.95</v>
          </cell>
          <cell r="M243">
            <v>-107.2</v>
          </cell>
        </row>
        <row r="244">
          <cell r="A244">
            <v>42865</v>
          </cell>
          <cell r="B244">
            <v>1971</v>
          </cell>
          <cell r="C244">
            <v>1979</v>
          </cell>
          <cell r="D244">
            <v>1945</v>
          </cell>
          <cell r="E244">
            <v>1955.45</v>
          </cell>
          <cell r="F244">
            <v>1963.5066889632101</v>
          </cell>
          <cell r="G244">
            <v>598</v>
          </cell>
          <cell r="H244">
            <v>164</v>
          </cell>
          <cell r="I244">
            <v>1174177</v>
          </cell>
          <cell r="J244">
            <v>333</v>
          </cell>
          <cell r="K244">
            <v>55.69</v>
          </cell>
          <cell r="L244">
            <v>34</v>
          </cell>
          <cell r="M244">
            <v>-15.55</v>
          </cell>
        </row>
        <row r="245">
          <cell r="A245">
            <v>42864</v>
          </cell>
          <cell r="B245">
            <v>1962.35</v>
          </cell>
          <cell r="C245">
            <v>1984</v>
          </cell>
          <cell r="D245">
            <v>1955.85</v>
          </cell>
          <cell r="E245">
            <v>1969.25</v>
          </cell>
          <cell r="F245">
            <v>1967.3672199170101</v>
          </cell>
          <cell r="G245">
            <v>482</v>
          </cell>
          <cell r="H245">
            <v>93</v>
          </cell>
          <cell r="I245">
            <v>948271</v>
          </cell>
          <cell r="J245">
            <v>317</v>
          </cell>
          <cell r="K245">
            <v>65.77</v>
          </cell>
          <cell r="L245">
            <v>28.15</v>
          </cell>
          <cell r="M245">
            <v>6.9</v>
          </cell>
        </row>
        <row r="246">
          <cell r="A246">
            <v>42863</v>
          </cell>
          <cell r="B246">
            <v>2015</v>
          </cell>
          <cell r="C246">
            <v>2015</v>
          </cell>
          <cell r="D246">
            <v>1965</v>
          </cell>
          <cell r="E246">
            <v>1972.05</v>
          </cell>
          <cell r="F246">
            <v>1983.82678571428</v>
          </cell>
          <cell r="G246">
            <v>560</v>
          </cell>
          <cell r="H246">
            <v>128</v>
          </cell>
          <cell r="I246">
            <v>1110943</v>
          </cell>
          <cell r="J246">
            <v>319</v>
          </cell>
          <cell r="K246">
            <v>56.96</v>
          </cell>
          <cell r="L246">
            <v>50</v>
          </cell>
          <cell r="M246">
            <v>-42.95</v>
          </cell>
        </row>
        <row r="247">
          <cell r="A247">
            <v>42860</v>
          </cell>
          <cell r="B247">
            <v>2068.85</v>
          </cell>
          <cell r="C247">
            <v>2068.85</v>
          </cell>
          <cell r="D247">
            <v>1957.55</v>
          </cell>
          <cell r="E247">
            <v>1965.05</v>
          </cell>
          <cell r="F247">
            <v>1979.1518987341699</v>
          </cell>
          <cell r="G247">
            <v>237</v>
          </cell>
          <cell r="H247">
            <v>85</v>
          </cell>
          <cell r="I247">
            <v>469059</v>
          </cell>
          <cell r="J247">
            <v>109</v>
          </cell>
          <cell r="K247">
            <v>45.99</v>
          </cell>
          <cell r="L247">
            <v>111.3</v>
          </cell>
          <cell r="M247">
            <v>-103.8</v>
          </cell>
        </row>
        <row r="248">
          <cell r="A248">
            <v>42859</v>
          </cell>
          <cell r="B248">
            <v>2091.9499999999998</v>
          </cell>
          <cell r="C248">
            <v>2091.9499999999998</v>
          </cell>
          <cell r="D248">
            <v>1978.25</v>
          </cell>
          <cell r="E248">
            <v>2003.7</v>
          </cell>
          <cell r="F248">
            <v>2008.3278008298701</v>
          </cell>
          <cell r="G248">
            <v>964</v>
          </cell>
          <cell r="H248">
            <v>262</v>
          </cell>
          <cell r="I248">
            <v>1936028</v>
          </cell>
          <cell r="J248">
            <v>428</v>
          </cell>
          <cell r="K248">
            <v>44.4</v>
          </cell>
          <cell r="L248">
            <v>113.7</v>
          </cell>
          <cell r="M248">
            <v>-88.25</v>
          </cell>
        </row>
        <row r="249">
          <cell r="A249">
            <v>42858</v>
          </cell>
          <cell r="B249">
            <v>1983.75</v>
          </cell>
          <cell r="C249">
            <v>2001.45</v>
          </cell>
          <cell r="D249">
            <v>1960.95</v>
          </cell>
          <cell r="E249">
            <v>1990.85</v>
          </cell>
          <cell r="F249">
            <v>1977.6429512516399</v>
          </cell>
          <cell r="G249">
            <v>759</v>
          </cell>
          <cell r="H249">
            <v>210</v>
          </cell>
          <cell r="I249">
            <v>1501031</v>
          </cell>
          <cell r="J249">
            <v>380</v>
          </cell>
          <cell r="K249">
            <v>50.07</v>
          </cell>
          <cell r="L249">
            <v>40.5</v>
          </cell>
          <cell r="M249">
            <v>7.1</v>
          </cell>
        </row>
        <row r="250">
          <cell r="A250">
            <v>42857</v>
          </cell>
          <cell r="B250">
            <v>1965</v>
          </cell>
          <cell r="C250">
            <v>1990</v>
          </cell>
          <cell r="D250">
            <v>1891.1</v>
          </cell>
          <cell r="E250">
            <v>1972.25</v>
          </cell>
          <cell r="F250">
            <v>1970.0742924528299</v>
          </cell>
          <cell r="G250">
            <v>848</v>
          </cell>
          <cell r="H250">
            <v>175</v>
          </cell>
          <cell r="I250">
            <v>1670623</v>
          </cell>
          <cell r="J250">
            <v>569</v>
          </cell>
          <cell r="K250">
            <v>67.099999999999994</v>
          </cell>
          <cell r="L250">
            <v>98.9</v>
          </cell>
          <cell r="M250">
            <v>7.25</v>
          </cell>
        </row>
        <row r="251">
          <cell r="A251">
            <v>42853</v>
          </cell>
          <cell r="B251">
            <v>1989.95</v>
          </cell>
          <cell r="C251">
            <v>1989.95</v>
          </cell>
          <cell r="D251">
            <v>1946.7</v>
          </cell>
          <cell r="E251">
            <v>1962.25</v>
          </cell>
          <cell r="F251">
            <v>1967.9253731343199</v>
          </cell>
          <cell r="G251">
            <v>1005</v>
          </cell>
          <cell r="H251">
            <v>211</v>
          </cell>
          <cell r="I251">
            <v>1977765</v>
          </cell>
          <cell r="J251">
            <v>453</v>
          </cell>
          <cell r="K251">
            <v>45.07</v>
          </cell>
          <cell r="L251">
            <v>43.25</v>
          </cell>
          <cell r="M251">
            <v>-27.7</v>
          </cell>
        </row>
        <row r="252">
          <cell r="A252">
            <v>42852</v>
          </cell>
          <cell r="B252">
            <v>2095</v>
          </cell>
          <cell r="C252">
            <v>2095</v>
          </cell>
          <cell r="D252">
            <v>1955.6</v>
          </cell>
          <cell r="E252">
            <v>1972.4</v>
          </cell>
          <cell r="F252">
            <v>1985.13903061224</v>
          </cell>
          <cell r="G252">
            <v>784</v>
          </cell>
          <cell r="H252">
            <v>185</v>
          </cell>
          <cell r="I252">
            <v>1556349</v>
          </cell>
          <cell r="J252">
            <v>469</v>
          </cell>
          <cell r="K252">
            <v>59.82</v>
          </cell>
          <cell r="L252">
            <v>139.4</v>
          </cell>
          <cell r="M252">
            <v>-122.6</v>
          </cell>
        </row>
        <row r="253">
          <cell r="A253">
            <v>42851</v>
          </cell>
          <cell r="B253">
            <v>2040</v>
          </cell>
          <cell r="C253">
            <v>2045</v>
          </cell>
          <cell r="D253">
            <v>1985</v>
          </cell>
          <cell r="E253">
            <v>1994.7</v>
          </cell>
          <cell r="F253">
            <v>2012.2608938547401</v>
          </cell>
          <cell r="G253">
            <v>1790</v>
          </cell>
          <cell r="H253">
            <v>306</v>
          </cell>
          <cell r="I253">
            <v>3601947</v>
          </cell>
          <cell r="J253">
            <v>1041</v>
          </cell>
          <cell r="K253">
            <v>58.16</v>
          </cell>
          <cell r="L253">
            <v>60</v>
          </cell>
          <cell r="M253">
            <v>-45.3</v>
          </cell>
        </row>
        <row r="254">
          <cell r="A254">
            <v>42850</v>
          </cell>
          <cell r="B254">
            <v>2063</v>
          </cell>
          <cell r="C254">
            <v>2090</v>
          </cell>
          <cell r="D254">
            <v>2019</v>
          </cell>
          <cell r="E254">
            <v>2036.5</v>
          </cell>
          <cell r="F254">
            <v>2052.8412316574399</v>
          </cell>
          <cell r="G254">
            <v>4157</v>
          </cell>
          <cell r="H254">
            <v>721</v>
          </cell>
          <cell r="I254">
            <v>8533661</v>
          </cell>
          <cell r="J254">
            <v>2390</v>
          </cell>
          <cell r="K254">
            <v>57.49</v>
          </cell>
          <cell r="L254">
            <v>71</v>
          </cell>
          <cell r="M254">
            <v>-26.5</v>
          </cell>
        </row>
        <row r="255">
          <cell r="A255">
            <v>42849</v>
          </cell>
          <cell r="B255">
            <v>1955</v>
          </cell>
          <cell r="C255">
            <v>2051.8000000000002</v>
          </cell>
          <cell r="D255">
            <v>1924</v>
          </cell>
          <cell r="E255">
            <v>2024.25</v>
          </cell>
          <cell r="F255">
            <v>2004.5573806395</v>
          </cell>
          <cell r="G255">
            <v>4566</v>
          </cell>
          <cell r="H255">
            <v>623</v>
          </cell>
          <cell r="I255">
            <v>9152809</v>
          </cell>
          <cell r="J255">
            <v>2827</v>
          </cell>
          <cell r="K255">
            <v>61.91</v>
          </cell>
          <cell r="L255">
            <v>127.8</v>
          </cell>
          <cell r="M255">
            <v>69.25</v>
          </cell>
        </row>
        <row r="256">
          <cell r="A256">
            <v>42846</v>
          </cell>
          <cell r="B256">
            <v>1936.5</v>
          </cell>
          <cell r="C256">
            <v>1960.45</v>
          </cell>
          <cell r="D256">
            <v>1920</v>
          </cell>
          <cell r="E256">
            <v>1928.6</v>
          </cell>
          <cell r="F256">
            <v>1943.94581280788</v>
          </cell>
          <cell r="G256">
            <v>406</v>
          </cell>
          <cell r="H256">
            <v>121</v>
          </cell>
          <cell r="I256">
            <v>789242</v>
          </cell>
          <cell r="J256">
            <v>195</v>
          </cell>
          <cell r="K256">
            <v>48.03</v>
          </cell>
          <cell r="L256">
            <v>40.450000000000003</v>
          </cell>
          <cell r="M256">
            <v>-7.9</v>
          </cell>
        </row>
        <row r="257">
          <cell r="A257">
            <v>42845</v>
          </cell>
          <cell r="B257">
            <v>1995</v>
          </cell>
          <cell r="C257">
            <v>2000</v>
          </cell>
          <cell r="D257">
            <v>1915.9</v>
          </cell>
          <cell r="E257">
            <v>1935.5</v>
          </cell>
          <cell r="F257">
            <v>1960.91584158415</v>
          </cell>
          <cell r="G257">
            <v>1212</v>
          </cell>
          <cell r="H257">
            <v>300</v>
          </cell>
          <cell r="I257">
            <v>2376630</v>
          </cell>
          <cell r="J257">
            <v>563</v>
          </cell>
          <cell r="K257">
            <v>46.45</v>
          </cell>
          <cell r="L257">
            <v>84.1</v>
          </cell>
          <cell r="M257">
            <v>-59.5</v>
          </cell>
        </row>
        <row r="258">
          <cell r="A258">
            <v>42844</v>
          </cell>
          <cell r="B258">
            <v>1920</v>
          </cell>
          <cell r="C258">
            <v>2000</v>
          </cell>
          <cell r="D258">
            <v>1904.05</v>
          </cell>
          <cell r="E258">
            <v>1971.05</v>
          </cell>
          <cell r="F258">
            <v>1951.65509391007</v>
          </cell>
          <cell r="G258">
            <v>1757</v>
          </cell>
          <cell r="H258">
            <v>384</v>
          </cell>
          <cell r="I258">
            <v>3429058</v>
          </cell>
          <cell r="J258">
            <v>913</v>
          </cell>
          <cell r="K258">
            <v>51.96</v>
          </cell>
          <cell r="L258">
            <v>95.95</v>
          </cell>
          <cell r="M258">
            <v>51.05</v>
          </cell>
        </row>
        <row r="259">
          <cell r="A259">
            <v>42843</v>
          </cell>
          <cell r="B259">
            <v>1946.4</v>
          </cell>
          <cell r="C259">
            <v>1971.2</v>
          </cell>
          <cell r="D259">
            <v>1906</v>
          </cell>
          <cell r="E259">
            <v>1917.55</v>
          </cell>
          <cell r="F259">
            <v>1937.85782638414</v>
          </cell>
          <cell r="G259">
            <v>1463</v>
          </cell>
          <cell r="H259">
            <v>319</v>
          </cell>
          <cell r="I259">
            <v>2835086</v>
          </cell>
          <cell r="J259">
            <v>878</v>
          </cell>
          <cell r="K259">
            <v>60.01</v>
          </cell>
          <cell r="L259">
            <v>65.2</v>
          </cell>
          <cell r="M259">
            <v>-28.85</v>
          </cell>
        </row>
        <row r="260">
          <cell r="A260">
            <v>42842</v>
          </cell>
          <cell r="B260">
            <v>1860.4</v>
          </cell>
          <cell r="C260">
            <v>1934.95</v>
          </cell>
          <cell r="D260">
            <v>1855</v>
          </cell>
          <cell r="E260">
            <v>1912.2</v>
          </cell>
          <cell r="F260">
            <v>1905.0164119977301</v>
          </cell>
          <cell r="G260">
            <v>1767</v>
          </cell>
          <cell r="H260">
            <v>287</v>
          </cell>
          <cell r="I260">
            <v>3366164</v>
          </cell>
          <cell r="J260">
            <v>858</v>
          </cell>
          <cell r="K260">
            <v>48.56</v>
          </cell>
          <cell r="L260">
            <v>79.95</v>
          </cell>
          <cell r="M260">
            <v>51.8</v>
          </cell>
        </row>
        <row r="261">
          <cell r="A261">
            <v>42838</v>
          </cell>
          <cell r="B261">
            <v>1866.45</v>
          </cell>
          <cell r="C261">
            <v>1877.5</v>
          </cell>
          <cell r="D261">
            <v>1855</v>
          </cell>
          <cell r="E261">
            <v>1858.8</v>
          </cell>
          <cell r="F261">
            <v>1865.90289256198</v>
          </cell>
          <cell r="G261">
            <v>484</v>
          </cell>
          <cell r="H261">
            <v>137</v>
          </cell>
          <cell r="I261">
            <v>903097</v>
          </cell>
          <cell r="J261">
            <v>376</v>
          </cell>
          <cell r="K261">
            <v>77.69</v>
          </cell>
          <cell r="L261">
            <v>22.5</v>
          </cell>
          <cell r="M261">
            <v>-7.65</v>
          </cell>
        </row>
        <row r="262">
          <cell r="A262">
            <v>42837</v>
          </cell>
          <cell r="B262">
            <v>1876.4</v>
          </cell>
          <cell r="C262">
            <v>1880</v>
          </cell>
          <cell r="D262">
            <v>1857.75</v>
          </cell>
          <cell r="E262">
            <v>1861.4</v>
          </cell>
          <cell r="F262">
            <v>1869.5825471698099</v>
          </cell>
          <cell r="G262">
            <v>848</v>
          </cell>
          <cell r="H262">
            <v>193</v>
          </cell>
          <cell r="I262">
            <v>1585406</v>
          </cell>
          <cell r="J262">
            <v>442</v>
          </cell>
          <cell r="K262">
            <v>52.12</v>
          </cell>
          <cell r="L262">
            <v>22.25</v>
          </cell>
          <cell r="M262">
            <v>-15</v>
          </cell>
        </row>
        <row r="263">
          <cell r="A263">
            <v>42836</v>
          </cell>
          <cell r="B263">
            <v>1883.95</v>
          </cell>
          <cell r="C263">
            <v>1898.3</v>
          </cell>
          <cell r="D263">
            <v>1855</v>
          </cell>
          <cell r="E263">
            <v>1884.35</v>
          </cell>
          <cell r="F263">
            <v>1875.0139534883699</v>
          </cell>
          <cell r="G263">
            <v>860</v>
          </cell>
          <cell r="H263">
            <v>228</v>
          </cell>
          <cell r="I263">
            <v>1612512</v>
          </cell>
          <cell r="J263">
            <v>341</v>
          </cell>
          <cell r="K263">
            <v>39.65</v>
          </cell>
          <cell r="L263">
            <v>43.3</v>
          </cell>
          <cell r="M263">
            <v>0.4</v>
          </cell>
        </row>
        <row r="264">
          <cell r="A264">
            <v>42835</v>
          </cell>
          <cell r="B264">
            <v>1870.45</v>
          </cell>
          <cell r="C264">
            <v>1899</v>
          </cell>
          <cell r="D264">
            <v>1857.55</v>
          </cell>
          <cell r="E264">
            <v>1877.9</v>
          </cell>
          <cell r="F264">
            <v>1886.38228699551</v>
          </cell>
          <cell r="G264">
            <v>892</v>
          </cell>
          <cell r="H264">
            <v>201</v>
          </cell>
          <cell r="I264">
            <v>1682653</v>
          </cell>
          <cell r="J264">
            <v>389</v>
          </cell>
          <cell r="K264">
            <v>43.61</v>
          </cell>
          <cell r="L264">
            <v>41.45</v>
          </cell>
          <cell r="M264">
            <v>7.45</v>
          </cell>
        </row>
        <row r="265">
          <cell r="A265">
            <v>42832</v>
          </cell>
          <cell r="B265">
            <v>1886.4</v>
          </cell>
          <cell r="C265">
            <v>1898.4</v>
          </cell>
          <cell r="D265">
            <v>1857.05</v>
          </cell>
          <cell r="E265">
            <v>1867.6</v>
          </cell>
          <cell r="F265">
            <v>1883.3513043478199</v>
          </cell>
          <cell r="G265">
            <v>575</v>
          </cell>
          <cell r="H265">
            <v>138</v>
          </cell>
          <cell r="I265">
            <v>1082927</v>
          </cell>
          <cell r="J265">
            <v>284</v>
          </cell>
          <cell r="K265">
            <v>49.39</v>
          </cell>
          <cell r="L265">
            <v>41.35</v>
          </cell>
          <cell r="M265">
            <v>-18.8</v>
          </cell>
        </row>
        <row r="266">
          <cell r="A266">
            <v>42831</v>
          </cell>
          <cell r="B266">
            <v>1914</v>
          </cell>
          <cell r="C266">
            <v>1927.5</v>
          </cell>
          <cell r="D266">
            <v>1875</v>
          </cell>
          <cell r="E266">
            <v>1883</v>
          </cell>
          <cell r="F266">
            <v>1892.7205523964201</v>
          </cell>
          <cell r="G266">
            <v>1231</v>
          </cell>
          <cell r="H266">
            <v>275</v>
          </cell>
          <cell r="I266">
            <v>2329939</v>
          </cell>
          <cell r="J266">
            <v>613</v>
          </cell>
          <cell r="K266">
            <v>49.8</v>
          </cell>
          <cell r="L266">
            <v>52.5</v>
          </cell>
          <cell r="M266">
            <v>-31</v>
          </cell>
        </row>
        <row r="267">
          <cell r="A267">
            <v>42830</v>
          </cell>
          <cell r="B267">
            <v>1959.95</v>
          </cell>
          <cell r="C267">
            <v>1960</v>
          </cell>
          <cell r="D267">
            <v>1906</v>
          </cell>
          <cell r="E267">
            <v>1924.7</v>
          </cell>
          <cell r="F267">
            <v>1922.6983213429201</v>
          </cell>
          <cell r="G267">
            <v>2085</v>
          </cell>
          <cell r="H267">
            <v>519</v>
          </cell>
          <cell r="I267">
            <v>4008826</v>
          </cell>
          <cell r="J267">
            <v>1035</v>
          </cell>
          <cell r="K267">
            <v>49.64</v>
          </cell>
          <cell r="L267">
            <v>54</v>
          </cell>
          <cell r="M267">
            <v>-35.25</v>
          </cell>
        </row>
        <row r="268">
          <cell r="A268">
            <v>42828</v>
          </cell>
          <cell r="B268">
            <v>1919.95</v>
          </cell>
          <cell r="C268">
            <v>1965</v>
          </cell>
          <cell r="D268">
            <v>1919.95</v>
          </cell>
          <cell r="E268">
            <v>1961.05</v>
          </cell>
          <cell r="F268">
            <v>1950.4002151694399</v>
          </cell>
          <cell r="G268">
            <v>1859</v>
          </cell>
          <cell r="H268">
            <v>360</v>
          </cell>
          <cell r="I268">
            <v>3625794</v>
          </cell>
          <cell r="J268">
            <v>1066</v>
          </cell>
          <cell r="K268">
            <v>57.34</v>
          </cell>
          <cell r="L268">
            <v>45.05</v>
          </cell>
          <cell r="M268">
            <v>41.1</v>
          </cell>
        </row>
        <row r="269">
          <cell r="A269">
            <v>42825</v>
          </cell>
          <cell r="B269">
            <v>1860.1</v>
          </cell>
          <cell r="C269">
            <v>1915.9</v>
          </cell>
          <cell r="D269">
            <v>1860.1</v>
          </cell>
          <cell r="E269">
            <v>1904.9</v>
          </cell>
          <cell r="F269">
            <v>1888.3692307692299</v>
          </cell>
          <cell r="G269">
            <v>2340</v>
          </cell>
          <cell r="H269">
            <v>497</v>
          </cell>
          <cell r="I269">
            <v>4418784</v>
          </cell>
          <cell r="J269">
            <v>1019</v>
          </cell>
          <cell r="K269">
            <v>43.55</v>
          </cell>
          <cell r="L269">
            <v>55.8</v>
          </cell>
          <cell r="M269">
            <v>44.8</v>
          </cell>
        </row>
        <row r="270">
          <cell r="A270">
            <v>42824</v>
          </cell>
          <cell r="B270">
            <v>1801.1</v>
          </cell>
          <cell r="C270">
            <v>1885</v>
          </cell>
          <cell r="D270">
            <v>1801</v>
          </cell>
          <cell r="E270">
            <v>1862.1</v>
          </cell>
          <cell r="F270">
            <v>1840.4559322033799</v>
          </cell>
          <cell r="G270">
            <v>3540</v>
          </cell>
          <cell r="H270">
            <v>699</v>
          </cell>
          <cell r="I270">
            <v>6515214</v>
          </cell>
          <cell r="J270">
            <v>1420</v>
          </cell>
          <cell r="K270">
            <v>40.11</v>
          </cell>
          <cell r="L270">
            <v>84</v>
          </cell>
          <cell r="M270">
            <v>61</v>
          </cell>
        </row>
        <row r="271">
          <cell r="A271">
            <v>42823</v>
          </cell>
          <cell r="B271">
            <v>1801.2</v>
          </cell>
          <cell r="C271">
            <v>1817.95</v>
          </cell>
          <cell r="D271">
            <v>1769.95</v>
          </cell>
          <cell r="E271">
            <v>1796.4</v>
          </cell>
          <cell r="F271">
            <v>1787.94859956909</v>
          </cell>
          <cell r="G271">
            <v>3249</v>
          </cell>
          <cell r="H271">
            <v>388</v>
          </cell>
          <cell r="I271">
            <v>5809045</v>
          </cell>
          <cell r="J271">
            <v>1763</v>
          </cell>
          <cell r="K271">
            <v>54.26</v>
          </cell>
          <cell r="L271">
            <v>48</v>
          </cell>
          <cell r="M271">
            <v>-4.8</v>
          </cell>
        </row>
        <row r="272">
          <cell r="A272">
            <v>42822</v>
          </cell>
          <cell r="B272">
            <v>1805</v>
          </cell>
          <cell r="C272">
            <v>1820</v>
          </cell>
          <cell r="D272">
            <v>1779.7</v>
          </cell>
          <cell r="E272">
            <v>1791.3</v>
          </cell>
          <cell r="F272">
            <v>1791.25088782118</v>
          </cell>
          <cell r="G272">
            <v>4787</v>
          </cell>
          <cell r="H272">
            <v>447</v>
          </cell>
          <cell r="I272">
            <v>8574718</v>
          </cell>
          <cell r="J272">
            <v>2956</v>
          </cell>
          <cell r="K272">
            <v>61.75</v>
          </cell>
          <cell r="L272">
            <v>40.299999999999997</v>
          </cell>
          <cell r="M272">
            <v>-13.7</v>
          </cell>
        </row>
        <row r="273">
          <cell r="A273">
            <v>42821</v>
          </cell>
          <cell r="B273">
            <v>1763.85</v>
          </cell>
          <cell r="C273">
            <v>1811.65</v>
          </cell>
          <cell r="D273">
            <v>1763.85</v>
          </cell>
          <cell r="E273">
            <v>1794.15</v>
          </cell>
          <cell r="F273">
            <v>1790.3496101764399</v>
          </cell>
          <cell r="G273">
            <v>4874</v>
          </cell>
          <cell r="H273">
            <v>750</v>
          </cell>
          <cell r="I273">
            <v>8726164</v>
          </cell>
          <cell r="J273">
            <v>1737</v>
          </cell>
          <cell r="K273">
            <v>35.64</v>
          </cell>
          <cell r="L273">
            <v>47.8</v>
          </cell>
          <cell r="M273">
            <v>30.3</v>
          </cell>
        </row>
        <row r="274">
          <cell r="A274">
            <v>42818</v>
          </cell>
          <cell r="B274">
            <v>1740</v>
          </cell>
          <cell r="C274">
            <v>1800</v>
          </cell>
          <cell r="D274">
            <v>1680.7</v>
          </cell>
          <cell r="E274">
            <v>1764.45</v>
          </cell>
          <cell r="F274">
            <v>1727.19378898833</v>
          </cell>
          <cell r="G274">
            <v>7374</v>
          </cell>
          <cell r="H274">
            <v>1226</v>
          </cell>
          <cell r="I274">
            <v>12736327</v>
          </cell>
          <cell r="J274">
            <v>3168</v>
          </cell>
          <cell r="K274">
            <v>42.96</v>
          </cell>
          <cell r="L274">
            <v>119.3</v>
          </cell>
          <cell r="M274">
            <v>24.45</v>
          </cell>
        </row>
        <row r="275">
          <cell r="A275">
            <v>42817</v>
          </cell>
          <cell r="B275">
            <v>1643.95</v>
          </cell>
          <cell r="C275">
            <v>1862.25</v>
          </cell>
          <cell r="D275">
            <v>1642.5</v>
          </cell>
          <cell r="E275">
            <v>1729.4</v>
          </cell>
          <cell r="F275">
            <v>1772.65377942998</v>
          </cell>
          <cell r="G275">
            <v>20175</v>
          </cell>
          <cell r="H275">
            <v>3353</v>
          </cell>
          <cell r="I275">
            <v>35763290</v>
          </cell>
          <cell r="J275">
            <v>5283</v>
          </cell>
          <cell r="K275">
            <v>26.19</v>
          </cell>
          <cell r="L275">
            <v>219.75</v>
          </cell>
          <cell r="M275">
            <v>85.45</v>
          </cell>
        </row>
        <row r="276">
          <cell r="A276">
            <v>42816</v>
          </cell>
          <cell r="B276">
            <v>1601.05</v>
          </cell>
          <cell r="C276">
            <v>1648</v>
          </cell>
          <cell r="D276">
            <v>1595</v>
          </cell>
          <cell r="E276">
            <v>1641.6</v>
          </cell>
          <cell r="F276">
            <v>1621.0695499707699</v>
          </cell>
          <cell r="G276">
            <v>1711</v>
          </cell>
          <cell r="H276">
            <v>361</v>
          </cell>
          <cell r="I276">
            <v>2773650</v>
          </cell>
          <cell r="J276">
            <v>890</v>
          </cell>
          <cell r="K276">
            <v>52.02</v>
          </cell>
          <cell r="L276">
            <v>53</v>
          </cell>
          <cell r="M276">
            <v>40.549999999999997</v>
          </cell>
        </row>
        <row r="277">
          <cell r="A277">
            <v>42815</v>
          </cell>
          <cell r="B277">
            <v>1598.25</v>
          </cell>
          <cell r="C277">
            <v>1618.4</v>
          </cell>
          <cell r="D277">
            <v>1590</v>
          </cell>
          <cell r="E277">
            <v>1608</v>
          </cell>
          <cell r="F277">
            <v>1604.5191755804799</v>
          </cell>
          <cell r="G277">
            <v>3833</v>
          </cell>
          <cell r="H277">
            <v>305</v>
          </cell>
          <cell r="I277">
            <v>6150122</v>
          </cell>
          <cell r="J277">
            <v>2032</v>
          </cell>
          <cell r="K277">
            <v>53.01</v>
          </cell>
          <cell r="L277">
            <v>28.4</v>
          </cell>
          <cell r="M277">
            <v>9.75</v>
          </cell>
        </row>
        <row r="278">
          <cell r="A278">
            <v>42814</v>
          </cell>
          <cell r="B278">
            <v>1600</v>
          </cell>
          <cell r="C278">
            <v>1605</v>
          </cell>
          <cell r="D278">
            <v>1587</v>
          </cell>
          <cell r="E278">
            <v>1593.75</v>
          </cell>
          <cell r="F278">
            <v>1592.9992226972399</v>
          </cell>
          <cell r="G278">
            <v>2573</v>
          </cell>
          <cell r="H278">
            <v>372</v>
          </cell>
          <cell r="I278">
            <v>4098787</v>
          </cell>
          <cell r="J278">
            <v>1581</v>
          </cell>
          <cell r="K278">
            <v>61.45</v>
          </cell>
          <cell r="L278">
            <v>18</v>
          </cell>
          <cell r="M278">
            <v>-6.25</v>
          </cell>
        </row>
        <row r="279">
          <cell r="A279">
            <v>42811</v>
          </cell>
          <cell r="B279">
            <v>1612</v>
          </cell>
          <cell r="C279">
            <v>1612</v>
          </cell>
          <cell r="D279">
            <v>1583</v>
          </cell>
          <cell r="E279">
            <v>1595.85</v>
          </cell>
          <cell r="F279">
            <v>1601.91939546599</v>
          </cell>
          <cell r="G279">
            <v>3176</v>
          </cell>
          <cell r="H279">
            <v>501</v>
          </cell>
          <cell r="I279">
            <v>5087696</v>
          </cell>
          <cell r="J279">
            <v>2009</v>
          </cell>
          <cell r="K279">
            <v>63.26</v>
          </cell>
          <cell r="L279">
            <v>29</v>
          </cell>
          <cell r="M279">
            <v>-16.149999999999999</v>
          </cell>
        </row>
        <row r="280">
          <cell r="A280">
            <v>42810</v>
          </cell>
          <cell r="B280">
            <v>1610</v>
          </cell>
          <cell r="C280">
            <v>1610</v>
          </cell>
          <cell r="D280">
            <v>1596.1</v>
          </cell>
          <cell r="E280">
            <v>1599.55</v>
          </cell>
          <cell r="F280">
            <v>1602.0133618385801</v>
          </cell>
          <cell r="G280">
            <v>1871</v>
          </cell>
          <cell r="H280">
            <v>263</v>
          </cell>
          <cell r="I280">
            <v>2997367</v>
          </cell>
          <cell r="J280">
            <v>1339</v>
          </cell>
          <cell r="K280">
            <v>71.569999999999993</v>
          </cell>
          <cell r="L280">
            <v>13.9</v>
          </cell>
          <cell r="M280">
            <v>-10.45</v>
          </cell>
        </row>
        <row r="281">
          <cell r="A281">
            <v>42809</v>
          </cell>
          <cell r="B281">
            <v>1625</v>
          </cell>
          <cell r="C281">
            <v>1625</v>
          </cell>
          <cell r="D281">
            <v>1596.1</v>
          </cell>
          <cell r="E281">
            <v>1604.55</v>
          </cell>
          <cell r="F281">
            <v>1604.493848112</v>
          </cell>
          <cell r="G281">
            <v>2357</v>
          </cell>
          <cell r="H281">
            <v>247</v>
          </cell>
          <cell r="I281">
            <v>3781792</v>
          </cell>
          <cell r="J281">
            <v>1694</v>
          </cell>
          <cell r="K281">
            <v>71.87</v>
          </cell>
          <cell r="L281">
            <v>28.9</v>
          </cell>
          <cell r="M281">
            <v>-20.45</v>
          </cell>
        </row>
        <row r="282">
          <cell r="A282">
            <v>42808</v>
          </cell>
          <cell r="B282">
            <v>1614</v>
          </cell>
          <cell r="C282">
            <v>1631.95</v>
          </cell>
          <cell r="D282">
            <v>1600.05</v>
          </cell>
          <cell r="E282">
            <v>1614.25</v>
          </cell>
          <cell r="F282">
            <v>1608.6942650968399</v>
          </cell>
          <cell r="G282">
            <v>2633</v>
          </cell>
          <cell r="H282">
            <v>247</v>
          </cell>
          <cell r="I282">
            <v>4235692</v>
          </cell>
          <cell r="J282">
            <v>1842</v>
          </cell>
          <cell r="K282">
            <v>69.959999999999994</v>
          </cell>
          <cell r="L282">
            <v>31.9</v>
          </cell>
          <cell r="M282">
            <v>0.25</v>
          </cell>
        </row>
        <row r="283">
          <cell r="A283">
            <v>42804</v>
          </cell>
          <cell r="B283">
            <v>1610</v>
          </cell>
          <cell r="C283">
            <v>1610</v>
          </cell>
          <cell r="D283">
            <v>1581.95</v>
          </cell>
          <cell r="E283">
            <v>1596.7</v>
          </cell>
          <cell r="F283">
            <v>1594.22435897435</v>
          </cell>
          <cell r="G283">
            <v>936</v>
          </cell>
          <cell r="H283">
            <v>208</v>
          </cell>
          <cell r="I283">
            <v>1492194</v>
          </cell>
          <cell r="J283">
            <v>427</v>
          </cell>
          <cell r="K283">
            <v>45.62</v>
          </cell>
          <cell r="L283">
            <v>28.05</v>
          </cell>
          <cell r="M283">
            <v>-13.3</v>
          </cell>
        </row>
        <row r="284">
          <cell r="A284">
            <v>42803</v>
          </cell>
          <cell r="B284">
            <v>1605.6</v>
          </cell>
          <cell r="C284">
            <v>1607.4</v>
          </cell>
          <cell r="D284">
            <v>1570.65</v>
          </cell>
          <cell r="E284">
            <v>1588.25</v>
          </cell>
          <cell r="F284">
            <v>1593.13755403</v>
          </cell>
          <cell r="G284">
            <v>15732</v>
          </cell>
          <cell r="H284">
            <v>202</v>
          </cell>
          <cell r="I284">
            <v>25063240</v>
          </cell>
          <cell r="J284">
            <v>15299</v>
          </cell>
          <cell r="K284">
            <v>97.25</v>
          </cell>
          <cell r="L284">
            <v>36.75</v>
          </cell>
          <cell r="M284">
            <v>-17.350000000000001</v>
          </cell>
        </row>
        <row r="285">
          <cell r="A285">
            <v>42802</v>
          </cell>
          <cell r="B285">
            <v>1586</v>
          </cell>
          <cell r="C285">
            <v>1620</v>
          </cell>
          <cell r="D285">
            <v>1575.7</v>
          </cell>
          <cell r="E285">
            <v>1609.6</v>
          </cell>
          <cell r="F285">
            <v>1598.18794326241</v>
          </cell>
          <cell r="G285">
            <v>2538</v>
          </cell>
          <cell r="H285">
            <v>379</v>
          </cell>
          <cell r="I285">
            <v>4056201</v>
          </cell>
          <cell r="J285">
            <v>1120</v>
          </cell>
          <cell r="K285">
            <v>44.13</v>
          </cell>
          <cell r="L285">
            <v>44.3</v>
          </cell>
          <cell r="M285">
            <v>23.6</v>
          </cell>
        </row>
        <row r="286">
          <cell r="A286">
            <v>42801</v>
          </cell>
          <cell r="B286">
            <v>1581.8</v>
          </cell>
          <cell r="C286">
            <v>1610</v>
          </cell>
          <cell r="D286">
            <v>1561</v>
          </cell>
          <cell r="E286">
            <v>1595.9</v>
          </cell>
          <cell r="F286">
            <v>1584.89171511627</v>
          </cell>
          <cell r="G286">
            <v>1376</v>
          </cell>
          <cell r="H286">
            <v>393</v>
          </cell>
          <cell r="I286">
            <v>2180811</v>
          </cell>
          <cell r="J286">
            <v>622</v>
          </cell>
          <cell r="K286">
            <v>45.2</v>
          </cell>
          <cell r="L286">
            <v>49</v>
          </cell>
          <cell r="M286">
            <v>14.1</v>
          </cell>
        </row>
        <row r="287">
          <cell r="A287">
            <v>42800</v>
          </cell>
          <cell r="B287">
            <v>1545</v>
          </cell>
          <cell r="C287">
            <v>1586.95</v>
          </cell>
          <cell r="D287">
            <v>1545</v>
          </cell>
          <cell r="E287">
            <v>1580.15</v>
          </cell>
          <cell r="F287">
            <v>1576.4181184668901</v>
          </cell>
          <cell r="G287">
            <v>861</v>
          </cell>
          <cell r="H287">
            <v>177</v>
          </cell>
          <cell r="I287">
            <v>1357296</v>
          </cell>
          <cell r="J287">
            <v>593</v>
          </cell>
          <cell r="K287">
            <v>68.87</v>
          </cell>
          <cell r="L287">
            <v>41.95</v>
          </cell>
          <cell r="M287">
            <v>35.15</v>
          </cell>
        </row>
        <row r="288">
          <cell r="A288">
            <v>42797</v>
          </cell>
          <cell r="B288">
            <v>1530</v>
          </cell>
          <cell r="C288">
            <v>1545</v>
          </cell>
          <cell r="D288">
            <v>1518.3</v>
          </cell>
          <cell r="E288">
            <v>1539.1</v>
          </cell>
          <cell r="F288">
            <v>1528.3058690744899</v>
          </cell>
          <cell r="G288">
            <v>886</v>
          </cell>
          <cell r="H288">
            <v>174</v>
          </cell>
          <cell r="I288">
            <v>1354079</v>
          </cell>
          <cell r="J288">
            <v>707</v>
          </cell>
          <cell r="K288">
            <v>79.8</v>
          </cell>
          <cell r="L288">
            <v>26.7</v>
          </cell>
          <cell r="M288">
            <v>9.1</v>
          </cell>
        </row>
        <row r="289">
          <cell r="A289">
            <v>42796</v>
          </cell>
          <cell r="B289">
            <v>1533</v>
          </cell>
          <cell r="C289">
            <v>1547</v>
          </cell>
          <cell r="D289">
            <v>1510</v>
          </cell>
          <cell r="E289">
            <v>1516.05</v>
          </cell>
          <cell r="F289">
            <v>1526.84670231729</v>
          </cell>
          <cell r="G289">
            <v>1122</v>
          </cell>
          <cell r="H289">
            <v>319</v>
          </cell>
          <cell r="I289">
            <v>1713122</v>
          </cell>
          <cell r="J289">
            <v>534</v>
          </cell>
          <cell r="K289">
            <v>47.59</v>
          </cell>
          <cell r="L289">
            <v>37</v>
          </cell>
          <cell r="M289">
            <v>-16.95</v>
          </cell>
        </row>
        <row r="290">
          <cell r="A290">
            <v>42795</v>
          </cell>
          <cell r="B290">
            <v>1520</v>
          </cell>
          <cell r="C290">
            <v>1543</v>
          </cell>
          <cell r="D290">
            <v>1509.95</v>
          </cell>
          <cell r="E290">
            <v>1533.9</v>
          </cell>
          <cell r="F290">
            <v>1524.1767881241501</v>
          </cell>
          <cell r="G290">
            <v>741</v>
          </cell>
          <cell r="H290">
            <v>165</v>
          </cell>
          <cell r="I290">
            <v>1129415</v>
          </cell>
          <cell r="J290">
            <v>318</v>
          </cell>
          <cell r="K290">
            <v>42.91</v>
          </cell>
          <cell r="L290">
            <v>33.049999999999997</v>
          </cell>
          <cell r="M290">
            <v>13.9</v>
          </cell>
        </row>
        <row r="291">
          <cell r="A291">
            <v>42794</v>
          </cell>
          <cell r="B291">
            <v>1495.05</v>
          </cell>
          <cell r="C291">
            <v>1523.95</v>
          </cell>
          <cell r="D291">
            <v>1488.65</v>
          </cell>
          <cell r="E291">
            <v>1507.2</v>
          </cell>
          <cell r="F291">
            <v>1500.79433853264</v>
          </cell>
          <cell r="G291">
            <v>1731</v>
          </cell>
          <cell r="H291">
            <v>245</v>
          </cell>
          <cell r="I291">
            <v>2597875</v>
          </cell>
          <cell r="J291">
            <v>1011</v>
          </cell>
          <cell r="K291">
            <v>58.41</v>
          </cell>
          <cell r="L291">
            <v>35.299999999999997</v>
          </cell>
          <cell r="M291">
            <v>12.15</v>
          </cell>
        </row>
        <row r="292">
          <cell r="A292">
            <v>42793</v>
          </cell>
          <cell r="B292">
            <v>1510</v>
          </cell>
          <cell r="C292">
            <v>1510</v>
          </cell>
          <cell r="D292">
            <v>1495.35</v>
          </cell>
          <cell r="E292">
            <v>1501.1</v>
          </cell>
          <cell r="F292">
            <v>1501.2498146775299</v>
          </cell>
          <cell r="G292">
            <v>1349</v>
          </cell>
          <cell r="H292">
            <v>289</v>
          </cell>
          <cell r="I292">
            <v>2025186</v>
          </cell>
          <cell r="J292">
            <v>921</v>
          </cell>
          <cell r="K292">
            <v>68.27</v>
          </cell>
          <cell r="L292">
            <v>14.65</v>
          </cell>
          <cell r="M292">
            <v>-8.9</v>
          </cell>
        </row>
        <row r="293">
          <cell r="A293">
            <v>42789</v>
          </cell>
          <cell r="B293">
            <v>1485</v>
          </cell>
          <cell r="C293">
            <v>1518.4</v>
          </cell>
          <cell r="D293">
            <v>1481</v>
          </cell>
          <cell r="E293">
            <v>1509.95</v>
          </cell>
          <cell r="F293">
            <v>1497.09696521095</v>
          </cell>
          <cell r="G293">
            <v>2702</v>
          </cell>
          <cell r="H293">
            <v>400</v>
          </cell>
          <cell r="I293">
            <v>4045156</v>
          </cell>
          <cell r="J293">
            <v>1956</v>
          </cell>
          <cell r="K293">
            <v>72.39</v>
          </cell>
          <cell r="L293">
            <v>37.4</v>
          </cell>
          <cell r="M293">
            <v>24.95</v>
          </cell>
        </row>
        <row r="294">
          <cell r="A294">
            <v>42788</v>
          </cell>
          <cell r="B294">
            <v>1470.35</v>
          </cell>
          <cell r="C294">
            <v>1499.7</v>
          </cell>
          <cell r="D294">
            <v>1450</v>
          </cell>
          <cell r="E294">
            <v>1486.5</v>
          </cell>
          <cell r="F294">
            <v>1482.74754346182</v>
          </cell>
          <cell r="G294">
            <v>1323</v>
          </cell>
          <cell r="H294">
            <v>171</v>
          </cell>
          <cell r="I294">
            <v>1961675</v>
          </cell>
          <cell r="J294">
            <v>633</v>
          </cell>
          <cell r="K294">
            <v>47.85</v>
          </cell>
          <cell r="L294">
            <v>49.7</v>
          </cell>
          <cell r="M294">
            <v>16.149999999999999</v>
          </cell>
        </row>
        <row r="295">
          <cell r="A295">
            <v>42787</v>
          </cell>
          <cell r="B295">
            <v>1479.2</v>
          </cell>
          <cell r="C295">
            <v>1485.95</v>
          </cell>
          <cell r="D295">
            <v>1470</v>
          </cell>
          <cell r="E295">
            <v>1476.55</v>
          </cell>
          <cell r="F295">
            <v>1477.1088560885601</v>
          </cell>
          <cell r="G295">
            <v>1626</v>
          </cell>
          <cell r="H295">
            <v>159</v>
          </cell>
          <cell r="I295">
            <v>2401779</v>
          </cell>
          <cell r="J295">
            <v>971</v>
          </cell>
          <cell r="K295">
            <v>59.72</v>
          </cell>
          <cell r="L295">
            <v>15.95</v>
          </cell>
          <cell r="M295">
            <v>-2.65</v>
          </cell>
        </row>
        <row r="296">
          <cell r="A296">
            <v>42786</v>
          </cell>
          <cell r="B296">
            <v>1487</v>
          </cell>
          <cell r="C296">
            <v>1494.85</v>
          </cell>
          <cell r="D296">
            <v>1466.45</v>
          </cell>
          <cell r="E296">
            <v>1479.25</v>
          </cell>
          <cell r="F296">
            <v>1476.7316017316</v>
          </cell>
          <cell r="G296">
            <v>462</v>
          </cell>
          <cell r="H296">
            <v>84</v>
          </cell>
          <cell r="I296">
            <v>682250</v>
          </cell>
          <cell r="J296">
            <v>297</v>
          </cell>
          <cell r="K296">
            <v>64.290000000000006</v>
          </cell>
          <cell r="L296">
            <v>28.4</v>
          </cell>
          <cell r="M296">
            <v>-7.75</v>
          </cell>
        </row>
        <row r="297">
          <cell r="A297">
            <v>42783</v>
          </cell>
          <cell r="B297">
            <v>1474.55</v>
          </cell>
          <cell r="C297">
            <v>1496.2</v>
          </cell>
          <cell r="D297">
            <v>1472.05</v>
          </cell>
          <cell r="E297">
            <v>1491.4</v>
          </cell>
          <cell r="F297">
            <v>1482.60934579439</v>
          </cell>
          <cell r="G297">
            <v>535</v>
          </cell>
          <cell r="H297">
            <v>63</v>
          </cell>
          <cell r="I297">
            <v>793196</v>
          </cell>
          <cell r="J297">
            <v>356</v>
          </cell>
          <cell r="K297">
            <v>66.540000000000006</v>
          </cell>
          <cell r="L297">
            <v>24.15</v>
          </cell>
          <cell r="M297">
            <v>16.850000000000001</v>
          </cell>
        </row>
        <row r="298">
          <cell r="A298">
            <v>42782</v>
          </cell>
          <cell r="B298">
            <v>1485</v>
          </cell>
          <cell r="C298">
            <v>1490</v>
          </cell>
          <cell r="D298">
            <v>1466.45</v>
          </cell>
          <cell r="E298">
            <v>1474.35</v>
          </cell>
          <cell r="F298">
            <v>1475.5819277108401</v>
          </cell>
          <cell r="G298">
            <v>830</v>
          </cell>
          <cell r="H298">
            <v>135</v>
          </cell>
          <cell r="I298">
            <v>1224733</v>
          </cell>
          <cell r="J298">
            <v>493</v>
          </cell>
          <cell r="K298">
            <v>59.4</v>
          </cell>
          <cell r="L298">
            <v>23.55</v>
          </cell>
          <cell r="M298">
            <v>-10.65</v>
          </cell>
        </row>
        <row r="299">
          <cell r="A299">
            <v>42781</v>
          </cell>
          <cell r="B299">
            <v>1489.35</v>
          </cell>
          <cell r="C299">
            <v>1499.8</v>
          </cell>
          <cell r="D299">
            <v>1456.3</v>
          </cell>
          <cell r="E299">
            <v>1490.8</v>
          </cell>
          <cell r="F299">
            <v>1484.22269991401</v>
          </cell>
          <cell r="G299">
            <v>1163</v>
          </cell>
          <cell r="H299">
            <v>373</v>
          </cell>
          <cell r="I299">
            <v>1726151</v>
          </cell>
          <cell r="J299">
            <v>502</v>
          </cell>
          <cell r="K299">
            <v>43.16</v>
          </cell>
          <cell r="L299">
            <v>43.5</v>
          </cell>
          <cell r="M299">
            <v>1.45</v>
          </cell>
        </row>
        <row r="300">
          <cell r="A300">
            <v>42780</v>
          </cell>
          <cell r="B300">
            <v>1475</v>
          </cell>
          <cell r="C300">
            <v>1509</v>
          </cell>
          <cell r="D300">
            <v>1475</v>
          </cell>
          <cell r="E300">
            <v>1482.35</v>
          </cell>
          <cell r="F300">
            <v>1499.6488812392399</v>
          </cell>
          <cell r="G300">
            <v>581</v>
          </cell>
          <cell r="H300">
            <v>81</v>
          </cell>
          <cell r="I300">
            <v>871296</v>
          </cell>
          <cell r="J300">
            <v>324</v>
          </cell>
          <cell r="K300">
            <v>55.77</v>
          </cell>
          <cell r="L300">
            <v>34</v>
          </cell>
          <cell r="M300">
            <v>7.35</v>
          </cell>
        </row>
        <row r="301">
          <cell r="A301">
            <v>42779</v>
          </cell>
          <cell r="B301">
            <v>1495.65</v>
          </cell>
          <cell r="C301">
            <v>1505</v>
          </cell>
          <cell r="D301">
            <v>1480</v>
          </cell>
          <cell r="E301">
            <v>1481.65</v>
          </cell>
          <cell r="F301">
            <v>1495.6829268292599</v>
          </cell>
          <cell r="G301">
            <v>451</v>
          </cell>
          <cell r="H301">
            <v>65</v>
          </cell>
          <cell r="I301">
            <v>674553</v>
          </cell>
          <cell r="J301">
            <v>308</v>
          </cell>
          <cell r="K301">
            <v>68.290000000000006</v>
          </cell>
          <cell r="L301">
            <v>25</v>
          </cell>
          <cell r="M301">
            <v>-14</v>
          </cell>
        </row>
        <row r="302">
          <cell r="A302">
            <v>42776</v>
          </cell>
          <cell r="B302">
            <v>1495</v>
          </cell>
          <cell r="C302">
            <v>1501</v>
          </cell>
          <cell r="D302">
            <v>1480.5</v>
          </cell>
          <cell r="E302">
            <v>1495.85</v>
          </cell>
          <cell r="F302">
            <v>1492.47706422018</v>
          </cell>
          <cell r="G302">
            <v>436</v>
          </cell>
          <cell r="H302">
            <v>100</v>
          </cell>
          <cell r="I302">
            <v>650720</v>
          </cell>
          <cell r="J302">
            <v>354</v>
          </cell>
          <cell r="K302">
            <v>81.19</v>
          </cell>
          <cell r="L302">
            <v>20.5</v>
          </cell>
          <cell r="M302">
            <v>0.85</v>
          </cell>
        </row>
        <row r="303">
          <cell r="A303">
            <v>42775</v>
          </cell>
          <cell r="B303">
            <v>1510</v>
          </cell>
          <cell r="C303">
            <v>1510</v>
          </cell>
          <cell r="D303">
            <v>1476</v>
          </cell>
          <cell r="E303">
            <v>1489.25</v>
          </cell>
          <cell r="F303">
            <v>1491.9411764705801</v>
          </cell>
          <cell r="G303">
            <v>969</v>
          </cell>
          <cell r="H303">
            <v>166</v>
          </cell>
          <cell r="I303">
            <v>1445691</v>
          </cell>
          <cell r="J303">
            <v>557</v>
          </cell>
          <cell r="K303">
            <v>57.48</v>
          </cell>
          <cell r="L303">
            <v>34</v>
          </cell>
          <cell r="M303">
            <v>-20.75</v>
          </cell>
        </row>
        <row r="304">
          <cell r="A304">
            <v>42774</v>
          </cell>
          <cell r="B304">
            <v>1490</v>
          </cell>
          <cell r="C304">
            <v>1512.8</v>
          </cell>
          <cell r="D304">
            <v>1490</v>
          </cell>
          <cell r="E304">
            <v>1501.7</v>
          </cell>
          <cell r="F304">
            <v>1501.2020618556701</v>
          </cell>
          <cell r="G304">
            <v>485</v>
          </cell>
          <cell r="H304">
            <v>69</v>
          </cell>
          <cell r="I304">
            <v>728083</v>
          </cell>
          <cell r="J304">
            <v>348</v>
          </cell>
          <cell r="K304">
            <v>71.75</v>
          </cell>
          <cell r="L304">
            <v>22.8</v>
          </cell>
          <cell r="M304">
            <v>11.7</v>
          </cell>
        </row>
        <row r="305">
          <cell r="A305">
            <v>42773</v>
          </cell>
          <cell r="B305">
            <v>1505</v>
          </cell>
          <cell r="C305">
            <v>1505</v>
          </cell>
          <cell r="D305">
            <v>1489</v>
          </cell>
          <cell r="E305">
            <v>1497.8</v>
          </cell>
          <cell r="F305">
            <v>1498.5610465116199</v>
          </cell>
          <cell r="G305">
            <v>688</v>
          </cell>
          <cell r="H305">
            <v>125</v>
          </cell>
          <cell r="I305">
            <v>1031010</v>
          </cell>
          <cell r="J305">
            <v>549</v>
          </cell>
          <cell r="K305">
            <v>79.8</v>
          </cell>
          <cell r="L305">
            <v>16</v>
          </cell>
          <cell r="M305">
            <v>-7.2</v>
          </cell>
        </row>
        <row r="306">
          <cell r="A306">
            <v>42772</v>
          </cell>
          <cell r="B306">
            <v>1519.95</v>
          </cell>
          <cell r="C306">
            <v>1525</v>
          </cell>
          <cell r="D306">
            <v>1488</v>
          </cell>
          <cell r="E306">
            <v>1516.05</v>
          </cell>
          <cell r="F306">
            <v>1509.1067518248101</v>
          </cell>
          <cell r="G306">
            <v>1096</v>
          </cell>
          <cell r="H306">
            <v>241</v>
          </cell>
          <cell r="I306">
            <v>1653981</v>
          </cell>
          <cell r="J306">
            <v>759</v>
          </cell>
          <cell r="K306">
            <v>69.25</v>
          </cell>
          <cell r="L306">
            <v>37</v>
          </cell>
          <cell r="M306">
            <v>-3.9</v>
          </cell>
        </row>
        <row r="307">
          <cell r="A307">
            <v>42769</v>
          </cell>
          <cell r="B307">
            <v>1500</v>
          </cell>
          <cell r="C307">
            <v>1520</v>
          </cell>
          <cell r="D307">
            <v>1500</v>
          </cell>
          <cell r="E307">
            <v>1511.6</v>
          </cell>
          <cell r="F307">
            <v>1511.9815195071801</v>
          </cell>
          <cell r="G307">
            <v>974</v>
          </cell>
          <cell r="H307">
            <v>171</v>
          </cell>
          <cell r="I307">
            <v>1472670</v>
          </cell>
          <cell r="J307">
            <v>676</v>
          </cell>
          <cell r="K307">
            <v>69.400000000000006</v>
          </cell>
          <cell r="L307">
            <v>20</v>
          </cell>
          <cell r="M307">
            <v>11.6</v>
          </cell>
        </row>
        <row r="308">
          <cell r="A308">
            <v>42768</v>
          </cell>
          <cell r="B308">
            <v>1440</v>
          </cell>
          <cell r="C308">
            <v>1500</v>
          </cell>
          <cell r="D308">
            <v>1435</v>
          </cell>
          <cell r="E308">
            <v>1488.75</v>
          </cell>
          <cell r="F308">
            <v>1474.5324980422799</v>
          </cell>
          <cell r="G308">
            <v>1277</v>
          </cell>
          <cell r="H308">
            <v>292</v>
          </cell>
          <cell r="I308">
            <v>1882978</v>
          </cell>
          <cell r="J308">
            <v>742</v>
          </cell>
          <cell r="K308">
            <v>58.1</v>
          </cell>
          <cell r="L308">
            <v>65</v>
          </cell>
          <cell r="M308">
            <v>48.75</v>
          </cell>
        </row>
        <row r="309">
          <cell r="A309">
            <v>42767</v>
          </cell>
          <cell r="B309">
            <v>1443</v>
          </cell>
          <cell r="C309">
            <v>1450</v>
          </cell>
          <cell r="D309">
            <v>1433.7</v>
          </cell>
          <cell r="E309">
            <v>1449.05</v>
          </cell>
          <cell r="F309">
            <v>1442.0112091666001</v>
          </cell>
          <cell r="G309">
            <v>112408</v>
          </cell>
          <cell r="H309">
            <v>81</v>
          </cell>
          <cell r="I309">
            <v>162093596</v>
          </cell>
          <cell r="J309">
            <v>112297</v>
          </cell>
          <cell r="K309">
            <v>99.9</v>
          </cell>
          <cell r="L309">
            <v>16.3</v>
          </cell>
          <cell r="M309">
            <v>6.05</v>
          </cell>
        </row>
        <row r="310">
          <cell r="A310">
            <v>42766</v>
          </cell>
          <cell r="B310">
            <v>1425</v>
          </cell>
          <cell r="C310">
            <v>1459</v>
          </cell>
          <cell r="D310">
            <v>1417</v>
          </cell>
          <cell r="E310">
            <v>1438.4</v>
          </cell>
          <cell r="F310">
            <v>1437.8370743034</v>
          </cell>
          <cell r="G310">
            <v>2584</v>
          </cell>
          <cell r="H310">
            <v>435</v>
          </cell>
          <cell r="I310">
            <v>3715371</v>
          </cell>
          <cell r="J310">
            <v>1092</v>
          </cell>
          <cell r="K310">
            <v>42.26</v>
          </cell>
          <cell r="L310">
            <v>42</v>
          </cell>
          <cell r="M310">
            <v>13.4</v>
          </cell>
        </row>
        <row r="311">
          <cell r="A311">
            <v>42765</v>
          </cell>
          <cell r="B311">
            <v>1426.95</v>
          </cell>
          <cell r="C311">
            <v>1454.9</v>
          </cell>
          <cell r="D311">
            <v>1424</v>
          </cell>
          <cell r="E311">
            <v>1431.5</v>
          </cell>
          <cell r="F311">
            <v>1434.1664025356499</v>
          </cell>
          <cell r="G311">
            <v>631</v>
          </cell>
          <cell r="H311">
            <v>117</v>
          </cell>
          <cell r="I311">
            <v>904959</v>
          </cell>
          <cell r="J311">
            <v>321</v>
          </cell>
          <cell r="K311">
            <v>50.87</v>
          </cell>
          <cell r="L311">
            <v>30.9</v>
          </cell>
          <cell r="M311">
            <v>4.55</v>
          </cell>
        </row>
        <row r="312">
          <cell r="A312">
            <v>42762</v>
          </cell>
          <cell r="B312">
            <v>1429.95</v>
          </cell>
          <cell r="C312">
            <v>1440</v>
          </cell>
          <cell r="D312">
            <v>1416.45</v>
          </cell>
          <cell r="E312">
            <v>1432.15</v>
          </cell>
          <cell r="F312">
            <v>1430.40965861781</v>
          </cell>
          <cell r="G312">
            <v>1201</v>
          </cell>
          <cell r="H312">
            <v>166</v>
          </cell>
          <cell r="I312">
            <v>1717922</v>
          </cell>
          <cell r="J312">
            <v>848</v>
          </cell>
          <cell r="K312">
            <v>70.61</v>
          </cell>
          <cell r="L312">
            <v>23.55</v>
          </cell>
          <cell r="M312">
            <v>2.2000000000000002</v>
          </cell>
        </row>
        <row r="313">
          <cell r="A313">
            <v>42760</v>
          </cell>
          <cell r="B313">
            <v>1435</v>
          </cell>
          <cell r="C313">
            <v>1440.75</v>
          </cell>
          <cell r="D313">
            <v>1422.05</v>
          </cell>
          <cell r="E313">
            <v>1430.25</v>
          </cell>
          <cell r="F313">
            <v>1434.1721268850699</v>
          </cell>
          <cell r="G313">
            <v>1923</v>
          </cell>
          <cell r="H313">
            <v>226</v>
          </cell>
          <cell r="I313">
            <v>2757913</v>
          </cell>
          <cell r="J313">
            <v>1291</v>
          </cell>
          <cell r="K313">
            <v>67.13</v>
          </cell>
          <cell r="L313">
            <v>18.7</v>
          </cell>
          <cell r="M313">
            <v>-4.75</v>
          </cell>
        </row>
        <row r="314">
          <cell r="A314">
            <v>42759</v>
          </cell>
          <cell r="B314">
            <v>1422</v>
          </cell>
          <cell r="C314">
            <v>1444.2</v>
          </cell>
          <cell r="D314">
            <v>1410.25</v>
          </cell>
          <cell r="E314">
            <v>1426.65</v>
          </cell>
          <cell r="F314">
            <v>1424.7917222963899</v>
          </cell>
          <cell r="G314">
            <v>749</v>
          </cell>
          <cell r="H314">
            <v>154</v>
          </cell>
          <cell r="I314">
            <v>1067169</v>
          </cell>
          <cell r="J314">
            <v>477</v>
          </cell>
          <cell r="K314">
            <v>63.68</v>
          </cell>
          <cell r="L314">
            <v>33.950000000000003</v>
          </cell>
          <cell r="M314">
            <v>4.6500000000000004</v>
          </cell>
        </row>
        <row r="315">
          <cell r="A315">
            <v>42758</v>
          </cell>
          <cell r="B315">
            <v>1405</v>
          </cell>
          <cell r="C315">
            <v>1430</v>
          </cell>
          <cell r="D315">
            <v>1395</v>
          </cell>
          <cell r="E315">
            <v>1419.6</v>
          </cell>
          <cell r="F315">
            <v>1410.17222820236</v>
          </cell>
          <cell r="G315">
            <v>929</v>
          </cell>
          <cell r="H315">
            <v>197</v>
          </cell>
          <cell r="I315">
            <v>1310050</v>
          </cell>
          <cell r="J315">
            <v>547</v>
          </cell>
          <cell r="K315">
            <v>58.88</v>
          </cell>
          <cell r="L315">
            <v>35</v>
          </cell>
          <cell r="M315">
            <v>14.6</v>
          </cell>
        </row>
        <row r="316">
          <cell r="A316">
            <v>42755</v>
          </cell>
          <cell r="B316">
            <v>1380</v>
          </cell>
          <cell r="C316">
            <v>1420</v>
          </cell>
          <cell r="D316">
            <v>1375.5</v>
          </cell>
          <cell r="E316">
            <v>1410.8</v>
          </cell>
          <cell r="F316">
            <v>1398.70332480818</v>
          </cell>
          <cell r="G316">
            <v>782</v>
          </cell>
          <cell r="H316">
            <v>187</v>
          </cell>
          <cell r="I316">
            <v>1093786</v>
          </cell>
          <cell r="J316">
            <v>469</v>
          </cell>
          <cell r="K316">
            <v>59.97</v>
          </cell>
          <cell r="L316">
            <v>44.5</v>
          </cell>
          <cell r="M316">
            <v>30.8</v>
          </cell>
        </row>
        <row r="317">
          <cell r="A317">
            <v>42754</v>
          </cell>
          <cell r="B317">
            <v>1355</v>
          </cell>
          <cell r="C317">
            <v>1395.55</v>
          </cell>
          <cell r="D317">
            <v>1355</v>
          </cell>
          <cell r="E317">
            <v>1384.8</v>
          </cell>
          <cell r="F317">
            <v>1385.82254697286</v>
          </cell>
          <cell r="G317">
            <v>479</v>
          </cell>
          <cell r="H317">
            <v>94</v>
          </cell>
          <cell r="I317">
            <v>663809</v>
          </cell>
          <cell r="J317">
            <v>331</v>
          </cell>
          <cell r="K317">
            <v>69.099999999999994</v>
          </cell>
          <cell r="L317">
            <v>40.549999999999997</v>
          </cell>
          <cell r="M317">
            <v>29.8</v>
          </cell>
        </row>
        <row r="318">
          <cell r="A318">
            <v>42753</v>
          </cell>
          <cell r="B318">
            <v>1385</v>
          </cell>
          <cell r="C318">
            <v>1405.95</v>
          </cell>
          <cell r="D318">
            <v>1381.5</v>
          </cell>
          <cell r="E318">
            <v>1385.6</v>
          </cell>
          <cell r="F318">
            <v>1389.7466243050001</v>
          </cell>
          <cell r="G318">
            <v>1259</v>
          </cell>
          <cell r="H318">
            <v>168</v>
          </cell>
          <cell r="I318">
            <v>1749691</v>
          </cell>
          <cell r="J318">
            <v>569</v>
          </cell>
          <cell r="K318">
            <v>45.19</v>
          </cell>
          <cell r="L318">
            <v>24.45</v>
          </cell>
          <cell r="M318">
            <v>0.6</v>
          </cell>
        </row>
        <row r="319">
          <cell r="A319">
            <v>42752</v>
          </cell>
          <cell r="B319">
            <v>1336</v>
          </cell>
          <cell r="C319">
            <v>1385</v>
          </cell>
          <cell r="D319">
            <v>1335</v>
          </cell>
          <cell r="E319">
            <v>1380.55</v>
          </cell>
          <cell r="F319">
            <v>1364.6694249069001</v>
          </cell>
          <cell r="G319">
            <v>2417</v>
          </cell>
          <cell r="H319">
            <v>318</v>
          </cell>
          <cell r="I319">
            <v>3298406</v>
          </cell>
          <cell r="J319">
            <v>1490</v>
          </cell>
          <cell r="K319">
            <v>61.65</v>
          </cell>
          <cell r="L319">
            <v>50</v>
          </cell>
          <cell r="M319">
            <v>44.55</v>
          </cell>
        </row>
        <row r="320">
          <cell r="A320">
            <v>42751</v>
          </cell>
          <cell r="B320">
            <v>1365</v>
          </cell>
          <cell r="C320">
            <v>1365.15</v>
          </cell>
          <cell r="D320">
            <v>1328</v>
          </cell>
          <cell r="E320">
            <v>1330.2</v>
          </cell>
          <cell r="F320">
            <v>1343.4715750232899</v>
          </cell>
          <cell r="G320">
            <v>2146</v>
          </cell>
          <cell r="H320">
            <v>289</v>
          </cell>
          <cell r="I320">
            <v>2883090</v>
          </cell>
          <cell r="J320">
            <v>1639</v>
          </cell>
          <cell r="K320">
            <v>76.37</v>
          </cell>
          <cell r="L320">
            <v>37.15</v>
          </cell>
          <cell r="M320">
            <v>-34.799999999999997</v>
          </cell>
        </row>
        <row r="321">
          <cell r="A321">
            <v>42748</v>
          </cell>
          <cell r="B321">
            <v>1370</v>
          </cell>
          <cell r="C321">
            <v>1377.9</v>
          </cell>
          <cell r="D321">
            <v>1357</v>
          </cell>
          <cell r="E321">
            <v>1363.85</v>
          </cell>
          <cell r="F321">
            <v>1368.35697940503</v>
          </cell>
          <cell r="G321">
            <v>1311</v>
          </cell>
          <cell r="H321">
            <v>166</v>
          </cell>
          <cell r="I321">
            <v>1793916</v>
          </cell>
          <cell r="J321">
            <v>423</v>
          </cell>
          <cell r="K321">
            <v>32.270000000000003</v>
          </cell>
          <cell r="L321">
            <v>20.9</v>
          </cell>
          <cell r="M321">
            <v>-6.15</v>
          </cell>
        </row>
        <row r="322">
          <cell r="A322">
            <v>42747</v>
          </cell>
          <cell r="B322">
            <v>1400</v>
          </cell>
          <cell r="C322">
            <v>1400</v>
          </cell>
          <cell r="D322">
            <v>1355.2</v>
          </cell>
          <cell r="E322">
            <v>1359</v>
          </cell>
          <cell r="F322">
            <v>1360.0153305868801</v>
          </cell>
          <cell r="G322">
            <v>14807</v>
          </cell>
          <cell r="H322">
            <v>356</v>
          </cell>
          <cell r="I322">
            <v>20137747</v>
          </cell>
          <cell r="J322">
            <v>14451</v>
          </cell>
          <cell r="K322">
            <v>97.6</v>
          </cell>
          <cell r="L322">
            <v>44.8</v>
          </cell>
          <cell r="M322">
            <v>-41</v>
          </cell>
        </row>
        <row r="323">
          <cell r="A323">
            <v>42746</v>
          </cell>
          <cell r="B323">
            <v>1410</v>
          </cell>
          <cell r="C323">
            <v>1412.8</v>
          </cell>
          <cell r="D323">
            <v>1387.1</v>
          </cell>
          <cell r="E323">
            <v>1389.45</v>
          </cell>
          <cell r="F323">
            <v>1395.3812580230999</v>
          </cell>
          <cell r="G323">
            <v>779</v>
          </cell>
          <cell r="H323">
            <v>158</v>
          </cell>
          <cell r="I323">
            <v>1087002</v>
          </cell>
          <cell r="J323">
            <v>590</v>
          </cell>
          <cell r="K323">
            <v>75.739999999999995</v>
          </cell>
          <cell r="L323">
            <v>25.7</v>
          </cell>
          <cell r="M323">
            <v>-20.55</v>
          </cell>
        </row>
        <row r="324">
          <cell r="A324">
            <v>42745</v>
          </cell>
          <cell r="B324">
            <v>1404.05</v>
          </cell>
          <cell r="C324">
            <v>1407</v>
          </cell>
          <cell r="D324">
            <v>1393.25</v>
          </cell>
          <cell r="E324">
            <v>1394.1</v>
          </cell>
          <cell r="F324">
            <v>1401.6363636363601</v>
          </cell>
          <cell r="G324">
            <v>264</v>
          </cell>
          <cell r="H324">
            <v>82</v>
          </cell>
          <cell r="I324">
            <v>370032</v>
          </cell>
          <cell r="J324">
            <v>200</v>
          </cell>
          <cell r="K324">
            <v>75.760000000000005</v>
          </cell>
          <cell r="L324">
            <v>13.75</v>
          </cell>
          <cell r="M324">
            <v>-9.9499999999999993</v>
          </cell>
        </row>
        <row r="325">
          <cell r="A325">
            <v>42744</v>
          </cell>
          <cell r="B325">
            <v>1410</v>
          </cell>
          <cell r="C325">
            <v>1410.9</v>
          </cell>
          <cell r="D325">
            <v>1401.15</v>
          </cell>
          <cell r="E325">
            <v>1408.6</v>
          </cell>
          <cell r="F325">
            <v>1407.09986504723</v>
          </cell>
          <cell r="G325">
            <v>741</v>
          </cell>
          <cell r="H325">
            <v>105</v>
          </cell>
          <cell r="I325">
            <v>1042661</v>
          </cell>
          <cell r="J325">
            <v>449</v>
          </cell>
          <cell r="K325">
            <v>60.59</v>
          </cell>
          <cell r="L325">
            <v>9.75</v>
          </cell>
          <cell r="M325">
            <v>-1.4</v>
          </cell>
        </row>
        <row r="326">
          <cell r="A326">
            <v>42741</v>
          </cell>
          <cell r="B326">
            <v>1408.55</v>
          </cell>
          <cell r="C326">
            <v>1433.55</v>
          </cell>
          <cell r="D326">
            <v>1408.55</v>
          </cell>
          <cell r="E326">
            <v>1412.9</v>
          </cell>
          <cell r="F326">
            <v>1416.0453460620499</v>
          </cell>
          <cell r="G326">
            <v>419</v>
          </cell>
          <cell r="H326">
            <v>78</v>
          </cell>
          <cell r="I326">
            <v>593323</v>
          </cell>
          <cell r="J326">
            <v>302</v>
          </cell>
          <cell r="K326">
            <v>72.08</v>
          </cell>
          <cell r="L326">
            <v>25</v>
          </cell>
          <cell r="M326">
            <v>4.3499999999999996</v>
          </cell>
        </row>
        <row r="327">
          <cell r="A327">
            <v>42740</v>
          </cell>
          <cell r="B327">
            <v>1406.05</v>
          </cell>
          <cell r="C327">
            <v>1428.55</v>
          </cell>
          <cell r="D327">
            <v>1406.05</v>
          </cell>
          <cell r="E327">
            <v>1414.95</v>
          </cell>
          <cell r="F327">
            <v>1418.2634032634001</v>
          </cell>
          <cell r="G327">
            <v>858</v>
          </cell>
          <cell r="H327">
            <v>99</v>
          </cell>
          <cell r="I327">
            <v>1216870</v>
          </cell>
          <cell r="J327">
            <v>756</v>
          </cell>
          <cell r="K327">
            <v>88.11</v>
          </cell>
          <cell r="L327">
            <v>22.5</v>
          </cell>
          <cell r="M327">
            <v>8.9</v>
          </cell>
        </row>
        <row r="328">
          <cell r="A328">
            <v>42739</v>
          </cell>
          <cell r="B328">
            <v>1425</v>
          </cell>
          <cell r="C328">
            <v>1440</v>
          </cell>
          <cell r="D328">
            <v>1405.3</v>
          </cell>
          <cell r="E328">
            <v>1418.55</v>
          </cell>
          <cell r="F328">
            <v>1426.58536585365</v>
          </cell>
          <cell r="G328">
            <v>410</v>
          </cell>
          <cell r="H328">
            <v>97</v>
          </cell>
          <cell r="I328">
            <v>584900</v>
          </cell>
          <cell r="J328">
            <v>304</v>
          </cell>
          <cell r="K328">
            <v>74.150000000000006</v>
          </cell>
          <cell r="L328">
            <v>34.700000000000003</v>
          </cell>
          <cell r="M328">
            <v>-6.45</v>
          </cell>
        </row>
        <row r="329">
          <cell r="A329">
            <v>42738</v>
          </cell>
          <cell r="B329">
            <v>1422.65</v>
          </cell>
          <cell r="C329">
            <v>1439.95</v>
          </cell>
          <cell r="D329">
            <v>1422.65</v>
          </cell>
          <cell r="E329">
            <v>1435.5</v>
          </cell>
          <cell r="F329">
            <v>1429.9307875894899</v>
          </cell>
          <cell r="G329">
            <v>419</v>
          </cell>
          <cell r="H329">
            <v>106</v>
          </cell>
          <cell r="I329">
            <v>599141</v>
          </cell>
          <cell r="J329">
            <v>316</v>
          </cell>
          <cell r="K329">
            <v>75.42</v>
          </cell>
          <cell r="L329">
            <v>17.3</v>
          </cell>
          <cell r="M329">
            <v>12.85</v>
          </cell>
        </row>
        <row r="330">
          <cell r="A330">
            <v>42737</v>
          </cell>
          <cell r="B330">
            <v>1418.75</v>
          </cell>
          <cell r="C330">
            <v>1423.3</v>
          </cell>
          <cell r="D330">
            <v>1410</v>
          </cell>
          <cell r="E330">
            <v>1420.5</v>
          </cell>
          <cell r="F330">
            <v>1418.56349206349</v>
          </cell>
          <cell r="G330">
            <v>504</v>
          </cell>
          <cell r="H330">
            <v>94</v>
          </cell>
          <cell r="I330">
            <v>714956</v>
          </cell>
          <cell r="J330">
            <v>370</v>
          </cell>
          <cell r="K330">
            <v>73.41</v>
          </cell>
          <cell r="L330">
            <v>13.3</v>
          </cell>
          <cell r="M330">
            <v>1.75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RGER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283.45</v>
          </cell>
          <cell r="C2">
            <v>287.3</v>
          </cell>
          <cell r="D2">
            <v>280.8</v>
          </cell>
          <cell r="E2">
            <v>286.2</v>
          </cell>
          <cell r="F2">
            <v>284.87383852726498</v>
          </cell>
          <cell r="G2">
            <v>80286</v>
          </cell>
          <cell r="H2">
            <v>1377</v>
          </cell>
          <cell r="I2">
            <v>22871381</v>
          </cell>
          <cell r="J2">
            <v>24799</v>
          </cell>
          <cell r="K2">
            <v>30.89</v>
          </cell>
          <cell r="L2">
            <v>6.5</v>
          </cell>
          <cell r="M2">
            <v>2.75</v>
          </cell>
        </row>
        <row r="3">
          <cell r="A3">
            <v>43217</v>
          </cell>
          <cell r="B3">
            <v>277.8</v>
          </cell>
          <cell r="C3">
            <v>280.95</v>
          </cell>
          <cell r="D3">
            <v>274</v>
          </cell>
          <cell r="E3">
            <v>279.60000000000002</v>
          </cell>
          <cell r="F3">
            <v>277.89915796394098</v>
          </cell>
          <cell r="G3">
            <v>39547</v>
          </cell>
          <cell r="H3">
            <v>729</v>
          </cell>
          <cell r="I3">
            <v>10990078</v>
          </cell>
          <cell r="J3">
            <v>13350</v>
          </cell>
          <cell r="K3">
            <v>33.76</v>
          </cell>
          <cell r="L3">
            <v>6.95</v>
          </cell>
          <cell r="M3">
            <v>1.8</v>
          </cell>
        </row>
        <row r="4">
          <cell r="A4">
            <v>43216</v>
          </cell>
          <cell r="B4">
            <v>277</v>
          </cell>
          <cell r="C4">
            <v>282.8</v>
          </cell>
          <cell r="D4">
            <v>275</v>
          </cell>
          <cell r="E4">
            <v>276.2</v>
          </cell>
          <cell r="F4">
            <v>278.269355229582</v>
          </cell>
          <cell r="G4">
            <v>70149</v>
          </cell>
          <cell r="H4">
            <v>1170</v>
          </cell>
          <cell r="I4">
            <v>19520317</v>
          </cell>
          <cell r="J4">
            <v>18230</v>
          </cell>
          <cell r="K4">
            <v>25.99</v>
          </cell>
          <cell r="L4">
            <v>7.8</v>
          </cell>
          <cell r="M4">
            <v>-0.8</v>
          </cell>
        </row>
        <row r="5">
          <cell r="A5">
            <v>43215</v>
          </cell>
          <cell r="B5">
            <v>270</v>
          </cell>
          <cell r="C5">
            <v>276.64999999999998</v>
          </cell>
          <cell r="D5">
            <v>266.35000000000002</v>
          </cell>
          <cell r="E5">
            <v>275.25</v>
          </cell>
          <cell r="F5">
            <v>272.40603575217301</v>
          </cell>
          <cell r="G5">
            <v>63157</v>
          </cell>
          <cell r="H5">
            <v>1082</v>
          </cell>
          <cell r="I5">
            <v>17204348</v>
          </cell>
          <cell r="J5">
            <v>11862</v>
          </cell>
          <cell r="K5">
            <v>18.78</v>
          </cell>
          <cell r="L5">
            <v>10.3</v>
          </cell>
          <cell r="M5">
            <v>5.25</v>
          </cell>
        </row>
        <row r="6">
          <cell r="A6">
            <v>43214</v>
          </cell>
          <cell r="B6">
            <v>268.3</v>
          </cell>
          <cell r="C6">
            <v>269.3</v>
          </cell>
          <cell r="D6">
            <v>264.10000000000002</v>
          </cell>
          <cell r="E6">
            <v>266.3</v>
          </cell>
          <cell r="F6">
            <v>266.693054266182</v>
          </cell>
          <cell r="G6">
            <v>11849</v>
          </cell>
          <cell r="H6">
            <v>278</v>
          </cell>
          <cell r="I6">
            <v>3160046</v>
          </cell>
          <cell r="J6">
            <v>3541</v>
          </cell>
          <cell r="K6">
            <v>29.88</v>
          </cell>
          <cell r="L6">
            <v>5.2</v>
          </cell>
          <cell r="M6">
            <v>-2</v>
          </cell>
        </row>
        <row r="7">
          <cell r="A7">
            <v>43213</v>
          </cell>
          <cell r="B7">
            <v>266.10000000000002</v>
          </cell>
          <cell r="C7">
            <v>270</v>
          </cell>
          <cell r="D7">
            <v>265.64999999999998</v>
          </cell>
          <cell r="E7">
            <v>267.95</v>
          </cell>
          <cell r="F7">
            <v>267.97899910634402</v>
          </cell>
          <cell r="G7">
            <v>11190</v>
          </cell>
          <cell r="H7">
            <v>279</v>
          </cell>
          <cell r="I7">
            <v>2998685</v>
          </cell>
          <cell r="J7">
            <v>3204</v>
          </cell>
          <cell r="K7">
            <v>28.63</v>
          </cell>
          <cell r="L7">
            <v>4.3499999999999996</v>
          </cell>
          <cell r="M7">
            <v>1.85</v>
          </cell>
        </row>
        <row r="8">
          <cell r="A8">
            <v>43210</v>
          </cell>
          <cell r="B8">
            <v>267.10000000000002</v>
          </cell>
          <cell r="C8">
            <v>271.55</v>
          </cell>
          <cell r="D8">
            <v>260.5</v>
          </cell>
          <cell r="E8">
            <v>269.05</v>
          </cell>
          <cell r="F8">
            <v>264.45967154760899</v>
          </cell>
          <cell r="G8">
            <v>61805</v>
          </cell>
          <cell r="H8">
            <v>923</v>
          </cell>
          <cell r="I8">
            <v>16344930</v>
          </cell>
          <cell r="J8">
            <v>4740</v>
          </cell>
          <cell r="K8">
            <v>7.67</v>
          </cell>
          <cell r="L8">
            <v>11.05</v>
          </cell>
          <cell r="M8">
            <v>1.95</v>
          </cell>
        </row>
        <row r="9">
          <cell r="A9">
            <v>43209</v>
          </cell>
          <cell r="B9">
            <v>268.8</v>
          </cell>
          <cell r="C9">
            <v>272</v>
          </cell>
          <cell r="D9">
            <v>264.39999999999998</v>
          </cell>
          <cell r="E9">
            <v>269.60000000000002</v>
          </cell>
          <cell r="F9">
            <v>267.69750464740702</v>
          </cell>
          <cell r="G9">
            <v>73697</v>
          </cell>
          <cell r="H9">
            <v>1047</v>
          </cell>
          <cell r="I9">
            <v>19728503</v>
          </cell>
          <cell r="J9">
            <v>3787</v>
          </cell>
          <cell r="K9">
            <v>5.14</v>
          </cell>
          <cell r="L9">
            <v>7.6</v>
          </cell>
          <cell r="M9">
            <v>0.8</v>
          </cell>
        </row>
        <row r="10">
          <cell r="A10">
            <v>43208</v>
          </cell>
          <cell r="B10">
            <v>274</v>
          </cell>
          <cell r="C10">
            <v>277.5</v>
          </cell>
          <cell r="D10">
            <v>268</v>
          </cell>
          <cell r="E10">
            <v>269.95</v>
          </cell>
          <cell r="F10">
            <v>271.783432504318</v>
          </cell>
          <cell r="G10">
            <v>36469</v>
          </cell>
          <cell r="H10">
            <v>607</v>
          </cell>
          <cell r="I10">
            <v>9911670</v>
          </cell>
          <cell r="J10">
            <v>11518</v>
          </cell>
          <cell r="K10">
            <v>31.58</v>
          </cell>
          <cell r="L10">
            <v>9.5</v>
          </cell>
          <cell r="M10">
            <v>-4.05</v>
          </cell>
        </row>
        <row r="11">
          <cell r="A11">
            <v>43207</v>
          </cell>
          <cell r="B11">
            <v>269.85000000000002</v>
          </cell>
          <cell r="C11">
            <v>277.8</v>
          </cell>
          <cell r="D11">
            <v>268.10000000000002</v>
          </cell>
          <cell r="E11">
            <v>276.85000000000002</v>
          </cell>
          <cell r="F11">
            <v>273.931295808257</v>
          </cell>
          <cell r="G11">
            <v>76269</v>
          </cell>
          <cell r="H11">
            <v>1015</v>
          </cell>
          <cell r="I11">
            <v>20892466</v>
          </cell>
          <cell r="J11">
            <v>18729</v>
          </cell>
          <cell r="K11">
            <v>24.56</v>
          </cell>
          <cell r="L11">
            <v>9.6999999999999993</v>
          </cell>
          <cell r="M11">
            <v>7</v>
          </cell>
        </row>
        <row r="12">
          <cell r="A12">
            <v>43206</v>
          </cell>
          <cell r="B12">
            <v>269</v>
          </cell>
          <cell r="C12">
            <v>271</v>
          </cell>
          <cell r="D12">
            <v>266.64999999999998</v>
          </cell>
          <cell r="E12">
            <v>270.35000000000002</v>
          </cell>
          <cell r="F12">
            <v>269.33315164068398</v>
          </cell>
          <cell r="G12">
            <v>9173</v>
          </cell>
          <cell r="H12">
            <v>209</v>
          </cell>
          <cell r="I12">
            <v>2470593</v>
          </cell>
          <cell r="J12">
            <v>1952</v>
          </cell>
          <cell r="K12">
            <v>21.28</v>
          </cell>
          <cell r="L12">
            <v>4.3499999999999996</v>
          </cell>
          <cell r="M12">
            <v>1.35</v>
          </cell>
        </row>
        <row r="13">
          <cell r="A13">
            <v>43203</v>
          </cell>
          <cell r="B13">
            <v>268</v>
          </cell>
          <cell r="C13">
            <v>272.89999999999998</v>
          </cell>
          <cell r="D13">
            <v>266.39999999999998</v>
          </cell>
          <cell r="E13">
            <v>271.95</v>
          </cell>
          <cell r="F13">
            <v>270.17084893128799</v>
          </cell>
          <cell r="G13">
            <v>41405</v>
          </cell>
          <cell r="H13">
            <v>661</v>
          </cell>
          <cell r="I13">
            <v>11186424</v>
          </cell>
          <cell r="J13">
            <v>22668</v>
          </cell>
          <cell r="K13">
            <v>54.75</v>
          </cell>
          <cell r="L13">
            <v>6.5</v>
          </cell>
          <cell r="M13">
            <v>3.95</v>
          </cell>
        </row>
        <row r="14">
          <cell r="A14">
            <v>43202</v>
          </cell>
          <cell r="B14">
            <v>270</v>
          </cell>
          <cell r="C14">
            <v>270.10000000000002</v>
          </cell>
          <cell r="D14">
            <v>265.2</v>
          </cell>
          <cell r="E14">
            <v>265.95</v>
          </cell>
          <cell r="F14">
            <v>266.83543103448199</v>
          </cell>
          <cell r="G14">
            <v>11600</v>
          </cell>
          <cell r="H14">
            <v>301</v>
          </cell>
          <cell r="I14">
            <v>3095291</v>
          </cell>
          <cell r="J14">
            <v>4748</v>
          </cell>
          <cell r="K14">
            <v>40.93</v>
          </cell>
          <cell r="L14">
            <v>4.9000000000000004</v>
          </cell>
          <cell r="M14">
            <v>-4.05</v>
          </cell>
        </row>
        <row r="15">
          <cell r="A15">
            <v>43201</v>
          </cell>
          <cell r="B15">
            <v>265.2</v>
          </cell>
          <cell r="C15">
            <v>268.75</v>
          </cell>
          <cell r="D15">
            <v>263.89999999999998</v>
          </cell>
          <cell r="E15">
            <v>267.14999999999998</v>
          </cell>
          <cell r="F15">
            <v>265.97949680811098</v>
          </cell>
          <cell r="G15">
            <v>26630</v>
          </cell>
          <cell r="H15">
            <v>558</v>
          </cell>
          <cell r="I15">
            <v>7083034</v>
          </cell>
          <cell r="J15">
            <v>9499</v>
          </cell>
          <cell r="K15">
            <v>35.67</v>
          </cell>
          <cell r="L15">
            <v>4.8499999999999996</v>
          </cell>
          <cell r="M15">
            <v>1.95</v>
          </cell>
        </row>
        <row r="16">
          <cell r="A16">
            <v>43200</v>
          </cell>
          <cell r="B16">
            <v>266.89999999999998</v>
          </cell>
          <cell r="C16">
            <v>268.05</v>
          </cell>
          <cell r="D16">
            <v>265</v>
          </cell>
          <cell r="E16">
            <v>266.55</v>
          </cell>
          <cell r="F16">
            <v>266.498216159496</v>
          </cell>
          <cell r="G16">
            <v>9530</v>
          </cell>
          <cell r="H16">
            <v>280</v>
          </cell>
          <cell r="I16">
            <v>2539728</v>
          </cell>
          <cell r="J16">
            <v>3498</v>
          </cell>
          <cell r="K16">
            <v>36.71</v>
          </cell>
          <cell r="L16">
            <v>3.05</v>
          </cell>
          <cell r="M16">
            <v>-0.35</v>
          </cell>
        </row>
        <row r="17">
          <cell r="A17">
            <v>43199</v>
          </cell>
          <cell r="B17">
            <v>264.5</v>
          </cell>
          <cell r="C17">
            <v>270</v>
          </cell>
          <cell r="D17">
            <v>263.64999999999998</v>
          </cell>
          <cell r="E17">
            <v>267.7</v>
          </cell>
          <cell r="F17">
            <v>266.11979432572298</v>
          </cell>
          <cell r="G17">
            <v>27422</v>
          </cell>
          <cell r="H17">
            <v>743</v>
          </cell>
          <cell r="I17">
            <v>7297537</v>
          </cell>
          <cell r="J17">
            <v>7587</v>
          </cell>
          <cell r="K17">
            <v>27.67</v>
          </cell>
          <cell r="L17">
            <v>6.35</v>
          </cell>
          <cell r="M17">
            <v>3.2</v>
          </cell>
        </row>
        <row r="18">
          <cell r="A18">
            <v>43196</v>
          </cell>
          <cell r="B18">
            <v>260</v>
          </cell>
          <cell r="C18">
            <v>266.55</v>
          </cell>
          <cell r="D18">
            <v>260</v>
          </cell>
          <cell r="E18">
            <v>265.05</v>
          </cell>
          <cell r="F18">
            <v>264.62681910314501</v>
          </cell>
          <cell r="G18">
            <v>43909</v>
          </cell>
          <cell r="H18">
            <v>892</v>
          </cell>
          <cell r="I18">
            <v>11619499</v>
          </cell>
          <cell r="J18">
            <v>12425</v>
          </cell>
          <cell r="K18">
            <v>28.3</v>
          </cell>
          <cell r="L18">
            <v>6.55</v>
          </cell>
          <cell r="M18">
            <v>5.05</v>
          </cell>
        </row>
        <row r="19">
          <cell r="A19">
            <v>43195</v>
          </cell>
          <cell r="B19">
            <v>259.39999999999998</v>
          </cell>
          <cell r="C19">
            <v>261.35000000000002</v>
          </cell>
          <cell r="D19">
            <v>258.10000000000002</v>
          </cell>
          <cell r="E19">
            <v>260.5</v>
          </cell>
          <cell r="F19">
            <v>259.71146187821302</v>
          </cell>
          <cell r="G19">
            <v>13811</v>
          </cell>
          <cell r="H19">
            <v>377</v>
          </cell>
          <cell r="I19">
            <v>3586875</v>
          </cell>
          <cell r="J19">
            <v>5426</v>
          </cell>
          <cell r="K19">
            <v>39.29</v>
          </cell>
          <cell r="L19">
            <v>3.25</v>
          </cell>
          <cell r="M19">
            <v>1.1000000000000001</v>
          </cell>
        </row>
        <row r="20">
          <cell r="A20">
            <v>43194</v>
          </cell>
          <cell r="B20">
            <v>260.35000000000002</v>
          </cell>
          <cell r="C20">
            <v>262.5</v>
          </cell>
          <cell r="D20">
            <v>256.60000000000002</v>
          </cell>
          <cell r="E20">
            <v>258.64999999999998</v>
          </cell>
          <cell r="F20">
            <v>260.065003686409</v>
          </cell>
          <cell r="G20">
            <v>24414</v>
          </cell>
          <cell r="H20">
            <v>451</v>
          </cell>
          <cell r="I20">
            <v>6349227</v>
          </cell>
          <cell r="J20">
            <v>8042</v>
          </cell>
          <cell r="K20">
            <v>32.94</v>
          </cell>
          <cell r="L20">
            <v>5.9</v>
          </cell>
          <cell r="M20">
            <v>-1.7</v>
          </cell>
        </row>
        <row r="21">
          <cell r="A21">
            <v>43193</v>
          </cell>
          <cell r="B21">
            <v>263</v>
          </cell>
          <cell r="C21">
            <v>263</v>
          </cell>
          <cell r="D21">
            <v>257.25</v>
          </cell>
          <cell r="E21">
            <v>259.85000000000002</v>
          </cell>
          <cell r="F21">
            <v>259.27560026573002</v>
          </cell>
          <cell r="G21">
            <v>10537</v>
          </cell>
          <cell r="H21">
            <v>275</v>
          </cell>
          <cell r="I21">
            <v>2731987</v>
          </cell>
          <cell r="J21">
            <v>4686</v>
          </cell>
          <cell r="K21">
            <v>44.47</v>
          </cell>
          <cell r="L21">
            <v>5.75</v>
          </cell>
          <cell r="M21">
            <v>-3.15</v>
          </cell>
        </row>
        <row r="22">
          <cell r="A22">
            <v>43192</v>
          </cell>
          <cell r="B22">
            <v>260</v>
          </cell>
          <cell r="C22">
            <v>263.5</v>
          </cell>
          <cell r="D22">
            <v>252.6</v>
          </cell>
          <cell r="E22">
            <v>262.25</v>
          </cell>
          <cell r="F22">
            <v>258.50519163858502</v>
          </cell>
          <cell r="G22">
            <v>36501</v>
          </cell>
          <cell r="H22">
            <v>774</v>
          </cell>
          <cell r="I22">
            <v>9435698</v>
          </cell>
          <cell r="J22">
            <v>8725</v>
          </cell>
          <cell r="K22">
            <v>23.9</v>
          </cell>
          <cell r="L22">
            <v>10.9</v>
          </cell>
          <cell r="M22">
            <v>2.25</v>
          </cell>
        </row>
        <row r="23">
          <cell r="A23">
            <v>43187</v>
          </cell>
          <cell r="B23">
            <v>250.4</v>
          </cell>
          <cell r="C23">
            <v>259.7</v>
          </cell>
          <cell r="D23">
            <v>250.2</v>
          </cell>
          <cell r="E23">
            <v>256.45</v>
          </cell>
          <cell r="F23">
            <v>256.45731055963398</v>
          </cell>
          <cell r="G23">
            <v>88933</v>
          </cell>
          <cell r="H23">
            <v>1407</v>
          </cell>
          <cell r="I23">
            <v>22807518</v>
          </cell>
          <cell r="J23">
            <v>29965</v>
          </cell>
          <cell r="K23">
            <v>33.69</v>
          </cell>
          <cell r="L23">
            <v>9.5</v>
          </cell>
          <cell r="M23">
            <v>6.05</v>
          </cell>
        </row>
        <row r="24">
          <cell r="A24">
            <v>43186</v>
          </cell>
          <cell r="B24">
            <v>247.75</v>
          </cell>
          <cell r="C24">
            <v>251.4</v>
          </cell>
          <cell r="D24">
            <v>246.35</v>
          </cell>
          <cell r="E24">
            <v>249.65</v>
          </cell>
          <cell r="F24">
            <v>248.92572511974399</v>
          </cell>
          <cell r="G24">
            <v>30064</v>
          </cell>
          <cell r="H24">
            <v>379</v>
          </cell>
          <cell r="I24">
            <v>7483703</v>
          </cell>
          <cell r="J24">
            <v>21702</v>
          </cell>
          <cell r="K24">
            <v>72.19</v>
          </cell>
          <cell r="L24">
            <v>5.05</v>
          </cell>
          <cell r="M24">
            <v>1.9</v>
          </cell>
        </row>
        <row r="25">
          <cell r="A25">
            <v>43185</v>
          </cell>
          <cell r="B25">
            <v>241.5</v>
          </cell>
          <cell r="C25">
            <v>249.15</v>
          </cell>
          <cell r="D25">
            <v>239.9</v>
          </cell>
          <cell r="E25">
            <v>247.4</v>
          </cell>
          <cell r="F25">
            <v>243.84516732716801</v>
          </cell>
          <cell r="G25">
            <v>36336</v>
          </cell>
          <cell r="H25">
            <v>591</v>
          </cell>
          <cell r="I25">
            <v>8860358</v>
          </cell>
          <cell r="J25">
            <v>17387</v>
          </cell>
          <cell r="K25">
            <v>47.85</v>
          </cell>
          <cell r="L25">
            <v>9.25</v>
          </cell>
          <cell r="M25">
            <v>5.9</v>
          </cell>
        </row>
        <row r="26">
          <cell r="A26">
            <v>43182</v>
          </cell>
          <cell r="B26">
            <v>238.95</v>
          </cell>
          <cell r="C26">
            <v>243.9</v>
          </cell>
          <cell r="D26">
            <v>238.75</v>
          </cell>
          <cell r="E26">
            <v>243.1</v>
          </cell>
          <cell r="F26">
            <v>240.97305693407799</v>
          </cell>
          <cell r="G26">
            <v>51182</v>
          </cell>
          <cell r="H26">
            <v>806</v>
          </cell>
          <cell r="I26">
            <v>12333483</v>
          </cell>
          <cell r="J26">
            <v>17249</v>
          </cell>
          <cell r="K26">
            <v>33.700000000000003</v>
          </cell>
          <cell r="L26">
            <v>5.15</v>
          </cell>
          <cell r="M26">
            <v>4.1500000000000004</v>
          </cell>
        </row>
        <row r="27">
          <cell r="A27">
            <v>43181</v>
          </cell>
          <cell r="B27">
            <v>241.75</v>
          </cell>
          <cell r="C27">
            <v>244.55</v>
          </cell>
          <cell r="D27">
            <v>240</v>
          </cell>
          <cell r="E27">
            <v>242.7</v>
          </cell>
          <cell r="F27">
            <v>242.131181900613</v>
          </cell>
          <cell r="G27">
            <v>67273</v>
          </cell>
          <cell r="H27">
            <v>666</v>
          </cell>
          <cell r="I27">
            <v>16288891</v>
          </cell>
          <cell r="J27">
            <v>5542</v>
          </cell>
          <cell r="K27">
            <v>8.24</v>
          </cell>
          <cell r="L27">
            <v>4.55</v>
          </cell>
          <cell r="M27">
            <v>0.95</v>
          </cell>
        </row>
        <row r="28">
          <cell r="A28">
            <v>43180</v>
          </cell>
          <cell r="B28">
            <v>251</v>
          </cell>
          <cell r="C28">
            <v>251</v>
          </cell>
          <cell r="D28">
            <v>242</v>
          </cell>
          <cell r="E28">
            <v>243.2</v>
          </cell>
          <cell r="F28">
            <v>245.49131029095801</v>
          </cell>
          <cell r="G28">
            <v>25605</v>
          </cell>
          <cell r="H28">
            <v>478</v>
          </cell>
          <cell r="I28">
            <v>6285805</v>
          </cell>
          <cell r="J28">
            <v>7510</v>
          </cell>
          <cell r="K28">
            <v>29.33</v>
          </cell>
          <cell r="L28">
            <v>9</v>
          </cell>
          <cell r="M28">
            <v>-7.8</v>
          </cell>
        </row>
        <row r="29">
          <cell r="A29">
            <v>43179</v>
          </cell>
          <cell r="B29">
            <v>241.1</v>
          </cell>
          <cell r="C29">
            <v>248.4</v>
          </cell>
          <cell r="D29">
            <v>240.3</v>
          </cell>
          <cell r="E29">
            <v>245.25</v>
          </cell>
          <cell r="F29">
            <v>243.687324799425</v>
          </cell>
          <cell r="G29">
            <v>72417</v>
          </cell>
          <cell r="H29">
            <v>1349</v>
          </cell>
          <cell r="I29">
            <v>17647105</v>
          </cell>
          <cell r="J29">
            <v>14053</v>
          </cell>
          <cell r="K29">
            <v>19.41</v>
          </cell>
          <cell r="L29">
            <v>8.1</v>
          </cell>
          <cell r="M29">
            <v>4.1500000000000004</v>
          </cell>
        </row>
        <row r="30">
          <cell r="A30">
            <v>43178</v>
          </cell>
          <cell r="B30">
            <v>251.75</v>
          </cell>
          <cell r="C30">
            <v>252.1</v>
          </cell>
          <cell r="D30">
            <v>244.4</v>
          </cell>
          <cell r="E30">
            <v>245.05</v>
          </cell>
          <cell r="F30">
            <v>247.61080398580299</v>
          </cell>
          <cell r="G30">
            <v>29304</v>
          </cell>
          <cell r="H30">
            <v>631</v>
          </cell>
          <cell r="I30">
            <v>7255987</v>
          </cell>
          <cell r="J30">
            <v>4957</v>
          </cell>
          <cell r="K30">
            <v>16.920000000000002</v>
          </cell>
          <cell r="L30">
            <v>7.7</v>
          </cell>
          <cell r="M30">
            <v>-6.7</v>
          </cell>
        </row>
        <row r="31">
          <cell r="A31">
            <v>43175</v>
          </cell>
          <cell r="B31">
            <v>251</v>
          </cell>
          <cell r="C31">
            <v>255.3</v>
          </cell>
          <cell r="D31">
            <v>250.45</v>
          </cell>
          <cell r="E31">
            <v>252.15</v>
          </cell>
          <cell r="F31">
            <v>252.553745267712</v>
          </cell>
          <cell r="G31">
            <v>59168</v>
          </cell>
          <cell r="H31">
            <v>1060</v>
          </cell>
          <cell r="I31">
            <v>14943100</v>
          </cell>
          <cell r="J31">
            <v>11619</v>
          </cell>
          <cell r="K31">
            <v>19.64</v>
          </cell>
          <cell r="L31">
            <v>4.8499999999999996</v>
          </cell>
          <cell r="M31">
            <v>1.1499999999999999</v>
          </cell>
        </row>
        <row r="32">
          <cell r="A32">
            <v>43174</v>
          </cell>
          <cell r="B32">
            <v>247.8</v>
          </cell>
          <cell r="C32">
            <v>252</v>
          </cell>
          <cell r="D32">
            <v>246.5</v>
          </cell>
          <cell r="E32">
            <v>250.3</v>
          </cell>
          <cell r="F32">
            <v>249.30067517980299</v>
          </cell>
          <cell r="G32">
            <v>13626</v>
          </cell>
          <cell r="H32">
            <v>402</v>
          </cell>
          <cell r="I32">
            <v>3396971</v>
          </cell>
          <cell r="J32">
            <v>5118</v>
          </cell>
          <cell r="K32">
            <v>37.56</v>
          </cell>
          <cell r="L32">
            <v>5.5</v>
          </cell>
          <cell r="M32">
            <v>2.5</v>
          </cell>
        </row>
        <row r="33">
          <cell r="A33">
            <v>43173</v>
          </cell>
          <cell r="B33">
            <v>247.8</v>
          </cell>
          <cell r="C33">
            <v>250.8</v>
          </cell>
          <cell r="D33">
            <v>246.9</v>
          </cell>
          <cell r="E33">
            <v>247.85</v>
          </cell>
          <cell r="F33">
            <v>248.83761285312099</v>
          </cell>
          <cell r="G33">
            <v>41204</v>
          </cell>
          <cell r="H33">
            <v>608</v>
          </cell>
          <cell r="I33">
            <v>10253105</v>
          </cell>
          <cell r="J33">
            <v>13951</v>
          </cell>
          <cell r="K33">
            <v>33.86</v>
          </cell>
          <cell r="L33">
            <v>3.9</v>
          </cell>
          <cell r="M33">
            <v>0.05</v>
          </cell>
        </row>
        <row r="34">
          <cell r="A34">
            <v>43172</v>
          </cell>
          <cell r="B34">
            <v>244.25</v>
          </cell>
          <cell r="C34">
            <v>248.25</v>
          </cell>
          <cell r="D34">
            <v>243.8</v>
          </cell>
          <cell r="E34">
            <v>246.85</v>
          </cell>
          <cell r="F34">
            <v>246.19740091494199</v>
          </cell>
          <cell r="G34">
            <v>24701</v>
          </cell>
          <cell r="H34">
            <v>369</v>
          </cell>
          <cell r="I34">
            <v>6081322</v>
          </cell>
          <cell r="J34">
            <v>8580</v>
          </cell>
          <cell r="K34">
            <v>34.74</v>
          </cell>
          <cell r="L34">
            <v>4.45</v>
          </cell>
          <cell r="M34">
            <v>2.6</v>
          </cell>
        </row>
        <row r="35">
          <cell r="A35">
            <v>43171</v>
          </cell>
          <cell r="B35">
            <v>250</v>
          </cell>
          <cell r="C35">
            <v>250</v>
          </cell>
          <cell r="D35">
            <v>243.25</v>
          </cell>
          <cell r="E35">
            <v>246.05</v>
          </cell>
          <cell r="F35">
            <v>245.50675527481599</v>
          </cell>
          <cell r="G35">
            <v>45594</v>
          </cell>
          <cell r="H35">
            <v>634</v>
          </cell>
          <cell r="I35">
            <v>11193635</v>
          </cell>
          <cell r="J35">
            <v>16735</v>
          </cell>
          <cell r="K35">
            <v>36.700000000000003</v>
          </cell>
          <cell r="L35">
            <v>6.75</v>
          </cell>
          <cell r="M35">
            <v>-3.95</v>
          </cell>
        </row>
        <row r="36">
          <cell r="A36">
            <v>43168</v>
          </cell>
          <cell r="B36">
            <v>249.8</v>
          </cell>
          <cell r="C36">
            <v>249.8</v>
          </cell>
          <cell r="D36">
            <v>244.4</v>
          </cell>
          <cell r="E36">
            <v>246.75</v>
          </cell>
          <cell r="F36">
            <v>246.33294971671299</v>
          </cell>
          <cell r="G36">
            <v>22592</v>
          </cell>
          <cell r="H36">
            <v>362</v>
          </cell>
          <cell r="I36">
            <v>5565154</v>
          </cell>
          <cell r="J36">
            <v>9151</v>
          </cell>
          <cell r="K36">
            <v>40.51</v>
          </cell>
          <cell r="L36">
            <v>5.4</v>
          </cell>
          <cell r="M36">
            <v>-3.05</v>
          </cell>
        </row>
        <row r="37">
          <cell r="A37">
            <v>43167</v>
          </cell>
          <cell r="B37">
            <v>247</v>
          </cell>
          <cell r="C37">
            <v>247.85</v>
          </cell>
          <cell r="D37">
            <v>240.65</v>
          </cell>
          <cell r="E37">
            <v>245.75</v>
          </cell>
          <cell r="F37">
            <v>243.71269492642199</v>
          </cell>
          <cell r="G37">
            <v>45530</v>
          </cell>
          <cell r="H37">
            <v>683</v>
          </cell>
          <cell r="I37">
            <v>11096239</v>
          </cell>
          <cell r="J37">
            <v>12268</v>
          </cell>
          <cell r="K37">
            <v>26.94</v>
          </cell>
          <cell r="L37">
            <v>7.2</v>
          </cell>
          <cell r="M37">
            <v>-1.25</v>
          </cell>
        </row>
        <row r="38">
          <cell r="A38">
            <v>43166</v>
          </cell>
          <cell r="B38">
            <v>240.05</v>
          </cell>
          <cell r="C38">
            <v>245.4</v>
          </cell>
          <cell r="D38">
            <v>237.5</v>
          </cell>
          <cell r="E38">
            <v>244.6</v>
          </cell>
          <cell r="F38">
            <v>242.11327262275699</v>
          </cell>
          <cell r="G38">
            <v>33053</v>
          </cell>
          <cell r="H38">
            <v>543</v>
          </cell>
          <cell r="I38">
            <v>8002570</v>
          </cell>
          <cell r="J38">
            <v>8196</v>
          </cell>
          <cell r="K38">
            <v>24.8</v>
          </cell>
          <cell r="L38">
            <v>7.9</v>
          </cell>
          <cell r="M38">
            <v>4.55</v>
          </cell>
        </row>
        <row r="39">
          <cell r="A39">
            <v>43165</v>
          </cell>
          <cell r="B39">
            <v>246.45</v>
          </cell>
          <cell r="C39">
            <v>248.5</v>
          </cell>
          <cell r="D39">
            <v>241.5</v>
          </cell>
          <cell r="E39">
            <v>242.5</v>
          </cell>
          <cell r="F39">
            <v>243.92353796503099</v>
          </cell>
          <cell r="G39">
            <v>28197</v>
          </cell>
          <cell r="H39">
            <v>497</v>
          </cell>
          <cell r="I39">
            <v>6877912</v>
          </cell>
          <cell r="J39">
            <v>8910</v>
          </cell>
          <cell r="K39">
            <v>31.6</v>
          </cell>
          <cell r="L39">
            <v>7</v>
          </cell>
          <cell r="M39">
            <v>-3.95</v>
          </cell>
        </row>
        <row r="40">
          <cell r="A40">
            <v>43164</v>
          </cell>
          <cell r="B40">
            <v>244.7</v>
          </cell>
          <cell r="C40">
            <v>245.45</v>
          </cell>
          <cell r="D40">
            <v>240.55</v>
          </cell>
          <cell r="E40">
            <v>242.7</v>
          </cell>
          <cell r="F40">
            <v>242.04946583350099</v>
          </cell>
          <cell r="G40">
            <v>24805</v>
          </cell>
          <cell r="H40">
            <v>419</v>
          </cell>
          <cell r="I40">
            <v>6004037</v>
          </cell>
          <cell r="J40">
            <v>9434</v>
          </cell>
          <cell r="K40">
            <v>38.03</v>
          </cell>
          <cell r="L40">
            <v>4.9000000000000004</v>
          </cell>
          <cell r="M40">
            <v>-2</v>
          </cell>
        </row>
        <row r="41">
          <cell r="A41">
            <v>43160</v>
          </cell>
          <cell r="B41">
            <v>250</v>
          </cell>
          <cell r="C41">
            <v>251</v>
          </cell>
          <cell r="D41">
            <v>244.3</v>
          </cell>
          <cell r="E41">
            <v>245.2</v>
          </cell>
          <cell r="F41">
            <v>246.83830351225899</v>
          </cell>
          <cell r="G41">
            <v>12072</v>
          </cell>
          <cell r="H41">
            <v>352</v>
          </cell>
          <cell r="I41">
            <v>2979832</v>
          </cell>
          <cell r="J41">
            <v>4091</v>
          </cell>
          <cell r="K41">
            <v>33.89</v>
          </cell>
          <cell r="L41">
            <v>6.7</v>
          </cell>
          <cell r="M41">
            <v>-4.8</v>
          </cell>
        </row>
        <row r="42">
          <cell r="A42">
            <v>43159</v>
          </cell>
          <cell r="B42">
            <v>246</v>
          </cell>
          <cell r="C42">
            <v>251</v>
          </cell>
          <cell r="D42">
            <v>245.25</v>
          </cell>
          <cell r="E42">
            <v>248.5</v>
          </cell>
          <cell r="F42">
            <v>248.72924012158001</v>
          </cell>
          <cell r="G42">
            <v>32900</v>
          </cell>
          <cell r="H42">
            <v>589</v>
          </cell>
          <cell r="I42">
            <v>8183192</v>
          </cell>
          <cell r="J42">
            <v>6587</v>
          </cell>
          <cell r="K42">
            <v>20.02</v>
          </cell>
          <cell r="L42">
            <v>5.75</v>
          </cell>
          <cell r="M42">
            <v>2.5</v>
          </cell>
        </row>
        <row r="43">
          <cell r="A43">
            <v>43158</v>
          </cell>
          <cell r="B43">
            <v>247.9</v>
          </cell>
          <cell r="C43">
            <v>248</v>
          </cell>
          <cell r="D43">
            <v>245.2</v>
          </cell>
          <cell r="E43">
            <v>246.6</v>
          </cell>
          <cell r="F43">
            <v>246.98570443576099</v>
          </cell>
          <cell r="G43">
            <v>21755</v>
          </cell>
          <cell r="H43">
            <v>294</v>
          </cell>
          <cell r="I43">
            <v>5373174</v>
          </cell>
          <cell r="J43">
            <v>6416</v>
          </cell>
          <cell r="K43">
            <v>29.49</v>
          </cell>
          <cell r="L43">
            <v>2.8</v>
          </cell>
          <cell r="M43">
            <v>-1.3</v>
          </cell>
        </row>
        <row r="44">
          <cell r="A44">
            <v>43157</v>
          </cell>
          <cell r="B44">
            <v>243</v>
          </cell>
          <cell r="C44">
            <v>249</v>
          </cell>
          <cell r="D44">
            <v>243</v>
          </cell>
          <cell r="E44">
            <v>247.75</v>
          </cell>
          <cell r="F44">
            <v>247.01451913886399</v>
          </cell>
          <cell r="G44">
            <v>21971</v>
          </cell>
          <cell r="H44">
            <v>349</v>
          </cell>
          <cell r="I44">
            <v>5427156</v>
          </cell>
          <cell r="J44">
            <v>5938</v>
          </cell>
          <cell r="K44">
            <v>27.03</v>
          </cell>
          <cell r="L44">
            <v>6</v>
          </cell>
          <cell r="M44">
            <v>4.75</v>
          </cell>
        </row>
        <row r="45">
          <cell r="A45">
            <v>43154</v>
          </cell>
          <cell r="B45">
            <v>240.1</v>
          </cell>
          <cell r="C45">
            <v>246.2</v>
          </cell>
          <cell r="D45">
            <v>239.55</v>
          </cell>
          <cell r="E45">
            <v>245.5</v>
          </cell>
          <cell r="F45">
            <v>243.54969529085801</v>
          </cell>
          <cell r="G45">
            <v>18050</v>
          </cell>
          <cell r="H45">
            <v>437</v>
          </cell>
          <cell r="I45">
            <v>4396072</v>
          </cell>
          <cell r="J45">
            <v>4831</v>
          </cell>
          <cell r="K45">
            <v>26.76</v>
          </cell>
          <cell r="L45">
            <v>6.65</v>
          </cell>
          <cell r="M45">
            <v>5.4</v>
          </cell>
        </row>
        <row r="46">
          <cell r="A46">
            <v>43153</v>
          </cell>
          <cell r="B46">
            <v>245.95</v>
          </cell>
          <cell r="C46">
            <v>246.45</v>
          </cell>
          <cell r="D46">
            <v>240</v>
          </cell>
          <cell r="E46">
            <v>240.9</v>
          </cell>
          <cell r="F46">
            <v>242.12594974874301</v>
          </cell>
          <cell r="G46">
            <v>24875</v>
          </cell>
          <cell r="H46">
            <v>445</v>
          </cell>
          <cell r="I46">
            <v>6022883</v>
          </cell>
          <cell r="J46">
            <v>7533</v>
          </cell>
          <cell r="K46">
            <v>30.28</v>
          </cell>
          <cell r="L46">
            <v>6.45</v>
          </cell>
          <cell r="M46">
            <v>-5.05</v>
          </cell>
        </row>
        <row r="47">
          <cell r="A47">
            <v>43152</v>
          </cell>
          <cell r="B47">
            <v>242.9</v>
          </cell>
          <cell r="C47">
            <v>247.85</v>
          </cell>
          <cell r="D47">
            <v>241.1</v>
          </cell>
          <cell r="E47">
            <v>245.9</v>
          </cell>
          <cell r="F47">
            <v>243.77026922481801</v>
          </cell>
          <cell r="G47">
            <v>25852</v>
          </cell>
          <cell r="H47">
            <v>442</v>
          </cell>
          <cell r="I47">
            <v>6301949</v>
          </cell>
          <cell r="J47">
            <v>9363</v>
          </cell>
          <cell r="K47">
            <v>36.22</v>
          </cell>
          <cell r="L47">
            <v>6.75</v>
          </cell>
          <cell r="M47">
            <v>3</v>
          </cell>
        </row>
        <row r="48">
          <cell r="A48">
            <v>43151</v>
          </cell>
          <cell r="B48">
            <v>245.75</v>
          </cell>
          <cell r="C48">
            <v>246.35</v>
          </cell>
          <cell r="D48">
            <v>241.55</v>
          </cell>
          <cell r="E48">
            <v>242.4</v>
          </cell>
          <cell r="F48">
            <v>243.486878391602</v>
          </cell>
          <cell r="G48">
            <v>22482</v>
          </cell>
          <cell r="H48">
            <v>345</v>
          </cell>
          <cell r="I48">
            <v>5474072</v>
          </cell>
          <cell r="J48">
            <v>9839</v>
          </cell>
          <cell r="K48">
            <v>43.76</v>
          </cell>
          <cell r="L48">
            <v>4.8</v>
          </cell>
          <cell r="M48">
            <v>-3.35</v>
          </cell>
        </row>
        <row r="49">
          <cell r="A49">
            <v>43150</v>
          </cell>
          <cell r="B49">
            <v>252</v>
          </cell>
          <cell r="C49">
            <v>252</v>
          </cell>
          <cell r="D49">
            <v>242.25</v>
          </cell>
          <cell r="E49">
            <v>245.7</v>
          </cell>
          <cell r="F49">
            <v>244.27252201399801</v>
          </cell>
          <cell r="G49">
            <v>17716</v>
          </cell>
          <cell r="H49">
            <v>351</v>
          </cell>
          <cell r="I49">
            <v>4327532</v>
          </cell>
          <cell r="J49">
            <v>4615</v>
          </cell>
          <cell r="K49">
            <v>26.05</v>
          </cell>
          <cell r="L49">
            <v>9.75</v>
          </cell>
          <cell r="M49">
            <v>-6.3</v>
          </cell>
        </row>
        <row r="50">
          <cell r="A50">
            <v>43147</v>
          </cell>
          <cell r="B50">
            <v>247.7</v>
          </cell>
          <cell r="C50">
            <v>248.05</v>
          </cell>
          <cell r="D50">
            <v>241.75</v>
          </cell>
          <cell r="E50">
            <v>246.55</v>
          </cell>
          <cell r="F50">
            <v>244.91634124361599</v>
          </cell>
          <cell r="G50">
            <v>19974</v>
          </cell>
          <cell r="H50">
            <v>337</v>
          </cell>
          <cell r="I50">
            <v>4891959</v>
          </cell>
          <cell r="J50">
            <v>6512</v>
          </cell>
          <cell r="K50">
            <v>32.6</v>
          </cell>
          <cell r="L50">
            <v>6.3</v>
          </cell>
          <cell r="M50">
            <v>-1.1499999999999999</v>
          </cell>
        </row>
        <row r="51">
          <cell r="A51">
            <v>43146</v>
          </cell>
          <cell r="B51">
            <v>245</v>
          </cell>
          <cell r="C51">
            <v>250.4</v>
          </cell>
          <cell r="D51">
            <v>245</v>
          </cell>
          <cell r="E51">
            <v>246.5</v>
          </cell>
          <cell r="F51">
            <v>247.213616339607</v>
          </cell>
          <cell r="G51">
            <v>12485</v>
          </cell>
          <cell r="H51">
            <v>216</v>
          </cell>
          <cell r="I51">
            <v>3086462</v>
          </cell>
          <cell r="J51">
            <v>4126</v>
          </cell>
          <cell r="K51">
            <v>33.049999999999997</v>
          </cell>
          <cell r="L51">
            <v>5.4</v>
          </cell>
          <cell r="M51">
            <v>1.5</v>
          </cell>
        </row>
        <row r="52">
          <cell r="A52">
            <v>43145</v>
          </cell>
          <cell r="B52">
            <v>249</v>
          </cell>
          <cell r="C52">
            <v>252.05</v>
          </cell>
          <cell r="D52">
            <v>245</v>
          </cell>
          <cell r="E52">
            <v>247.45</v>
          </cell>
          <cell r="F52">
            <v>249.52938628158799</v>
          </cell>
          <cell r="G52">
            <v>20775</v>
          </cell>
          <cell r="H52">
            <v>412</v>
          </cell>
          <cell r="I52">
            <v>5183973</v>
          </cell>
          <cell r="J52">
            <v>7064</v>
          </cell>
          <cell r="K52">
            <v>34</v>
          </cell>
          <cell r="L52">
            <v>7.05</v>
          </cell>
          <cell r="M52">
            <v>-1.55</v>
          </cell>
        </row>
        <row r="53">
          <cell r="A53">
            <v>43143</v>
          </cell>
          <cell r="B53">
            <v>250</v>
          </cell>
          <cell r="C53">
            <v>251</v>
          </cell>
          <cell r="D53">
            <v>247.95</v>
          </cell>
          <cell r="E53">
            <v>249.65</v>
          </cell>
          <cell r="F53">
            <v>249.35096087057099</v>
          </cell>
          <cell r="G53">
            <v>21595</v>
          </cell>
          <cell r="H53">
            <v>404</v>
          </cell>
          <cell r="I53">
            <v>5384734</v>
          </cell>
          <cell r="J53">
            <v>8905</v>
          </cell>
          <cell r="K53">
            <v>41.24</v>
          </cell>
          <cell r="L53">
            <v>3.05</v>
          </cell>
          <cell r="M53">
            <v>-0.35</v>
          </cell>
        </row>
        <row r="54">
          <cell r="A54">
            <v>43140</v>
          </cell>
          <cell r="B54">
            <v>247.1</v>
          </cell>
          <cell r="C54">
            <v>251.1</v>
          </cell>
          <cell r="D54">
            <v>246.1</v>
          </cell>
          <cell r="E54">
            <v>247.1</v>
          </cell>
          <cell r="F54">
            <v>248.38536650615299</v>
          </cell>
          <cell r="G54">
            <v>22428</v>
          </cell>
          <cell r="H54">
            <v>352</v>
          </cell>
          <cell r="I54">
            <v>5570787</v>
          </cell>
          <cell r="J54">
            <v>8116</v>
          </cell>
          <cell r="K54">
            <v>36.19</v>
          </cell>
          <cell r="L54">
            <v>5</v>
          </cell>
          <cell r="M54">
            <v>0</v>
          </cell>
        </row>
        <row r="55">
          <cell r="A55">
            <v>43139</v>
          </cell>
          <cell r="B55">
            <v>250</v>
          </cell>
          <cell r="C55">
            <v>251.8</v>
          </cell>
          <cell r="D55">
            <v>247.5</v>
          </cell>
          <cell r="E55">
            <v>250.85</v>
          </cell>
          <cell r="F55">
            <v>249.90503161733301</v>
          </cell>
          <cell r="G55">
            <v>25777</v>
          </cell>
          <cell r="H55">
            <v>595</v>
          </cell>
          <cell r="I55">
            <v>6441802</v>
          </cell>
          <cell r="J55">
            <v>6886</v>
          </cell>
          <cell r="K55">
            <v>26.71</v>
          </cell>
          <cell r="L55">
            <v>4.3</v>
          </cell>
          <cell r="M55">
            <v>0.85</v>
          </cell>
        </row>
        <row r="56">
          <cell r="A56">
            <v>43138</v>
          </cell>
          <cell r="B56">
            <v>249</v>
          </cell>
          <cell r="C56">
            <v>252.7</v>
          </cell>
          <cell r="D56">
            <v>244.05</v>
          </cell>
          <cell r="E56">
            <v>247.5</v>
          </cell>
          <cell r="F56">
            <v>248.236264359665</v>
          </cell>
          <cell r="G56">
            <v>70510</v>
          </cell>
          <cell r="H56">
            <v>1120</v>
          </cell>
          <cell r="I56">
            <v>17503139</v>
          </cell>
          <cell r="J56">
            <v>16646</v>
          </cell>
          <cell r="K56">
            <v>23.61</v>
          </cell>
          <cell r="L56">
            <v>8.65</v>
          </cell>
          <cell r="M56">
            <v>-1.5</v>
          </cell>
        </row>
        <row r="57">
          <cell r="A57">
            <v>43137</v>
          </cell>
          <cell r="B57">
            <v>239</v>
          </cell>
          <cell r="C57">
            <v>243.9</v>
          </cell>
          <cell r="D57">
            <v>232</v>
          </cell>
          <cell r="E57">
            <v>240.8</v>
          </cell>
          <cell r="F57">
            <v>237.45123839593899</v>
          </cell>
          <cell r="G57">
            <v>132389</v>
          </cell>
          <cell r="H57">
            <v>2080</v>
          </cell>
          <cell r="I57">
            <v>31435932</v>
          </cell>
          <cell r="J57">
            <v>31508</v>
          </cell>
          <cell r="K57">
            <v>23.8</v>
          </cell>
          <cell r="L57">
            <v>11.9</v>
          </cell>
          <cell r="M57">
            <v>1.8</v>
          </cell>
        </row>
        <row r="58">
          <cell r="A58">
            <v>43136</v>
          </cell>
          <cell r="B58">
            <v>246.85</v>
          </cell>
          <cell r="C58">
            <v>246.85</v>
          </cell>
          <cell r="D58">
            <v>237.05</v>
          </cell>
          <cell r="E58">
            <v>242</v>
          </cell>
          <cell r="F58">
            <v>241.684663282402</v>
          </cell>
          <cell r="G58">
            <v>39989</v>
          </cell>
          <cell r="H58">
            <v>690</v>
          </cell>
          <cell r="I58">
            <v>9664728</v>
          </cell>
          <cell r="J58">
            <v>14463</v>
          </cell>
          <cell r="K58">
            <v>36.17</v>
          </cell>
          <cell r="L58">
            <v>9.8000000000000007</v>
          </cell>
          <cell r="M58">
            <v>-4.8499999999999996</v>
          </cell>
        </row>
        <row r="59">
          <cell r="A59">
            <v>43133</v>
          </cell>
          <cell r="B59">
            <v>260</v>
          </cell>
          <cell r="C59">
            <v>260</v>
          </cell>
          <cell r="D59">
            <v>241</v>
          </cell>
          <cell r="E59">
            <v>246.85</v>
          </cell>
          <cell r="F59">
            <v>250.41381089564399</v>
          </cell>
          <cell r="G59">
            <v>46514</v>
          </cell>
          <cell r="H59">
            <v>1110</v>
          </cell>
          <cell r="I59">
            <v>11647748</v>
          </cell>
          <cell r="J59">
            <v>10566</v>
          </cell>
          <cell r="K59">
            <v>22.72</v>
          </cell>
          <cell r="L59">
            <v>19</v>
          </cell>
          <cell r="M59">
            <v>-13.15</v>
          </cell>
        </row>
        <row r="60">
          <cell r="A60">
            <v>43132</v>
          </cell>
          <cell r="B60">
            <v>250.15</v>
          </cell>
          <cell r="C60">
            <v>260.89999999999998</v>
          </cell>
          <cell r="D60">
            <v>250.15</v>
          </cell>
          <cell r="E60">
            <v>260.10000000000002</v>
          </cell>
          <cell r="F60">
            <v>256.55448674244701</v>
          </cell>
          <cell r="G60">
            <v>80671</v>
          </cell>
          <cell r="H60">
            <v>1593</v>
          </cell>
          <cell r="I60">
            <v>20696507</v>
          </cell>
          <cell r="J60">
            <v>26998</v>
          </cell>
          <cell r="K60">
            <v>33.47</v>
          </cell>
          <cell r="L60">
            <v>10.75</v>
          </cell>
          <cell r="M60">
            <v>9.9499999999999993</v>
          </cell>
        </row>
        <row r="61">
          <cell r="A61">
            <v>43131</v>
          </cell>
          <cell r="B61">
            <v>251.7</v>
          </cell>
          <cell r="C61">
            <v>252.85</v>
          </cell>
          <cell r="D61">
            <v>245</v>
          </cell>
          <cell r="E61">
            <v>250.1</v>
          </cell>
          <cell r="F61">
            <v>249.88660346301501</v>
          </cell>
          <cell r="G61">
            <v>78371</v>
          </cell>
          <cell r="H61">
            <v>939</v>
          </cell>
          <cell r="I61">
            <v>19583863</v>
          </cell>
          <cell r="J61">
            <v>13921</v>
          </cell>
          <cell r="K61">
            <v>17.760000000000002</v>
          </cell>
          <cell r="L61">
            <v>7.85</v>
          </cell>
          <cell r="M61">
            <v>-1.6</v>
          </cell>
        </row>
        <row r="62">
          <cell r="A62">
            <v>43130</v>
          </cell>
          <cell r="B62">
            <v>248.55</v>
          </cell>
          <cell r="C62">
            <v>252.9</v>
          </cell>
          <cell r="D62">
            <v>247</v>
          </cell>
          <cell r="E62">
            <v>251.6</v>
          </cell>
          <cell r="F62">
            <v>248.89792187542</v>
          </cell>
          <cell r="G62">
            <v>74394</v>
          </cell>
          <cell r="H62">
            <v>722</v>
          </cell>
          <cell r="I62">
            <v>18516512</v>
          </cell>
          <cell r="J62">
            <v>4755</v>
          </cell>
          <cell r="K62">
            <v>6.39</v>
          </cell>
          <cell r="L62">
            <v>5.9</v>
          </cell>
          <cell r="M62">
            <v>3.05</v>
          </cell>
        </row>
        <row r="63">
          <cell r="A63">
            <v>43129</v>
          </cell>
          <cell r="B63">
            <v>253.4</v>
          </cell>
          <cell r="C63">
            <v>255.35</v>
          </cell>
          <cell r="D63">
            <v>248.25</v>
          </cell>
          <cell r="E63">
            <v>249.85</v>
          </cell>
          <cell r="F63">
            <v>251.60205999548899</v>
          </cell>
          <cell r="G63">
            <v>13301</v>
          </cell>
          <cell r="H63">
            <v>276</v>
          </cell>
          <cell r="I63">
            <v>3346559</v>
          </cell>
          <cell r="J63">
            <v>3978</v>
          </cell>
          <cell r="K63">
            <v>29.91</v>
          </cell>
          <cell r="L63">
            <v>7.1</v>
          </cell>
          <cell r="M63">
            <v>-3.55</v>
          </cell>
        </row>
        <row r="64">
          <cell r="A64">
            <v>43125</v>
          </cell>
          <cell r="B64">
            <v>254.95</v>
          </cell>
          <cell r="C64">
            <v>255.5</v>
          </cell>
          <cell r="D64">
            <v>250.2</v>
          </cell>
          <cell r="E64">
            <v>252.9</v>
          </cell>
          <cell r="F64">
            <v>253.03211203697799</v>
          </cell>
          <cell r="G64">
            <v>282978</v>
          </cell>
          <cell r="H64">
            <v>609</v>
          </cell>
          <cell r="I64">
            <v>71602521</v>
          </cell>
          <cell r="J64">
            <v>247935</v>
          </cell>
          <cell r="K64">
            <v>87.62</v>
          </cell>
          <cell r="L64">
            <v>5.3</v>
          </cell>
          <cell r="M64">
            <v>-2.0499999999999998</v>
          </cell>
        </row>
        <row r="65">
          <cell r="A65">
            <v>43124</v>
          </cell>
          <cell r="B65">
            <v>251</v>
          </cell>
          <cell r="C65">
            <v>254.95</v>
          </cell>
          <cell r="D65">
            <v>248</v>
          </cell>
          <cell r="E65">
            <v>252.1</v>
          </cell>
          <cell r="F65">
            <v>250.99581708748099</v>
          </cell>
          <cell r="G65">
            <v>52834</v>
          </cell>
          <cell r="H65">
            <v>625</v>
          </cell>
          <cell r="I65">
            <v>13261113</v>
          </cell>
          <cell r="J65">
            <v>10818</v>
          </cell>
          <cell r="K65">
            <v>20.48</v>
          </cell>
          <cell r="L65">
            <v>6.95</v>
          </cell>
          <cell r="M65">
            <v>1.1000000000000001</v>
          </cell>
        </row>
        <row r="66">
          <cell r="A66">
            <v>43123</v>
          </cell>
          <cell r="B66">
            <v>255</v>
          </cell>
          <cell r="C66">
            <v>255</v>
          </cell>
          <cell r="D66">
            <v>249.4</v>
          </cell>
          <cell r="E66">
            <v>251.65</v>
          </cell>
          <cell r="F66">
            <v>251.92983699503799</v>
          </cell>
          <cell r="G66">
            <v>35275</v>
          </cell>
          <cell r="H66">
            <v>932</v>
          </cell>
          <cell r="I66">
            <v>8886825</v>
          </cell>
          <cell r="J66">
            <v>12967</v>
          </cell>
          <cell r="K66">
            <v>36.76</v>
          </cell>
          <cell r="L66">
            <v>5.6</v>
          </cell>
          <cell r="M66">
            <v>-3.35</v>
          </cell>
        </row>
        <row r="67">
          <cell r="A67">
            <v>43122</v>
          </cell>
          <cell r="B67">
            <v>247.1</v>
          </cell>
          <cell r="C67">
            <v>256.14999999999998</v>
          </cell>
          <cell r="D67">
            <v>247.1</v>
          </cell>
          <cell r="E67">
            <v>250</v>
          </cell>
          <cell r="F67">
            <v>250.27221870047501</v>
          </cell>
          <cell r="G67">
            <v>63100</v>
          </cell>
          <cell r="H67">
            <v>822</v>
          </cell>
          <cell r="I67">
            <v>15792177</v>
          </cell>
          <cell r="J67">
            <v>11741</v>
          </cell>
          <cell r="K67">
            <v>18.61</v>
          </cell>
          <cell r="L67">
            <v>9.0500000000000007</v>
          </cell>
          <cell r="M67">
            <v>2.9</v>
          </cell>
        </row>
        <row r="68">
          <cell r="A68">
            <v>43119</v>
          </cell>
          <cell r="B68">
            <v>253</v>
          </cell>
          <cell r="C68">
            <v>255.2</v>
          </cell>
          <cell r="D68">
            <v>245.5</v>
          </cell>
          <cell r="E68">
            <v>246.8</v>
          </cell>
          <cell r="F68">
            <v>248.653765956364</v>
          </cell>
          <cell r="G68">
            <v>78652</v>
          </cell>
          <cell r="H68">
            <v>1048</v>
          </cell>
          <cell r="I68">
            <v>19557116</v>
          </cell>
          <cell r="J68">
            <v>30755</v>
          </cell>
          <cell r="K68">
            <v>39.1</v>
          </cell>
          <cell r="L68">
            <v>9.6999999999999993</v>
          </cell>
          <cell r="M68">
            <v>-6.2</v>
          </cell>
        </row>
        <row r="69">
          <cell r="A69">
            <v>43118</v>
          </cell>
          <cell r="B69">
            <v>256</v>
          </cell>
          <cell r="C69">
            <v>258.35000000000002</v>
          </cell>
          <cell r="D69">
            <v>251.65</v>
          </cell>
          <cell r="E69">
            <v>253.3</v>
          </cell>
          <cell r="F69">
            <v>254.80545246707601</v>
          </cell>
          <cell r="G69">
            <v>63861</v>
          </cell>
          <cell r="H69">
            <v>967</v>
          </cell>
          <cell r="I69">
            <v>16272131</v>
          </cell>
          <cell r="J69">
            <v>18734</v>
          </cell>
          <cell r="K69">
            <v>29.34</v>
          </cell>
          <cell r="L69">
            <v>6.7</v>
          </cell>
          <cell r="M69">
            <v>-2.7</v>
          </cell>
        </row>
        <row r="70">
          <cell r="A70">
            <v>43117</v>
          </cell>
          <cell r="B70">
            <v>258.10000000000002</v>
          </cell>
          <cell r="C70">
            <v>261</v>
          </cell>
          <cell r="D70">
            <v>255.4</v>
          </cell>
          <cell r="E70">
            <v>258.39999999999998</v>
          </cell>
          <cell r="F70">
            <v>257.66016058657902</v>
          </cell>
          <cell r="G70">
            <v>38733</v>
          </cell>
          <cell r="H70">
            <v>542</v>
          </cell>
          <cell r="I70">
            <v>9979951</v>
          </cell>
          <cell r="J70">
            <v>9951</v>
          </cell>
          <cell r="K70">
            <v>25.69</v>
          </cell>
          <cell r="L70">
            <v>5.6</v>
          </cell>
          <cell r="M70">
            <v>0.3</v>
          </cell>
        </row>
        <row r="71">
          <cell r="A71">
            <v>43116</v>
          </cell>
          <cell r="B71">
            <v>265.45</v>
          </cell>
          <cell r="C71">
            <v>265.45</v>
          </cell>
          <cell r="D71">
            <v>259.2</v>
          </cell>
          <cell r="E71">
            <v>260.85000000000002</v>
          </cell>
          <cell r="F71">
            <v>261.85707192138801</v>
          </cell>
          <cell r="G71">
            <v>38264</v>
          </cell>
          <cell r="H71">
            <v>496</v>
          </cell>
          <cell r="I71">
            <v>10019699</v>
          </cell>
          <cell r="J71">
            <v>11403</v>
          </cell>
          <cell r="K71">
            <v>29.8</v>
          </cell>
          <cell r="L71">
            <v>6.25</v>
          </cell>
          <cell r="M71">
            <v>-4.5999999999999996</v>
          </cell>
        </row>
        <row r="72">
          <cell r="A72">
            <v>43115</v>
          </cell>
          <cell r="B72">
            <v>268</v>
          </cell>
          <cell r="C72">
            <v>268.2</v>
          </cell>
          <cell r="D72">
            <v>264.2</v>
          </cell>
          <cell r="E72">
            <v>264.95</v>
          </cell>
          <cell r="F72">
            <v>265.77663423655201</v>
          </cell>
          <cell r="G72">
            <v>87059</v>
          </cell>
          <cell r="H72">
            <v>2132</v>
          </cell>
          <cell r="I72">
            <v>23138248</v>
          </cell>
          <cell r="J72">
            <v>26517</v>
          </cell>
          <cell r="K72">
            <v>30.46</v>
          </cell>
          <cell r="L72">
            <v>4</v>
          </cell>
          <cell r="M72">
            <v>-3.05</v>
          </cell>
        </row>
        <row r="73">
          <cell r="A73">
            <v>43112</v>
          </cell>
          <cell r="B73">
            <v>269.89999999999998</v>
          </cell>
          <cell r="C73">
            <v>269.89999999999998</v>
          </cell>
          <cell r="D73">
            <v>264.89999999999998</v>
          </cell>
          <cell r="E73">
            <v>266.55</v>
          </cell>
          <cell r="F73">
            <v>266.846127835353</v>
          </cell>
          <cell r="G73">
            <v>109422</v>
          </cell>
          <cell r="H73">
            <v>1059</v>
          </cell>
          <cell r="I73">
            <v>29198837</v>
          </cell>
          <cell r="J73">
            <v>33865</v>
          </cell>
          <cell r="K73">
            <v>30.95</v>
          </cell>
          <cell r="L73">
            <v>5</v>
          </cell>
          <cell r="M73">
            <v>-3.35</v>
          </cell>
        </row>
        <row r="74">
          <cell r="A74">
            <v>43111</v>
          </cell>
          <cell r="B74">
            <v>269.85000000000002</v>
          </cell>
          <cell r="C74">
            <v>269.95</v>
          </cell>
          <cell r="D74">
            <v>259.64999999999998</v>
          </cell>
          <cell r="E74">
            <v>267.45</v>
          </cell>
          <cell r="F74">
            <v>265.33722871452397</v>
          </cell>
          <cell r="G74">
            <v>94642</v>
          </cell>
          <cell r="H74">
            <v>990</v>
          </cell>
          <cell r="I74">
            <v>25112046</v>
          </cell>
          <cell r="J74">
            <v>15719</v>
          </cell>
          <cell r="K74">
            <v>16.61</v>
          </cell>
          <cell r="L74">
            <v>10.3</v>
          </cell>
          <cell r="M74">
            <v>-2.4</v>
          </cell>
        </row>
        <row r="75">
          <cell r="A75">
            <v>43110</v>
          </cell>
          <cell r="B75">
            <v>265</v>
          </cell>
          <cell r="C75">
            <v>280.60000000000002</v>
          </cell>
          <cell r="D75">
            <v>261</v>
          </cell>
          <cell r="E75">
            <v>262.45</v>
          </cell>
          <cell r="F75">
            <v>272.23430621975001</v>
          </cell>
          <cell r="G75">
            <v>415499</v>
          </cell>
          <cell r="H75">
            <v>3690</v>
          </cell>
          <cell r="I75">
            <v>113113082</v>
          </cell>
          <cell r="J75">
            <v>62417</v>
          </cell>
          <cell r="K75">
            <v>15.02</v>
          </cell>
          <cell r="L75">
            <v>19.600000000000001</v>
          </cell>
          <cell r="M75">
            <v>-2.5499999999999998</v>
          </cell>
        </row>
        <row r="76">
          <cell r="A76">
            <v>43109</v>
          </cell>
          <cell r="B76">
            <v>264.2</v>
          </cell>
          <cell r="C76">
            <v>269.39999999999998</v>
          </cell>
          <cell r="D76">
            <v>264.14999999999998</v>
          </cell>
          <cell r="E76">
            <v>267.85000000000002</v>
          </cell>
          <cell r="F76">
            <v>267.13808481817199</v>
          </cell>
          <cell r="G76">
            <v>47985</v>
          </cell>
          <cell r="H76">
            <v>506</v>
          </cell>
          <cell r="I76">
            <v>12818621</v>
          </cell>
          <cell r="J76">
            <v>14473</v>
          </cell>
          <cell r="K76">
            <v>30.16</v>
          </cell>
          <cell r="L76">
            <v>5.25</v>
          </cell>
          <cell r="M76">
            <v>3.65</v>
          </cell>
        </row>
        <row r="77">
          <cell r="A77">
            <v>43108</v>
          </cell>
          <cell r="B77">
            <v>266.25</v>
          </cell>
          <cell r="C77">
            <v>267.60000000000002</v>
          </cell>
          <cell r="D77">
            <v>262.85000000000002</v>
          </cell>
          <cell r="E77">
            <v>263.60000000000002</v>
          </cell>
          <cell r="F77">
            <v>265.18524872826401</v>
          </cell>
          <cell r="G77">
            <v>233146</v>
          </cell>
          <cell r="H77">
            <v>1628</v>
          </cell>
          <cell r="I77">
            <v>61826880</v>
          </cell>
          <cell r="J77">
            <v>17275</v>
          </cell>
          <cell r="K77">
            <v>7.41</v>
          </cell>
          <cell r="L77">
            <v>4.75</v>
          </cell>
          <cell r="M77">
            <v>-2.65</v>
          </cell>
        </row>
        <row r="78">
          <cell r="A78">
            <v>43105</v>
          </cell>
          <cell r="B78">
            <v>269.39999999999998</v>
          </cell>
          <cell r="C78">
            <v>269.39999999999998</v>
          </cell>
          <cell r="D78">
            <v>264.5</v>
          </cell>
          <cell r="E78">
            <v>266.10000000000002</v>
          </cell>
          <cell r="F78">
            <v>266.64158157125598</v>
          </cell>
          <cell r="G78">
            <v>145425</v>
          </cell>
          <cell r="H78">
            <v>1174</v>
          </cell>
          <cell r="I78">
            <v>38776352</v>
          </cell>
          <cell r="J78">
            <v>9278</v>
          </cell>
          <cell r="K78">
            <v>6.38</v>
          </cell>
          <cell r="L78">
            <v>4.9000000000000004</v>
          </cell>
          <cell r="M78">
            <v>-3.3</v>
          </cell>
        </row>
        <row r="79">
          <cell r="A79">
            <v>43104</v>
          </cell>
          <cell r="B79">
            <v>263.45</v>
          </cell>
          <cell r="C79">
            <v>266.8</v>
          </cell>
          <cell r="D79">
            <v>262.14999999999998</v>
          </cell>
          <cell r="E79">
            <v>265.2</v>
          </cell>
          <cell r="F79">
            <v>264.847972972972</v>
          </cell>
          <cell r="G79">
            <v>109520</v>
          </cell>
          <cell r="H79">
            <v>1411</v>
          </cell>
          <cell r="I79">
            <v>29006150</v>
          </cell>
          <cell r="J79">
            <v>12197</v>
          </cell>
          <cell r="K79">
            <v>11.14</v>
          </cell>
          <cell r="L79">
            <v>4.6500000000000004</v>
          </cell>
          <cell r="M79">
            <v>1.75</v>
          </cell>
        </row>
        <row r="80">
          <cell r="A80">
            <v>43103</v>
          </cell>
          <cell r="B80">
            <v>264.39999999999998</v>
          </cell>
          <cell r="C80">
            <v>268.3</v>
          </cell>
          <cell r="D80">
            <v>261</v>
          </cell>
          <cell r="E80">
            <v>262.85000000000002</v>
          </cell>
          <cell r="F80">
            <v>264.06661020787101</v>
          </cell>
          <cell r="G80">
            <v>3192889</v>
          </cell>
          <cell r="H80">
            <v>2476</v>
          </cell>
          <cell r="I80">
            <v>843135375</v>
          </cell>
          <cell r="J80">
            <v>2725388</v>
          </cell>
          <cell r="K80">
            <v>85.36</v>
          </cell>
          <cell r="L80">
            <v>7.3</v>
          </cell>
          <cell r="M80">
            <v>-1.55</v>
          </cell>
        </row>
        <row r="81">
          <cell r="A81">
            <v>43102</v>
          </cell>
          <cell r="B81">
            <v>270.8</v>
          </cell>
          <cell r="C81">
            <v>270.8</v>
          </cell>
          <cell r="D81">
            <v>261.8</v>
          </cell>
          <cell r="E81">
            <v>264.39999999999998</v>
          </cell>
          <cell r="F81">
            <v>264.96974865938603</v>
          </cell>
          <cell r="G81">
            <v>1052317</v>
          </cell>
          <cell r="H81">
            <v>852</v>
          </cell>
          <cell r="I81">
            <v>278832171</v>
          </cell>
          <cell r="J81">
            <v>1006004</v>
          </cell>
          <cell r="K81">
            <v>95.6</v>
          </cell>
          <cell r="L81">
            <v>9</v>
          </cell>
          <cell r="M81">
            <v>-6.4</v>
          </cell>
        </row>
        <row r="82">
          <cell r="A82">
            <v>43101</v>
          </cell>
          <cell r="B82">
            <v>277.7</v>
          </cell>
          <cell r="C82">
            <v>280.39999999999998</v>
          </cell>
          <cell r="D82">
            <v>267.60000000000002</v>
          </cell>
          <cell r="E82">
            <v>268.89999999999998</v>
          </cell>
          <cell r="F82">
            <v>274.04768546441397</v>
          </cell>
          <cell r="G82">
            <v>132640</v>
          </cell>
          <cell r="H82">
            <v>1463</v>
          </cell>
          <cell r="I82">
            <v>36349685</v>
          </cell>
          <cell r="J82">
            <v>42239</v>
          </cell>
          <cell r="K82">
            <v>31.84</v>
          </cell>
          <cell r="L82">
            <v>12.8</v>
          </cell>
          <cell r="M82">
            <v>-8.8000000000000007</v>
          </cell>
        </row>
        <row r="83">
          <cell r="A83">
            <v>43098</v>
          </cell>
          <cell r="B83">
            <v>263.05</v>
          </cell>
          <cell r="C83">
            <v>277.5</v>
          </cell>
          <cell r="D83">
            <v>262.3</v>
          </cell>
          <cell r="E83">
            <v>271</v>
          </cell>
          <cell r="F83">
            <v>268.632509029007</v>
          </cell>
          <cell r="G83">
            <v>217355</v>
          </cell>
          <cell r="H83">
            <v>3400</v>
          </cell>
          <cell r="I83">
            <v>58388619</v>
          </cell>
          <cell r="J83">
            <v>47218</v>
          </cell>
          <cell r="K83">
            <v>21.72</v>
          </cell>
          <cell r="L83">
            <v>15.2</v>
          </cell>
          <cell r="M83">
            <v>7.95</v>
          </cell>
        </row>
        <row r="84">
          <cell r="A84">
            <v>43097</v>
          </cell>
          <cell r="B84">
            <v>259.60000000000002</v>
          </cell>
          <cell r="C84">
            <v>262.7</v>
          </cell>
          <cell r="D84">
            <v>255</v>
          </cell>
          <cell r="E84">
            <v>260.45</v>
          </cell>
          <cell r="F84">
            <v>259.853080323673</v>
          </cell>
          <cell r="G84">
            <v>38681</v>
          </cell>
          <cell r="H84">
            <v>499</v>
          </cell>
          <cell r="I84">
            <v>10051377</v>
          </cell>
          <cell r="J84">
            <v>10902</v>
          </cell>
          <cell r="K84">
            <v>28.18</v>
          </cell>
          <cell r="L84">
            <v>7.7</v>
          </cell>
          <cell r="M84">
            <v>0.85</v>
          </cell>
        </row>
        <row r="85">
          <cell r="A85">
            <v>43096</v>
          </cell>
          <cell r="B85">
            <v>264</v>
          </cell>
          <cell r="C85">
            <v>264</v>
          </cell>
          <cell r="D85">
            <v>257.35000000000002</v>
          </cell>
          <cell r="E85">
            <v>259.45</v>
          </cell>
          <cell r="F85">
            <v>259.59263009438303</v>
          </cell>
          <cell r="G85">
            <v>27653</v>
          </cell>
          <cell r="H85">
            <v>394</v>
          </cell>
          <cell r="I85">
            <v>7178515</v>
          </cell>
          <cell r="J85">
            <v>9588</v>
          </cell>
          <cell r="K85">
            <v>34.67</v>
          </cell>
          <cell r="L85">
            <v>6.65</v>
          </cell>
          <cell r="M85">
            <v>-4.55</v>
          </cell>
        </row>
        <row r="86">
          <cell r="A86">
            <v>43095</v>
          </cell>
          <cell r="B86">
            <v>259</v>
          </cell>
          <cell r="C86">
            <v>263</v>
          </cell>
          <cell r="D86">
            <v>257.89999999999998</v>
          </cell>
          <cell r="E86">
            <v>259.95</v>
          </cell>
          <cell r="F86">
            <v>260.873026886383</v>
          </cell>
          <cell r="G86">
            <v>40355</v>
          </cell>
          <cell r="H86">
            <v>508</v>
          </cell>
          <cell r="I86">
            <v>10527531</v>
          </cell>
          <cell r="J86">
            <v>10712</v>
          </cell>
          <cell r="K86">
            <v>26.54</v>
          </cell>
          <cell r="L86">
            <v>5.0999999999999996</v>
          </cell>
          <cell r="M86">
            <v>0.95</v>
          </cell>
        </row>
        <row r="87">
          <cell r="A87">
            <v>43091</v>
          </cell>
          <cell r="B87">
            <v>260</v>
          </cell>
          <cell r="C87">
            <v>261.2</v>
          </cell>
          <cell r="D87">
            <v>258.10000000000002</v>
          </cell>
          <cell r="E87">
            <v>259.7</v>
          </cell>
          <cell r="F87">
            <v>259.757732207478</v>
          </cell>
          <cell r="G87">
            <v>20725</v>
          </cell>
          <cell r="H87">
            <v>293</v>
          </cell>
          <cell r="I87">
            <v>5383479</v>
          </cell>
          <cell r="J87">
            <v>6641</v>
          </cell>
          <cell r="K87">
            <v>32.04</v>
          </cell>
          <cell r="L87">
            <v>3.1</v>
          </cell>
          <cell r="M87">
            <v>-0.3</v>
          </cell>
        </row>
        <row r="88">
          <cell r="A88">
            <v>43090</v>
          </cell>
          <cell r="B88">
            <v>256</v>
          </cell>
          <cell r="C88">
            <v>260.5</v>
          </cell>
          <cell r="D88">
            <v>254</v>
          </cell>
          <cell r="E88">
            <v>259.45</v>
          </cell>
          <cell r="F88">
            <v>258.50269495658102</v>
          </cell>
          <cell r="G88">
            <v>46754</v>
          </cell>
          <cell r="H88">
            <v>621</v>
          </cell>
          <cell r="I88">
            <v>12086035</v>
          </cell>
          <cell r="J88">
            <v>11476</v>
          </cell>
          <cell r="K88">
            <v>24.55</v>
          </cell>
          <cell r="L88">
            <v>6.5</v>
          </cell>
          <cell r="M88">
            <v>3.45</v>
          </cell>
        </row>
        <row r="89">
          <cell r="A89">
            <v>43089</v>
          </cell>
          <cell r="B89">
            <v>259.39999999999998</v>
          </cell>
          <cell r="C89">
            <v>259.39999999999998</v>
          </cell>
          <cell r="D89">
            <v>253.45</v>
          </cell>
          <cell r="E89">
            <v>255.3</v>
          </cell>
          <cell r="F89">
            <v>255.05295114931101</v>
          </cell>
          <cell r="G89">
            <v>25363</v>
          </cell>
          <cell r="H89">
            <v>394</v>
          </cell>
          <cell r="I89">
            <v>6468908</v>
          </cell>
          <cell r="J89">
            <v>7275</v>
          </cell>
          <cell r="K89">
            <v>28.68</v>
          </cell>
          <cell r="L89">
            <v>5.95</v>
          </cell>
          <cell r="M89">
            <v>-4.0999999999999996</v>
          </cell>
        </row>
        <row r="90">
          <cell r="A90">
            <v>43088</v>
          </cell>
          <cell r="B90">
            <v>252.55</v>
          </cell>
          <cell r="C90">
            <v>257.95</v>
          </cell>
          <cell r="D90">
            <v>252.55</v>
          </cell>
          <cell r="E90">
            <v>256.55</v>
          </cell>
          <cell r="F90">
            <v>255.86230591414301</v>
          </cell>
          <cell r="G90">
            <v>94739</v>
          </cell>
          <cell r="H90">
            <v>1006</v>
          </cell>
          <cell r="I90">
            <v>24240139</v>
          </cell>
          <cell r="J90">
            <v>45641</v>
          </cell>
          <cell r="K90">
            <v>48.18</v>
          </cell>
          <cell r="L90">
            <v>5.4</v>
          </cell>
          <cell r="M90">
            <v>4</v>
          </cell>
        </row>
        <row r="91">
          <cell r="A91">
            <v>43087</v>
          </cell>
          <cell r="B91">
            <v>250</v>
          </cell>
          <cell r="C91">
            <v>254.7</v>
          </cell>
          <cell r="D91">
            <v>245</v>
          </cell>
          <cell r="E91">
            <v>251.7</v>
          </cell>
          <cell r="F91">
            <v>252.13332593353101</v>
          </cell>
          <cell r="G91">
            <v>108111</v>
          </cell>
          <cell r="H91">
            <v>909</v>
          </cell>
          <cell r="I91">
            <v>27258386</v>
          </cell>
          <cell r="J91">
            <v>59524</v>
          </cell>
          <cell r="K91">
            <v>55.06</v>
          </cell>
          <cell r="L91">
            <v>9.6999999999999993</v>
          </cell>
          <cell r="M91">
            <v>1.7</v>
          </cell>
        </row>
        <row r="92">
          <cell r="A92">
            <v>43084</v>
          </cell>
          <cell r="B92">
            <v>250</v>
          </cell>
          <cell r="C92">
            <v>251</v>
          </cell>
          <cell r="D92">
            <v>247.45</v>
          </cell>
          <cell r="E92">
            <v>250.35</v>
          </cell>
          <cell r="F92">
            <v>249.90418897884399</v>
          </cell>
          <cell r="G92">
            <v>102149</v>
          </cell>
          <cell r="H92">
            <v>997</v>
          </cell>
          <cell r="I92">
            <v>25527463</v>
          </cell>
          <cell r="J92">
            <v>62338</v>
          </cell>
          <cell r="K92">
            <v>61.03</v>
          </cell>
          <cell r="L92">
            <v>3.55</v>
          </cell>
          <cell r="M92">
            <v>0.35</v>
          </cell>
        </row>
        <row r="93">
          <cell r="A93">
            <v>43083</v>
          </cell>
          <cell r="B93">
            <v>250</v>
          </cell>
          <cell r="C93">
            <v>254.2</v>
          </cell>
          <cell r="D93">
            <v>244.35</v>
          </cell>
          <cell r="E93">
            <v>245</v>
          </cell>
          <cell r="F93">
            <v>247.845363965221</v>
          </cell>
          <cell r="G93">
            <v>78785</v>
          </cell>
          <cell r="H93">
            <v>889</v>
          </cell>
          <cell r="I93">
            <v>19526497</v>
          </cell>
          <cell r="J93">
            <v>52726</v>
          </cell>
          <cell r="K93">
            <v>66.92</v>
          </cell>
          <cell r="L93">
            <v>9.85</v>
          </cell>
          <cell r="M93">
            <v>-5</v>
          </cell>
        </row>
        <row r="94">
          <cell r="A94">
            <v>43082</v>
          </cell>
          <cell r="B94">
            <v>251.45</v>
          </cell>
          <cell r="C94">
            <v>255.7</v>
          </cell>
          <cell r="D94">
            <v>247.25</v>
          </cell>
          <cell r="E94">
            <v>249.5</v>
          </cell>
          <cell r="F94">
            <v>252.53406456215399</v>
          </cell>
          <cell r="G94">
            <v>67284</v>
          </cell>
          <cell r="H94">
            <v>798</v>
          </cell>
          <cell r="I94">
            <v>16991502</v>
          </cell>
          <cell r="J94">
            <v>21569</v>
          </cell>
          <cell r="K94">
            <v>32.06</v>
          </cell>
          <cell r="L94">
            <v>8.4499999999999993</v>
          </cell>
          <cell r="M94">
            <v>-1.95</v>
          </cell>
        </row>
        <row r="95">
          <cell r="A95">
            <v>43081</v>
          </cell>
          <cell r="B95">
            <v>252.2</v>
          </cell>
          <cell r="C95">
            <v>255.4</v>
          </cell>
          <cell r="D95">
            <v>246.85</v>
          </cell>
          <cell r="E95">
            <v>251.45</v>
          </cell>
          <cell r="F95">
            <v>251.30467102217099</v>
          </cell>
          <cell r="G95">
            <v>77756</v>
          </cell>
          <cell r="H95">
            <v>896</v>
          </cell>
          <cell r="I95">
            <v>19540446</v>
          </cell>
          <cell r="J95">
            <v>21114</v>
          </cell>
          <cell r="K95">
            <v>27.15</v>
          </cell>
          <cell r="L95">
            <v>8.5500000000000007</v>
          </cell>
          <cell r="M95">
            <v>-0.75</v>
          </cell>
        </row>
        <row r="96">
          <cell r="A96">
            <v>43080</v>
          </cell>
          <cell r="B96">
            <v>253.45</v>
          </cell>
          <cell r="C96">
            <v>255.8</v>
          </cell>
          <cell r="D96">
            <v>250.75</v>
          </cell>
          <cell r="E96">
            <v>252.2</v>
          </cell>
          <cell r="F96">
            <v>252.634382819015</v>
          </cell>
          <cell r="G96">
            <v>38368</v>
          </cell>
          <cell r="H96">
            <v>405</v>
          </cell>
          <cell r="I96">
            <v>9693076</v>
          </cell>
          <cell r="J96">
            <v>18385</v>
          </cell>
          <cell r="K96">
            <v>47.92</v>
          </cell>
          <cell r="L96">
            <v>5.05</v>
          </cell>
          <cell r="M96">
            <v>-1.25</v>
          </cell>
        </row>
        <row r="97">
          <cell r="A97">
            <v>43077</v>
          </cell>
          <cell r="B97">
            <v>258</v>
          </cell>
          <cell r="C97">
            <v>258</v>
          </cell>
          <cell r="D97">
            <v>250</v>
          </cell>
          <cell r="E97">
            <v>251.65</v>
          </cell>
          <cell r="F97">
            <v>252.077386960685</v>
          </cell>
          <cell r="G97">
            <v>38637</v>
          </cell>
          <cell r="H97">
            <v>427</v>
          </cell>
          <cell r="I97">
            <v>9739514</v>
          </cell>
          <cell r="J97">
            <v>21013</v>
          </cell>
          <cell r="K97">
            <v>54.39</v>
          </cell>
          <cell r="L97">
            <v>8</v>
          </cell>
          <cell r="M97">
            <v>-6.35</v>
          </cell>
        </row>
        <row r="98">
          <cell r="A98">
            <v>43076</v>
          </cell>
          <cell r="B98">
            <v>248.9</v>
          </cell>
          <cell r="C98">
            <v>253.9</v>
          </cell>
          <cell r="D98">
            <v>247.95</v>
          </cell>
          <cell r="E98">
            <v>251.65</v>
          </cell>
          <cell r="F98">
            <v>250.034379276029</v>
          </cell>
          <cell r="G98">
            <v>64312</v>
          </cell>
          <cell r="H98">
            <v>691</v>
          </cell>
          <cell r="I98">
            <v>16080211</v>
          </cell>
          <cell r="J98">
            <v>25456</v>
          </cell>
          <cell r="K98">
            <v>39.58</v>
          </cell>
          <cell r="L98">
            <v>5.95</v>
          </cell>
          <cell r="M98">
            <v>2.75</v>
          </cell>
        </row>
        <row r="99">
          <cell r="A99">
            <v>43075</v>
          </cell>
          <cell r="B99">
            <v>249</v>
          </cell>
          <cell r="C99">
            <v>250.6</v>
          </cell>
          <cell r="D99">
            <v>245.4</v>
          </cell>
          <cell r="E99">
            <v>246.9</v>
          </cell>
          <cell r="F99">
            <v>248.15398281713999</v>
          </cell>
          <cell r="G99">
            <v>37712</v>
          </cell>
          <cell r="H99">
            <v>501</v>
          </cell>
          <cell r="I99">
            <v>9358383</v>
          </cell>
          <cell r="J99">
            <v>12585</v>
          </cell>
          <cell r="K99">
            <v>33.369999999999997</v>
          </cell>
          <cell r="L99">
            <v>5.2</v>
          </cell>
          <cell r="M99">
            <v>-2.1</v>
          </cell>
        </row>
        <row r="100">
          <cell r="A100">
            <v>43074</v>
          </cell>
          <cell r="B100">
            <v>251.35</v>
          </cell>
          <cell r="C100">
            <v>255.65</v>
          </cell>
          <cell r="D100">
            <v>244.1</v>
          </cell>
          <cell r="E100">
            <v>251.25</v>
          </cell>
          <cell r="F100">
            <v>246.992698119393</v>
          </cell>
          <cell r="G100">
            <v>100659</v>
          </cell>
          <cell r="H100">
            <v>1258</v>
          </cell>
          <cell r="I100">
            <v>24862038</v>
          </cell>
          <cell r="J100">
            <v>39893</v>
          </cell>
          <cell r="K100">
            <v>39.630000000000003</v>
          </cell>
          <cell r="L100">
            <v>11.55</v>
          </cell>
          <cell r="M100">
            <v>-0.1</v>
          </cell>
        </row>
        <row r="101">
          <cell r="A101">
            <v>43073</v>
          </cell>
          <cell r="B101">
            <v>255.1</v>
          </cell>
          <cell r="C101">
            <v>255.4</v>
          </cell>
          <cell r="D101">
            <v>247.25</v>
          </cell>
          <cell r="E101">
            <v>251.25</v>
          </cell>
          <cell r="F101">
            <v>249.921592131008</v>
          </cell>
          <cell r="G101">
            <v>56729</v>
          </cell>
          <cell r="H101">
            <v>937</v>
          </cell>
          <cell r="I101">
            <v>14177802</v>
          </cell>
          <cell r="J101">
            <v>18163</v>
          </cell>
          <cell r="K101">
            <v>32.020000000000003</v>
          </cell>
          <cell r="L101">
            <v>8.15</v>
          </cell>
          <cell r="M101">
            <v>-3.85</v>
          </cell>
        </row>
        <row r="102">
          <cell r="A102">
            <v>43070</v>
          </cell>
          <cell r="B102">
            <v>259.45</v>
          </cell>
          <cell r="C102">
            <v>260.8</v>
          </cell>
          <cell r="D102">
            <v>252.25</v>
          </cell>
          <cell r="E102">
            <v>256.64999999999998</v>
          </cell>
          <cell r="F102">
            <v>256.57481228916498</v>
          </cell>
          <cell r="G102">
            <v>27569</v>
          </cell>
          <cell r="H102">
            <v>437</v>
          </cell>
          <cell r="I102">
            <v>7073511</v>
          </cell>
          <cell r="J102">
            <v>6945</v>
          </cell>
          <cell r="K102">
            <v>25.19</v>
          </cell>
          <cell r="L102">
            <v>8.5500000000000007</v>
          </cell>
          <cell r="M102">
            <v>-2.8</v>
          </cell>
        </row>
        <row r="103">
          <cell r="A103">
            <v>43069</v>
          </cell>
          <cell r="B103">
            <v>255.15</v>
          </cell>
          <cell r="C103">
            <v>260</v>
          </cell>
          <cell r="D103">
            <v>250.35</v>
          </cell>
          <cell r="E103">
            <v>257.89999999999998</v>
          </cell>
          <cell r="F103">
            <v>255.426395657184</v>
          </cell>
          <cell r="G103">
            <v>72027</v>
          </cell>
          <cell r="H103">
            <v>1192</v>
          </cell>
          <cell r="I103">
            <v>18397597</v>
          </cell>
          <cell r="J103">
            <v>7583</v>
          </cell>
          <cell r="K103">
            <v>10.53</v>
          </cell>
          <cell r="L103">
            <v>9.65</v>
          </cell>
          <cell r="M103">
            <v>2.75</v>
          </cell>
        </row>
        <row r="104">
          <cell r="A104">
            <v>43068</v>
          </cell>
          <cell r="B104">
            <v>261.64999999999998</v>
          </cell>
          <cell r="C104">
            <v>261.7</v>
          </cell>
          <cell r="D104">
            <v>255.15</v>
          </cell>
          <cell r="E104">
            <v>257.5</v>
          </cell>
          <cell r="F104">
            <v>259.388156021638</v>
          </cell>
          <cell r="G104">
            <v>42148</v>
          </cell>
          <cell r="H104">
            <v>507</v>
          </cell>
          <cell r="I104">
            <v>10932692</v>
          </cell>
          <cell r="J104">
            <v>11377</v>
          </cell>
          <cell r="K104">
            <v>26.99</v>
          </cell>
          <cell r="L104">
            <v>6.55</v>
          </cell>
          <cell r="M104">
            <v>-4.1500000000000004</v>
          </cell>
        </row>
        <row r="105">
          <cell r="A105">
            <v>43067</v>
          </cell>
          <cell r="B105">
            <v>262</v>
          </cell>
          <cell r="C105">
            <v>263.2</v>
          </cell>
          <cell r="D105">
            <v>258.5</v>
          </cell>
          <cell r="E105">
            <v>260.7</v>
          </cell>
          <cell r="F105">
            <v>260.80222018535397</v>
          </cell>
          <cell r="G105">
            <v>39276</v>
          </cell>
          <cell r="H105">
            <v>588</v>
          </cell>
          <cell r="I105">
            <v>10243268</v>
          </cell>
          <cell r="J105">
            <v>17212</v>
          </cell>
          <cell r="K105">
            <v>43.82</v>
          </cell>
          <cell r="L105">
            <v>4.7</v>
          </cell>
          <cell r="M105">
            <v>-1.3</v>
          </cell>
        </row>
        <row r="106">
          <cell r="A106">
            <v>43066</v>
          </cell>
          <cell r="B106">
            <v>256.7</v>
          </cell>
          <cell r="C106">
            <v>263.39999999999998</v>
          </cell>
          <cell r="D106">
            <v>256.7</v>
          </cell>
          <cell r="E106">
            <v>261.8</v>
          </cell>
          <cell r="F106">
            <v>260.91867256497801</v>
          </cell>
          <cell r="G106">
            <v>63521</v>
          </cell>
          <cell r="H106">
            <v>907</v>
          </cell>
          <cell r="I106">
            <v>16573815</v>
          </cell>
          <cell r="J106">
            <v>21075</v>
          </cell>
          <cell r="K106">
            <v>33.18</v>
          </cell>
          <cell r="L106">
            <v>6.7</v>
          </cell>
          <cell r="M106">
            <v>5.0999999999999996</v>
          </cell>
        </row>
        <row r="107">
          <cell r="A107">
            <v>43063</v>
          </cell>
          <cell r="B107">
            <v>257.89999999999998</v>
          </cell>
          <cell r="C107">
            <v>258</v>
          </cell>
          <cell r="D107">
            <v>254</v>
          </cell>
          <cell r="E107">
            <v>256.7</v>
          </cell>
          <cell r="F107">
            <v>256.51526117447401</v>
          </cell>
          <cell r="G107">
            <v>40069</v>
          </cell>
          <cell r="H107">
            <v>556</v>
          </cell>
          <cell r="I107">
            <v>10278310</v>
          </cell>
          <cell r="J107">
            <v>12711</v>
          </cell>
          <cell r="K107">
            <v>31.72</v>
          </cell>
          <cell r="L107">
            <v>4</v>
          </cell>
          <cell r="M107">
            <v>-1.2</v>
          </cell>
        </row>
        <row r="108">
          <cell r="A108">
            <v>43062</v>
          </cell>
          <cell r="B108">
            <v>249.75</v>
          </cell>
          <cell r="C108">
            <v>258</v>
          </cell>
          <cell r="D108">
            <v>248</v>
          </cell>
          <cell r="E108">
            <v>257</v>
          </cell>
          <cell r="F108">
            <v>254.816252362261</v>
          </cell>
          <cell r="G108">
            <v>55032</v>
          </cell>
          <cell r="H108">
            <v>834</v>
          </cell>
          <cell r="I108">
            <v>14023048</v>
          </cell>
          <cell r="J108">
            <v>23058</v>
          </cell>
          <cell r="K108">
            <v>41.9</v>
          </cell>
          <cell r="L108">
            <v>10</v>
          </cell>
          <cell r="M108">
            <v>7.25</v>
          </cell>
        </row>
        <row r="109">
          <cell r="A109">
            <v>43061</v>
          </cell>
          <cell r="B109">
            <v>247</v>
          </cell>
          <cell r="C109">
            <v>251.9</v>
          </cell>
          <cell r="D109">
            <v>247</v>
          </cell>
          <cell r="E109">
            <v>249.65</v>
          </cell>
          <cell r="F109">
            <v>249.60150346034499</v>
          </cell>
          <cell r="G109">
            <v>25142</v>
          </cell>
          <cell r="H109">
            <v>445</v>
          </cell>
          <cell r="I109">
            <v>6275481</v>
          </cell>
          <cell r="J109">
            <v>6866</v>
          </cell>
          <cell r="K109">
            <v>27.31</v>
          </cell>
          <cell r="L109">
            <v>4.9000000000000004</v>
          </cell>
          <cell r="M109">
            <v>2.65</v>
          </cell>
        </row>
        <row r="110">
          <cell r="A110">
            <v>43060</v>
          </cell>
          <cell r="B110">
            <v>251.05</v>
          </cell>
          <cell r="C110">
            <v>253.5</v>
          </cell>
          <cell r="D110">
            <v>247.3</v>
          </cell>
          <cell r="E110">
            <v>248.25</v>
          </cell>
          <cell r="F110">
            <v>249.58425858290701</v>
          </cell>
          <cell r="G110">
            <v>27380</v>
          </cell>
          <cell r="H110">
            <v>505</v>
          </cell>
          <cell r="I110">
            <v>6833617</v>
          </cell>
          <cell r="J110">
            <v>9983</v>
          </cell>
          <cell r="K110">
            <v>36.46</v>
          </cell>
          <cell r="L110">
            <v>6.2</v>
          </cell>
          <cell r="M110">
            <v>-2.8</v>
          </cell>
        </row>
        <row r="111">
          <cell r="A111">
            <v>43059</v>
          </cell>
          <cell r="B111">
            <v>256</v>
          </cell>
          <cell r="C111">
            <v>256</v>
          </cell>
          <cell r="D111">
            <v>251.05</v>
          </cell>
          <cell r="E111">
            <v>252.05</v>
          </cell>
          <cell r="F111">
            <v>252.72610722610699</v>
          </cell>
          <cell r="G111">
            <v>25740</v>
          </cell>
          <cell r="H111">
            <v>422</v>
          </cell>
          <cell r="I111">
            <v>6505170</v>
          </cell>
          <cell r="J111">
            <v>9111</v>
          </cell>
          <cell r="K111">
            <v>35.4</v>
          </cell>
          <cell r="L111">
            <v>4.95</v>
          </cell>
          <cell r="M111">
            <v>-3.95</v>
          </cell>
        </row>
        <row r="112">
          <cell r="A112">
            <v>43056</v>
          </cell>
          <cell r="B112">
            <v>252</v>
          </cell>
          <cell r="C112">
            <v>257.5</v>
          </cell>
          <cell r="D112">
            <v>251.9</v>
          </cell>
          <cell r="E112">
            <v>255.55</v>
          </cell>
          <cell r="F112">
            <v>255.053609621954</v>
          </cell>
          <cell r="G112">
            <v>36001</v>
          </cell>
          <cell r="H112">
            <v>632</v>
          </cell>
          <cell r="I112">
            <v>9182185</v>
          </cell>
          <cell r="J112">
            <v>11427</v>
          </cell>
          <cell r="K112">
            <v>31.74</v>
          </cell>
          <cell r="L112">
            <v>5.6</v>
          </cell>
          <cell r="M112">
            <v>3.55</v>
          </cell>
        </row>
        <row r="113">
          <cell r="A113">
            <v>43055</v>
          </cell>
          <cell r="B113">
            <v>250.3</v>
          </cell>
          <cell r="C113">
            <v>253.25</v>
          </cell>
          <cell r="D113">
            <v>249.65</v>
          </cell>
          <cell r="E113">
            <v>250.75</v>
          </cell>
          <cell r="F113">
            <v>251.33594527363101</v>
          </cell>
          <cell r="G113">
            <v>24120</v>
          </cell>
          <cell r="H113">
            <v>350</v>
          </cell>
          <cell r="I113">
            <v>6062223</v>
          </cell>
          <cell r="J113">
            <v>8948</v>
          </cell>
          <cell r="K113">
            <v>37.1</v>
          </cell>
          <cell r="L113">
            <v>3.6</v>
          </cell>
          <cell r="M113">
            <v>0.45</v>
          </cell>
        </row>
        <row r="114">
          <cell r="A114">
            <v>43054</v>
          </cell>
          <cell r="B114">
            <v>250.25</v>
          </cell>
          <cell r="C114">
            <v>253.4</v>
          </cell>
          <cell r="D114">
            <v>246.55</v>
          </cell>
          <cell r="E114">
            <v>249.4</v>
          </cell>
          <cell r="F114">
            <v>249.42039929435001</v>
          </cell>
          <cell r="G114">
            <v>46482</v>
          </cell>
          <cell r="H114">
            <v>752</v>
          </cell>
          <cell r="I114">
            <v>11593559</v>
          </cell>
          <cell r="J114">
            <v>13257</v>
          </cell>
          <cell r="K114">
            <v>28.52</v>
          </cell>
          <cell r="L114">
            <v>6.85</v>
          </cell>
          <cell r="M114">
            <v>-0.85</v>
          </cell>
        </row>
        <row r="115">
          <cell r="A115">
            <v>43053</v>
          </cell>
          <cell r="B115">
            <v>249</v>
          </cell>
          <cell r="C115">
            <v>251.35</v>
          </cell>
          <cell r="D115">
            <v>248.1</v>
          </cell>
          <cell r="E115">
            <v>248.75</v>
          </cell>
          <cell r="F115">
            <v>249.483880650777</v>
          </cell>
          <cell r="G115">
            <v>16657</v>
          </cell>
          <cell r="H115">
            <v>335</v>
          </cell>
          <cell r="I115">
            <v>4155653</v>
          </cell>
          <cell r="J115">
            <v>7379</v>
          </cell>
          <cell r="K115">
            <v>44.3</v>
          </cell>
          <cell r="L115">
            <v>3.25</v>
          </cell>
          <cell r="M115">
            <v>-0.25</v>
          </cell>
        </row>
        <row r="116">
          <cell r="A116">
            <v>43052</v>
          </cell>
          <cell r="B116">
            <v>253</v>
          </cell>
          <cell r="C116">
            <v>253</v>
          </cell>
          <cell r="D116">
            <v>248.1</v>
          </cell>
          <cell r="E116">
            <v>249</v>
          </cell>
          <cell r="F116">
            <v>249.38363550583</v>
          </cell>
          <cell r="G116">
            <v>14837</v>
          </cell>
          <cell r="H116">
            <v>284</v>
          </cell>
          <cell r="I116">
            <v>3700105</v>
          </cell>
          <cell r="J116">
            <v>6033</v>
          </cell>
          <cell r="K116">
            <v>40.659999999999997</v>
          </cell>
          <cell r="L116">
            <v>4.9000000000000004</v>
          </cell>
          <cell r="M116">
            <v>-4</v>
          </cell>
        </row>
        <row r="117">
          <cell r="A117">
            <v>43049</v>
          </cell>
          <cell r="B117">
            <v>250</v>
          </cell>
          <cell r="C117">
            <v>253.5</v>
          </cell>
          <cell r="D117">
            <v>249</v>
          </cell>
          <cell r="E117">
            <v>251.35</v>
          </cell>
          <cell r="F117">
            <v>251.797509760472</v>
          </cell>
          <cell r="G117">
            <v>37908</v>
          </cell>
          <cell r="H117">
            <v>570</v>
          </cell>
          <cell r="I117">
            <v>9545140</v>
          </cell>
          <cell r="J117">
            <v>9985</v>
          </cell>
          <cell r="K117">
            <v>26.34</v>
          </cell>
          <cell r="L117">
            <v>4.5</v>
          </cell>
          <cell r="M117">
            <v>1.35</v>
          </cell>
        </row>
        <row r="118">
          <cell r="A118">
            <v>43048</v>
          </cell>
          <cell r="B118">
            <v>255.1</v>
          </cell>
          <cell r="C118">
            <v>257.95</v>
          </cell>
          <cell r="D118">
            <v>251</v>
          </cell>
          <cell r="E118">
            <v>253.5</v>
          </cell>
          <cell r="F118">
            <v>254.10798477033899</v>
          </cell>
          <cell r="G118">
            <v>37033</v>
          </cell>
          <cell r="H118">
            <v>645</v>
          </cell>
          <cell r="I118">
            <v>9410381</v>
          </cell>
          <cell r="J118">
            <v>10614</v>
          </cell>
          <cell r="K118">
            <v>28.66</v>
          </cell>
          <cell r="L118">
            <v>6.95</v>
          </cell>
          <cell r="M118">
            <v>-1.6</v>
          </cell>
        </row>
        <row r="119">
          <cell r="A119">
            <v>43047</v>
          </cell>
          <cell r="B119">
            <v>249.4</v>
          </cell>
          <cell r="C119">
            <v>256.5</v>
          </cell>
          <cell r="D119">
            <v>249.4</v>
          </cell>
          <cell r="E119">
            <v>253.1</v>
          </cell>
          <cell r="F119">
            <v>252.958581483486</v>
          </cell>
          <cell r="G119">
            <v>70186</v>
          </cell>
          <cell r="H119">
            <v>888</v>
          </cell>
          <cell r="I119">
            <v>17754151</v>
          </cell>
          <cell r="J119">
            <v>24978</v>
          </cell>
          <cell r="K119">
            <v>35.590000000000003</v>
          </cell>
          <cell r="L119">
            <v>7.1</v>
          </cell>
          <cell r="M119">
            <v>3.7</v>
          </cell>
        </row>
        <row r="120">
          <cell r="A120">
            <v>43046</v>
          </cell>
          <cell r="B120">
            <v>258</v>
          </cell>
          <cell r="C120">
            <v>258.25</v>
          </cell>
          <cell r="D120">
            <v>246.7</v>
          </cell>
          <cell r="E120">
            <v>248.3</v>
          </cell>
          <cell r="F120">
            <v>252.07582337289901</v>
          </cell>
          <cell r="G120">
            <v>72537</v>
          </cell>
          <cell r="H120">
            <v>1308</v>
          </cell>
          <cell r="I120">
            <v>18284824</v>
          </cell>
          <cell r="J120">
            <v>30404</v>
          </cell>
          <cell r="K120">
            <v>41.92</v>
          </cell>
          <cell r="L120">
            <v>11.55</v>
          </cell>
          <cell r="M120">
            <v>-9.6999999999999993</v>
          </cell>
        </row>
        <row r="121">
          <cell r="A121">
            <v>43045</v>
          </cell>
          <cell r="B121">
            <v>261.5</v>
          </cell>
          <cell r="C121">
            <v>261.5</v>
          </cell>
          <cell r="D121">
            <v>255.8</v>
          </cell>
          <cell r="E121">
            <v>256.25</v>
          </cell>
          <cell r="F121">
            <v>257.148258393199</v>
          </cell>
          <cell r="G121">
            <v>34939</v>
          </cell>
          <cell r="H121">
            <v>671</v>
          </cell>
          <cell r="I121">
            <v>8984503</v>
          </cell>
          <cell r="J121">
            <v>14906</v>
          </cell>
          <cell r="K121">
            <v>42.66</v>
          </cell>
          <cell r="L121">
            <v>5.7</v>
          </cell>
          <cell r="M121">
            <v>-5.25</v>
          </cell>
        </row>
        <row r="122">
          <cell r="A122">
            <v>43042</v>
          </cell>
          <cell r="B122">
            <v>268</v>
          </cell>
          <cell r="C122">
            <v>270.05</v>
          </cell>
          <cell r="D122">
            <v>257.75</v>
          </cell>
          <cell r="E122">
            <v>261.14999999999998</v>
          </cell>
          <cell r="F122">
            <v>261.67306937786702</v>
          </cell>
          <cell r="G122">
            <v>117242</v>
          </cell>
          <cell r="H122">
            <v>2007</v>
          </cell>
          <cell r="I122">
            <v>30679074</v>
          </cell>
          <cell r="J122">
            <v>29164</v>
          </cell>
          <cell r="K122">
            <v>24.88</v>
          </cell>
          <cell r="L122">
            <v>12.3</v>
          </cell>
          <cell r="M122">
            <v>-6.85</v>
          </cell>
        </row>
        <row r="123">
          <cell r="A123">
            <v>43041</v>
          </cell>
          <cell r="B123">
            <v>269.39999999999998</v>
          </cell>
          <cell r="C123">
            <v>272.7</v>
          </cell>
          <cell r="D123">
            <v>266</v>
          </cell>
          <cell r="E123">
            <v>267.85000000000002</v>
          </cell>
          <cell r="F123">
            <v>269.34973523521597</v>
          </cell>
          <cell r="G123">
            <v>81393</v>
          </cell>
          <cell r="H123">
            <v>1469</v>
          </cell>
          <cell r="I123">
            <v>21923183</v>
          </cell>
          <cell r="J123">
            <v>27787</v>
          </cell>
          <cell r="K123">
            <v>34.14</v>
          </cell>
          <cell r="L123">
            <v>6.7</v>
          </cell>
          <cell r="M123">
            <v>-1.55</v>
          </cell>
        </row>
        <row r="124">
          <cell r="A124">
            <v>43040</v>
          </cell>
          <cell r="B124">
            <v>268.14999999999998</v>
          </cell>
          <cell r="C124">
            <v>269.60000000000002</v>
          </cell>
          <cell r="D124">
            <v>261.85000000000002</v>
          </cell>
          <cell r="E124">
            <v>266.75</v>
          </cell>
          <cell r="F124">
            <v>266.70404642721797</v>
          </cell>
          <cell r="G124">
            <v>50143</v>
          </cell>
          <cell r="H124">
            <v>606</v>
          </cell>
          <cell r="I124">
            <v>13373341</v>
          </cell>
          <cell r="J124">
            <v>21327</v>
          </cell>
          <cell r="K124">
            <v>42.53</v>
          </cell>
          <cell r="L124">
            <v>7.75</v>
          </cell>
          <cell r="M124">
            <v>-1.4</v>
          </cell>
        </row>
        <row r="125">
          <cell r="A125">
            <v>43039</v>
          </cell>
          <cell r="B125">
            <v>269.5</v>
          </cell>
          <cell r="C125">
            <v>269.5</v>
          </cell>
          <cell r="D125">
            <v>263.25</v>
          </cell>
          <cell r="E125">
            <v>265.64999999999998</v>
          </cell>
          <cell r="F125">
            <v>265.52567173655802</v>
          </cell>
          <cell r="G125">
            <v>34649</v>
          </cell>
          <cell r="H125">
            <v>534</v>
          </cell>
          <cell r="I125">
            <v>9200199</v>
          </cell>
          <cell r="J125">
            <v>11241</v>
          </cell>
          <cell r="K125">
            <v>32.44</v>
          </cell>
          <cell r="L125">
            <v>6.25</v>
          </cell>
          <cell r="M125">
            <v>-3.85</v>
          </cell>
        </row>
        <row r="126">
          <cell r="A126">
            <v>43038</v>
          </cell>
          <cell r="B126">
            <v>274</v>
          </cell>
          <cell r="C126">
            <v>279</v>
          </cell>
          <cell r="D126">
            <v>264.35000000000002</v>
          </cell>
          <cell r="E126">
            <v>267.7</v>
          </cell>
          <cell r="F126">
            <v>272.58959023225401</v>
          </cell>
          <cell r="G126">
            <v>88782</v>
          </cell>
          <cell r="H126">
            <v>1548</v>
          </cell>
          <cell r="I126">
            <v>24201049</v>
          </cell>
          <cell r="J126">
            <v>18462</v>
          </cell>
          <cell r="K126">
            <v>20.79</v>
          </cell>
          <cell r="L126">
            <v>14.65</v>
          </cell>
          <cell r="M126">
            <v>-6.3</v>
          </cell>
        </row>
        <row r="127">
          <cell r="A127">
            <v>43035</v>
          </cell>
          <cell r="B127">
            <v>269.55</v>
          </cell>
          <cell r="C127">
            <v>274.64999999999998</v>
          </cell>
          <cell r="D127">
            <v>269.14999999999998</v>
          </cell>
          <cell r="E127">
            <v>273.10000000000002</v>
          </cell>
          <cell r="F127">
            <v>272.24951205832798</v>
          </cell>
          <cell r="G127">
            <v>44575</v>
          </cell>
          <cell r="H127">
            <v>759</v>
          </cell>
          <cell r="I127">
            <v>12135522</v>
          </cell>
          <cell r="J127">
            <v>9997</v>
          </cell>
          <cell r="K127">
            <v>22.43</v>
          </cell>
          <cell r="L127">
            <v>5.5</v>
          </cell>
          <cell r="M127">
            <v>3.55</v>
          </cell>
        </row>
        <row r="128">
          <cell r="A128">
            <v>43034</v>
          </cell>
          <cell r="B128">
            <v>279.10000000000002</v>
          </cell>
          <cell r="C128">
            <v>279.10000000000002</v>
          </cell>
          <cell r="D128">
            <v>269.39999999999998</v>
          </cell>
          <cell r="E128">
            <v>270.85000000000002</v>
          </cell>
          <cell r="F128">
            <v>271.86357039187197</v>
          </cell>
          <cell r="G128">
            <v>49608</v>
          </cell>
          <cell r="H128">
            <v>902</v>
          </cell>
          <cell r="I128">
            <v>13486608</v>
          </cell>
          <cell r="J128">
            <v>14231</v>
          </cell>
          <cell r="K128">
            <v>28.69</v>
          </cell>
          <cell r="L128">
            <v>9.6999999999999993</v>
          </cell>
          <cell r="M128">
            <v>-8.25</v>
          </cell>
        </row>
        <row r="129">
          <cell r="A129">
            <v>43033</v>
          </cell>
          <cell r="B129">
            <v>275.5</v>
          </cell>
          <cell r="C129">
            <v>285.75</v>
          </cell>
          <cell r="D129">
            <v>275.5</v>
          </cell>
          <cell r="E129">
            <v>279.95</v>
          </cell>
          <cell r="F129">
            <v>280.76768307922998</v>
          </cell>
          <cell r="G129">
            <v>184046</v>
          </cell>
          <cell r="H129">
            <v>2938</v>
          </cell>
          <cell r="I129">
            <v>51674169</v>
          </cell>
          <cell r="J129">
            <v>62375</v>
          </cell>
          <cell r="K129">
            <v>33.89</v>
          </cell>
          <cell r="L129">
            <v>10.25</v>
          </cell>
          <cell r="M129">
            <v>4.45</v>
          </cell>
        </row>
        <row r="130">
          <cell r="A130">
            <v>43032</v>
          </cell>
          <cell r="B130">
            <v>264</v>
          </cell>
          <cell r="C130">
            <v>277</v>
          </cell>
          <cell r="D130">
            <v>262.7</v>
          </cell>
          <cell r="E130">
            <v>274</v>
          </cell>
          <cell r="F130">
            <v>272.960895315004</v>
          </cell>
          <cell r="G130">
            <v>145379</v>
          </cell>
          <cell r="H130">
            <v>2242</v>
          </cell>
          <cell r="I130">
            <v>39682782</v>
          </cell>
          <cell r="J130">
            <v>41752</v>
          </cell>
          <cell r="K130">
            <v>28.72</v>
          </cell>
          <cell r="L130">
            <v>14.3</v>
          </cell>
          <cell r="M130">
            <v>10</v>
          </cell>
        </row>
        <row r="131">
          <cell r="A131">
            <v>43031</v>
          </cell>
          <cell r="B131">
            <v>262</v>
          </cell>
          <cell r="C131">
            <v>265.5</v>
          </cell>
          <cell r="D131">
            <v>259.14999999999998</v>
          </cell>
          <cell r="E131">
            <v>264.14999999999998</v>
          </cell>
          <cell r="F131">
            <v>262.627666363689</v>
          </cell>
          <cell r="G131">
            <v>51709</v>
          </cell>
          <cell r="H131">
            <v>853</v>
          </cell>
          <cell r="I131">
            <v>13580214</v>
          </cell>
          <cell r="J131">
            <v>19345</v>
          </cell>
          <cell r="K131">
            <v>37.409999999999997</v>
          </cell>
          <cell r="L131">
            <v>6.35</v>
          </cell>
          <cell r="M131">
            <v>2.15</v>
          </cell>
        </row>
        <row r="132">
          <cell r="A132">
            <v>43027</v>
          </cell>
          <cell r="B132">
            <v>265.2</v>
          </cell>
          <cell r="C132">
            <v>265.35000000000002</v>
          </cell>
          <cell r="D132">
            <v>260.05</v>
          </cell>
          <cell r="E132">
            <v>262.39999999999998</v>
          </cell>
          <cell r="F132">
            <v>263.00787019043901</v>
          </cell>
          <cell r="G132">
            <v>10292</v>
          </cell>
          <cell r="H132">
            <v>278</v>
          </cell>
          <cell r="I132">
            <v>2706877</v>
          </cell>
          <cell r="J132">
            <v>5106</v>
          </cell>
          <cell r="K132">
            <v>49.61</v>
          </cell>
          <cell r="L132">
            <v>5.3</v>
          </cell>
          <cell r="M132">
            <v>-2.8</v>
          </cell>
        </row>
        <row r="133">
          <cell r="A133">
            <v>43026</v>
          </cell>
          <cell r="B133">
            <v>262.85000000000002</v>
          </cell>
          <cell r="C133">
            <v>266.25</v>
          </cell>
          <cell r="D133">
            <v>259.2</v>
          </cell>
          <cell r="E133">
            <v>263.05</v>
          </cell>
          <cell r="F133">
            <v>263.07194818604199</v>
          </cell>
          <cell r="G133">
            <v>21307</v>
          </cell>
          <cell r="H133">
            <v>446</v>
          </cell>
          <cell r="I133">
            <v>5605274</v>
          </cell>
          <cell r="J133">
            <v>7863</v>
          </cell>
          <cell r="K133">
            <v>36.9</v>
          </cell>
          <cell r="L133">
            <v>7.05</v>
          </cell>
          <cell r="M133">
            <v>0.2</v>
          </cell>
        </row>
        <row r="134">
          <cell r="A134">
            <v>43025</v>
          </cell>
          <cell r="B134">
            <v>268.89999999999998</v>
          </cell>
          <cell r="C134">
            <v>268.89999999999998</v>
          </cell>
          <cell r="D134">
            <v>263.2</v>
          </cell>
          <cell r="E134">
            <v>265</v>
          </cell>
          <cell r="F134">
            <v>265.106949878889</v>
          </cell>
          <cell r="G134">
            <v>32202</v>
          </cell>
          <cell r="H134">
            <v>561</v>
          </cell>
          <cell r="I134">
            <v>8536974</v>
          </cell>
          <cell r="J134">
            <v>9978</v>
          </cell>
          <cell r="K134">
            <v>30.99</v>
          </cell>
          <cell r="L134">
            <v>5.7</v>
          </cell>
          <cell r="M134">
            <v>-3.9</v>
          </cell>
        </row>
        <row r="135">
          <cell r="A135">
            <v>43024</v>
          </cell>
          <cell r="B135">
            <v>258.39999999999998</v>
          </cell>
          <cell r="C135">
            <v>268</v>
          </cell>
          <cell r="D135">
            <v>257.3</v>
          </cell>
          <cell r="E135">
            <v>266.39999999999998</v>
          </cell>
          <cell r="F135">
            <v>264.884101811959</v>
          </cell>
          <cell r="G135">
            <v>98181</v>
          </cell>
          <cell r="H135">
            <v>1488</v>
          </cell>
          <cell r="I135">
            <v>26006586</v>
          </cell>
          <cell r="J135">
            <v>37062</v>
          </cell>
          <cell r="K135">
            <v>37.75</v>
          </cell>
          <cell r="L135">
            <v>10.7</v>
          </cell>
          <cell r="M135">
            <v>8</v>
          </cell>
        </row>
        <row r="136">
          <cell r="A136">
            <v>43021</v>
          </cell>
          <cell r="B136">
            <v>259</v>
          </cell>
          <cell r="C136">
            <v>263.10000000000002</v>
          </cell>
          <cell r="D136">
            <v>255.1</v>
          </cell>
          <cell r="E136">
            <v>256.64999999999998</v>
          </cell>
          <cell r="F136">
            <v>258.04995539696603</v>
          </cell>
          <cell r="G136">
            <v>29146</v>
          </cell>
          <cell r="H136">
            <v>542</v>
          </cell>
          <cell r="I136">
            <v>7521124</v>
          </cell>
          <cell r="J136">
            <v>11328</v>
          </cell>
          <cell r="K136">
            <v>38.869999999999997</v>
          </cell>
          <cell r="L136">
            <v>8</v>
          </cell>
          <cell r="M136">
            <v>-2.35</v>
          </cell>
        </row>
        <row r="137">
          <cell r="A137">
            <v>43020</v>
          </cell>
          <cell r="B137">
            <v>256.5</v>
          </cell>
          <cell r="C137">
            <v>259.95</v>
          </cell>
          <cell r="D137">
            <v>255</v>
          </cell>
          <cell r="E137">
            <v>258.95</v>
          </cell>
          <cell r="F137">
            <v>257.12895651615599</v>
          </cell>
          <cell r="G137">
            <v>436116</v>
          </cell>
          <cell r="H137">
            <v>396</v>
          </cell>
          <cell r="I137">
            <v>112138052</v>
          </cell>
          <cell r="J137">
            <v>417601</v>
          </cell>
          <cell r="K137">
            <v>95.75</v>
          </cell>
          <cell r="L137">
            <v>4.95</v>
          </cell>
          <cell r="M137">
            <v>2.4500000000000002</v>
          </cell>
        </row>
        <row r="138">
          <cell r="A138">
            <v>43019</v>
          </cell>
          <cell r="B138">
            <v>266</v>
          </cell>
          <cell r="C138">
            <v>266</v>
          </cell>
          <cell r="D138">
            <v>253.75</v>
          </cell>
          <cell r="E138">
            <v>256.3</v>
          </cell>
          <cell r="F138">
            <v>260.59327901528098</v>
          </cell>
          <cell r="G138">
            <v>28597</v>
          </cell>
          <cell r="H138">
            <v>462</v>
          </cell>
          <cell r="I138">
            <v>7452186</v>
          </cell>
          <cell r="J138">
            <v>7274</v>
          </cell>
          <cell r="K138">
            <v>25.44</v>
          </cell>
          <cell r="L138">
            <v>12.25</v>
          </cell>
          <cell r="M138">
            <v>-9.6999999999999993</v>
          </cell>
        </row>
        <row r="139">
          <cell r="A139">
            <v>43018</v>
          </cell>
          <cell r="B139">
            <v>258</v>
          </cell>
          <cell r="C139">
            <v>263</v>
          </cell>
          <cell r="D139">
            <v>258</v>
          </cell>
          <cell r="E139">
            <v>262.35000000000002</v>
          </cell>
          <cell r="F139">
            <v>261.919674665591</v>
          </cell>
          <cell r="G139">
            <v>29754</v>
          </cell>
          <cell r="H139">
            <v>451</v>
          </cell>
          <cell r="I139">
            <v>7793158</v>
          </cell>
          <cell r="J139">
            <v>13971</v>
          </cell>
          <cell r="K139">
            <v>46.96</v>
          </cell>
          <cell r="L139">
            <v>5</v>
          </cell>
          <cell r="M139">
            <v>4.3499999999999996</v>
          </cell>
        </row>
        <row r="140">
          <cell r="A140">
            <v>43017</v>
          </cell>
          <cell r="B140">
            <v>259</v>
          </cell>
          <cell r="C140">
            <v>262.89999999999998</v>
          </cell>
          <cell r="D140">
            <v>255.7</v>
          </cell>
          <cell r="E140">
            <v>260.85000000000002</v>
          </cell>
          <cell r="F140">
            <v>259.26058292852099</v>
          </cell>
          <cell r="G140">
            <v>37466</v>
          </cell>
          <cell r="H140">
            <v>606</v>
          </cell>
          <cell r="I140">
            <v>9713457</v>
          </cell>
          <cell r="J140">
            <v>12274</v>
          </cell>
          <cell r="K140">
            <v>32.76</v>
          </cell>
          <cell r="L140">
            <v>7.2</v>
          </cell>
          <cell r="M140">
            <v>1.85</v>
          </cell>
        </row>
        <row r="141">
          <cell r="A141">
            <v>43014</v>
          </cell>
          <cell r="B141">
            <v>257.89999999999998</v>
          </cell>
          <cell r="C141">
            <v>258.60000000000002</v>
          </cell>
          <cell r="D141">
            <v>255.45</v>
          </cell>
          <cell r="E141">
            <v>257</v>
          </cell>
          <cell r="F141">
            <v>257.310850084766</v>
          </cell>
          <cell r="G141">
            <v>16516</v>
          </cell>
          <cell r="H141">
            <v>374</v>
          </cell>
          <cell r="I141">
            <v>4249746</v>
          </cell>
          <cell r="J141">
            <v>5242</v>
          </cell>
          <cell r="K141">
            <v>31.74</v>
          </cell>
          <cell r="L141">
            <v>3.15</v>
          </cell>
          <cell r="M141">
            <v>-0.9</v>
          </cell>
        </row>
        <row r="142">
          <cell r="A142">
            <v>43013</v>
          </cell>
          <cell r="B142">
            <v>253.1</v>
          </cell>
          <cell r="C142">
            <v>259</v>
          </cell>
          <cell r="D142">
            <v>253.1</v>
          </cell>
          <cell r="E142">
            <v>256.2</v>
          </cell>
          <cell r="F142">
            <v>256.69249768447003</v>
          </cell>
          <cell r="G142">
            <v>32390</v>
          </cell>
          <cell r="H142">
            <v>1011</v>
          </cell>
          <cell r="I142">
            <v>8314270</v>
          </cell>
          <cell r="J142">
            <v>12891</v>
          </cell>
          <cell r="K142">
            <v>39.799999999999997</v>
          </cell>
          <cell r="L142">
            <v>5.9</v>
          </cell>
          <cell r="M142">
            <v>3.1</v>
          </cell>
        </row>
        <row r="143">
          <cell r="A143">
            <v>43012</v>
          </cell>
          <cell r="B143">
            <v>248.8</v>
          </cell>
          <cell r="C143">
            <v>254</v>
          </cell>
          <cell r="D143">
            <v>248.8</v>
          </cell>
          <cell r="E143">
            <v>253.45</v>
          </cell>
          <cell r="F143">
            <v>253.11827327407201</v>
          </cell>
          <cell r="G143">
            <v>37574</v>
          </cell>
          <cell r="H143">
            <v>527</v>
          </cell>
          <cell r="I143">
            <v>9510666</v>
          </cell>
          <cell r="J143">
            <v>14977</v>
          </cell>
          <cell r="K143">
            <v>39.86</v>
          </cell>
          <cell r="L143">
            <v>5.2</v>
          </cell>
          <cell r="M143">
            <v>4.6500000000000004</v>
          </cell>
        </row>
        <row r="144">
          <cell r="A144">
            <v>43011</v>
          </cell>
          <cell r="B144">
            <v>246.9</v>
          </cell>
          <cell r="C144">
            <v>251.1</v>
          </cell>
          <cell r="D144">
            <v>245.85</v>
          </cell>
          <cell r="E144">
            <v>247.55</v>
          </cell>
          <cell r="F144">
            <v>247.59141295862599</v>
          </cell>
          <cell r="G144">
            <v>51240</v>
          </cell>
          <cell r="H144">
            <v>497</v>
          </cell>
          <cell r="I144">
            <v>12686584</v>
          </cell>
          <cell r="J144">
            <v>30438</v>
          </cell>
          <cell r="K144">
            <v>59.4</v>
          </cell>
          <cell r="L144">
            <v>5.25</v>
          </cell>
          <cell r="M144">
            <v>0.65</v>
          </cell>
        </row>
        <row r="145">
          <cell r="A145">
            <v>43007</v>
          </cell>
          <cell r="B145">
            <v>238.5</v>
          </cell>
          <cell r="C145">
            <v>247.2</v>
          </cell>
          <cell r="D145">
            <v>238.3</v>
          </cell>
          <cell r="E145">
            <v>244.95</v>
          </cell>
          <cell r="F145">
            <v>243.87315891303899</v>
          </cell>
          <cell r="G145">
            <v>57371</v>
          </cell>
          <cell r="H145">
            <v>767</v>
          </cell>
          <cell r="I145">
            <v>13991247</v>
          </cell>
          <cell r="J145">
            <v>7161</v>
          </cell>
          <cell r="K145">
            <v>12.48</v>
          </cell>
          <cell r="L145">
            <v>8.9</v>
          </cell>
          <cell r="M145">
            <v>6.45</v>
          </cell>
        </row>
        <row r="146">
          <cell r="A146">
            <v>43006</v>
          </cell>
          <cell r="B146">
            <v>242.95</v>
          </cell>
          <cell r="C146">
            <v>244.45</v>
          </cell>
          <cell r="D146">
            <v>238.6</v>
          </cell>
          <cell r="E146">
            <v>240.15</v>
          </cell>
          <cell r="F146">
            <v>240.98058902275699</v>
          </cell>
          <cell r="G146">
            <v>34362</v>
          </cell>
          <cell r="H146">
            <v>556</v>
          </cell>
          <cell r="I146">
            <v>8280575</v>
          </cell>
          <cell r="J146">
            <v>13106</v>
          </cell>
          <cell r="K146">
            <v>38.14</v>
          </cell>
          <cell r="L146">
            <v>5.85</v>
          </cell>
          <cell r="M146">
            <v>-2.8</v>
          </cell>
        </row>
        <row r="147">
          <cell r="A147">
            <v>43005</v>
          </cell>
          <cell r="B147">
            <v>242.85</v>
          </cell>
          <cell r="C147">
            <v>248</v>
          </cell>
          <cell r="D147">
            <v>241.15</v>
          </cell>
          <cell r="E147">
            <v>242.85</v>
          </cell>
          <cell r="F147">
            <v>245.39165388275001</v>
          </cell>
          <cell r="G147">
            <v>51497</v>
          </cell>
          <cell r="H147">
            <v>806</v>
          </cell>
          <cell r="I147">
            <v>12636934</v>
          </cell>
          <cell r="J147">
            <v>11619</v>
          </cell>
          <cell r="K147">
            <v>22.56</v>
          </cell>
          <cell r="L147">
            <v>6.85</v>
          </cell>
          <cell r="M147">
            <v>0</v>
          </cell>
        </row>
        <row r="148">
          <cell r="A148">
            <v>43004</v>
          </cell>
          <cell r="B148">
            <v>242</v>
          </cell>
          <cell r="C148">
            <v>250</v>
          </cell>
          <cell r="D148">
            <v>240.3</v>
          </cell>
          <cell r="E148">
            <v>243.55</v>
          </cell>
          <cell r="F148">
            <v>244.88465107393299</v>
          </cell>
          <cell r="G148">
            <v>73282</v>
          </cell>
          <cell r="H148">
            <v>984</v>
          </cell>
          <cell r="I148">
            <v>17945637</v>
          </cell>
          <cell r="J148">
            <v>24062</v>
          </cell>
          <cell r="K148">
            <v>32.83</v>
          </cell>
          <cell r="L148">
            <v>9.6999999999999993</v>
          </cell>
          <cell r="M148">
            <v>1.55</v>
          </cell>
        </row>
        <row r="149">
          <cell r="A149">
            <v>43003</v>
          </cell>
          <cell r="B149">
            <v>252.1</v>
          </cell>
          <cell r="C149">
            <v>252.1</v>
          </cell>
          <cell r="D149">
            <v>233.35</v>
          </cell>
          <cell r="E149">
            <v>247.4</v>
          </cell>
          <cell r="F149">
            <v>247.75367595574801</v>
          </cell>
          <cell r="G149">
            <v>42846</v>
          </cell>
          <cell r="H149">
            <v>717</v>
          </cell>
          <cell r="I149">
            <v>10615254</v>
          </cell>
          <cell r="J149">
            <v>11871</v>
          </cell>
          <cell r="K149">
            <v>27.71</v>
          </cell>
          <cell r="L149">
            <v>18.75</v>
          </cell>
          <cell r="M149">
            <v>-4.7</v>
          </cell>
        </row>
        <row r="150">
          <cell r="A150">
            <v>43000</v>
          </cell>
          <cell r="B150">
            <v>260.8</v>
          </cell>
          <cell r="C150">
            <v>260.8</v>
          </cell>
          <cell r="D150">
            <v>252</v>
          </cell>
          <cell r="E150">
            <v>252.65</v>
          </cell>
          <cell r="F150">
            <v>257.934718034865</v>
          </cell>
          <cell r="G150">
            <v>179774</v>
          </cell>
          <cell r="H150">
            <v>1071</v>
          </cell>
          <cell r="I150">
            <v>46369956</v>
          </cell>
          <cell r="J150">
            <v>125939</v>
          </cell>
          <cell r="K150">
            <v>70.05</v>
          </cell>
          <cell r="L150">
            <v>8.8000000000000007</v>
          </cell>
          <cell r="M150">
            <v>-8.15</v>
          </cell>
        </row>
        <row r="151">
          <cell r="A151">
            <v>42999</v>
          </cell>
          <cell r="B151">
            <v>267</v>
          </cell>
          <cell r="C151">
            <v>269.95</v>
          </cell>
          <cell r="D151">
            <v>258.2</v>
          </cell>
          <cell r="E151">
            <v>260.7</v>
          </cell>
          <cell r="F151">
            <v>265.29990335759601</v>
          </cell>
          <cell r="G151">
            <v>618776</v>
          </cell>
          <cell r="H151">
            <v>1395</v>
          </cell>
          <cell r="I151">
            <v>164161213</v>
          </cell>
          <cell r="J151">
            <v>539001</v>
          </cell>
          <cell r="K151">
            <v>87.11</v>
          </cell>
          <cell r="L151">
            <v>11.75</v>
          </cell>
          <cell r="M151">
            <v>-6.3</v>
          </cell>
        </row>
        <row r="152">
          <cell r="A152">
            <v>42998</v>
          </cell>
          <cell r="B152">
            <v>270</v>
          </cell>
          <cell r="C152">
            <v>270</v>
          </cell>
          <cell r="D152">
            <v>263</v>
          </cell>
          <cell r="E152">
            <v>264.2</v>
          </cell>
          <cell r="F152">
            <v>265.14185488778298</v>
          </cell>
          <cell r="G152">
            <v>27937</v>
          </cell>
          <cell r="H152">
            <v>495</v>
          </cell>
          <cell r="I152">
            <v>7407268</v>
          </cell>
          <cell r="J152">
            <v>8177</v>
          </cell>
          <cell r="K152">
            <v>29.27</v>
          </cell>
          <cell r="L152">
            <v>7</v>
          </cell>
          <cell r="M152">
            <v>-5.8</v>
          </cell>
        </row>
        <row r="153">
          <cell r="A153">
            <v>42997</v>
          </cell>
          <cell r="B153">
            <v>270</v>
          </cell>
          <cell r="C153">
            <v>271.89999999999998</v>
          </cell>
          <cell r="D153">
            <v>265.55</v>
          </cell>
          <cell r="E153">
            <v>266.75</v>
          </cell>
          <cell r="F153">
            <v>266.64890161316902</v>
          </cell>
          <cell r="G153">
            <v>36326</v>
          </cell>
          <cell r="H153">
            <v>573</v>
          </cell>
          <cell r="I153">
            <v>9686288</v>
          </cell>
          <cell r="J153">
            <v>13431</v>
          </cell>
          <cell r="K153">
            <v>36.97</v>
          </cell>
          <cell r="L153">
            <v>6.35</v>
          </cell>
          <cell r="M153">
            <v>-3.25</v>
          </cell>
        </row>
        <row r="154">
          <cell r="A154">
            <v>42996</v>
          </cell>
          <cell r="B154">
            <v>266.89999999999998</v>
          </cell>
          <cell r="C154">
            <v>270.5</v>
          </cell>
          <cell r="D154">
            <v>266.5</v>
          </cell>
          <cell r="E154">
            <v>268.10000000000002</v>
          </cell>
          <cell r="F154">
            <v>268.55740448995601</v>
          </cell>
          <cell r="G154">
            <v>30468</v>
          </cell>
          <cell r="H154">
            <v>485</v>
          </cell>
          <cell r="I154">
            <v>8182407</v>
          </cell>
          <cell r="J154">
            <v>13398</v>
          </cell>
          <cell r="K154">
            <v>43.97</v>
          </cell>
          <cell r="L154">
            <v>4</v>
          </cell>
          <cell r="M154">
            <v>1.2</v>
          </cell>
        </row>
        <row r="155">
          <cell r="A155">
            <v>42993</v>
          </cell>
          <cell r="B155">
            <v>271</v>
          </cell>
          <cell r="C155">
            <v>272.60000000000002</v>
          </cell>
          <cell r="D155">
            <v>262.7</v>
          </cell>
          <cell r="E155">
            <v>264.85000000000002</v>
          </cell>
          <cell r="F155">
            <v>268.18955010255098</v>
          </cell>
          <cell r="G155">
            <v>67771</v>
          </cell>
          <cell r="H155">
            <v>1208</v>
          </cell>
          <cell r="I155">
            <v>18175474</v>
          </cell>
          <cell r="J155">
            <v>21697</v>
          </cell>
          <cell r="K155">
            <v>32.020000000000003</v>
          </cell>
          <cell r="L155">
            <v>9.9</v>
          </cell>
          <cell r="M155">
            <v>-6.15</v>
          </cell>
        </row>
        <row r="156">
          <cell r="A156">
            <v>42992</v>
          </cell>
          <cell r="B156">
            <v>271.89999999999998</v>
          </cell>
          <cell r="C156">
            <v>273.7</v>
          </cell>
          <cell r="D156">
            <v>266.8</v>
          </cell>
          <cell r="E156">
            <v>271.95</v>
          </cell>
          <cell r="F156">
            <v>270.223143907115</v>
          </cell>
          <cell r="G156">
            <v>75104</v>
          </cell>
          <cell r="H156">
            <v>1110</v>
          </cell>
          <cell r="I156">
            <v>20294839</v>
          </cell>
          <cell r="J156">
            <v>23361</v>
          </cell>
          <cell r="K156">
            <v>31.1</v>
          </cell>
          <cell r="L156">
            <v>6.9</v>
          </cell>
          <cell r="M156">
            <v>0.05</v>
          </cell>
        </row>
        <row r="157">
          <cell r="A157">
            <v>42991</v>
          </cell>
          <cell r="B157">
            <v>268</v>
          </cell>
          <cell r="C157">
            <v>273.60000000000002</v>
          </cell>
          <cell r="D157">
            <v>266</v>
          </cell>
          <cell r="E157">
            <v>267.45</v>
          </cell>
          <cell r="F157">
            <v>270.63809606203802</v>
          </cell>
          <cell r="G157">
            <v>127147</v>
          </cell>
          <cell r="H157">
            <v>1640</v>
          </cell>
          <cell r="I157">
            <v>34410822</v>
          </cell>
          <cell r="J157">
            <v>37127</v>
          </cell>
          <cell r="K157">
            <v>29.2</v>
          </cell>
          <cell r="L157">
            <v>7.6</v>
          </cell>
          <cell r="M157">
            <v>-0.55000000000000004</v>
          </cell>
        </row>
        <row r="158">
          <cell r="A158">
            <v>42990</v>
          </cell>
          <cell r="B158">
            <v>269.89999999999998</v>
          </cell>
          <cell r="C158">
            <v>271.3</v>
          </cell>
          <cell r="D158">
            <v>267</v>
          </cell>
          <cell r="E158">
            <v>267.95</v>
          </cell>
          <cell r="F158">
            <v>268.503621331528</v>
          </cell>
          <cell r="G158">
            <v>103415</v>
          </cell>
          <cell r="H158">
            <v>1395</v>
          </cell>
          <cell r="I158">
            <v>27767302</v>
          </cell>
          <cell r="J158">
            <v>40846</v>
          </cell>
          <cell r="K158">
            <v>39.5</v>
          </cell>
          <cell r="L158">
            <v>4.3</v>
          </cell>
          <cell r="M158">
            <v>-1.95</v>
          </cell>
        </row>
        <row r="159">
          <cell r="A159">
            <v>42989</v>
          </cell>
          <cell r="B159">
            <v>258.60000000000002</v>
          </cell>
          <cell r="C159">
            <v>268</v>
          </cell>
          <cell r="D159">
            <v>257.25</v>
          </cell>
          <cell r="E159">
            <v>266.7</v>
          </cell>
          <cell r="F159">
            <v>264.081142248091</v>
          </cell>
          <cell r="G159">
            <v>144487</v>
          </cell>
          <cell r="H159">
            <v>1984</v>
          </cell>
          <cell r="I159">
            <v>38156292</v>
          </cell>
          <cell r="J159">
            <v>53231</v>
          </cell>
          <cell r="K159">
            <v>36.840000000000003</v>
          </cell>
          <cell r="L159">
            <v>10.75</v>
          </cell>
          <cell r="M159">
            <v>8.1</v>
          </cell>
        </row>
        <row r="160">
          <cell r="A160">
            <v>42986</v>
          </cell>
          <cell r="B160">
            <v>260.39999999999998</v>
          </cell>
          <cell r="C160">
            <v>262.2</v>
          </cell>
          <cell r="D160">
            <v>255</v>
          </cell>
          <cell r="E160">
            <v>256.39999999999998</v>
          </cell>
          <cell r="F160">
            <v>258.09983748127797</v>
          </cell>
          <cell r="G160">
            <v>62762</v>
          </cell>
          <cell r="H160">
            <v>809</v>
          </cell>
          <cell r="I160">
            <v>16198862</v>
          </cell>
          <cell r="J160">
            <v>10377</v>
          </cell>
          <cell r="K160">
            <v>16.53</v>
          </cell>
          <cell r="L160">
            <v>7.2</v>
          </cell>
          <cell r="M160">
            <v>-4</v>
          </cell>
        </row>
        <row r="161">
          <cell r="A161">
            <v>42985</v>
          </cell>
          <cell r="B161">
            <v>261</v>
          </cell>
          <cell r="C161">
            <v>263.8</v>
          </cell>
          <cell r="D161">
            <v>257.05</v>
          </cell>
          <cell r="E161">
            <v>258.85000000000002</v>
          </cell>
          <cell r="F161">
            <v>259.99070061717299</v>
          </cell>
          <cell r="G161">
            <v>83769</v>
          </cell>
          <cell r="H161">
            <v>1132</v>
          </cell>
          <cell r="I161">
            <v>21779161</v>
          </cell>
          <cell r="J161">
            <v>27393</v>
          </cell>
          <cell r="K161">
            <v>32.700000000000003</v>
          </cell>
          <cell r="L161">
            <v>6.75</v>
          </cell>
          <cell r="M161">
            <v>-2.15</v>
          </cell>
        </row>
        <row r="162">
          <cell r="A162">
            <v>42984</v>
          </cell>
          <cell r="B162">
            <v>254</v>
          </cell>
          <cell r="C162">
            <v>262.39999999999998</v>
          </cell>
          <cell r="D162">
            <v>253.4</v>
          </cell>
          <cell r="E162">
            <v>259.45</v>
          </cell>
          <cell r="F162">
            <v>260.60096394890701</v>
          </cell>
          <cell r="G162">
            <v>335080</v>
          </cell>
          <cell r="H162">
            <v>2471</v>
          </cell>
          <cell r="I162">
            <v>87322171</v>
          </cell>
          <cell r="J162">
            <v>198397</v>
          </cell>
          <cell r="K162">
            <v>59.21</v>
          </cell>
          <cell r="L162">
            <v>9</v>
          </cell>
          <cell r="M162">
            <v>5.45</v>
          </cell>
        </row>
        <row r="163">
          <cell r="A163">
            <v>42983</v>
          </cell>
          <cell r="B163">
            <v>247</v>
          </cell>
          <cell r="C163">
            <v>256.5</v>
          </cell>
          <cell r="D163">
            <v>247</v>
          </cell>
          <cell r="E163">
            <v>255.3</v>
          </cell>
          <cell r="F163">
            <v>252.92741379615001</v>
          </cell>
          <cell r="G163">
            <v>113162</v>
          </cell>
          <cell r="H163">
            <v>1569</v>
          </cell>
          <cell r="I163">
            <v>28621772</v>
          </cell>
          <cell r="J163">
            <v>41846</v>
          </cell>
          <cell r="K163">
            <v>36.979999999999997</v>
          </cell>
          <cell r="L163">
            <v>9.5</v>
          </cell>
          <cell r="M163">
            <v>8.3000000000000007</v>
          </cell>
        </row>
        <row r="164">
          <cell r="A164">
            <v>42982</v>
          </cell>
          <cell r="B164">
            <v>249</v>
          </cell>
          <cell r="C164">
            <v>253.35</v>
          </cell>
          <cell r="D164">
            <v>243.1</v>
          </cell>
          <cell r="E164">
            <v>245.6</v>
          </cell>
          <cell r="F164">
            <v>247.56034413957099</v>
          </cell>
          <cell r="G164">
            <v>62649</v>
          </cell>
          <cell r="H164">
            <v>1104</v>
          </cell>
          <cell r="I164">
            <v>15509408</v>
          </cell>
          <cell r="J164">
            <v>23580</v>
          </cell>
          <cell r="K164">
            <v>37.64</v>
          </cell>
          <cell r="L164">
            <v>10.25</v>
          </cell>
          <cell r="M164">
            <v>-3.4</v>
          </cell>
        </row>
        <row r="165">
          <cell r="A165">
            <v>42979</v>
          </cell>
          <cell r="B165">
            <v>247</v>
          </cell>
          <cell r="C165">
            <v>253</v>
          </cell>
          <cell r="D165">
            <v>245.6</v>
          </cell>
          <cell r="E165">
            <v>249.8</v>
          </cell>
          <cell r="F165">
            <v>249.96554151561</v>
          </cell>
          <cell r="G165">
            <v>56822</v>
          </cell>
          <cell r="H165">
            <v>954</v>
          </cell>
          <cell r="I165">
            <v>14203542</v>
          </cell>
          <cell r="J165">
            <v>20795</v>
          </cell>
          <cell r="K165">
            <v>36.6</v>
          </cell>
          <cell r="L165">
            <v>7.4</v>
          </cell>
          <cell r="M165">
            <v>2.8</v>
          </cell>
        </row>
        <row r="166">
          <cell r="A166">
            <v>42978</v>
          </cell>
          <cell r="B166">
            <v>242.9</v>
          </cell>
          <cell r="C166">
            <v>246.9</v>
          </cell>
          <cell r="D166">
            <v>242.9</v>
          </cell>
          <cell r="E166">
            <v>246.2</v>
          </cell>
          <cell r="F166">
            <v>245.327611157695</v>
          </cell>
          <cell r="G166">
            <v>456761</v>
          </cell>
          <cell r="H166">
            <v>802</v>
          </cell>
          <cell r="I166">
            <v>112056085</v>
          </cell>
          <cell r="J166">
            <v>17416</v>
          </cell>
          <cell r="K166">
            <v>3.81</v>
          </cell>
          <cell r="L166">
            <v>4</v>
          </cell>
          <cell r="M166">
            <v>3.3</v>
          </cell>
        </row>
        <row r="167">
          <cell r="A167">
            <v>42977</v>
          </cell>
          <cell r="B167">
            <v>245.05</v>
          </cell>
          <cell r="C167">
            <v>245.05</v>
          </cell>
          <cell r="D167">
            <v>241.4</v>
          </cell>
          <cell r="E167">
            <v>242.3</v>
          </cell>
          <cell r="F167">
            <v>242.64880880102899</v>
          </cell>
          <cell r="G167">
            <v>41177</v>
          </cell>
          <cell r="H167">
            <v>797</v>
          </cell>
          <cell r="I167">
            <v>9991550</v>
          </cell>
          <cell r="J167">
            <v>12848</v>
          </cell>
          <cell r="K167">
            <v>31.2</v>
          </cell>
          <cell r="L167">
            <v>3.65</v>
          </cell>
          <cell r="M167">
            <v>-2.75</v>
          </cell>
        </row>
        <row r="168">
          <cell r="A168">
            <v>42976</v>
          </cell>
          <cell r="B168">
            <v>241.35</v>
          </cell>
          <cell r="C168">
            <v>245.2</v>
          </cell>
          <cell r="D168">
            <v>241</v>
          </cell>
          <cell r="E168">
            <v>243.6</v>
          </cell>
          <cell r="F168">
            <v>243.61121942247499</v>
          </cell>
          <cell r="G168">
            <v>27185</v>
          </cell>
          <cell r="H168">
            <v>543</v>
          </cell>
          <cell r="I168">
            <v>6622571</v>
          </cell>
          <cell r="J168">
            <v>9270</v>
          </cell>
          <cell r="K168">
            <v>34.1</v>
          </cell>
          <cell r="L168">
            <v>4.2</v>
          </cell>
          <cell r="M168">
            <v>2.25</v>
          </cell>
        </row>
        <row r="169">
          <cell r="A169">
            <v>42975</v>
          </cell>
          <cell r="B169">
            <v>244.6</v>
          </cell>
          <cell r="C169">
            <v>245.5</v>
          </cell>
          <cell r="D169">
            <v>241.25</v>
          </cell>
          <cell r="E169">
            <v>244.3</v>
          </cell>
          <cell r="F169">
            <v>243.84420536855501</v>
          </cell>
          <cell r="G169">
            <v>46940</v>
          </cell>
          <cell r="H169">
            <v>776</v>
          </cell>
          <cell r="I169">
            <v>11446047</v>
          </cell>
          <cell r="J169">
            <v>12860</v>
          </cell>
          <cell r="K169">
            <v>27.4</v>
          </cell>
          <cell r="L169">
            <v>4.25</v>
          </cell>
          <cell r="M169">
            <v>-0.3</v>
          </cell>
        </row>
        <row r="170">
          <cell r="A170">
            <v>42971</v>
          </cell>
          <cell r="B170">
            <v>237.65</v>
          </cell>
          <cell r="C170">
            <v>245.95</v>
          </cell>
          <cell r="D170">
            <v>234.7</v>
          </cell>
          <cell r="E170">
            <v>243.8</v>
          </cell>
          <cell r="F170">
            <v>242.00351884045801</v>
          </cell>
          <cell r="G170">
            <v>95486</v>
          </cell>
          <cell r="H170">
            <v>1513</v>
          </cell>
          <cell r="I170">
            <v>23107948</v>
          </cell>
          <cell r="J170">
            <v>30407</v>
          </cell>
          <cell r="K170">
            <v>31.84</v>
          </cell>
          <cell r="L170">
            <v>11.25</v>
          </cell>
          <cell r="M170">
            <v>6.15</v>
          </cell>
        </row>
        <row r="171">
          <cell r="A171">
            <v>42970</v>
          </cell>
          <cell r="B171">
            <v>239.75</v>
          </cell>
          <cell r="C171">
            <v>239.75</v>
          </cell>
          <cell r="D171">
            <v>230.8</v>
          </cell>
          <cell r="E171">
            <v>237.05</v>
          </cell>
          <cell r="F171">
            <v>234.21360454943101</v>
          </cell>
          <cell r="G171">
            <v>91440</v>
          </cell>
          <cell r="H171">
            <v>1568</v>
          </cell>
          <cell r="I171">
            <v>21416492</v>
          </cell>
          <cell r="J171">
            <v>15294</v>
          </cell>
          <cell r="K171">
            <v>16.73</v>
          </cell>
          <cell r="L171">
            <v>8.9499999999999993</v>
          </cell>
          <cell r="M171">
            <v>-2.7</v>
          </cell>
        </row>
        <row r="172">
          <cell r="A172">
            <v>42969</v>
          </cell>
          <cell r="B172">
            <v>240.5</v>
          </cell>
          <cell r="C172">
            <v>241.5</v>
          </cell>
          <cell r="D172">
            <v>236</v>
          </cell>
          <cell r="E172">
            <v>237.4</v>
          </cell>
          <cell r="F172">
            <v>238.682050279739</v>
          </cell>
          <cell r="G172">
            <v>40931</v>
          </cell>
          <cell r="H172">
            <v>802</v>
          </cell>
          <cell r="I172">
            <v>9769495</v>
          </cell>
          <cell r="J172">
            <v>7454</v>
          </cell>
          <cell r="K172">
            <v>18.21</v>
          </cell>
          <cell r="L172">
            <v>5.5</v>
          </cell>
          <cell r="M172">
            <v>-3.1</v>
          </cell>
        </row>
        <row r="173">
          <cell r="A173">
            <v>42968</v>
          </cell>
          <cell r="B173">
            <v>241.9</v>
          </cell>
          <cell r="C173">
            <v>242.4</v>
          </cell>
          <cell r="D173">
            <v>236.7</v>
          </cell>
          <cell r="E173">
            <v>238.6</v>
          </cell>
          <cell r="F173">
            <v>240.073178461635</v>
          </cell>
          <cell r="G173">
            <v>63106</v>
          </cell>
          <cell r="H173">
            <v>1222</v>
          </cell>
          <cell r="I173">
            <v>15150058</v>
          </cell>
          <cell r="J173">
            <v>9657</v>
          </cell>
          <cell r="K173">
            <v>15.3</v>
          </cell>
          <cell r="L173">
            <v>5.7</v>
          </cell>
          <cell r="M173">
            <v>-3.3</v>
          </cell>
        </row>
        <row r="174">
          <cell r="A174">
            <v>42965</v>
          </cell>
          <cell r="B174">
            <v>242.95</v>
          </cell>
          <cell r="C174">
            <v>244.9</v>
          </cell>
          <cell r="D174">
            <v>237</v>
          </cell>
          <cell r="E174">
            <v>240.45</v>
          </cell>
          <cell r="F174">
            <v>240.68599250936299</v>
          </cell>
          <cell r="G174">
            <v>60075</v>
          </cell>
          <cell r="H174">
            <v>1190</v>
          </cell>
          <cell r="I174">
            <v>14459211</v>
          </cell>
          <cell r="J174">
            <v>15485</v>
          </cell>
          <cell r="K174">
            <v>25.78</v>
          </cell>
          <cell r="L174">
            <v>7.9</v>
          </cell>
          <cell r="M174">
            <v>-2.5</v>
          </cell>
        </row>
        <row r="175">
          <cell r="A175">
            <v>42964</v>
          </cell>
          <cell r="B175">
            <v>247.75</v>
          </cell>
          <cell r="C175">
            <v>248.75</v>
          </cell>
          <cell r="D175">
            <v>241.5</v>
          </cell>
          <cell r="E175">
            <v>242.15</v>
          </cell>
          <cell r="F175">
            <v>245.494222550519</v>
          </cell>
          <cell r="G175">
            <v>37906</v>
          </cell>
          <cell r="H175">
            <v>696</v>
          </cell>
          <cell r="I175">
            <v>9305704</v>
          </cell>
          <cell r="J175">
            <v>13023</v>
          </cell>
          <cell r="K175">
            <v>34.36</v>
          </cell>
          <cell r="L175">
            <v>7.25</v>
          </cell>
          <cell r="M175">
            <v>-5.6</v>
          </cell>
        </row>
        <row r="176">
          <cell r="A176">
            <v>42963</v>
          </cell>
          <cell r="B176">
            <v>252</v>
          </cell>
          <cell r="C176">
            <v>252</v>
          </cell>
          <cell r="D176">
            <v>245.1</v>
          </cell>
          <cell r="E176">
            <v>245.8</v>
          </cell>
          <cell r="F176">
            <v>247.88316794607701</v>
          </cell>
          <cell r="G176">
            <v>74774</v>
          </cell>
          <cell r="H176">
            <v>1152</v>
          </cell>
          <cell r="I176">
            <v>18535216</v>
          </cell>
          <cell r="J176">
            <v>8604</v>
          </cell>
          <cell r="K176">
            <v>11.51</v>
          </cell>
          <cell r="L176">
            <v>6.9</v>
          </cell>
          <cell r="M176">
            <v>-6.2</v>
          </cell>
        </row>
        <row r="177">
          <cell r="A177">
            <v>42961</v>
          </cell>
          <cell r="B177">
            <v>240</v>
          </cell>
          <cell r="C177">
            <v>253.15</v>
          </cell>
          <cell r="D177">
            <v>240</v>
          </cell>
          <cell r="E177">
            <v>247</v>
          </cell>
          <cell r="F177">
            <v>246.24645003805799</v>
          </cell>
          <cell r="G177">
            <v>76198</v>
          </cell>
          <cell r="H177">
            <v>1498</v>
          </cell>
          <cell r="I177">
            <v>18763487</v>
          </cell>
          <cell r="J177">
            <v>7651</v>
          </cell>
          <cell r="K177">
            <v>10.039999999999999</v>
          </cell>
          <cell r="L177">
            <v>13.15</v>
          </cell>
          <cell r="M177">
            <v>7</v>
          </cell>
        </row>
        <row r="178">
          <cell r="A178">
            <v>42958</v>
          </cell>
          <cell r="B178">
            <v>244</v>
          </cell>
          <cell r="C178">
            <v>246.2</v>
          </cell>
          <cell r="D178">
            <v>231.95</v>
          </cell>
          <cell r="E178">
            <v>238.35</v>
          </cell>
          <cell r="F178">
            <v>241.509356092254</v>
          </cell>
          <cell r="G178">
            <v>178333</v>
          </cell>
          <cell r="H178">
            <v>3268</v>
          </cell>
          <cell r="I178">
            <v>43069088</v>
          </cell>
          <cell r="J178">
            <v>19469</v>
          </cell>
          <cell r="K178">
            <v>10.92</v>
          </cell>
          <cell r="L178">
            <v>14.25</v>
          </cell>
          <cell r="M178">
            <v>-5.65</v>
          </cell>
        </row>
        <row r="179">
          <cell r="A179">
            <v>42957</v>
          </cell>
          <cell r="B179">
            <v>252.25</v>
          </cell>
          <cell r="C179">
            <v>254.2</v>
          </cell>
          <cell r="D179">
            <v>244.3</v>
          </cell>
          <cell r="E179">
            <v>247.95</v>
          </cell>
          <cell r="F179">
            <v>250.940742428269</v>
          </cell>
          <cell r="G179">
            <v>158022</v>
          </cell>
          <cell r="H179">
            <v>2295</v>
          </cell>
          <cell r="I179">
            <v>39654158</v>
          </cell>
          <cell r="J179">
            <v>13768</v>
          </cell>
          <cell r="K179">
            <v>8.7100000000000009</v>
          </cell>
          <cell r="L179">
            <v>9.9</v>
          </cell>
          <cell r="M179">
            <v>-4.3</v>
          </cell>
        </row>
        <row r="180">
          <cell r="A180">
            <v>42956</v>
          </cell>
          <cell r="B180">
            <v>254.75</v>
          </cell>
          <cell r="C180">
            <v>257.89999999999998</v>
          </cell>
          <cell r="D180">
            <v>242.35</v>
          </cell>
          <cell r="E180">
            <v>255.65</v>
          </cell>
          <cell r="F180">
            <v>250.126264711955</v>
          </cell>
          <cell r="G180">
            <v>174348</v>
          </cell>
          <cell r="H180">
            <v>3232</v>
          </cell>
          <cell r="I180">
            <v>43609014</v>
          </cell>
          <cell r="J180">
            <v>29433</v>
          </cell>
          <cell r="K180">
            <v>16.88</v>
          </cell>
          <cell r="L180">
            <v>15.55</v>
          </cell>
          <cell r="M180">
            <v>0.9</v>
          </cell>
        </row>
        <row r="181">
          <cell r="A181">
            <v>42955</v>
          </cell>
          <cell r="B181">
            <v>248.9</v>
          </cell>
          <cell r="C181">
            <v>253.9</v>
          </cell>
          <cell r="D181">
            <v>243.05</v>
          </cell>
          <cell r="E181">
            <v>252.9</v>
          </cell>
          <cell r="F181">
            <v>249.97250342956099</v>
          </cell>
          <cell r="G181">
            <v>99867</v>
          </cell>
          <cell r="H181">
            <v>1561</v>
          </cell>
          <cell r="I181">
            <v>24964004</v>
          </cell>
          <cell r="J181">
            <v>34563</v>
          </cell>
          <cell r="K181">
            <v>34.61</v>
          </cell>
          <cell r="L181">
            <v>10.85</v>
          </cell>
          <cell r="M181">
            <v>4</v>
          </cell>
        </row>
        <row r="182">
          <cell r="A182">
            <v>42954</v>
          </cell>
          <cell r="B182">
            <v>240.55</v>
          </cell>
          <cell r="C182">
            <v>249.9</v>
          </cell>
          <cell r="D182">
            <v>238.35</v>
          </cell>
          <cell r="E182">
            <v>248.75</v>
          </cell>
          <cell r="F182">
            <v>243.97410031802701</v>
          </cell>
          <cell r="G182">
            <v>89615</v>
          </cell>
          <cell r="H182">
            <v>1499</v>
          </cell>
          <cell r="I182">
            <v>21863739</v>
          </cell>
          <cell r="J182">
            <v>21267</v>
          </cell>
          <cell r="K182">
            <v>23.73</v>
          </cell>
          <cell r="L182">
            <v>11.55</v>
          </cell>
          <cell r="M182">
            <v>8.1999999999999993</v>
          </cell>
        </row>
        <row r="183">
          <cell r="A183">
            <v>42951</v>
          </cell>
          <cell r="B183">
            <v>247</v>
          </cell>
          <cell r="C183">
            <v>247</v>
          </cell>
          <cell r="D183">
            <v>240</v>
          </cell>
          <cell r="E183">
            <v>241.9</v>
          </cell>
          <cell r="F183">
            <v>243.03923773182001</v>
          </cell>
          <cell r="G183">
            <v>88053</v>
          </cell>
          <cell r="H183">
            <v>1703</v>
          </cell>
          <cell r="I183">
            <v>21400334</v>
          </cell>
          <cell r="J183">
            <v>28617</v>
          </cell>
          <cell r="K183">
            <v>32.5</v>
          </cell>
          <cell r="L183">
            <v>7</v>
          </cell>
          <cell r="M183">
            <v>-5.0999999999999996</v>
          </cell>
        </row>
        <row r="184">
          <cell r="A184">
            <v>42950</v>
          </cell>
          <cell r="B184">
            <v>250.6</v>
          </cell>
          <cell r="C184">
            <v>250.75</v>
          </cell>
          <cell r="D184">
            <v>245.5</v>
          </cell>
          <cell r="E184">
            <v>246.9</v>
          </cell>
          <cell r="F184">
            <v>246.85416403096099</v>
          </cell>
          <cell r="G184">
            <v>86947</v>
          </cell>
          <cell r="H184">
            <v>1270</v>
          </cell>
          <cell r="I184">
            <v>21463229</v>
          </cell>
          <cell r="J184">
            <v>29000</v>
          </cell>
          <cell r="K184">
            <v>33.35</v>
          </cell>
          <cell r="L184">
            <v>5.25</v>
          </cell>
          <cell r="M184">
            <v>-3.7</v>
          </cell>
        </row>
        <row r="185">
          <cell r="A185">
            <v>42949</v>
          </cell>
          <cell r="B185">
            <v>255</v>
          </cell>
          <cell r="C185">
            <v>255</v>
          </cell>
          <cell r="D185">
            <v>246.65</v>
          </cell>
          <cell r="E185">
            <v>250.25</v>
          </cell>
          <cell r="F185">
            <v>249.995272682506</v>
          </cell>
          <cell r="G185">
            <v>40615</v>
          </cell>
          <cell r="H185">
            <v>759</v>
          </cell>
          <cell r="I185">
            <v>10153558</v>
          </cell>
          <cell r="J185">
            <v>9586</v>
          </cell>
          <cell r="K185">
            <v>23.6</v>
          </cell>
          <cell r="L185">
            <v>8.35</v>
          </cell>
          <cell r="M185">
            <v>-4.75</v>
          </cell>
        </row>
        <row r="186">
          <cell r="A186">
            <v>42948</v>
          </cell>
          <cell r="B186">
            <v>250</v>
          </cell>
          <cell r="C186">
            <v>250.9</v>
          </cell>
          <cell r="D186">
            <v>247.35</v>
          </cell>
          <cell r="E186">
            <v>248.95</v>
          </cell>
          <cell r="F186">
            <v>249.610710355789</v>
          </cell>
          <cell r="G186">
            <v>24537</v>
          </cell>
          <cell r="H186">
            <v>508</v>
          </cell>
          <cell r="I186">
            <v>6124698</v>
          </cell>
          <cell r="J186">
            <v>8924</v>
          </cell>
          <cell r="K186">
            <v>36.369999999999997</v>
          </cell>
          <cell r="L186">
            <v>3.55</v>
          </cell>
          <cell r="M186">
            <v>-1.05</v>
          </cell>
        </row>
        <row r="187">
          <cell r="A187">
            <v>42947</v>
          </cell>
          <cell r="B187">
            <v>252.1</v>
          </cell>
          <cell r="C187">
            <v>253</v>
          </cell>
          <cell r="D187">
            <v>245.15</v>
          </cell>
          <cell r="E187">
            <v>248.05</v>
          </cell>
          <cell r="F187">
            <v>247.47306453636699</v>
          </cell>
          <cell r="G187">
            <v>47818</v>
          </cell>
          <cell r="H187">
            <v>969</v>
          </cell>
          <cell r="I187">
            <v>11833667</v>
          </cell>
          <cell r="J187">
            <v>11404</v>
          </cell>
          <cell r="K187">
            <v>23.85</v>
          </cell>
          <cell r="L187">
            <v>7.85</v>
          </cell>
          <cell r="M187">
            <v>-4.05</v>
          </cell>
        </row>
        <row r="188">
          <cell r="A188">
            <v>42944</v>
          </cell>
          <cell r="B188">
            <v>248.9</v>
          </cell>
          <cell r="C188">
            <v>252.15</v>
          </cell>
          <cell r="D188">
            <v>248.1</v>
          </cell>
          <cell r="E188">
            <v>251.25</v>
          </cell>
          <cell r="F188">
            <v>250.13924103419501</v>
          </cell>
          <cell r="G188">
            <v>23980</v>
          </cell>
          <cell r="H188">
            <v>461</v>
          </cell>
          <cell r="I188">
            <v>5998339</v>
          </cell>
          <cell r="J188">
            <v>5825</v>
          </cell>
          <cell r="K188">
            <v>24.29</v>
          </cell>
          <cell r="L188">
            <v>4.05</v>
          </cell>
          <cell r="M188">
            <v>2.35</v>
          </cell>
        </row>
        <row r="189">
          <cell r="A189">
            <v>42943</v>
          </cell>
          <cell r="B189">
            <v>255</v>
          </cell>
          <cell r="C189">
            <v>255.8</v>
          </cell>
          <cell r="D189">
            <v>248</v>
          </cell>
          <cell r="E189">
            <v>249.25</v>
          </cell>
          <cell r="F189">
            <v>251.85281794411301</v>
          </cell>
          <cell r="G189">
            <v>31743</v>
          </cell>
          <cell r="H189">
            <v>612</v>
          </cell>
          <cell r="I189">
            <v>7994564</v>
          </cell>
          <cell r="J189">
            <v>12917</v>
          </cell>
          <cell r="K189">
            <v>40.69</v>
          </cell>
          <cell r="L189">
            <v>7.8</v>
          </cell>
          <cell r="M189">
            <v>-5.75</v>
          </cell>
        </row>
        <row r="190">
          <cell r="A190">
            <v>42942</v>
          </cell>
          <cell r="B190">
            <v>253.7</v>
          </cell>
          <cell r="C190">
            <v>256.10000000000002</v>
          </cell>
          <cell r="D190">
            <v>253</v>
          </cell>
          <cell r="E190">
            <v>254.9</v>
          </cell>
          <cell r="F190">
            <v>254.46418401569301</v>
          </cell>
          <cell r="G190">
            <v>31606</v>
          </cell>
          <cell r="H190">
            <v>663</v>
          </cell>
          <cell r="I190">
            <v>8042595</v>
          </cell>
          <cell r="J190">
            <v>9484</v>
          </cell>
          <cell r="K190">
            <v>30.01</v>
          </cell>
          <cell r="L190">
            <v>3.1</v>
          </cell>
          <cell r="M190">
            <v>1.2</v>
          </cell>
        </row>
        <row r="191">
          <cell r="A191">
            <v>42941</v>
          </cell>
          <cell r="B191">
            <v>258.60000000000002</v>
          </cell>
          <cell r="C191">
            <v>259.39999999999998</v>
          </cell>
          <cell r="D191">
            <v>252.1</v>
          </cell>
          <cell r="E191">
            <v>253.25</v>
          </cell>
          <cell r="F191">
            <v>256.49150205961502</v>
          </cell>
          <cell r="G191">
            <v>61662</v>
          </cell>
          <cell r="H191">
            <v>1198</v>
          </cell>
          <cell r="I191">
            <v>15815779</v>
          </cell>
          <cell r="J191">
            <v>19674</v>
          </cell>
          <cell r="K191">
            <v>31.91</v>
          </cell>
          <cell r="L191">
            <v>7.3</v>
          </cell>
          <cell r="M191">
            <v>-5.35</v>
          </cell>
        </row>
        <row r="192">
          <cell r="A192">
            <v>42940</v>
          </cell>
          <cell r="B192">
            <v>252.25</v>
          </cell>
          <cell r="C192">
            <v>256.2</v>
          </cell>
          <cell r="D192">
            <v>248.55</v>
          </cell>
          <cell r="E192">
            <v>254.95</v>
          </cell>
          <cell r="F192">
            <v>253.23444391934399</v>
          </cell>
          <cell r="G192">
            <v>50784</v>
          </cell>
          <cell r="H192">
            <v>996</v>
          </cell>
          <cell r="I192">
            <v>12860258</v>
          </cell>
          <cell r="J192">
            <v>13964</v>
          </cell>
          <cell r="K192">
            <v>27.5</v>
          </cell>
          <cell r="L192">
            <v>7.65</v>
          </cell>
          <cell r="M192">
            <v>2.7</v>
          </cell>
        </row>
        <row r="193">
          <cell r="A193">
            <v>42937</v>
          </cell>
          <cell r="B193">
            <v>254.75</v>
          </cell>
          <cell r="C193">
            <v>254.85</v>
          </cell>
          <cell r="D193">
            <v>250.15</v>
          </cell>
          <cell r="E193">
            <v>252.25</v>
          </cell>
          <cell r="F193">
            <v>252.49025428274999</v>
          </cell>
          <cell r="G193">
            <v>27961</v>
          </cell>
          <cell r="H193">
            <v>546</v>
          </cell>
          <cell r="I193">
            <v>7059880</v>
          </cell>
          <cell r="J193">
            <v>9604</v>
          </cell>
          <cell r="K193">
            <v>34.35</v>
          </cell>
          <cell r="L193">
            <v>4.7</v>
          </cell>
          <cell r="M193">
            <v>-2.5</v>
          </cell>
        </row>
        <row r="194">
          <cell r="A194">
            <v>42936</v>
          </cell>
          <cell r="B194">
            <v>256</v>
          </cell>
          <cell r="C194">
            <v>256</v>
          </cell>
          <cell r="D194">
            <v>253</v>
          </cell>
          <cell r="E194">
            <v>253.7</v>
          </cell>
          <cell r="F194">
            <v>254.36205085770601</v>
          </cell>
          <cell r="G194">
            <v>31421</v>
          </cell>
          <cell r="H194">
            <v>569</v>
          </cell>
          <cell r="I194">
            <v>7992310</v>
          </cell>
          <cell r="J194">
            <v>13757</v>
          </cell>
          <cell r="K194">
            <v>43.78</v>
          </cell>
          <cell r="L194">
            <v>3</v>
          </cell>
          <cell r="M194">
            <v>-2.2999999999999998</v>
          </cell>
        </row>
        <row r="195">
          <cell r="A195">
            <v>42935</v>
          </cell>
          <cell r="B195">
            <v>253.1</v>
          </cell>
          <cell r="C195">
            <v>257.5</v>
          </cell>
          <cell r="D195">
            <v>253</v>
          </cell>
          <cell r="E195">
            <v>256.35000000000002</v>
          </cell>
          <cell r="F195">
            <v>256.17558685445999</v>
          </cell>
          <cell r="G195">
            <v>24495</v>
          </cell>
          <cell r="H195">
            <v>567</v>
          </cell>
          <cell r="I195">
            <v>6275021</v>
          </cell>
          <cell r="J195">
            <v>10239</v>
          </cell>
          <cell r="K195">
            <v>41.8</v>
          </cell>
          <cell r="L195">
            <v>4.5</v>
          </cell>
          <cell r="M195">
            <v>3.25</v>
          </cell>
        </row>
        <row r="196">
          <cell r="A196">
            <v>42934</v>
          </cell>
          <cell r="B196">
            <v>252</v>
          </cell>
          <cell r="C196">
            <v>255.5</v>
          </cell>
          <cell r="D196">
            <v>250.9</v>
          </cell>
          <cell r="E196">
            <v>253.05</v>
          </cell>
          <cell r="F196">
            <v>253.83590107752599</v>
          </cell>
          <cell r="G196">
            <v>32389</v>
          </cell>
          <cell r="H196">
            <v>682</v>
          </cell>
          <cell r="I196">
            <v>8221491</v>
          </cell>
          <cell r="J196">
            <v>12086</v>
          </cell>
          <cell r="K196">
            <v>37.32</v>
          </cell>
          <cell r="L196">
            <v>4.5999999999999996</v>
          </cell>
          <cell r="M196">
            <v>1.05</v>
          </cell>
        </row>
        <row r="197">
          <cell r="A197">
            <v>42933</v>
          </cell>
          <cell r="B197">
            <v>254.5</v>
          </cell>
          <cell r="C197">
            <v>255.25</v>
          </cell>
          <cell r="D197">
            <v>251.4</v>
          </cell>
          <cell r="E197">
            <v>252.85</v>
          </cell>
          <cell r="F197">
            <v>253.506067989874</v>
          </cell>
          <cell r="G197">
            <v>42271</v>
          </cell>
          <cell r="H197">
            <v>780</v>
          </cell>
          <cell r="I197">
            <v>10715955</v>
          </cell>
          <cell r="J197">
            <v>21235</v>
          </cell>
          <cell r="K197">
            <v>50.24</v>
          </cell>
          <cell r="L197">
            <v>3.85</v>
          </cell>
          <cell r="M197">
            <v>-1.65</v>
          </cell>
        </row>
        <row r="198">
          <cell r="A198">
            <v>42930</v>
          </cell>
          <cell r="B198">
            <v>253.45</v>
          </cell>
          <cell r="C198">
            <v>256.39999999999998</v>
          </cell>
          <cell r="D198">
            <v>251.5</v>
          </cell>
          <cell r="E198">
            <v>253.15</v>
          </cell>
          <cell r="F198">
            <v>253.12959699662801</v>
          </cell>
          <cell r="G198">
            <v>26104</v>
          </cell>
          <cell r="H198">
            <v>594</v>
          </cell>
          <cell r="I198">
            <v>6607695</v>
          </cell>
          <cell r="J198">
            <v>10956</v>
          </cell>
          <cell r="K198">
            <v>41.97</v>
          </cell>
          <cell r="L198">
            <v>4.9000000000000004</v>
          </cell>
          <cell r="M198">
            <v>-0.3</v>
          </cell>
        </row>
        <row r="199">
          <cell r="A199">
            <v>42929</v>
          </cell>
          <cell r="B199">
            <v>257</v>
          </cell>
          <cell r="C199">
            <v>258</v>
          </cell>
          <cell r="D199">
            <v>254.35</v>
          </cell>
          <cell r="E199">
            <v>255.75</v>
          </cell>
          <cell r="F199">
            <v>256.63751011599601</v>
          </cell>
          <cell r="G199">
            <v>44484</v>
          </cell>
          <cell r="H199">
            <v>927</v>
          </cell>
          <cell r="I199">
            <v>11416263</v>
          </cell>
          <cell r="J199">
            <v>17795</v>
          </cell>
          <cell r="K199">
            <v>40</v>
          </cell>
          <cell r="L199">
            <v>3.65</v>
          </cell>
          <cell r="M199">
            <v>-1.25</v>
          </cell>
        </row>
        <row r="200">
          <cell r="A200">
            <v>42928</v>
          </cell>
          <cell r="B200">
            <v>258</v>
          </cell>
          <cell r="C200">
            <v>258</v>
          </cell>
          <cell r="D200">
            <v>254</v>
          </cell>
          <cell r="E200">
            <v>257</v>
          </cell>
          <cell r="F200">
            <v>256.17342437377698</v>
          </cell>
          <cell r="G200">
            <v>52138</v>
          </cell>
          <cell r="H200">
            <v>1116</v>
          </cell>
          <cell r="I200">
            <v>13356370</v>
          </cell>
          <cell r="J200">
            <v>26360</v>
          </cell>
          <cell r="K200">
            <v>50.56</v>
          </cell>
          <cell r="L200">
            <v>4</v>
          </cell>
          <cell r="M200">
            <v>-1</v>
          </cell>
        </row>
        <row r="201">
          <cell r="A201">
            <v>42927</v>
          </cell>
          <cell r="B201">
            <v>253</v>
          </cell>
          <cell r="C201">
            <v>256.95</v>
          </cell>
          <cell r="D201">
            <v>252.8</v>
          </cell>
          <cell r="E201">
            <v>254.55</v>
          </cell>
          <cell r="F201">
            <v>255.43036462793501</v>
          </cell>
          <cell r="G201">
            <v>133122</v>
          </cell>
          <cell r="H201">
            <v>2331</v>
          </cell>
          <cell r="I201">
            <v>34003401</v>
          </cell>
          <cell r="J201">
            <v>63844</v>
          </cell>
          <cell r="K201">
            <v>47.96</v>
          </cell>
          <cell r="L201">
            <v>4.1500000000000004</v>
          </cell>
          <cell r="M201">
            <v>1.55</v>
          </cell>
        </row>
        <row r="202">
          <cell r="A202">
            <v>42926</v>
          </cell>
          <cell r="B202">
            <v>249</v>
          </cell>
          <cell r="C202">
            <v>252.8</v>
          </cell>
          <cell r="D202">
            <v>247.1</v>
          </cell>
          <cell r="E202">
            <v>251.35</v>
          </cell>
          <cell r="F202">
            <v>250.643298277116</v>
          </cell>
          <cell r="G202">
            <v>458882</v>
          </cell>
          <cell r="H202">
            <v>6866</v>
          </cell>
          <cell r="I202">
            <v>115015698</v>
          </cell>
          <cell r="J202">
            <v>270979</v>
          </cell>
          <cell r="K202">
            <v>59.05</v>
          </cell>
          <cell r="L202">
            <v>5.7</v>
          </cell>
          <cell r="M202">
            <v>2.35</v>
          </cell>
        </row>
        <row r="203">
          <cell r="A203">
            <v>42923</v>
          </cell>
          <cell r="B203">
            <v>244</v>
          </cell>
          <cell r="C203">
            <v>246</v>
          </cell>
          <cell r="D203">
            <v>241.45</v>
          </cell>
          <cell r="E203">
            <v>245.15</v>
          </cell>
          <cell r="F203">
            <v>244.567883511074</v>
          </cell>
          <cell r="G203">
            <v>24380</v>
          </cell>
          <cell r="H203">
            <v>483</v>
          </cell>
          <cell r="I203">
            <v>5962565</v>
          </cell>
          <cell r="J203">
            <v>7253</v>
          </cell>
          <cell r="K203">
            <v>29.75</v>
          </cell>
          <cell r="L203">
            <v>4.55</v>
          </cell>
          <cell r="M203">
            <v>1.1499999999999999</v>
          </cell>
        </row>
        <row r="204">
          <cell r="A204">
            <v>42922</v>
          </cell>
          <cell r="B204">
            <v>248</v>
          </cell>
          <cell r="C204">
            <v>248</v>
          </cell>
          <cell r="D204">
            <v>244</v>
          </cell>
          <cell r="E204">
            <v>244.5</v>
          </cell>
          <cell r="F204">
            <v>245.656055930945</v>
          </cell>
          <cell r="G204">
            <v>25603</v>
          </cell>
          <cell r="H204">
            <v>750</v>
          </cell>
          <cell r="I204">
            <v>6289532</v>
          </cell>
          <cell r="J204">
            <v>9834</v>
          </cell>
          <cell r="K204">
            <v>38.409999999999997</v>
          </cell>
          <cell r="L204">
            <v>4</v>
          </cell>
          <cell r="M204">
            <v>-3.5</v>
          </cell>
        </row>
        <row r="205">
          <cell r="A205">
            <v>42921</v>
          </cell>
          <cell r="B205">
            <v>244</v>
          </cell>
          <cell r="C205">
            <v>247.15</v>
          </cell>
          <cell r="D205">
            <v>243</v>
          </cell>
          <cell r="E205">
            <v>244.6</v>
          </cell>
          <cell r="F205">
            <v>244.82196187450299</v>
          </cell>
          <cell r="G205">
            <v>25180</v>
          </cell>
          <cell r="H205">
            <v>754</v>
          </cell>
          <cell r="I205">
            <v>6164617</v>
          </cell>
          <cell r="J205">
            <v>9993</v>
          </cell>
          <cell r="K205">
            <v>39.69</v>
          </cell>
          <cell r="L205">
            <v>4.1500000000000004</v>
          </cell>
          <cell r="M205">
            <v>0.6</v>
          </cell>
        </row>
        <row r="206">
          <cell r="A206">
            <v>42920</v>
          </cell>
          <cell r="B206">
            <v>246.2</v>
          </cell>
          <cell r="C206">
            <v>249.65</v>
          </cell>
          <cell r="D206">
            <v>243</v>
          </cell>
          <cell r="E206">
            <v>244.5</v>
          </cell>
          <cell r="F206">
            <v>246.516601213852</v>
          </cell>
          <cell r="G206">
            <v>25209</v>
          </cell>
          <cell r="H206">
            <v>587</v>
          </cell>
          <cell r="I206">
            <v>6214437</v>
          </cell>
          <cell r="J206">
            <v>8462</v>
          </cell>
          <cell r="K206">
            <v>33.57</v>
          </cell>
          <cell r="L206">
            <v>6.65</v>
          </cell>
          <cell r="M206">
            <v>-1.7</v>
          </cell>
        </row>
        <row r="207">
          <cell r="A207">
            <v>42919</v>
          </cell>
          <cell r="B207">
            <v>250</v>
          </cell>
          <cell r="C207">
            <v>250</v>
          </cell>
          <cell r="D207">
            <v>244.5</v>
          </cell>
          <cell r="E207">
            <v>246.6</v>
          </cell>
          <cell r="F207">
            <v>246.03164128942299</v>
          </cell>
          <cell r="G207">
            <v>48797</v>
          </cell>
          <cell r="H207">
            <v>1512</v>
          </cell>
          <cell r="I207">
            <v>12005606</v>
          </cell>
          <cell r="J207">
            <v>20137</v>
          </cell>
          <cell r="K207">
            <v>41.27</v>
          </cell>
          <cell r="L207">
            <v>5.5</v>
          </cell>
          <cell r="M207">
            <v>-3.4</v>
          </cell>
        </row>
        <row r="208">
          <cell r="A208">
            <v>42916</v>
          </cell>
          <cell r="B208">
            <v>239.4</v>
          </cell>
          <cell r="C208">
            <v>247</v>
          </cell>
          <cell r="D208">
            <v>236.1</v>
          </cell>
          <cell r="E208">
            <v>246.15</v>
          </cell>
          <cell r="F208">
            <v>243.69315195547901</v>
          </cell>
          <cell r="G208">
            <v>97035</v>
          </cell>
          <cell r="H208">
            <v>1671</v>
          </cell>
          <cell r="I208">
            <v>23646765</v>
          </cell>
          <cell r="J208">
            <v>50717</v>
          </cell>
          <cell r="K208">
            <v>52.27</v>
          </cell>
          <cell r="L208">
            <v>10.9</v>
          </cell>
          <cell r="M208">
            <v>6.75</v>
          </cell>
        </row>
        <row r="209">
          <cell r="A209">
            <v>42915</v>
          </cell>
          <cell r="B209">
            <v>237.15</v>
          </cell>
          <cell r="C209">
            <v>240.5</v>
          </cell>
          <cell r="D209">
            <v>236.5</v>
          </cell>
          <cell r="E209">
            <v>238.6</v>
          </cell>
          <cell r="F209">
            <v>238.567922188132</v>
          </cell>
          <cell r="G209">
            <v>45957</v>
          </cell>
          <cell r="H209">
            <v>1096</v>
          </cell>
          <cell r="I209">
            <v>10963866</v>
          </cell>
          <cell r="J209">
            <v>11844</v>
          </cell>
          <cell r="K209">
            <v>25.77</v>
          </cell>
          <cell r="L209">
            <v>4</v>
          </cell>
          <cell r="M209">
            <v>1.45</v>
          </cell>
        </row>
        <row r="210">
          <cell r="A210">
            <v>42914</v>
          </cell>
          <cell r="B210">
            <v>239</v>
          </cell>
          <cell r="C210">
            <v>240</v>
          </cell>
          <cell r="D210">
            <v>234.4</v>
          </cell>
          <cell r="E210">
            <v>236.2</v>
          </cell>
          <cell r="F210">
            <v>237.213103507417</v>
          </cell>
          <cell r="G210">
            <v>46644</v>
          </cell>
          <cell r="H210">
            <v>2424</v>
          </cell>
          <cell r="I210">
            <v>11064568</v>
          </cell>
          <cell r="J210">
            <v>16306</v>
          </cell>
          <cell r="K210">
            <v>34.96</v>
          </cell>
          <cell r="L210">
            <v>5.6</v>
          </cell>
          <cell r="M210">
            <v>-2.8</v>
          </cell>
        </row>
        <row r="211">
          <cell r="A211">
            <v>42913</v>
          </cell>
          <cell r="B211">
            <v>245.85</v>
          </cell>
          <cell r="C211">
            <v>245.85</v>
          </cell>
          <cell r="D211">
            <v>240.15</v>
          </cell>
          <cell r="E211">
            <v>241.25</v>
          </cell>
          <cell r="F211">
            <v>241.63422562481099</v>
          </cell>
          <cell r="G211">
            <v>56297</v>
          </cell>
          <cell r="H211">
            <v>1189</v>
          </cell>
          <cell r="I211">
            <v>13603282</v>
          </cell>
          <cell r="J211">
            <v>16279</v>
          </cell>
          <cell r="K211">
            <v>28.92</v>
          </cell>
          <cell r="L211">
            <v>5.7</v>
          </cell>
          <cell r="M211">
            <v>-4.5999999999999996</v>
          </cell>
        </row>
        <row r="212">
          <cell r="A212">
            <v>42909</v>
          </cell>
          <cell r="B212">
            <v>248.7</v>
          </cell>
          <cell r="C212">
            <v>249.5</v>
          </cell>
          <cell r="D212">
            <v>244.1</v>
          </cell>
          <cell r="E212">
            <v>245.2</v>
          </cell>
          <cell r="F212">
            <v>245.83764611689301</v>
          </cell>
          <cell r="G212">
            <v>62450</v>
          </cell>
          <cell r="H212">
            <v>1070</v>
          </cell>
          <cell r="I212">
            <v>15352561</v>
          </cell>
          <cell r="J212">
            <v>25952</v>
          </cell>
          <cell r="K212">
            <v>41.56</v>
          </cell>
          <cell r="L212">
            <v>5.4</v>
          </cell>
          <cell r="M212">
            <v>-3.5</v>
          </cell>
        </row>
        <row r="213">
          <cell r="A213">
            <v>42908</v>
          </cell>
          <cell r="B213">
            <v>252</v>
          </cell>
          <cell r="C213">
            <v>253.5</v>
          </cell>
          <cell r="D213">
            <v>248</v>
          </cell>
          <cell r="E213">
            <v>248.65</v>
          </cell>
          <cell r="F213">
            <v>250.43289935469201</v>
          </cell>
          <cell r="G213">
            <v>44165</v>
          </cell>
          <cell r="H213">
            <v>925</v>
          </cell>
          <cell r="I213">
            <v>11060369</v>
          </cell>
          <cell r="J213">
            <v>18259</v>
          </cell>
          <cell r="K213">
            <v>41.34</v>
          </cell>
          <cell r="L213">
            <v>5.5</v>
          </cell>
          <cell r="M213">
            <v>-3.35</v>
          </cell>
        </row>
        <row r="214">
          <cell r="A214">
            <v>42907</v>
          </cell>
          <cell r="B214">
            <v>250</v>
          </cell>
          <cell r="C214">
            <v>254.45</v>
          </cell>
          <cell r="D214">
            <v>250</v>
          </cell>
          <cell r="E214">
            <v>251.45</v>
          </cell>
          <cell r="F214">
            <v>252.620771249515</v>
          </cell>
          <cell r="G214">
            <v>69731</v>
          </cell>
          <cell r="H214">
            <v>1297</v>
          </cell>
          <cell r="I214">
            <v>17615499</v>
          </cell>
          <cell r="J214">
            <v>16350</v>
          </cell>
          <cell r="K214">
            <v>23.45</v>
          </cell>
          <cell r="L214">
            <v>4.45</v>
          </cell>
          <cell r="M214">
            <v>1.45</v>
          </cell>
        </row>
        <row r="215">
          <cell r="A215">
            <v>42906</v>
          </cell>
          <cell r="B215">
            <v>250.75</v>
          </cell>
          <cell r="C215">
            <v>251.5</v>
          </cell>
          <cell r="D215">
            <v>245</v>
          </cell>
          <cell r="E215">
            <v>248.7</v>
          </cell>
          <cell r="F215">
            <v>248.09053870529601</v>
          </cell>
          <cell r="G215">
            <v>61852</v>
          </cell>
          <cell r="H215">
            <v>1251</v>
          </cell>
          <cell r="I215">
            <v>15344896</v>
          </cell>
          <cell r="J215">
            <v>12483</v>
          </cell>
          <cell r="K215">
            <v>20.18</v>
          </cell>
          <cell r="L215">
            <v>6.5</v>
          </cell>
          <cell r="M215">
            <v>-2.0499999999999998</v>
          </cell>
        </row>
        <row r="216">
          <cell r="A216">
            <v>42905</v>
          </cell>
          <cell r="B216">
            <v>251.3</v>
          </cell>
          <cell r="C216">
            <v>252.4</v>
          </cell>
          <cell r="D216">
            <v>249</v>
          </cell>
          <cell r="E216">
            <v>249.65</v>
          </cell>
          <cell r="F216">
            <v>250.45816046966701</v>
          </cell>
          <cell r="G216">
            <v>38325</v>
          </cell>
          <cell r="H216">
            <v>640</v>
          </cell>
          <cell r="I216">
            <v>9598809</v>
          </cell>
          <cell r="J216">
            <v>20445</v>
          </cell>
          <cell r="K216">
            <v>53.35</v>
          </cell>
          <cell r="L216">
            <v>3.4</v>
          </cell>
          <cell r="M216">
            <v>-1.65</v>
          </cell>
        </row>
        <row r="217">
          <cell r="A217">
            <v>42902</v>
          </cell>
          <cell r="B217">
            <v>254.5</v>
          </cell>
          <cell r="C217">
            <v>258</v>
          </cell>
          <cell r="D217">
            <v>250.15</v>
          </cell>
          <cell r="E217">
            <v>251.3</v>
          </cell>
          <cell r="F217">
            <v>253.57340877498601</v>
          </cell>
          <cell r="G217">
            <v>51077</v>
          </cell>
          <cell r="H217">
            <v>1164</v>
          </cell>
          <cell r="I217">
            <v>12951769</v>
          </cell>
          <cell r="J217">
            <v>20616</v>
          </cell>
          <cell r="K217">
            <v>40.36</v>
          </cell>
          <cell r="L217">
            <v>7.85</v>
          </cell>
          <cell r="M217">
            <v>-3.2</v>
          </cell>
        </row>
        <row r="218">
          <cell r="A218">
            <v>42901</v>
          </cell>
          <cell r="B218">
            <v>249.5</v>
          </cell>
          <cell r="C218">
            <v>257</v>
          </cell>
          <cell r="D218">
            <v>249.5</v>
          </cell>
          <cell r="E218">
            <v>253.1</v>
          </cell>
          <cell r="F218">
            <v>253.959319038789</v>
          </cell>
          <cell r="G218">
            <v>80357</v>
          </cell>
          <cell r="H218">
            <v>1543</v>
          </cell>
          <cell r="I218">
            <v>20407409</v>
          </cell>
          <cell r="J218">
            <v>30842</v>
          </cell>
          <cell r="K218">
            <v>38.380000000000003</v>
          </cell>
          <cell r="L218">
            <v>7.5</v>
          </cell>
          <cell r="M218">
            <v>3.6</v>
          </cell>
        </row>
        <row r="219">
          <cell r="A219">
            <v>42900</v>
          </cell>
          <cell r="B219">
            <v>250.5</v>
          </cell>
          <cell r="C219">
            <v>251</v>
          </cell>
          <cell r="D219">
            <v>247.7</v>
          </cell>
          <cell r="E219">
            <v>249.25</v>
          </cell>
          <cell r="F219">
            <v>249.27576632607699</v>
          </cell>
          <cell r="G219">
            <v>18008</v>
          </cell>
          <cell r="H219">
            <v>469</v>
          </cell>
          <cell r="I219">
            <v>4488958</v>
          </cell>
          <cell r="J219">
            <v>5076</v>
          </cell>
          <cell r="K219">
            <v>28.19</v>
          </cell>
          <cell r="L219">
            <v>3.3</v>
          </cell>
          <cell r="M219">
            <v>-1.25</v>
          </cell>
        </row>
        <row r="220">
          <cell r="A220">
            <v>42899</v>
          </cell>
          <cell r="B220">
            <v>252.55</v>
          </cell>
          <cell r="C220">
            <v>253.5</v>
          </cell>
          <cell r="D220">
            <v>248.15</v>
          </cell>
          <cell r="E220">
            <v>249.4</v>
          </cell>
          <cell r="F220">
            <v>250.72835288118301</v>
          </cell>
          <cell r="G220">
            <v>39220</v>
          </cell>
          <cell r="H220">
            <v>474</v>
          </cell>
          <cell r="I220">
            <v>9833566</v>
          </cell>
          <cell r="J220">
            <v>25084</v>
          </cell>
          <cell r="K220">
            <v>63.96</v>
          </cell>
          <cell r="L220">
            <v>5.35</v>
          </cell>
          <cell r="M220">
            <v>-3.15</v>
          </cell>
        </row>
        <row r="221">
          <cell r="A221">
            <v>42898</v>
          </cell>
          <cell r="B221">
            <v>250</v>
          </cell>
          <cell r="C221">
            <v>252.35</v>
          </cell>
          <cell r="D221">
            <v>248</v>
          </cell>
          <cell r="E221">
            <v>251</v>
          </cell>
          <cell r="F221">
            <v>250.48793109960999</v>
          </cell>
          <cell r="G221">
            <v>26473</v>
          </cell>
          <cell r="H221">
            <v>609</v>
          </cell>
          <cell r="I221">
            <v>6631167</v>
          </cell>
          <cell r="J221">
            <v>6559</v>
          </cell>
          <cell r="K221">
            <v>24.78</v>
          </cell>
          <cell r="L221">
            <v>4.3499999999999996</v>
          </cell>
          <cell r="M221">
            <v>1</v>
          </cell>
        </row>
        <row r="222">
          <cell r="A222">
            <v>42895</v>
          </cell>
          <cell r="B222">
            <v>251</v>
          </cell>
          <cell r="C222">
            <v>253.95</v>
          </cell>
          <cell r="D222">
            <v>249.5</v>
          </cell>
          <cell r="E222">
            <v>251.2</v>
          </cell>
          <cell r="F222">
            <v>251.488045369594</v>
          </cell>
          <cell r="G222">
            <v>31034</v>
          </cell>
          <cell r="H222">
            <v>710</v>
          </cell>
          <cell r="I222">
            <v>7804680</v>
          </cell>
          <cell r="J222">
            <v>7721</v>
          </cell>
          <cell r="K222">
            <v>24.88</v>
          </cell>
          <cell r="L222">
            <v>4.45</v>
          </cell>
          <cell r="M222">
            <v>0.2</v>
          </cell>
        </row>
        <row r="223">
          <cell r="A223">
            <v>42894</v>
          </cell>
          <cell r="B223">
            <v>254.3</v>
          </cell>
          <cell r="C223">
            <v>256.2</v>
          </cell>
          <cell r="D223">
            <v>249.7</v>
          </cell>
          <cell r="E223">
            <v>251.05</v>
          </cell>
          <cell r="F223">
            <v>253.08716229986999</v>
          </cell>
          <cell r="G223">
            <v>44159</v>
          </cell>
          <cell r="H223">
            <v>957</v>
          </cell>
          <cell r="I223">
            <v>11176076</v>
          </cell>
          <cell r="J223">
            <v>13286</v>
          </cell>
          <cell r="K223">
            <v>30.09</v>
          </cell>
          <cell r="L223">
            <v>6.5</v>
          </cell>
          <cell r="M223">
            <v>-3.25</v>
          </cell>
        </row>
        <row r="224">
          <cell r="A224">
            <v>42893</v>
          </cell>
          <cell r="B224">
            <v>251.55</v>
          </cell>
          <cell r="C224">
            <v>254</v>
          </cell>
          <cell r="D224">
            <v>250.55</v>
          </cell>
          <cell r="E224">
            <v>251.8</v>
          </cell>
          <cell r="F224">
            <v>251.55201480263099</v>
          </cell>
          <cell r="G224">
            <v>38912</v>
          </cell>
          <cell r="H224">
            <v>620</v>
          </cell>
          <cell r="I224">
            <v>9788392</v>
          </cell>
          <cell r="J224">
            <v>21841</v>
          </cell>
          <cell r="K224">
            <v>56.13</v>
          </cell>
          <cell r="L224">
            <v>3.45</v>
          </cell>
          <cell r="M224">
            <v>0.25</v>
          </cell>
        </row>
        <row r="225">
          <cell r="A225">
            <v>42892</v>
          </cell>
          <cell r="B225">
            <v>258.85000000000002</v>
          </cell>
          <cell r="C225">
            <v>258.85000000000002</v>
          </cell>
          <cell r="D225">
            <v>250.75</v>
          </cell>
          <cell r="E225">
            <v>251.55</v>
          </cell>
          <cell r="F225">
            <v>252.66107472262999</v>
          </cell>
          <cell r="G225">
            <v>29924</v>
          </cell>
          <cell r="H225">
            <v>713</v>
          </cell>
          <cell r="I225">
            <v>7560630</v>
          </cell>
          <cell r="J225">
            <v>10838</v>
          </cell>
          <cell r="K225">
            <v>36.22</v>
          </cell>
          <cell r="L225">
            <v>8.1</v>
          </cell>
          <cell r="M225">
            <v>-7.3</v>
          </cell>
        </row>
        <row r="226">
          <cell r="A226">
            <v>42891</v>
          </cell>
          <cell r="B226">
            <v>255.5</v>
          </cell>
          <cell r="C226">
            <v>258.5</v>
          </cell>
          <cell r="D226">
            <v>254.75</v>
          </cell>
          <cell r="E226">
            <v>255.75</v>
          </cell>
          <cell r="F226">
            <v>256.36310451178002</v>
          </cell>
          <cell r="G226">
            <v>31451</v>
          </cell>
          <cell r="H226">
            <v>642</v>
          </cell>
          <cell r="I226">
            <v>8062876</v>
          </cell>
          <cell r="J226">
            <v>8620</v>
          </cell>
          <cell r="K226">
            <v>27.41</v>
          </cell>
          <cell r="L226">
            <v>3.75</v>
          </cell>
          <cell r="M226">
            <v>0.25</v>
          </cell>
        </row>
        <row r="227">
          <cell r="A227">
            <v>42888</v>
          </cell>
          <cell r="B227">
            <v>250.35</v>
          </cell>
          <cell r="C227">
            <v>258</v>
          </cell>
          <cell r="D227">
            <v>250.35</v>
          </cell>
          <cell r="E227">
            <v>254.8</v>
          </cell>
          <cell r="F227">
            <v>254.925405477266</v>
          </cell>
          <cell r="G227">
            <v>150440</v>
          </cell>
          <cell r="H227">
            <v>1405</v>
          </cell>
          <cell r="I227">
            <v>38350978</v>
          </cell>
          <cell r="J227">
            <v>104741</v>
          </cell>
          <cell r="K227">
            <v>69.62</v>
          </cell>
          <cell r="L227">
            <v>7.65</v>
          </cell>
          <cell r="M227">
            <v>4.45</v>
          </cell>
        </row>
        <row r="228">
          <cell r="A228">
            <v>42887</v>
          </cell>
          <cell r="B228">
            <v>252</v>
          </cell>
          <cell r="C228">
            <v>254.7</v>
          </cell>
          <cell r="D228">
            <v>250.65</v>
          </cell>
          <cell r="E228">
            <v>251.3</v>
          </cell>
          <cell r="F228">
            <v>252.106890118373</v>
          </cell>
          <cell r="G228">
            <v>31088</v>
          </cell>
          <cell r="H228">
            <v>758</v>
          </cell>
          <cell r="I228">
            <v>7837499</v>
          </cell>
          <cell r="J228">
            <v>8176</v>
          </cell>
          <cell r="K228">
            <v>26.3</v>
          </cell>
          <cell r="L228">
            <v>4.05</v>
          </cell>
          <cell r="M228">
            <v>-0.7</v>
          </cell>
        </row>
        <row r="229">
          <cell r="A229">
            <v>42886</v>
          </cell>
          <cell r="B229">
            <v>257.75</v>
          </cell>
          <cell r="C229">
            <v>258</v>
          </cell>
          <cell r="D229">
            <v>250</v>
          </cell>
          <cell r="E229">
            <v>251.6</v>
          </cell>
          <cell r="F229">
            <v>253.01313737756601</v>
          </cell>
          <cell r="G229">
            <v>107099</v>
          </cell>
          <cell r="H229">
            <v>2327</v>
          </cell>
          <cell r="I229">
            <v>27097454</v>
          </cell>
          <cell r="J229">
            <v>30313</v>
          </cell>
          <cell r="K229">
            <v>28.3</v>
          </cell>
          <cell r="L229">
            <v>8</v>
          </cell>
          <cell r="M229">
            <v>-6.15</v>
          </cell>
        </row>
        <row r="230">
          <cell r="A230">
            <v>42885</v>
          </cell>
          <cell r="B230">
            <v>256</v>
          </cell>
          <cell r="C230">
            <v>266.39999999999998</v>
          </cell>
          <cell r="D230">
            <v>249.8</v>
          </cell>
          <cell r="E230">
            <v>255.95</v>
          </cell>
          <cell r="F230">
            <v>258.69662974608502</v>
          </cell>
          <cell r="G230">
            <v>189867</v>
          </cell>
          <cell r="H230">
            <v>4140</v>
          </cell>
          <cell r="I230">
            <v>49117953</v>
          </cell>
          <cell r="J230">
            <v>19309</v>
          </cell>
          <cell r="K230">
            <v>10.17</v>
          </cell>
          <cell r="L230">
            <v>16.600000000000001</v>
          </cell>
          <cell r="M230">
            <v>-0.05</v>
          </cell>
        </row>
        <row r="231">
          <cell r="A231">
            <v>42884</v>
          </cell>
          <cell r="B231">
            <v>264</v>
          </cell>
          <cell r="C231">
            <v>266.39999999999998</v>
          </cell>
          <cell r="D231">
            <v>255.25</v>
          </cell>
          <cell r="E231">
            <v>257.05</v>
          </cell>
          <cell r="F231">
            <v>259.666283887237</v>
          </cell>
          <cell r="G231">
            <v>88824</v>
          </cell>
          <cell r="H231">
            <v>2147</v>
          </cell>
          <cell r="I231">
            <v>23064598</v>
          </cell>
          <cell r="J231">
            <v>22750</v>
          </cell>
          <cell r="K231">
            <v>25.61</v>
          </cell>
          <cell r="L231">
            <v>11.15</v>
          </cell>
          <cell r="M231">
            <v>-6.95</v>
          </cell>
        </row>
        <row r="232">
          <cell r="A232">
            <v>42881</v>
          </cell>
          <cell r="B232">
            <v>244.8</v>
          </cell>
          <cell r="C232">
            <v>260.85000000000002</v>
          </cell>
          <cell r="D232">
            <v>244.8</v>
          </cell>
          <cell r="E232">
            <v>258.45</v>
          </cell>
          <cell r="F232">
            <v>257.19141801573602</v>
          </cell>
          <cell r="G232">
            <v>152389</v>
          </cell>
          <cell r="H232">
            <v>3266</v>
          </cell>
          <cell r="I232">
            <v>39193143</v>
          </cell>
          <cell r="J232">
            <v>47139</v>
          </cell>
          <cell r="K232">
            <v>30.93</v>
          </cell>
          <cell r="L232">
            <v>16.05</v>
          </cell>
          <cell r="M232">
            <v>13.65</v>
          </cell>
        </row>
        <row r="233">
          <cell r="A233">
            <v>42880</v>
          </cell>
          <cell r="B233">
            <v>242.45</v>
          </cell>
          <cell r="C233">
            <v>245.4</v>
          </cell>
          <cell r="D233">
            <v>239</v>
          </cell>
          <cell r="E233">
            <v>242.9</v>
          </cell>
          <cell r="F233">
            <v>242.07937630606</v>
          </cell>
          <cell r="G233">
            <v>31105</v>
          </cell>
          <cell r="H233">
            <v>884</v>
          </cell>
          <cell r="I233">
            <v>7529879</v>
          </cell>
          <cell r="J233">
            <v>6860</v>
          </cell>
          <cell r="K233">
            <v>22.05</v>
          </cell>
          <cell r="L233">
            <v>6.4</v>
          </cell>
          <cell r="M233">
            <v>0.45</v>
          </cell>
        </row>
        <row r="234">
          <cell r="A234">
            <v>42879</v>
          </cell>
          <cell r="B234">
            <v>243.85</v>
          </cell>
          <cell r="C234">
            <v>243.85</v>
          </cell>
          <cell r="D234">
            <v>235.55</v>
          </cell>
          <cell r="E234">
            <v>242.45</v>
          </cell>
          <cell r="F234">
            <v>239.811835927847</v>
          </cell>
          <cell r="G234">
            <v>32376</v>
          </cell>
          <cell r="H234">
            <v>841</v>
          </cell>
          <cell r="I234">
            <v>7764148</v>
          </cell>
          <cell r="J234">
            <v>8703</v>
          </cell>
          <cell r="K234">
            <v>26.88</v>
          </cell>
          <cell r="L234">
            <v>8.3000000000000007</v>
          </cell>
          <cell r="M234">
            <v>-1.4</v>
          </cell>
        </row>
        <row r="235">
          <cell r="A235">
            <v>42878</v>
          </cell>
          <cell r="B235">
            <v>251</v>
          </cell>
          <cell r="C235">
            <v>251</v>
          </cell>
          <cell r="D235">
            <v>237.3</v>
          </cell>
          <cell r="E235">
            <v>243.85</v>
          </cell>
          <cell r="F235">
            <v>243.53961574960999</v>
          </cell>
          <cell r="G235">
            <v>55849</v>
          </cell>
          <cell r="H235">
            <v>1687</v>
          </cell>
          <cell r="I235">
            <v>13601444</v>
          </cell>
          <cell r="J235">
            <v>12940</v>
          </cell>
          <cell r="K235">
            <v>23.17</v>
          </cell>
          <cell r="L235">
            <v>13.7</v>
          </cell>
          <cell r="M235">
            <v>-7.15</v>
          </cell>
        </row>
        <row r="236">
          <cell r="A236">
            <v>42877</v>
          </cell>
          <cell r="B236">
            <v>250</v>
          </cell>
          <cell r="C236">
            <v>250.85</v>
          </cell>
          <cell r="D236">
            <v>244.8</v>
          </cell>
          <cell r="E236">
            <v>248.4</v>
          </cell>
          <cell r="F236">
            <v>247.42385725499599</v>
          </cell>
          <cell r="G236">
            <v>33122</v>
          </cell>
          <cell r="H236">
            <v>758</v>
          </cell>
          <cell r="I236">
            <v>8195173</v>
          </cell>
          <cell r="J236">
            <v>13733</v>
          </cell>
          <cell r="K236">
            <v>41.46</v>
          </cell>
          <cell r="L236">
            <v>6.05</v>
          </cell>
          <cell r="M236">
            <v>-1.6</v>
          </cell>
        </row>
        <row r="237">
          <cell r="A237">
            <v>42874</v>
          </cell>
          <cell r="B237">
            <v>254.95</v>
          </cell>
          <cell r="C237">
            <v>256</v>
          </cell>
          <cell r="D237">
            <v>242.25</v>
          </cell>
          <cell r="E237">
            <v>248.2</v>
          </cell>
          <cell r="F237">
            <v>249.051286232622</v>
          </cell>
          <cell r="G237">
            <v>49058</v>
          </cell>
          <cell r="H237">
            <v>1197</v>
          </cell>
          <cell r="I237">
            <v>12217958</v>
          </cell>
          <cell r="J237">
            <v>21775</v>
          </cell>
          <cell r="K237">
            <v>44.39</v>
          </cell>
          <cell r="L237">
            <v>13.75</v>
          </cell>
          <cell r="M237">
            <v>-6.75</v>
          </cell>
        </row>
        <row r="238">
          <cell r="A238">
            <v>42873</v>
          </cell>
          <cell r="B238">
            <v>259</v>
          </cell>
          <cell r="C238">
            <v>259</v>
          </cell>
          <cell r="D238">
            <v>253.05</v>
          </cell>
          <cell r="E238">
            <v>254.45</v>
          </cell>
          <cell r="F238">
            <v>256.48469557964899</v>
          </cell>
          <cell r="G238">
            <v>23980</v>
          </cell>
          <cell r="H238">
            <v>491</v>
          </cell>
          <cell r="I238">
            <v>6150503</v>
          </cell>
          <cell r="J238">
            <v>10433</v>
          </cell>
          <cell r="K238">
            <v>43.51</v>
          </cell>
          <cell r="L238">
            <v>5.95</v>
          </cell>
          <cell r="M238">
            <v>-4.55</v>
          </cell>
        </row>
        <row r="239">
          <cell r="A239">
            <v>42872</v>
          </cell>
          <cell r="B239">
            <v>260.39999999999998</v>
          </cell>
          <cell r="C239">
            <v>263.8</v>
          </cell>
          <cell r="D239">
            <v>259.7</v>
          </cell>
          <cell r="E239">
            <v>261.05</v>
          </cell>
          <cell r="F239">
            <v>262.06663929588598</v>
          </cell>
          <cell r="G239">
            <v>38971</v>
          </cell>
          <cell r="H239">
            <v>708</v>
          </cell>
          <cell r="I239">
            <v>10212999</v>
          </cell>
          <cell r="J239">
            <v>14963</v>
          </cell>
          <cell r="K239">
            <v>38.4</v>
          </cell>
          <cell r="L239">
            <v>4.0999999999999996</v>
          </cell>
          <cell r="M239">
            <v>0.65</v>
          </cell>
        </row>
        <row r="240">
          <cell r="A240">
            <v>42871</v>
          </cell>
          <cell r="B240">
            <v>261.85000000000002</v>
          </cell>
          <cell r="C240">
            <v>262.39999999999998</v>
          </cell>
          <cell r="D240">
            <v>258.60000000000002</v>
          </cell>
          <cell r="E240">
            <v>261.2</v>
          </cell>
          <cell r="F240">
            <v>260.510357711962</v>
          </cell>
          <cell r="G240">
            <v>36398</v>
          </cell>
          <cell r="H240">
            <v>805</v>
          </cell>
          <cell r="I240">
            <v>9482056</v>
          </cell>
          <cell r="J240">
            <v>10136</v>
          </cell>
          <cell r="K240">
            <v>27.85</v>
          </cell>
          <cell r="L240">
            <v>3.8</v>
          </cell>
          <cell r="M240">
            <v>-0.65</v>
          </cell>
        </row>
        <row r="241">
          <cell r="A241">
            <v>42870</v>
          </cell>
          <cell r="B241">
            <v>257.3</v>
          </cell>
          <cell r="C241">
            <v>263</v>
          </cell>
          <cell r="D241">
            <v>257.3</v>
          </cell>
          <cell r="E241">
            <v>259.35000000000002</v>
          </cell>
          <cell r="F241">
            <v>260.47702705297303</v>
          </cell>
          <cell r="G241">
            <v>52083</v>
          </cell>
          <cell r="H241">
            <v>1053</v>
          </cell>
          <cell r="I241">
            <v>13566425</v>
          </cell>
          <cell r="J241">
            <v>13678</v>
          </cell>
          <cell r="K241">
            <v>26.26</v>
          </cell>
          <cell r="L241">
            <v>5.7</v>
          </cell>
          <cell r="M241">
            <v>2.0499999999999998</v>
          </cell>
        </row>
        <row r="242">
          <cell r="A242">
            <v>42867</v>
          </cell>
          <cell r="B242">
            <v>262.95</v>
          </cell>
          <cell r="C242">
            <v>263.64999999999998</v>
          </cell>
          <cell r="D242">
            <v>255.5</v>
          </cell>
          <cell r="E242">
            <v>256.60000000000002</v>
          </cell>
          <cell r="F242">
            <v>258.83236181887003</v>
          </cell>
          <cell r="G242">
            <v>81831</v>
          </cell>
          <cell r="H242">
            <v>1496</v>
          </cell>
          <cell r="I242">
            <v>21180511</v>
          </cell>
          <cell r="J242">
            <v>15134</v>
          </cell>
          <cell r="K242">
            <v>18.489999999999998</v>
          </cell>
          <cell r="L242">
            <v>8.15</v>
          </cell>
          <cell r="M242">
            <v>-6.35</v>
          </cell>
        </row>
        <row r="243">
          <cell r="A243">
            <v>42866</v>
          </cell>
          <cell r="B243">
            <v>260.5</v>
          </cell>
          <cell r="C243">
            <v>264.89999999999998</v>
          </cell>
          <cell r="D243">
            <v>258</v>
          </cell>
          <cell r="E243">
            <v>261</v>
          </cell>
          <cell r="F243">
            <v>261.188865847822</v>
          </cell>
          <cell r="G243">
            <v>62690</v>
          </cell>
          <cell r="H243">
            <v>1391</v>
          </cell>
          <cell r="I243">
            <v>16373930</v>
          </cell>
          <cell r="J243">
            <v>12971</v>
          </cell>
          <cell r="K243">
            <v>20.69</v>
          </cell>
          <cell r="L243">
            <v>6.9</v>
          </cell>
          <cell r="M243">
            <v>0.5</v>
          </cell>
        </row>
        <row r="244">
          <cell r="A244">
            <v>42865</v>
          </cell>
          <cell r="B244">
            <v>260.7</v>
          </cell>
          <cell r="C244">
            <v>268</v>
          </cell>
          <cell r="D244">
            <v>258.5</v>
          </cell>
          <cell r="E244">
            <v>260.05</v>
          </cell>
          <cell r="F244">
            <v>263.002114690881</v>
          </cell>
          <cell r="G244">
            <v>96468</v>
          </cell>
          <cell r="H244">
            <v>1823</v>
          </cell>
          <cell r="I244">
            <v>25371288</v>
          </cell>
          <cell r="J244">
            <v>29042</v>
          </cell>
          <cell r="K244">
            <v>30.11</v>
          </cell>
          <cell r="L244">
            <v>9.5</v>
          </cell>
          <cell r="M244">
            <v>-0.65</v>
          </cell>
        </row>
        <row r="245">
          <cell r="A245">
            <v>42864</v>
          </cell>
          <cell r="B245">
            <v>264</v>
          </cell>
          <cell r="C245">
            <v>264.2</v>
          </cell>
          <cell r="D245">
            <v>259</v>
          </cell>
          <cell r="E245">
            <v>260</v>
          </cell>
          <cell r="F245">
            <v>260.801242428948</v>
          </cell>
          <cell r="G245">
            <v>32195</v>
          </cell>
          <cell r="H245">
            <v>607</v>
          </cell>
          <cell r="I245">
            <v>8396496</v>
          </cell>
          <cell r="J245">
            <v>12766</v>
          </cell>
          <cell r="K245">
            <v>39.65</v>
          </cell>
          <cell r="L245">
            <v>5.2</v>
          </cell>
          <cell r="M245">
            <v>-4</v>
          </cell>
        </row>
        <row r="246">
          <cell r="A246">
            <v>42863</v>
          </cell>
          <cell r="B246">
            <v>261.89999999999998</v>
          </cell>
          <cell r="C246">
            <v>265</v>
          </cell>
          <cell r="D246">
            <v>260.89999999999998</v>
          </cell>
          <cell r="E246">
            <v>262.14999999999998</v>
          </cell>
          <cell r="F246">
            <v>262.59647965912501</v>
          </cell>
          <cell r="G246">
            <v>59142</v>
          </cell>
          <cell r="H246">
            <v>1001</v>
          </cell>
          <cell r="I246">
            <v>15530481</v>
          </cell>
          <cell r="J246">
            <v>19906</v>
          </cell>
          <cell r="K246">
            <v>33.659999999999997</v>
          </cell>
          <cell r="L246">
            <v>4.0999999999999996</v>
          </cell>
          <cell r="M246">
            <v>0.25</v>
          </cell>
        </row>
        <row r="247">
          <cell r="A247">
            <v>42860</v>
          </cell>
          <cell r="B247">
            <v>255</v>
          </cell>
          <cell r="C247">
            <v>267.39999999999998</v>
          </cell>
          <cell r="D247">
            <v>255</v>
          </cell>
          <cell r="E247">
            <v>259.2</v>
          </cell>
          <cell r="F247">
            <v>262.85664373204901</v>
          </cell>
          <cell r="G247">
            <v>223534</v>
          </cell>
          <cell r="H247">
            <v>3842</v>
          </cell>
          <cell r="I247">
            <v>58757397</v>
          </cell>
          <cell r="J247">
            <v>41981</v>
          </cell>
          <cell r="K247">
            <v>18.78</v>
          </cell>
          <cell r="L247">
            <v>12.4</v>
          </cell>
          <cell r="M247">
            <v>4.2</v>
          </cell>
        </row>
        <row r="248">
          <cell r="A248">
            <v>42859</v>
          </cell>
          <cell r="B248">
            <v>251.65</v>
          </cell>
          <cell r="C248">
            <v>255.75</v>
          </cell>
          <cell r="D248">
            <v>250.35</v>
          </cell>
          <cell r="E248">
            <v>253.75</v>
          </cell>
          <cell r="F248">
            <v>252.796992701585</v>
          </cell>
          <cell r="G248">
            <v>34117</v>
          </cell>
          <cell r="H248">
            <v>728</v>
          </cell>
          <cell r="I248">
            <v>8624675</v>
          </cell>
          <cell r="J248">
            <v>10939</v>
          </cell>
          <cell r="K248">
            <v>32.06</v>
          </cell>
          <cell r="L248">
            <v>5.4</v>
          </cell>
          <cell r="M248">
            <v>2.1</v>
          </cell>
        </row>
        <row r="249">
          <cell r="A249">
            <v>42858</v>
          </cell>
          <cell r="B249">
            <v>255.35</v>
          </cell>
          <cell r="C249">
            <v>256</v>
          </cell>
          <cell r="D249">
            <v>250</v>
          </cell>
          <cell r="E249">
            <v>251.65</v>
          </cell>
          <cell r="F249">
            <v>252.36993995111899</v>
          </cell>
          <cell r="G249">
            <v>61783</v>
          </cell>
          <cell r="H249">
            <v>1265</v>
          </cell>
          <cell r="I249">
            <v>15592172</v>
          </cell>
          <cell r="J249">
            <v>19466</v>
          </cell>
          <cell r="K249">
            <v>31.51</v>
          </cell>
          <cell r="L249">
            <v>6</v>
          </cell>
          <cell r="M249">
            <v>-3.7</v>
          </cell>
        </row>
        <row r="250">
          <cell r="A250">
            <v>42857</v>
          </cell>
          <cell r="B250">
            <v>261</v>
          </cell>
          <cell r="C250">
            <v>263.5</v>
          </cell>
          <cell r="D250">
            <v>253.7</v>
          </cell>
          <cell r="E250">
            <v>258</v>
          </cell>
          <cell r="F250">
            <v>258.43101518543102</v>
          </cell>
          <cell r="G250">
            <v>66116</v>
          </cell>
          <cell r="H250">
            <v>1362</v>
          </cell>
          <cell r="I250">
            <v>17086425</v>
          </cell>
          <cell r="J250">
            <v>12669</v>
          </cell>
          <cell r="K250">
            <v>19.16</v>
          </cell>
          <cell r="L250">
            <v>9.8000000000000007</v>
          </cell>
          <cell r="M250">
            <v>-3</v>
          </cell>
        </row>
        <row r="251">
          <cell r="A251">
            <v>42853</v>
          </cell>
          <cell r="B251">
            <v>263.8</v>
          </cell>
          <cell r="C251">
            <v>265.10000000000002</v>
          </cell>
          <cell r="D251">
            <v>258.05</v>
          </cell>
          <cell r="E251">
            <v>261.3</v>
          </cell>
          <cell r="F251">
            <v>262.68812467286398</v>
          </cell>
          <cell r="G251">
            <v>160484</v>
          </cell>
          <cell r="H251">
            <v>2673</v>
          </cell>
          <cell r="I251">
            <v>42157241</v>
          </cell>
          <cell r="J251">
            <v>43146</v>
          </cell>
          <cell r="K251">
            <v>26.88</v>
          </cell>
          <cell r="L251">
            <v>7.05</v>
          </cell>
          <cell r="M251">
            <v>-2.5</v>
          </cell>
        </row>
        <row r="252">
          <cell r="A252">
            <v>42852</v>
          </cell>
          <cell r="B252">
            <v>256</v>
          </cell>
          <cell r="C252">
            <v>263</v>
          </cell>
          <cell r="D252">
            <v>252</v>
          </cell>
          <cell r="E252">
            <v>261.14999999999998</v>
          </cell>
          <cell r="F252">
            <v>258.02344022742</v>
          </cell>
          <cell r="G252">
            <v>80204</v>
          </cell>
          <cell r="H252">
            <v>1316</v>
          </cell>
          <cell r="I252">
            <v>20694512</v>
          </cell>
          <cell r="J252">
            <v>39694</v>
          </cell>
          <cell r="K252">
            <v>49.49</v>
          </cell>
          <cell r="L252">
            <v>11</v>
          </cell>
          <cell r="M252">
            <v>5.15</v>
          </cell>
        </row>
        <row r="253">
          <cell r="A253">
            <v>42851</v>
          </cell>
          <cell r="B253">
            <v>258</v>
          </cell>
          <cell r="C253">
            <v>260.85000000000002</v>
          </cell>
          <cell r="D253">
            <v>252.6</v>
          </cell>
          <cell r="E253">
            <v>255.25</v>
          </cell>
          <cell r="F253">
            <v>256.686527669474</v>
          </cell>
          <cell r="G253">
            <v>78227</v>
          </cell>
          <cell r="H253">
            <v>1677</v>
          </cell>
          <cell r="I253">
            <v>20079817</v>
          </cell>
          <cell r="J253">
            <v>27736</v>
          </cell>
          <cell r="K253">
            <v>35.46</v>
          </cell>
          <cell r="L253">
            <v>8.25</v>
          </cell>
          <cell r="M253">
            <v>-2.75</v>
          </cell>
        </row>
        <row r="254">
          <cell r="A254">
            <v>42850</v>
          </cell>
          <cell r="B254">
            <v>253.4</v>
          </cell>
          <cell r="C254">
            <v>257.60000000000002</v>
          </cell>
          <cell r="D254">
            <v>252.05</v>
          </cell>
          <cell r="E254">
            <v>256.55</v>
          </cell>
          <cell r="F254">
            <v>254.95302172102899</v>
          </cell>
          <cell r="G254">
            <v>97279</v>
          </cell>
          <cell r="H254">
            <v>1984</v>
          </cell>
          <cell r="I254">
            <v>24801575</v>
          </cell>
          <cell r="J254">
            <v>35033</v>
          </cell>
          <cell r="K254">
            <v>36.01</v>
          </cell>
          <cell r="L254">
            <v>5.55</v>
          </cell>
          <cell r="M254">
            <v>3.15</v>
          </cell>
        </row>
        <row r="255">
          <cell r="A255">
            <v>42849</v>
          </cell>
          <cell r="B255">
            <v>248.7</v>
          </cell>
          <cell r="C255">
            <v>253.35</v>
          </cell>
          <cell r="D255">
            <v>246</v>
          </cell>
          <cell r="E255">
            <v>250.3</v>
          </cell>
          <cell r="F255">
            <v>250.24178592911201</v>
          </cell>
          <cell r="G255">
            <v>88111</v>
          </cell>
          <cell r="H255">
            <v>1656</v>
          </cell>
          <cell r="I255">
            <v>22049054</v>
          </cell>
          <cell r="J255">
            <v>35874</v>
          </cell>
          <cell r="K255">
            <v>40.71</v>
          </cell>
          <cell r="L255">
            <v>7.35</v>
          </cell>
          <cell r="M255">
            <v>1.6</v>
          </cell>
        </row>
        <row r="256">
          <cell r="A256">
            <v>42846</v>
          </cell>
          <cell r="B256">
            <v>249</v>
          </cell>
          <cell r="C256">
            <v>250</v>
          </cell>
          <cell r="D256">
            <v>246</v>
          </cell>
          <cell r="E256">
            <v>247.1</v>
          </cell>
          <cell r="F256">
            <v>247.20448640936999</v>
          </cell>
          <cell r="G256">
            <v>266360</v>
          </cell>
          <cell r="H256">
            <v>1652</v>
          </cell>
          <cell r="I256">
            <v>65845387</v>
          </cell>
          <cell r="J256">
            <v>234472</v>
          </cell>
          <cell r="K256">
            <v>88.03</v>
          </cell>
          <cell r="L256">
            <v>4</v>
          </cell>
          <cell r="M256">
            <v>-1.9</v>
          </cell>
        </row>
        <row r="257">
          <cell r="A257">
            <v>42845</v>
          </cell>
          <cell r="B257">
            <v>248.7</v>
          </cell>
          <cell r="C257">
            <v>250.9</v>
          </cell>
          <cell r="D257">
            <v>245</v>
          </cell>
          <cell r="E257">
            <v>246.45</v>
          </cell>
          <cell r="F257">
            <v>247.68740546899301</v>
          </cell>
          <cell r="G257">
            <v>83306</v>
          </cell>
          <cell r="H257">
            <v>1875</v>
          </cell>
          <cell r="I257">
            <v>20633847</v>
          </cell>
          <cell r="J257">
            <v>28187</v>
          </cell>
          <cell r="K257">
            <v>33.840000000000003</v>
          </cell>
          <cell r="L257">
            <v>5.9</v>
          </cell>
          <cell r="M257">
            <v>-2.25</v>
          </cell>
        </row>
        <row r="258">
          <cell r="A258">
            <v>42844</v>
          </cell>
          <cell r="B258">
            <v>241.5</v>
          </cell>
          <cell r="C258">
            <v>245</v>
          </cell>
          <cell r="D258">
            <v>238</v>
          </cell>
          <cell r="E258">
            <v>244.4</v>
          </cell>
          <cell r="F258">
            <v>242.68240917782001</v>
          </cell>
          <cell r="G258">
            <v>52300</v>
          </cell>
          <cell r="H258">
            <v>892</v>
          </cell>
          <cell r="I258">
            <v>12692290</v>
          </cell>
          <cell r="J258">
            <v>27559</v>
          </cell>
          <cell r="K258">
            <v>52.69</v>
          </cell>
          <cell r="L258">
            <v>7</v>
          </cell>
          <cell r="M258">
            <v>2.9</v>
          </cell>
        </row>
        <row r="259">
          <cell r="A259">
            <v>42843</v>
          </cell>
          <cell r="B259">
            <v>245.4</v>
          </cell>
          <cell r="C259">
            <v>247.5</v>
          </cell>
          <cell r="D259">
            <v>238</v>
          </cell>
          <cell r="E259">
            <v>239.3</v>
          </cell>
          <cell r="F259">
            <v>241.95893566081699</v>
          </cell>
          <cell r="G259">
            <v>65994</v>
          </cell>
          <cell r="H259">
            <v>1573</v>
          </cell>
          <cell r="I259">
            <v>15967838</v>
          </cell>
          <cell r="J259">
            <v>22061</v>
          </cell>
          <cell r="K259">
            <v>33.43</v>
          </cell>
          <cell r="L259">
            <v>9.5</v>
          </cell>
          <cell r="M259">
            <v>-6.1</v>
          </cell>
        </row>
        <row r="260">
          <cell r="A260">
            <v>42842</v>
          </cell>
          <cell r="B260">
            <v>238</v>
          </cell>
          <cell r="C260">
            <v>244</v>
          </cell>
          <cell r="D260">
            <v>237.4</v>
          </cell>
          <cell r="E260">
            <v>241</v>
          </cell>
          <cell r="F260">
            <v>241.563363856254</v>
          </cell>
          <cell r="G260">
            <v>69456</v>
          </cell>
          <cell r="H260">
            <v>1870</v>
          </cell>
          <cell r="I260">
            <v>16778025</v>
          </cell>
          <cell r="J260">
            <v>27961</v>
          </cell>
          <cell r="K260">
            <v>40.26</v>
          </cell>
          <cell r="L260">
            <v>6.6</v>
          </cell>
          <cell r="M260">
            <v>3</v>
          </cell>
        </row>
        <row r="261">
          <cell r="A261">
            <v>42838</v>
          </cell>
          <cell r="B261">
            <v>242</v>
          </cell>
          <cell r="C261">
            <v>242</v>
          </cell>
          <cell r="D261">
            <v>234.15</v>
          </cell>
          <cell r="E261">
            <v>236.1</v>
          </cell>
          <cell r="F261">
            <v>238.06593668610799</v>
          </cell>
          <cell r="G261">
            <v>54522</v>
          </cell>
          <cell r="H261">
            <v>1239</v>
          </cell>
          <cell r="I261">
            <v>12979831</v>
          </cell>
          <cell r="J261">
            <v>21880</v>
          </cell>
          <cell r="K261">
            <v>40.130000000000003</v>
          </cell>
          <cell r="L261">
            <v>7.85</v>
          </cell>
          <cell r="M261">
            <v>-5.9</v>
          </cell>
        </row>
        <row r="262">
          <cell r="A262">
            <v>42837</v>
          </cell>
          <cell r="B262">
            <v>236</v>
          </cell>
          <cell r="C262">
            <v>245.8</v>
          </cell>
          <cell r="D262">
            <v>235.7</v>
          </cell>
          <cell r="E262">
            <v>238.7</v>
          </cell>
          <cell r="F262">
            <v>241.416059206499</v>
          </cell>
          <cell r="G262">
            <v>143768</v>
          </cell>
          <cell r="H262">
            <v>2988</v>
          </cell>
          <cell r="I262">
            <v>34707904</v>
          </cell>
          <cell r="J262">
            <v>37230</v>
          </cell>
          <cell r="K262">
            <v>25.9</v>
          </cell>
          <cell r="L262">
            <v>10.1</v>
          </cell>
          <cell r="M262">
            <v>2.7</v>
          </cell>
        </row>
        <row r="263">
          <cell r="A263">
            <v>42836</v>
          </cell>
          <cell r="B263">
            <v>236.35</v>
          </cell>
          <cell r="C263">
            <v>237.5</v>
          </cell>
          <cell r="D263">
            <v>231</v>
          </cell>
          <cell r="E263">
            <v>232.8</v>
          </cell>
          <cell r="F263">
            <v>234.261633692744</v>
          </cell>
          <cell r="G263">
            <v>109531</v>
          </cell>
          <cell r="H263">
            <v>2511</v>
          </cell>
          <cell r="I263">
            <v>25658911</v>
          </cell>
          <cell r="J263">
            <v>34429</v>
          </cell>
          <cell r="K263">
            <v>31.43</v>
          </cell>
          <cell r="L263">
            <v>6.5</v>
          </cell>
          <cell r="M263">
            <v>-3.55</v>
          </cell>
        </row>
        <row r="264">
          <cell r="A264">
            <v>42835</v>
          </cell>
          <cell r="B264">
            <v>237.05</v>
          </cell>
          <cell r="C264">
            <v>240</v>
          </cell>
          <cell r="D264">
            <v>233.6</v>
          </cell>
          <cell r="E264">
            <v>235.15</v>
          </cell>
          <cell r="F264">
            <v>235.99010816566701</v>
          </cell>
          <cell r="G264">
            <v>35686</v>
          </cell>
          <cell r="H264">
            <v>930</v>
          </cell>
          <cell r="I264">
            <v>8421543</v>
          </cell>
          <cell r="J264">
            <v>12630</v>
          </cell>
          <cell r="K264">
            <v>35.39</v>
          </cell>
          <cell r="L264">
            <v>6.4</v>
          </cell>
          <cell r="M264">
            <v>-1.9</v>
          </cell>
        </row>
        <row r="265">
          <cell r="A265">
            <v>42832</v>
          </cell>
          <cell r="B265">
            <v>241.05</v>
          </cell>
          <cell r="C265">
            <v>241.2</v>
          </cell>
          <cell r="D265">
            <v>237</v>
          </cell>
          <cell r="E265">
            <v>238.05</v>
          </cell>
          <cell r="F265">
            <v>239.3902510046</v>
          </cell>
          <cell r="G265">
            <v>68684</v>
          </cell>
          <cell r="H265">
            <v>1624</v>
          </cell>
          <cell r="I265">
            <v>16442280</v>
          </cell>
          <cell r="J265">
            <v>20739</v>
          </cell>
          <cell r="K265">
            <v>30.19</v>
          </cell>
          <cell r="L265">
            <v>4.2</v>
          </cell>
          <cell r="M265">
            <v>-3</v>
          </cell>
        </row>
        <row r="266">
          <cell r="A266">
            <v>42831</v>
          </cell>
          <cell r="B266">
            <v>246</v>
          </cell>
          <cell r="C266">
            <v>246.7</v>
          </cell>
          <cell r="D266">
            <v>241.4</v>
          </cell>
          <cell r="E266">
            <v>241.9</v>
          </cell>
          <cell r="F266">
            <v>243.14796279586301</v>
          </cell>
          <cell r="G266">
            <v>288140</v>
          </cell>
          <cell r="H266">
            <v>1014</v>
          </cell>
          <cell r="I266">
            <v>70060654</v>
          </cell>
          <cell r="J266">
            <v>264989</v>
          </cell>
          <cell r="K266">
            <v>91.97</v>
          </cell>
          <cell r="L266">
            <v>5.3</v>
          </cell>
          <cell r="M266">
            <v>-4.0999999999999996</v>
          </cell>
        </row>
        <row r="267">
          <cell r="A267">
            <v>42830</v>
          </cell>
          <cell r="B267">
            <v>247</v>
          </cell>
          <cell r="C267">
            <v>249</v>
          </cell>
          <cell r="D267">
            <v>244.25</v>
          </cell>
          <cell r="E267">
            <v>246.45</v>
          </cell>
          <cell r="F267">
            <v>247.777358725113</v>
          </cell>
          <cell r="G267">
            <v>450487</v>
          </cell>
          <cell r="H267">
            <v>1506</v>
          </cell>
          <cell r="I267">
            <v>111620479</v>
          </cell>
          <cell r="J267">
            <v>408974</v>
          </cell>
          <cell r="K267">
            <v>90.78</v>
          </cell>
          <cell r="L267">
            <v>4.75</v>
          </cell>
          <cell r="M267">
            <v>-0.55000000000000004</v>
          </cell>
        </row>
        <row r="268">
          <cell r="A268">
            <v>42828</v>
          </cell>
          <cell r="B268">
            <v>242</v>
          </cell>
          <cell r="C268">
            <v>248.4</v>
          </cell>
          <cell r="D268">
            <v>240.4</v>
          </cell>
          <cell r="E268">
            <v>247.4</v>
          </cell>
          <cell r="F268">
            <v>244.71520096186799</v>
          </cell>
          <cell r="G268">
            <v>116440</v>
          </cell>
          <cell r="H268">
            <v>2645</v>
          </cell>
          <cell r="I268">
            <v>28494638</v>
          </cell>
          <cell r="J268">
            <v>50722</v>
          </cell>
          <cell r="K268">
            <v>43.56</v>
          </cell>
          <cell r="L268">
            <v>8</v>
          </cell>
          <cell r="M268">
            <v>5.4</v>
          </cell>
        </row>
        <row r="269">
          <cell r="A269">
            <v>42825</v>
          </cell>
          <cell r="B269">
            <v>239</v>
          </cell>
          <cell r="C269">
            <v>242.75</v>
          </cell>
          <cell r="D269">
            <v>235</v>
          </cell>
          <cell r="E269">
            <v>241.5</v>
          </cell>
          <cell r="F269">
            <v>239.25923490161</v>
          </cell>
          <cell r="G269">
            <v>135329</v>
          </cell>
          <cell r="H269">
            <v>2051</v>
          </cell>
          <cell r="I269">
            <v>32378713</v>
          </cell>
          <cell r="J269">
            <v>38925</v>
          </cell>
          <cell r="K269">
            <v>28.76</v>
          </cell>
          <cell r="L269">
            <v>7.75</v>
          </cell>
          <cell r="M269">
            <v>2.5</v>
          </cell>
        </row>
        <row r="270">
          <cell r="A270">
            <v>42824</v>
          </cell>
          <cell r="B270">
            <v>235.45</v>
          </cell>
          <cell r="C270">
            <v>239</v>
          </cell>
          <cell r="D270">
            <v>235.2</v>
          </cell>
          <cell r="E270">
            <v>237.4</v>
          </cell>
          <cell r="F270">
            <v>237.98865884214601</v>
          </cell>
          <cell r="G270">
            <v>68247</v>
          </cell>
          <cell r="H270">
            <v>1597</v>
          </cell>
          <cell r="I270">
            <v>16242012</v>
          </cell>
          <cell r="J270">
            <v>34085</v>
          </cell>
          <cell r="K270">
            <v>49.94</v>
          </cell>
          <cell r="L270">
            <v>3.8</v>
          </cell>
          <cell r="M270">
            <v>1.95</v>
          </cell>
        </row>
        <row r="271">
          <cell r="A271">
            <v>42823</v>
          </cell>
          <cell r="B271">
            <v>230.4</v>
          </cell>
          <cell r="C271">
            <v>236.6</v>
          </cell>
          <cell r="D271">
            <v>229.25</v>
          </cell>
          <cell r="E271">
            <v>234.7</v>
          </cell>
          <cell r="F271">
            <v>234.67250854224699</v>
          </cell>
          <cell r="G271">
            <v>133747</v>
          </cell>
          <cell r="H271">
            <v>3248</v>
          </cell>
          <cell r="I271">
            <v>31386744</v>
          </cell>
          <cell r="J271">
            <v>56015</v>
          </cell>
          <cell r="K271">
            <v>41.88</v>
          </cell>
          <cell r="L271">
            <v>7.35</v>
          </cell>
          <cell r="M271">
            <v>4.3</v>
          </cell>
        </row>
        <row r="272">
          <cell r="A272">
            <v>42822</v>
          </cell>
          <cell r="B272">
            <v>234</v>
          </cell>
          <cell r="C272">
            <v>235.45</v>
          </cell>
          <cell r="D272">
            <v>229</v>
          </cell>
          <cell r="E272">
            <v>230.25</v>
          </cell>
          <cell r="F272">
            <v>231.99721620872799</v>
          </cell>
          <cell r="G272">
            <v>13120955</v>
          </cell>
          <cell r="H272">
            <v>2497</v>
          </cell>
          <cell r="I272">
            <v>3044025034</v>
          </cell>
          <cell r="J272">
            <v>13043438</v>
          </cell>
          <cell r="K272">
            <v>99.41</v>
          </cell>
          <cell r="L272">
            <v>6.45</v>
          </cell>
          <cell r="M272">
            <v>-3.75</v>
          </cell>
        </row>
        <row r="273">
          <cell r="A273">
            <v>42821</v>
          </cell>
          <cell r="B273">
            <v>229.55</v>
          </cell>
          <cell r="C273">
            <v>231.85</v>
          </cell>
          <cell r="D273">
            <v>227</v>
          </cell>
          <cell r="E273">
            <v>230.65</v>
          </cell>
          <cell r="F273">
            <v>229.05155340144299</v>
          </cell>
          <cell r="G273">
            <v>57358</v>
          </cell>
          <cell r="H273">
            <v>1021</v>
          </cell>
          <cell r="I273">
            <v>13137939</v>
          </cell>
          <cell r="J273">
            <v>32645</v>
          </cell>
          <cell r="K273">
            <v>56.91</v>
          </cell>
          <cell r="L273">
            <v>4.8499999999999996</v>
          </cell>
          <cell r="M273">
            <v>1.1000000000000001</v>
          </cell>
        </row>
        <row r="274">
          <cell r="A274">
            <v>42818</v>
          </cell>
          <cell r="B274">
            <v>230</v>
          </cell>
          <cell r="C274">
            <v>231.4</v>
          </cell>
          <cell r="D274">
            <v>228.1</v>
          </cell>
          <cell r="E274">
            <v>228.9</v>
          </cell>
          <cell r="F274">
            <v>229.71160931742901</v>
          </cell>
          <cell r="G274">
            <v>32026</v>
          </cell>
          <cell r="H274">
            <v>1224</v>
          </cell>
          <cell r="I274">
            <v>7356744</v>
          </cell>
          <cell r="J274">
            <v>15242</v>
          </cell>
          <cell r="K274">
            <v>47.59</v>
          </cell>
          <cell r="L274">
            <v>3.3</v>
          </cell>
          <cell r="M274">
            <v>-1.1000000000000001</v>
          </cell>
        </row>
        <row r="275">
          <cell r="A275">
            <v>42817</v>
          </cell>
          <cell r="B275">
            <v>230</v>
          </cell>
          <cell r="C275">
            <v>233</v>
          </cell>
          <cell r="D275">
            <v>228</v>
          </cell>
          <cell r="E275">
            <v>231.1</v>
          </cell>
          <cell r="F275">
            <v>230.75768405014099</v>
          </cell>
          <cell r="G275">
            <v>72195</v>
          </cell>
          <cell r="H275">
            <v>1688</v>
          </cell>
          <cell r="I275">
            <v>16659551</v>
          </cell>
          <cell r="J275">
            <v>19392</v>
          </cell>
          <cell r="K275">
            <v>26.86</v>
          </cell>
          <cell r="L275">
            <v>5</v>
          </cell>
          <cell r="M275">
            <v>1.1000000000000001</v>
          </cell>
        </row>
        <row r="276">
          <cell r="A276">
            <v>42816</v>
          </cell>
          <cell r="B276">
            <v>231.35</v>
          </cell>
          <cell r="C276">
            <v>231.35</v>
          </cell>
          <cell r="D276">
            <v>226.6</v>
          </cell>
          <cell r="E276">
            <v>228.1</v>
          </cell>
          <cell r="F276">
            <v>228.08316686642601</v>
          </cell>
          <cell r="G276">
            <v>30036</v>
          </cell>
          <cell r="H276">
            <v>752</v>
          </cell>
          <cell r="I276">
            <v>6850706</v>
          </cell>
          <cell r="J276">
            <v>11349</v>
          </cell>
          <cell r="K276">
            <v>37.78</v>
          </cell>
          <cell r="L276">
            <v>4.75</v>
          </cell>
          <cell r="M276">
            <v>-3.25</v>
          </cell>
        </row>
        <row r="277">
          <cell r="A277">
            <v>42815</v>
          </cell>
          <cell r="B277">
            <v>229.9</v>
          </cell>
          <cell r="C277">
            <v>233</v>
          </cell>
          <cell r="D277">
            <v>225</v>
          </cell>
          <cell r="E277">
            <v>230.35</v>
          </cell>
          <cell r="F277">
            <v>229.204436247969</v>
          </cell>
          <cell r="G277">
            <v>59104</v>
          </cell>
          <cell r="H277">
            <v>1551</v>
          </cell>
          <cell r="I277">
            <v>13546899</v>
          </cell>
          <cell r="J277">
            <v>18927</v>
          </cell>
          <cell r="K277">
            <v>32.020000000000003</v>
          </cell>
          <cell r="L277">
            <v>8</v>
          </cell>
          <cell r="M277">
            <v>0.45</v>
          </cell>
        </row>
        <row r="278">
          <cell r="A278">
            <v>42814</v>
          </cell>
          <cell r="B278">
            <v>229</v>
          </cell>
          <cell r="C278">
            <v>232</v>
          </cell>
          <cell r="D278">
            <v>228</v>
          </cell>
          <cell r="E278">
            <v>230.15</v>
          </cell>
          <cell r="F278">
            <v>230.000284872458</v>
          </cell>
          <cell r="G278">
            <v>122862</v>
          </cell>
          <cell r="H278">
            <v>806</v>
          </cell>
          <cell r="I278">
            <v>28258295</v>
          </cell>
          <cell r="J278">
            <v>109598</v>
          </cell>
          <cell r="K278">
            <v>89.2</v>
          </cell>
          <cell r="L278">
            <v>4</v>
          </cell>
          <cell r="M278">
            <v>1.1499999999999999</v>
          </cell>
        </row>
        <row r="279">
          <cell r="A279">
            <v>42811</v>
          </cell>
          <cell r="B279">
            <v>231</v>
          </cell>
          <cell r="C279">
            <v>233</v>
          </cell>
          <cell r="D279">
            <v>226.75</v>
          </cell>
          <cell r="E279">
            <v>231.55</v>
          </cell>
          <cell r="F279">
            <v>229.52609740742801</v>
          </cell>
          <cell r="G279">
            <v>34946</v>
          </cell>
          <cell r="H279">
            <v>1082</v>
          </cell>
          <cell r="I279">
            <v>8021019</v>
          </cell>
          <cell r="J279">
            <v>14577</v>
          </cell>
          <cell r="K279">
            <v>41.71</v>
          </cell>
          <cell r="L279">
            <v>6.25</v>
          </cell>
          <cell r="M279">
            <v>0.55000000000000004</v>
          </cell>
        </row>
        <row r="280">
          <cell r="A280">
            <v>42810</v>
          </cell>
          <cell r="B280">
            <v>229.1</v>
          </cell>
          <cell r="C280">
            <v>232.7</v>
          </cell>
          <cell r="D280">
            <v>228.15</v>
          </cell>
          <cell r="E280">
            <v>231.3</v>
          </cell>
          <cell r="F280">
            <v>230.20534524419699</v>
          </cell>
          <cell r="G280">
            <v>68285</v>
          </cell>
          <cell r="H280">
            <v>1468</v>
          </cell>
          <cell r="I280">
            <v>15719572</v>
          </cell>
          <cell r="J280">
            <v>42372</v>
          </cell>
          <cell r="K280">
            <v>62.05</v>
          </cell>
          <cell r="L280">
            <v>4.55</v>
          </cell>
          <cell r="M280">
            <v>2.2000000000000002</v>
          </cell>
        </row>
        <row r="281">
          <cell r="A281">
            <v>42809</v>
          </cell>
          <cell r="B281">
            <v>230</v>
          </cell>
          <cell r="C281">
            <v>230</v>
          </cell>
          <cell r="D281">
            <v>226.6</v>
          </cell>
          <cell r="E281">
            <v>227.95</v>
          </cell>
          <cell r="F281">
            <v>227.892656667788</v>
          </cell>
          <cell r="G281">
            <v>56473</v>
          </cell>
          <cell r="H281">
            <v>1910</v>
          </cell>
          <cell r="I281">
            <v>12869782</v>
          </cell>
          <cell r="J281">
            <v>27873</v>
          </cell>
          <cell r="K281">
            <v>49.36</v>
          </cell>
          <cell r="L281">
            <v>3.4</v>
          </cell>
          <cell r="M281">
            <v>-2.0499999999999998</v>
          </cell>
        </row>
        <row r="282">
          <cell r="A282">
            <v>42808</v>
          </cell>
          <cell r="B282">
            <v>225</v>
          </cell>
          <cell r="C282">
            <v>232.3</v>
          </cell>
          <cell r="D282">
            <v>223.55</v>
          </cell>
          <cell r="E282">
            <v>229.3</v>
          </cell>
          <cell r="F282">
            <v>228.664440464373</v>
          </cell>
          <cell r="G282">
            <v>92684</v>
          </cell>
          <cell r="H282">
            <v>2233</v>
          </cell>
          <cell r="I282">
            <v>21193535</v>
          </cell>
          <cell r="J282">
            <v>35029</v>
          </cell>
          <cell r="K282">
            <v>37.79</v>
          </cell>
          <cell r="L282">
            <v>8.75</v>
          </cell>
          <cell r="M282">
            <v>4.3</v>
          </cell>
        </row>
        <row r="283">
          <cell r="A283">
            <v>42804</v>
          </cell>
          <cell r="B283">
            <v>226.95</v>
          </cell>
          <cell r="C283">
            <v>227</v>
          </cell>
          <cell r="D283">
            <v>222.5</v>
          </cell>
          <cell r="E283">
            <v>223.45</v>
          </cell>
          <cell r="F283">
            <v>223.85778231224</v>
          </cell>
          <cell r="G283">
            <v>139181</v>
          </cell>
          <cell r="H283">
            <v>1317</v>
          </cell>
          <cell r="I283">
            <v>31156750</v>
          </cell>
          <cell r="J283">
            <v>113283</v>
          </cell>
          <cell r="K283">
            <v>81.39</v>
          </cell>
          <cell r="L283">
            <v>4.5</v>
          </cell>
          <cell r="M283">
            <v>-3.5</v>
          </cell>
        </row>
        <row r="284">
          <cell r="A284">
            <v>42803</v>
          </cell>
          <cell r="B284">
            <v>223.5</v>
          </cell>
          <cell r="C284">
            <v>229.6</v>
          </cell>
          <cell r="D284">
            <v>222</v>
          </cell>
          <cell r="E284">
            <v>224.4</v>
          </cell>
          <cell r="F284">
            <v>225.321279300117</v>
          </cell>
          <cell r="G284">
            <v>87329</v>
          </cell>
          <cell r="H284">
            <v>2307</v>
          </cell>
          <cell r="I284">
            <v>19677082</v>
          </cell>
          <cell r="J284">
            <v>27256</v>
          </cell>
          <cell r="K284">
            <v>31.21</v>
          </cell>
          <cell r="L284">
            <v>7.6</v>
          </cell>
          <cell r="M284">
            <v>0.9</v>
          </cell>
        </row>
        <row r="285">
          <cell r="A285">
            <v>42802</v>
          </cell>
          <cell r="B285">
            <v>224</v>
          </cell>
          <cell r="C285">
            <v>224.1</v>
          </cell>
          <cell r="D285">
            <v>220.3</v>
          </cell>
          <cell r="E285">
            <v>221</v>
          </cell>
          <cell r="F285">
            <v>221.839484278291</v>
          </cell>
          <cell r="G285">
            <v>56387</v>
          </cell>
          <cell r="H285">
            <v>1995</v>
          </cell>
          <cell r="I285">
            <v>12508863</v>
          </cell>
          <cell r="J285">
            <v>22349</v>
          </cell>
          <cell r="K285">
            <v>39.64</v>
          </cell>
          <cell r="L285">
            <v>3.8</v>
          </cell>
          <cell r="M285">
            <v>-3</v>
          </cell>
        </row>
        <row r="286">
          <cell r="A286">
            <v>42801</v>
          </cell>
          <cell r="B286">
            <v>229</v>
          </cell>
          <cell r="C286">
            <v>229.75</v>
          </cell>
          <cell r="D286">
            <v>222.45</v>
          </cell>
          <cell r="E286">
            <v>223.9</v>
          </cell>
          <cell r="F286">
            <v>225.01753169811599</v>
          </cell>
          <cell r="G286">
            <v>620305</v>
          </cell>
          <cell r="H286">
            <v>2088</v>
          </cell>
          <cell r="I286">
            <v>139579500</v>
          </cell>
          <cell r="J286">
            <v>593258</v>
          </cell>
          <cell r="K286">
            <v>95.64</v>
          </cell>
          <cell r="L286">
            <v>7.3</v>
          </cell>
          <cell r="M286">
            <v>-5.0999999999999996</v>
          </cell>
        </row>
        <row r="287">
          <cell r="A287">
            <v>42800</v>
          </cell>
          <cell r="B287">
            <v>225.65</v>
          </cell>
          <cell r="C287">
            <v>229</v>
          </cell>
          <cell r="D287">
            <v>225.65</v>
          </cell>
          <cell r="E287">
            <v>227.6</v>
          </cell>
          <cell r="F287">
            <v>227.21190633887801</v>
          </cell>
          <cell r="G287">
            <v>25667</v>
          </cell>
          <cell r="H287">
            <v>592</v>
          </cell>
          <cell r="I287">
            <v>5831848</v>
          </cell>
          <cell r="J287">
            <v>11671</v>
          </cell>
          <cell r="K287">
            <v>45.47</v>
          </cell>
          <cell r="L287">
            <v>3.35</v>
          </cell>
          <cell r="M287">
            <v>1.95</v>
          </cell>
        </row>
        <row r="288">
          <cell r="A288">
            <v>42797</v>
          </cell>
          <cell r="B288">
            <v>230.25</v>
          </cell>
          <cell r="C288">
            <v>230.25</v>
          </cell>
          <cell r="D288">
            <v>223.6</v>
          </cell>
          <cell r="E288">
            <v>225.1</v>
          </cell>
          <cell r="F288">
            <v>224.96309958943201</v>
          </cell>
          <cell r="G288">
            <v>177559</v>
          </cell>
          <cell r="H288">
            <v>3741</v>
          </cell>
          <cell r="I288">
            <v>39944223</v>
          </cell>
          <cell r="J288">
            <v>113800</v>
          </cell>
          <cell r="K288">
            <v>64.09</v>
          </cell>
          <cell r="L288">
            <v>6.65</v>
          </cell>
          <cell r="M288">
            <v>-5.15</v>
          </cell>
        </row>
        <row r="289">
          <cell r="A289">
            <v>42796</v>
          </cell>
          <cell r="B289">
            <v>232</v>
          </cell>
          <cell r="C289">
            <v>234.5</v>
          </cell>
          <cell r="D289">
            <v>227.7</v>
          </cell>
          <cell r="E289">
            <v>229.1</v>
          </cell>
          <cell r="F289">
            <v>230.53908587385101</v>
          </cell>
          <cell r="G289">
            <v>65177</v>
          </cell>
          <cell r="H289">
            <v>1795</v>
          </cell>
          <cell r="I289">
            <v>15025846</v>
          </cell>
          <cell r="J289">
            <v>29957</v>
          </cell>
          <cell r="K289">
            <v>45.96</v>
          </cell>
          <cell r="L289">
            <v>6.8</v>
          </cell>
          <cell r="M289">
            <v>-2.9</v>
          </cell>
        </row>
        <row r="290">
          <cell r="A290">
            <v>42795</v>
          </cell>
          <cell r="B290">
            <v>231.75</v>
          </cell>
          <cell r="C290">
            <v>233.35</v>
          </cell>
          <cell r="D290">
            <v>228</v>
          </cell>
          <cell r="E290">
            <v>231.35</v>
          </cell>
          <cell r="F290">
            <v>230.434664070107</v>
          </cell>
          <cell r="G290">
            <v>66755</v>
          </cell>
          <cell r="H290">
            <v>2354</v>
          </cell>
          <cell r="I290">
            <v>15382666</v>
          </cell>
          <cell r="J290">
            <v>24295</v>
          </cell>
          <cell r="K290">
            <v>36.39</v>
          </cell>
          <cell r="L290">
            <v>5.35</v>
          </cell>
          <cell r="M290">
            <v>-0.4</v>
          </cell>
        </row>
        <row r="291">
          <cell r="A291">
            <v>42794</v>
          </cell>
          <cell r="B291">
            <v>231</v>
          </cell>
          <cell r="C291">
            <v>237</v>
          </cell>
          <cell r="D291">
            <v>230</v>
          </cell>
          <cell r="E291">
            <v>231.75</v>
          </cell>
          <cell r="F291">
            <v>233.73625111053201</v>
          </cell>
          <cell r="G291">
            <v>299406</v>
          </cell>
          <cell r="H291">
            <v>2524</v>
          </cell>
          <cell r="I291">
            <v>69982036</v>
          </cell>
          <cell r="J291">
            <v>253267</v>
          </cell>
          <cell r="K291">
            <v>84.59</v>
          </cell>
          <cell r="L291">
            <v>7</v>
          </cell>
          <cell r="M291">
            <v>0.75</v>
          </cell>
        </row>
        <row r="292">
          <cell r="A292">
            <v>42793</v>
          </cell>
          <cell r="B292">
            <v>232</v>
          </cell>
          <cell r="C292">
            <v>235</v>
          </cell>
          <cell r="D292">
            <v>229.85</v>
          </cell>
          <cell r="E292">
            <v>232.65</v>
          </cell>
          <cell r="F292">
            <v>232.33799574759701</v>
          </cell>
          <cell r="G292">
            <v>56909</v>
          </cell>
          <cell r="H292">
            <v>1852</v>
          </cell>
          <cell r="I292">
            <v>13222123</v>
          </cell>
          <cell r="J292">
            <v>25075</v>
          </cell>
          <cell r="K292">
            <v>44.06</v>
          </cell>
          <cell r="L292">
            <v>5.15</v>
          </cell>
          <cell r="M292">
            <v>0.65</v>
          </cell>
        </row>
        <row r="293">
          <cell r="A293">
            <v>42789</v>
          </cell>
          <cell r="B293">
            <v>228.5</v>
          </cell>
          <cell r="C293">
            <v>232.05</v>
          </cell>
          <cell r="D293">
            <v>226.5</v>
          </cell>
          <cell r="E293">
            <v>231.05</v>
          </cell>
          <cell r="F293">
            <v>230.29073984675699</v>
          </cell>
          <cell r="G293">
            <v>80787</v>
          </cell>
          <cell r="H293">
            <v>2074</v>
          </cell>
          <cell r="I293">
            <v>18604498</v>
          </cell>
          <cell r="J293">
            <v>33599</v>
          </cell>
          <cell r="K293">
            <v>41.59</v>
          </cell>
          <cell r="L293">
            <v>5.55</v>
          </cell>
          <cell r="M293">
            <v>2.5499999999999998</v>
          </cell>
        </row>
        <row r="294">
          <cell r="A294">
            <v>42788</v>
          </cell>
          <cell r="B294">
            <v>226</v>
          </cell>
          <cell r="C294">
            <v>234.3</v>
          </cell>
          <cell r="D294">
            <v>224.5</v>
          </cell>
          <cell r="E294">
            <v>228.3</v>
          </cell>
          <cell r="F294">
            <v>231.15902024355</v>
          </cell>
          <cell r="G294">
            <v>165633</v>
          </cell>
          <cell r="H294">
            <v>4017</v>
          </cell>
          <cell r="I294">
            <v>38287562</v>
          </cell>
          <cell r="J294">
            <v>45442</v>
          </cell>
          <cell r="K294">
            <v>27.44</v>
          </cell>
          <cell r="L294">
            <v>9.8000000000000007</v>
          </cell>
          <cell r="M294">
            <v>2.2999999999999998</v>
          </cell>
        </row>
        <row r="295">
          <cell r="A295">
            <v>42787</v>
          </cell>
          <cell r="B295">
            <v>224.85</v>
          </cell>
          <cell r="C295">
            <v>225.8</v>
          </cell>
          <cell r="D295">
            <v>223.8</v>
          </cell>
          <cell r="E295">
            <v>224.45</v>
          </cell>
          <cell r="F295">
            <v>224.66904180773099</v>
          </cell>
          <cell r="G295">
            <v>25402</v>
          </cell>
          <cell r="H295">
            <v>776</v>
          </cell>
          <cell r="I295">
            <v>5707043</v>
          </cell>
          <cell r="J295">
            <v>12561</v>
          </cell>
          <cell r="K295">
            <v>49.45</v>
          </cell>
          <cell r="L295">
            <v>2</v>
          </cell>
          <cell r="M295">
            <v>-0.4</v>
          </cell>
        </row>
        <row r="296">
          <cell r="A296">
            <v>42786</v>
          </cell>
          <cell r="B296">
            <v>224</v>
          </cell>
          <cell r="C296">
            <v>224.95</v>
          </cell>
          <cell r="D296">
            <v>222.4</v>
          </cell>
          <cell r="E296">
            <v>223.4</v>
          </cell>
          <cell r="F296">
            <v>223.68161274443901</v>
          </cell>
          <cell r="G296">
            <v>22347</v>
          </cell>
          <cell r="H296">
            <v>515</v>
          </cell>
          <cell r="I296">
            <v>4998613</v>
          </cell>
          <cell r="J296">
            <v>8425</v>
          </cell>
          <cell r="K296">
            <v>37.700000000000003</v>
          </cell>
          <cell r="L296">
            <v>2.5499999999999998</v>
          </cell>
          <cell r="M296">
            <v>-0.6</v>
          </cell>
        </row>
        <row r="297">
          <cell r="A297">
            <v>42783</v>
          </cell>
          <cell r="B297">
            <v>224.2</v>
          </cell>
          <cell r="C297">
            <v>225</v>
          </cell>
          <cell r="D297">
            <v>221.25</v>
          </cell>
          <cell r="E297">
            <v>223.6</v>
          </cell>
          <cell r="F297">
            <v>223.412750272262</v>
          </cell>
          <cell r="G297">
            <v>23874</v>
          </cell>
          <cell r="H297">
            <v>737</v>
          </cell>
          <cell r="I297">
            <v>5333756</v>
          </cell>
          <cell r="J297">
            <v>7225</v>
          </cell>
          <cell r="K297">
            <v>30.26</v>
          </cell>
          <cell r="L297">
            <v>3.75</v>
          </cell>
          <cell r="M297">
            <v>-0.6</v>
          </cell>
        </row>
        <row r="298">
          <cell r="A298">
            <v>42782</v>
          </cell>
          <cell r="B298">
            <v>225</v>
          </cell>
          <cell r="C298">
            <v>226.35</v>
          </cell>
          <cell r="D298">
            <v>223.1</v>
          </cell>
          <cell r="E298">
            <v>224.15</v>
          </cell>
          <cell r="F298">
            <v>224.55509242479101</v>
          </cell>
          <cell r="G298">
            <v>27590</v>
          </cell>
          <cell r="H298">
            <v>776</v>
          </cell>
          <cell r="I298">
            <v>6195475</v>
          </cell>
          <cell r="J298">
            <v>8452</v>
          </cell>
          <cell r="K298">
            <v>30.63</v>
          </cell>
          <cell r="L298">
            <v>3.25</v>
          </cell>
          <cell r="M298">
            <v>-0.85</v>
          </cell>
        </row>
        <row r="299">
          <cell r="A299">
            <v>42781</v>
          </cell>
          <cell r="B299">
            <v>223</v>
          </cell>
          <cell r="C299">
            <v>224.5</v>
          </cell>
          <cell r="D299">
            <v>217</v>
          </cell>
          <cell r="E299">
            <v>222.55</v>
          </cell>
          <cell r="F299">
            <v>220.214048575921</v>
          </cell>
          <cell r="G299">
            <v>45784</v>
          </cell>
          <cell r="H299">
            <v>968</v>
          </cell>
          <cell r="I299">
            <v>10082280</v>
          </cell>
          <cell r="J299">
            <v>18809</v>
          </cell>
          <cell r="K299">
            <v>41.08</v>
          </cell>
          <cell r="L299">
            <v>7.5</v>
          </cell>
          <cell r="M299">
            <v>-0.45</v>
          </cell>
        </row>
        <row r="300">
          <cell r="A300">
            <v>42780</v>
          </cell>
          <cell r="B300">
            <v>223.1</v>
          </cell>
          <cell r="C300">
            <v>224.65</v>
          </cell>
          <cell r="D300">
            <v>220.25</v>
          </cell>
          <cell r="E300">
            <v>223.05</v>
          </cell>
          <cell r="F300">
            <v>222.77323950843899</v>
          </cell>
          <cell r="G300">
            <v>19611</v>
          </cell>
          <cell r="H300">
            <v>452</v>
          </cell>
          <cell r="I300">
            <v>4368806</v>
          </cell>
          <cell r="J300">
            <v>5401</v>
          </cell>
          <cell r="K300">
            <v>27.54</v>
          </cell>
          <cell r="L300">
            <v>4.4000000000000004</v>
          </cell>
          <cell r="M300">
            <v>-0.05</v>
          </cell>
        </row>
        <row r="301">
          <cell r="A301">
            <v>42779</v>
          </cell>
          <cell r="B301">
            <v>229.3</v>
          </cell>
          <cell r="C301">
            <v>229.5</v>
          </cell>
          <cell r="D301">
            <v>219.5</v>
          </cell>
          <cell r="E301">
            <v>222.55</v>
          </cell>
          <cell r="F301">
            <v>223.219285699897</v>
          </cell>
          <cell r="G301">
            <v>49643</v>
          </cell>
          <cell r="H301">
            <v>1453</v>
          </cell>
          <cell r="I301">
            <v>11081275</v>
          </cell>
          <cell r="J301">
            <v>21657</v>
          </cell>
          <cell r="K301">
            <v>43.63</v>
          </cell>
          <cell r="L301">
            <v>10</v>
          </cell>
          <cell r="M301">
            <v>-6.75</v>
          </cell>
        </row>
        <row r="302">
          <cell r="A302">
            <v>42776</v>
          </cell>
          <cell r="B302">
            <v>226.3</v>
          </cell>
          <cell r="C302">
            <v>231.45</v>
          </cell>
          <cell r="D302">
            <v>226.1</v>
          </cell>
          <cell r="E302">
            <v>229.65</v>
          </cell>
          <cell r="F302">
            <v>229.18567753001699</v>
          </cell>
          <cell r="G302">
            <v>130592</v>
          </cell>
          <cell r="H302">
            <v>2946</v>
          </cell>
          <cell r="I302">
            <v>29929816</v>
          </cell>
          <cell r="J302">
            <v>48684</v>
          </cell>
          <cell r="K302">
            <v>37.28</v>
          </cell>
          <cell r="L302">
            <v>5.35</v>
          </cell>
          <cell r="M302">
            <v>3.35</v>
          </cell>
        </row>
        <row r="303">
          <cell r="A303">
            <v>42775</v>
          </cell>
          <cell r="B303">
            <v>223.95</v>
          </cell>
          <cell r="C303">
            <v>226.5</v>
          </cell>
          <cell r="D303">
            <v>220.5</v>
          </cell>
          <cell r="E303">
            <v>225.4</v>
          </cell>
          <cell r="F303">
            <v>224.047549754534</v>
          </cell>
          <cell r="G303">
            <v>68034</v>
          </cell>
          <cell r="H303">
            <v>1855</v>
          </cell>
          <cell r="I303">
            <v>15242851</v>
          </cell>
          <cell r="J303">
            <v>25314</v>
          </cell>
          <cell r="K303">
            <v>37.21</v>
          </cell>
          <cell r="L303">
            <v>6</v>
          </cell>
          <cell r="M303">
            <v>1.45</v>
          </cell>
        </row>
        <row r="304">
          <cell r="A304">
            <v>42774</v>
          </cell>
          <cell r="B304">
            <v>218.4</v>
          </cell>
          <cell r="C304">
            <v>224</v>
          </cell>
          <cell r="D304">
            <v>217.75</v>
          </cell>
          <cell r="E304">
            <v>222.15</v>
          </cell>
          <cell r="F304">
            <v>221.779614303437</v>
          </cell>
          <cell r="G304">
            <v>127354</v>
          </cell>
          <cell r="H304">
            <v>1775</v>
          </cell>
          <cell r="I304">
            <v>28244521</v>
          </cell>
          <cell r="J304">
            <v>90645</v>
          </cell>
          <cell r="K304">
            <v>71.180000000000007</v>
          </cell>
          <cell r="L304">
            <v>6.25</v>
          </cell>
          <cell r="M304">
            <v>3.75</v>
          </cell>
        </row>
        <row r="305">
          <cell r="A305">
            <v>42773</v>
          </cell>
          <cell r="B305">
            <v>220</v>
          </cell>
          <cell r="C305">
            <v>221.6</v>
          </cell>
          <cell r="D305">
            <v>215</v>
          </cell>
          <cell r="E305">
            <v>216.9</v>
          </cell>
          <cell r="F305">
            <v>218.10910483153799</v>
          </cell>
          <cell r="G305">
            <v>40484</v>
          </cell>
          <cell r="H305">
            <v>2509</v>
          </cell>
          <cell r="I305">
            <v>8829929</v>
          </cell>
          <cell r="J305">
            <v>22660</v>
          </cell>
          <cell r="K305">
            <v>55.97</v>
          </cell>
          <cell r="L305">
            <v>6.6</v>
          </cell>
          <cell r="M305">
            <v>-3.1</v>
          </cell>
        </row>
        <row r="306">
          <cell r="A306">
            <v>42772</v>
          </cell>
          <cell r="B306">
            <v>225.95</v>
          </cell>
          <cell r="C306">
            <v>228</v>
          </cell>
          <cell r="D306">
            <v>219</v>
          </cell>
          <cell r="E306">
            <v>220.2</v>
          </cell>
          <cell r="F306">
            <v>222.40470095656499</v>
          </cell>
          <cell r="G306">
            <v>192982</v>
          </cell>
          <cell r="H306">
            <v>3660</v>
          </cell>
          <cell r="I306">
            <v>42920104</v>
          </cell>
          <cell r="J306">
            <v>138189</v>
          </cell>
          <cell r="K306">
            <v>71.61</v>
          </cell>
          <cell r="L306">
            <v>9</v>
          </cell>
          <cell r="M306">
            <v>-5.75</v>
          </cell>
        </row>
        <row r="307">
          <cell r="A307">
            <v>42769</v>
          </cell>
          <cell r="B307">
            <v>224</v>
          </cell>
          <cell r="C307">
            <v>225.1</v>
          </cell>
          <cell r="D307">
            <v>222</v>
          </cell>
          <cell r="E307">
            <v>223.25</v>
          </cell>
          <cell r="F307">
            <v>223.893633381981</v>
          </cell>
          <cell r="G307">
            <v>63723</v>
          </cell>
          <cell r="H307">
            <v>1847</v>
          </cell>
          <cell r="I307">
            <v>14267174</v>
          </cell>
          <cell r="J307">
            <v>29307</v>
          </cell>
          <cell r="K307">
            <v>45.99</v>
          </cell>
          <cell r="L307">
            <v>3.1</v>
          </cell>
          <cell r="M307">
            <v>-0.75</v>
          </cell>
        </row>
        <row r="308">
          <cell r="A308">
            <v>42768</v>
          </cell>
          <cell r="B308">
            <v>214.2</v>
          </cell>
          <cell r="C308">
            <v>223.3</v>
          </cell>
          <cell r="D308">
            <v>214</v>
          </cell>
          <cell r="E308">
            <v>221.55</v>
          </cell>
          <cell r="F308">
            <v>220.76243323673501</v>
          </cell>
          <cell r="G308">
            <v>153902</v>
          </cell>
          <cell r="H308">
            <v>3916</v>
          </cell>
          <cell r="I308">
            <v>33975780</v>
          </cell>
          <cell r="J308">
            <v>56536</v>
          </cell>
          <cell r="K308">
            <v>36.74</v>
          </cell>
          <cell r="L308">
            <v>9.3000000000000007</v>
          </cell>
          <cell r="M308">
            <v>7.35</v>
          </cell>
        </row>
        <row r="309">
          <cell r="A309">
            <v>42767</v>
          </cell>
          <cell r="B309">
            <v>211.7</v>
          </cell>
          <cell r="C309">
            <v>215.5</v>
          </cell>
          <cell r="D309">
            <v>209.75</v>
          </cell>
          <cell r="E309">
            <v>213.05</v>
          </cell>
          <cell r="F309">
            <v>212.524623524623</v>
          </cell>
          <cell r="G309">
            <v>76167</v>
          </cell>
          <cell r="H309">
            <v>3045</v>
          </cell>
          <cell r="I309">
            <v>16187363</v>
          </cell>
          <cell r="J309">
            <v>28068</v>
          </cell>
          <cell r="K309">
            <v>36.85</v>
          </cell>
          <cell r="L309">
            <v>5.75</v>
          </cell>
          <cell r="M309">
            <v>1.35</v>
          </cell>
        </row>
        <row r="310">
          <cell r="A310">
            <v>42766</v>
          </cell>
          <cell r="B310">
            <v>213</v>
          </cell>
          <cell r="C310">
            <v>213.3</v>
          </cell>
          <cell r="D310">
            <v>209.75</v>
          </cell>
          <cell r="E310">
            <v>211.25</v>
          </cell>
          <cell r="F310">
            <v>211.73320688378899</v>
          </cell>
          <cell r="G310">
            <v>21616</v>
          </cell>
          <cell r="H310">
            <v>778</v>
          </cell>
          <cell r="I310">
            <v>4576825</v>
          </cell>
          <cell r="J310">
            <v>12234</v>
          </cell>
          <cell r="K310">
            <v>56.6</v>
          </cell>
          <cell r="L310">
            <v>3.55</v>
          </cell>
          <cell r="M310">
            <v>-1.75</v>
          </cell>
        </row>
        <row r="311">
          <cell r="A311">
            <v>42765</v>
          </cell>
          <cell r="B311">
            <v>212.7</v>
          </cell>
          <cell r="C311">
            <v>214</v>
          </cell>
          <cell r="D311">
            <v>211.1</v>
          </cell>
          <cell r="E311">
            <v>212.75</v>
          </cell>
          <cell r="F311">
            <v>213.13463337074401</v>
          </cell>
          <cell r="G311">
            <v>21384</v>
          </cell>
          <cell r="H311">
            <v>767</v>
          </cell>
          <cell r="I311">
            <v>4557671</v>
          </cell>
          <cell r="J311">
            <v>12116</v>
          </cell>
          <cell r="K311">
            <v>56.66</v>
          </cell>
          <cell r="L311">
            <v>2.9</v>
          </cell>
          <cell r="M311">
            <v>0.05</v>
          </cell>
        </row>
        <row r="312">
          <cell r="A312">
            <v>42762</v>
          </cell>
          <cell r="B312">
            <v>214.8</v>
          </cell>
          <cell r="C312">
            <v>216.25</v>
          </cell>
          <cell r="D312">
            <v>210.25</v>
          </cell>
          <cell r="E312">
            <v>210.9</v>
          </cell>
          <cell r="F312">
            <v>212.22060351652701</v>
          </cell>
          <cell r="G312">
            <v>242512</v>
          </cell>
          <cell r="H312">
            <v>2110</v>
          </cell>
          <cell r="I312">
            <v>51466043</v>
          </cell>
          <cell r="J312">
            <v>206514</v>
          </cell>
          <cell r="K312">
            <v>85.16</v>
          </cell>
          <cell r="L312">
            <v>6</v>
          </cell>
          <cell r="M312">
            <v>-3.9</v>
          </cell>
        </row>
        <row r="313">
          <cell r="A313">
            <v>42760</v>
          </cell>
          <cell r="B313">
            <v>211.9</v>
          </cell>
          <cell r="C313">
            <v>215</v>
          </cell>
          <cell r="D313">
            <v>210.75</v>
          </cell>
          <cell r="E313">
            <v>213.3</v>
          </cell>
          <cell r="F313">
            <v>212.23154144120099</v>
          </cell>
          <cell r="G313">
            <v>67638</v>
          </cell>
          <cell r="H313">
            <v>2180</v>
          </cell>
          <cell r="I313">
            <v>14354917</v>
          </cell>
          <cell r="J313">
            <v>36064</v>
          </cell>
          <cell r="K313">
            <v>53.32</v>
          </cell>
          <cell r="L313">
            <v>4.25</v>
          </cell>
          <cell r="M313">
            <v>1.4</v>
          </cell>
        </row>
        <row r="314">
          <cell r="A314">
            <v>42759</v>
          </cell>
          <cell r="B314">
            <v>210</v>
          </cell>
          <cell r="C314">
            <v>211.5</v>
          </cell>
          <cell r="D314">
            <v>209.3</v>
          </cell>
          <cell r="E314">
            <v>210.45</v>
          </cell>
          <cell r="F314">
            <v>210.59441772842101</v>
          </cell>
          <cell r="G314">
            <v>20171</v>
          </cell>
          <cell r="H314">
            <v>685</v>
          </cell>
          <cell r="I314">
            <v>4247900</v>
          </cell>
          <cell r="J314">
            <v>12103</v>
          </cell>
          <cell r="K314">
            <v>60</v>
          </cell>
          <cell r="L314">
            <v>2.2000000000000002</v>
          </cell>
          <cell r="M314">
            <v>0.45</v>
          </cell>
        </row>
        <row r="315">
          <cell r="A315">
            <v>42758</v>
          </cell>
          <cell r="B315">
            <v>211.75</v>
          </cell>
          <cell r="C315">
            <v>211.85</v>
          </cell>
          <cell r="D315">
            <v>208</v>
          </cell>
          <cell r="E315">
            <v>209.65</v>
          </cell>
          <cell r="F315">
            <v>209.78222469764401</v>
          </cell>
          <cell r="G315">
            <v>37704</v>
          </cell>
          <cell r="H315">
            <v>1196</v>
          </cell>
          <cell r="I315">
            <v>7909629</v>
          </cell>
          <cell r="J315">
            <v>22101</v>
          </cell>
          <cell r="K315">
            <v>58.62</v>
          </cell>
          <cell r="L315">
            <v>3.85</v>
          </cell>
          <cell r="M315">
            <v>-2.1</v>
          </cell>
        </row>
        <row r="316">
          <cell r="A316">
            <v>42755</v>
          </cell>
          <cell r="B316">
            <v>217</v>
          </cell>
          <cell r="C316">
            <v>217</v>
          </cell>
          <cell r="D316">
            <v>210</v>
          </cell>
          <cell r="E316">
            <v>210.7</v>
          </cell>
          <cell r="F316">
            <v>212.53090647097201</v>
          </cell>
          <cell r="G316">
            <v>134632</v>
          </cell>
          <cell r="H316">
            <v>1512</v>
          </cell>
          <cell r="I316">
            <v>28613461</v>
          </cell>
          <cell r="J316">
            <v>101608</v>
          </cell>
          <cell r="K316">
            <v>75.47</v>
          </cell>
          <cell r="L316">
            <v>7</v>
          </cell>
          <cell r="M316">
            <v>-6.3</v>
          </cell>
        </row>
        <row r="317">
          <cell r="A317">
            <v>42754</v>
          </cell>
          <cell r="B317">
            <v>215.05</v>
          </cell>
          <cell r="C317">
            <v>215.5</v>
          </cell>
          <cell r="D317">
            <v>212.4</v>
          </cell>
          <cell r="E317">
            <v>213.35</v>
          </cell>
          <cell r="F317">
            <v>214.15818108543701</v>
          </cell>
          <cell r="G317">
            <v>14888</v>
          </cell>
          <cell r="H317">
            <v>648</v>
          </cell>
          <cell r="I317">
            <v>3188387</v>
          </cell>
          <cell r="J317">
            <v>7851</v>
          </cell>
          <cell r="K317">
            <v>52.73</v>
          </cell>
          <cell r="L317">
            <v>3.1</v>
          </cell>
          <cell r="M317">
            <v>-1.7</v>
          </cell>
        </row>
        <row r="318">
          <cell r="A318">
            <v>42753</v>
          </cell>
          <cell r="B318">
            <v>215.95</v>
          </cell>
          <cell r="C318">
            <v>217.15</v>
          </cell>
          <cell r="D318">
            <v>214.4</v>
          </cell>
          <cell r="E318">
            <v>214.95</v>
          </cell>
          <cell r="F318">
            <v>215.66246646613999</v>
          </cell>
          <cell r="G318">
            <v>24602</v>
          </cell>
          <cell r="H318">
            <v>999</v>
          </cell>
          <cell r="I318">
            <v>5305728</v>
          </cell>
          <cell r="J318">
            <v>11513</v>
          </cell>
          <cell r="K318">
            <v>46.8</v>
          </cell>
          <cell r="L318">
            <v>2.75</v>
          </cell>
          <cell r="M318">
            <v>-1</v>
          </cell>
        </row>
        <row r="319">
          <cell r="A319">
            <v>42752</v>
          </cell>
          <cell r="B319">
            <v>216</v>
          </cell>
          <cell r="C319">
            <v>216.7</v>
          </cell>
          <cell r="D319">
            <v>213.5</v>
          </cell>
          <cell r="E319">
            <v>215.05</v>
          </cell>
          <cell r="F319">
            <v>215.05532041890399</v>
          </cell>
          <cell r="G319">
            <v>36858</v>
          </cell>
          <cell r="H319">
            <v>1676</v>
          </cell>
          <cell r="I319">
            <v>7926509</v>
          </cell>
          <cell r="J319">
            <v>16883</v>
          </cell>
          <cell r="K319">
            <v>45.81</v>
          </cell>
          <cell r="L319">
            <v>3.2</v>
          </cell>
          <cell r="M319">
            <v>-0.95</v>
          </cell>
        </row>
        <row r="320">
          <cell r="A320">
            <v>42751</v>
          </cell>
          <cell r="B320">
            <v>213</v>
          </cell>
          <cell r="C320">
            <v>215.95</v>
          </cell>
          <cell r="D320">
            <v>212.55</v>
          </cell>
          <cell r="E320">
            <v>213.25</v>
          </cell>
          <cell r="F320">
            <v>214.43356337905101</v>
          </cell>
          <cell r="G320">
            <v>22894</v>
          </cell>
          <cell r="H320">
            <v>1078</v>
          </cell>
          <cell r="I320">
            <v>4909242</v>
          </cell>
          <cell r="J320">
            <v>9068</v>
          </cell>
          <cell r="K320">
            <v>39.61</v>
          </cell>
          <cell r="L320">
            <v>3.4</v>
          </cell>
          <cell r="M320">
            <v>0.25</v>
          </cell>
        </row>
        <row r="321">
          <cell r="A321">
            <v>42748</v>
          </cell>
          <cell r="B321">
            <v>216</v>
          </cell>
          <cell r="C321">
            <v>217.15</v>
          </cell>
          <cell r="D321">
            <v>213.15</v>
          </cell>
          <cell r="E321">
            <v>214</v>
          </cell>
          <cell r="F321">
            <v>214.794031712681</v>
          </cell>
          <cell r="G321">
            <v>30461</v>
          </cell>
          <cell r="H321">
            <v>1222</v>
          </cell>
          <cell r="I321">
            <v>6542841</v>
          </cell>
          <cell r="J321">
            <v>10312</v>
          </cell>
          <cell r="K321">
            <v>33.85</v>
          </cell>
          <cell r="L321">
            <v>4</v>
          </cell>
          <cell r="M321">
            <v>-2</v>
          </cell>
        </row>
        <row r="322">
          <cell r="A322">
            <v>42747</v>
          </cell>
          <cell r="B322">
            <v>217</v>
          </cell>
          <cell r="C322">
            <v>219.95</v>
          </cell>
          <cell r="D322">
            <v>214</v>
          </cell>
          <cell r="E322">
            <v>215.05</v>
          </cell>
          <cell r="F322">
            <v>216.363079655946</v>
          </cell>
          <cell r="G322">
            <v>21392</v>
          </cell>
          <cell r="H322">
            <v>1067</v>
          </cell>
          <cell r="I322">
            <v>4628439</v>
          </cell>
          <cell r="J322">
            <v>9173</v>
          </cell>
          <cell r="K322">
            <v>42.88</v>
          </cell>
          <cell r="L322">
            <v>5.95</v>
          </cell>
          <cell r="M322">
            <v>-1.95</v>
          </cell>
        </row>
        <row r="323">
          <cell r="A323">
            <v>42746</v>
          </cell>
          <cell r="B323">
            <v>222.35</v>
          </cell>
          <cell r="C323">
            <v>222.5</v>
          </cell>
          <cell r="D323">
            <v>218</v>
          </cell>
          <cell r="E323">
            <v>218.55</v>
          </cell>
          <cell r="F323">
            <v>219.61634253450401</v>
          </cell>
          <cell r="G323">
            <v>31880</v>
          </cell>
          <cell r="H323">
            <v>1336</v>
          </cell>
          <cell r="I323">
            <v>7001369</v>
          </cell>
          <cell r="J323">
            <v>13760</v>
          </cell>
          <cell r="K323">
            <v>43.16</v>
          </cell>
          <cell r="L323">
            <v>4.5</v>
          </cell>
          <cell r="M323">
            <v>-3.8</v>
          </cell>
        </row>
        <row r="324">
          <cell r="A324">
            <v>42745</v>
          </cell>
          <cell r="B324">
            <v>226</v>
          </cell>
          <cell r="C324">
            <v>226.95</v>
          </cell>
          <cell r="D324">
            <v>218.75</v>
          </cell>
          <cell r="E324">
            <v>219.85</v>
          </cell>
          <cell r="F324">
            <v>220.37096530349899</v>
          </cell>
          <cell r="G324">
            <v>79374</v>
          </cell>
          <cell r="H324">
            <v>2560</v>
          </cell>
          <cell r="I324">
            <v>17491725</v>
          </cell>
          <cell r="J324">
            <v>27797</v>
          </cell>
          <cell r="K324">
            <v>35.020000000000003</v>
          </cell>
          <cell r="L324">
            <v>8.1999999999999993</v>
          </cell>
          <cell r="M324">
            <v>-6.15</v>
          </cell>
        </row>
        <row r="325">
          <cell r="A325">
            <v>42744</v>
          </cell>
          <cell r="B325">
            <v>220</v>
          </cell>
          <cell r="C325">
            <v>226.9</v>
          </cell>
          <cell r="D325">
            <v>218.9</v>
          </cell>
          <cell r="E325">
            <v>225.3</v>
          </cell>
          <cell r="F325">
            <v>223.39067625726</v>
          </cell>
          <cell r="G325">
            <v>66454</v>
          </cell>
          <cell r="H325">
            <v>2043</v>
          </cell>
          <cell r="I325">
            <v>14845204</v>
          </cell>
          <cell r="J325">
            <v>24898</v>
          </cell>
          <cell r="K325">
            <v>37.47</v>
          </cell>
          <cell r="L325">
            <v>8</v>
          </cell>
          <cell r="M325">
            <v>5.3</v>
          </cell>
        </row>
        <row r="326">
          <cell r="A326">
            <v>42741</v>
          </cell>
          <cell r="B326">
            <v>215.95</v>
          </cell>
          <cell r="C326">
            <v>220.6</v>
          </cell>
          <cell r="D326">
            <v>215.75</v>
          </cell>
          <cell r="E326">
            <v>219.5</v>
          </cell>
          <cell r="F326">
            <v>218.79665499249501</v>
          </cell>
          <cell r="G326">
            <v>55964</v>
          </cell>
          <cell r="H326">
            <v>1775</v>
          </cell>
          <cell r="I326">
            <v>12244736</v>
          </cell>
          <cell r="J326">
            <v>18565</v>
          </cell>
          <cell r="K326">
            <v>33.17</v>
          </cell>
          <cell r="L326">
            <v>4.8499999999999996</v>
          </cell>
          <cell r="M326">
            <v>3.55</v>
          </cell>
        </row>
        <row r="327">
          <cell r="A327">
            <v>42740</v>
          </cell>
          <cell r="B327">
            <v>216.25</v>
          </cell>
          <cell r="C327">
            <v>217.45</v>
          </cell>
          <cell r="D327">
            <v>213.05</v>
          </cell>
          <cell r="E327">
            <v>213.85</v>
          </cell>
          <cell r="F327">
            <v>215.45412617673799</v>
          </cell>
          <cell r="G327">
            <v>52688</v>
          </cell>
          <cell r="H327">
            <v>1643</v>
          </cell>
          <cell r="I327">
            <v>11351847</v>
          </cell>
          <cell r="J327">
            <v>16071</v>
          </cell>
          <cell r="K327">
            <v>30.5</v>
          </cell>
          <cell r="L327">
            <v>4.4000000000000004</v>
          </cell>
          <cell r="M327">
            <v>-2.4</v>
          </cell>
        </row>
        <row r="328">
          <cell r="A328">
            <v>42739</v>
          </cell>
          <cell r="B328">
            <v>214.05</v>
          </cell>
          <cell r="C328">
            <v>218.8</v>
          </cell>
          <cell r="D328">
            <v>213.6</v>
          </cell>
          <cell r="E328">
            <v>214.5</v>
          </cell>
          <cell r="F328">
            <v>215.980300215282</v>
          </cell>
          <cell r="G328">
            <v>33909</v>
          </cell>
          <cell r="H328">
            <v>1297</v>
          </cell>
          <cell r="I328">
            <v>7323676</v>
          </cell>
          <cell r="J328">
            <v>15841</v>
          </cell>
          <cell r="K328">
            <v>46.72</v>
          </cell>
          <cell r="L328">
            <v>5.2</v>
          </cell>
          <cell r="M328">
            <v>0.45</v>
          </cell>
        </row>
        <row r="329">
          <cell r="A329">
            <v>42738</v>
          </cell>
          <cell r="B329">
            <v>213.4</v>
          </cell>
          <cell r="C329">
            <v>214.85</v>
          </cell>
          <cell r="D329">
            <v>210.65</v>
          </cell>
          <cell r="E329">
            <v>213.05</v>
          </cell>
          <cell r="F329">
            <v>213.08672733601799</v>
          </cell>
          <cell r="G329">
            <v>20109</v>
          </cell>
          <cell r="H329">
            <v>753</v>
          </cell>
          <cell r="I329">
            <v>4284961</v>
          </cell>
          <cell r="J329">
            <v>9930</v>
          </cell>
          <cell r="K329">
            <v>49.38</v>
          </cell>
          <cell r="L329">
            <v>4.2</v>
          </cell>
          <cell r="M329">
            <v>-0.35</v>
          </cell>
        </row>
        <row r="330">
          <cell r="A330">
            <v>42737</v>
          </cell>
          <cell r="B330">
            <v>212.8</v>
          </cell>
          <cell r="C330">
            <v>213</v>
          </cell>
          <cell r="D330">
            <v>209.25</v>
          </cell>
          <cell r="E330">
            <v>211.65</v>
          </cell>
          <cell r="F330">
            <v>211.47034193998601</v>
          </cell>
          <cell r="G330">
            <v>25794</v>
          </cell>
          <cell r="H330">
            <v>822</v>
          </cell>
          <cell r="I330">
            <v>5454666</v>
          </cell>
          <cell r="J330">
            <v>12940</v>
          </cell>
          <cell r="K330">
            <v>50.17</v>
          </cell>
          <cell r="L330">
            <v>3.75</v>
          </cell>
          <cell r="M330">
            <v>-1.1499999999999999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SANTO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2687.35</v>
          </cell>
          <cell r="C2">
            <v>2723.65</v>
          </cell>
          <cell r="D2">
            <v>2676</v>
          </cell>
          <cell r="E2">
            <v>2691.15</v>
          </cell>
          <cell r="F2">
            <v>2684.4447115384601</v>
          </cell>
          <cell r="G2">
            <v>416</v>
          </cell>
          <cell r="H2">
            <v>41</v>
          </cell>
          <cell r="I2">
            <v>1116729</v>
          </cell>
          <cell r="J2">
            <v>307</v>
          </cell>
          <cell r="K2">
            <v>73.8</v>
          </cell>
          <cell r="L2">
            <v>47.65</v>
          </cell>
          <cell r="M2">
            <v>3.8</v>
          </cell>
        </row>
        <row r="3">
          <cell r="A3">
            <v>43217</v>
          </cell>
          <cell r="B3">
            <v>2673.95</v>
          </cell>
          <cell r="C3">
            <v>2732.7</v>
          </cell>
          <cell r="D3">
            <v>2673.95</v>
          </cell>
          <cell r="E3">
            <v>2681.75</v>
          </cell>
          <cell r="F3">
            <v>2698.3846153846098</v>
          </cell>
          <cell r="G3">
            <v>117</v>
          </cell>
          <cell r="H3">
            <v>32</v>
          </cell>
          <cell r="I3">
            <v>315711</v>
          </cell>
          <cell r="J3">
            <v>60</v>
          </cell>
          <cell r="K3">
            <v>51.28</v>
          </cell>
          <cell r="L3">
            <v>58.75</v>
          </cell>
          <cell r="M3">
            <v>7.8</v>
          </cell>
        </row>
        <row r="4">
          <cell r="A4">
            <v>43216</v>
          </cell>
          <cell r="B4">
            <v>2707.45</v>
          </cell>
          <cell r="C4">
            <v>2740</v>
          </cell>
          <cell r="D4">
            <v>2705</v>
          </cell>
          <cell r="E4">
            <v>2715.55</v>
          </cell>
          <cell r="F4">
            <v>2727.4530386740298</v>
          </cell>
          <cell r="G4">
            <v>724</v>
          </cell>
          <cell r="H4">
            <v>90</v>
          </cell>
          <cell r="I4">
            <v>1974676</v>
          </cell>
          <cell r="J4">
            <v>287</v>
          </cell>
          <cell r="K4">
            <v>39.64</v>
          </cell>
          <cell r="L4">
            <v>35</v>
          </cell>
          <cell r="M4">
            <v>8.1</v>
          </cell>
        </row>
        <row r="5">
          <cell r="A5">
            <v>43215</v>
          </cell>
          <cell r="B5">
            <v>2671.9</v>
          </cell>
          <cell r="C5">
            <v>2725.05</v>
          </cell>
          <cell r="D5">
            <v>2671.9</v>
          </cell>
          <cell r="E5">
            <v>2707.45</v>
          </cell>
          <cell r="F5">
            <v>2709.8054607508502</v>
          </cell>
          <cell r="G5">
            <v>586</v>
          </cell>
          <cell r="H5">
            <v>74</v>
          </cell>
          <cell r="I5">
            <v>1587946</v>
          </cell>
          <cell r="J5">
            <v>157</v>
          </cell>
          <cell r="K5">
            <v>26.79</v>
          </cell>
          <cell r="L5">
            <v>53.15</v>
          </cell>
          <cell r="M5">
            <v>35.549999999999997</v>
          </cell>
        </row>
        <row r="6">
          <cell r="A6">
            <v>43214</v>
          </cell>
          <cell r="B6">
            <v>2699.05</v>
          </cell>
          <cell r="C6">
            <v>2736.5</v>
          </cell>
          <cell r="D6">
            <v>2670</v>
          </cell>
          <cell r="E6">
            <v>2724.95</v>
          </cell>
          <cell r="F6">
            <v>2716.9666468135702</v>
          </cell>
          <cell r="G6">
            <v>1679</v>
          </cell>
          <cell r="H6">
            <v>122</v>
          </cell>
          <cell r="I6">
            <v>4561787</v>
          </cell>
          <cell r="J6">
            <v>791</v>
          </cell>
          <cell r="K6">
            <v>47.11</v>
          </cell>
          <cell r="L6">
            <v>66.5</v>
          </cell>
          <cell r="M6">
            <v>25.9</v>
          </cell>
        </row>
        <row r="7">
          <cell r="A7">
            <v>43213</v>
          </cell>
          <cell r="B7">
            <v>2643</v>
          </cell>
          <cell r="C7">
            <v>2725</v>
          </cell>
          <cell r="D7">
            <v>2643</v>
          </cell>
          <cell r="E7">
            <v>2700.55</v>
          </cell>
          <cell r="F7">
            <v>2697.6130536130499</v>
          </cell>
          <cell r="G7">
            <v>858</v>
          </cell>
          <cell r="H7">
            <v>95</v>
          </cell>
          <cell r="I7">
            <v>2314552</v>
          </cell>
          <cell r="J7">
            <v>378</v>
          </cell>
          <cell r="K7">
            <v>44.06</v>
          </cell>
          <cell r="L7">
            <v>82</v>
          </cell>
          <cell r="M7">
            <v>57.55</v>
          </cell>
        </row>
        <row r="8">
          <cell r="A8">
            <v>43210</v>
          </cell>
          <cell r="B8">
            <v>2668.05</v>
          </cell>
          <cell r="C8">
            <v>2673.05</v>
          </cell>
          <cell r="D8">
            <v>2649.45</v>
          </cell>
          <cell r="E8">
            <v>2656.5</v>
          </cell>
          <cell r="F8">
            <v>2654.8132992327301</v>
          </cell>
          <cell r="G8">
            <v>391</v>
          </cell>
          <cell r="H8">
            <v>39</v>
          </cell>
          <cell r="I8">
            <v>1038032</v>
          </cell>
          <cell r="J8">
            <v>323</v>
          </cell>
          <cell r="K8">
            <v>82.61</v>
          </cell>
          <cell r="L8">
            <v>23.6</v>
          </cell>
          <cell r="M8">
            <v>-11.55</v>
          </cell>
        </row>
        <row r="9">
          <cell r="A9">
            <v>43209</v>
          </cell>
          <cell r="B9">
            <v>2671.05</v>
          </cell>
          <cell r="C9">
            <v>2690.25</v>
          </cell>
          <cell r="D9">
            <v>2660</v>
          </cell>
          <cell r="E9">
            <v>2679.7</v>
          </cell>
          <cell r="F9">
            <v>2677.7864768683198</v>
          </cell>
          <cell r="G9">
            <v>281</v>
          </cell>
          <cell r="H9">
            <v>43</v>
          </cell>
          <cell r="I9">
            <v>752458</v>
          </cell>
          <cell r="J9">
            <v>144</v>
          </cell>
          <cell r="K9">
            <v>51.25</v>
          </cell>
          <cell r="L9">
            <v>30.25</v>
          </cell>
          <cell r="M9">
            <v>8.65</v>
          </cell>
        </row>
        <row r="10">
          <cell r="A10">
            <v>43208</v>
          </cell>
          <cell r="B10">
            <v>2690.1</v>
          </cell>
          <cell r="C10">
            <v>2700</v>
          </cell>
          <cell r="D10">
            <v>2690</v>
          </cell>
          <cell r="E10">
            <v>2696.55</v>
          </cell>
          <cell r="F10">
            <v>2695.74590163934</v>
          </cell>
          <cell r="G10">
            <v>122</v>
          </cell>
          <cell r="H10">
            <v>13</v>
          </cell>
          <cell r="I10">
            <v>328881</v>
          </cell>
          <cell r="J10">
            <v>60</v>
          </cell>
          <cell r="K10">
            <v>49.18</v>
          </cell>
          <cell r="L10">
            <v>10</v>
          </cell>
          <cell r="M10">
            <v>6.45</v>
          </cell>
        </row>
        <row r="11">
          <cell r="A11">
            <v>43207</v>
          </cell>
          <cell r="B11">
            <v>2668</v>
          </cell>
          <cell r="C11">
            <v>2823.65</v>
          </cell>
          <cell r="D11">
            <v>2668</v>
          </cell>
          <cell r="E11">
            <v>2688.65</v>
          </cell>
          <cell r="F11">
            <v>2727.4335664335599</v>
          </cell>
          <cell r="G11">
            <v>2145</v>
          </cell>
          <cell r="H11">
            <v>250</v>
          </cell>
          <cell r="I11">
            <v>5850345</v>
          </cell>
          <cell r="J11">
            <v>501</v>
          </cell>
          <cell r="K11">
            <v>23.36</v>
          </cell>
          <cell r="L11">
            <v>155.65</v>
          </cell>
          <cell r="M11">
            <v>20.65</v>
          </cell>
        </row>
        <row r="12">
          <cell r="A12">
            <v>43206</v>
          </cell>
          <cell r="B12">
            <v>2665.95</v>
          </cell>
          <cell r="C12">
            <v>2688</v>
          </cell>
          <cell r="D12">
            <v>2660</v>
          </cell>
          <cell r="E12">
            <v>2674.7</v>
          </cell>
          <cell r="F12">
            <v>2672.87936507936</v>
          </cell>
          <cell r="G12">
            <v>315</v>
          </cell>
          <cell r="H12">
            <v>37</v>
          </cell>
          <cell r="I12">
            <v>841957</v>
          </cell>
          <cell r="J12">
            <v>143</v>
          </cell>
          <cell r="K12">
            <v>45.4</v>
          </cell>
          <cell r="L12">
            <v>28</v>
          </cell>
          <cell r="M12">
            <v>8.75</v>
          </cell>
        </row>
        <row r="13">
          <cell r="A13">
            <v>43203</v>
          </cell>
          <cell r="B13">
            <v>2670.5</v>
          </cell>
          <cell r="C13">
            <v>2687.95</v>
          </cell>
          <cell r="D13">
            <v>2655</v>
          </cell>
          <cell r="E13">
            <v>2668.35</v>
          </cell>
          <cell r="F13">
            <v>2663.6619433198298</v>
          </cell>
          <cell r="G13">
            <v>494</v>
          </cell>
          <cell r="H13">
            <v>52</v>
          </cell>
          <cell r="I13">
            <v>1315849</v>
          </cell>
          <cell r="J13">
            <v>379</v>
          </cell>
          <cell r="K13">
            <v>76.72</v>
          </cell>
          <cell r="L13">
            <v>32.950000000000003</v>
          </cell>
          <cell r="M13">
            <v>-2.15</v>
          </cell>
        </row>
        <row r="14">
          <cell r="A14">
            <v>43202</v>
          </cell>
          <cell r="B14">
            <v>2700</v>
          </cell>
          <cell r="C14">
            <v>2719.8</v>
          </cell>
          <cell r="D14">
            <v>2659.95</v>
          </cell>
          <cell r="E14">
            <v>2666.1</v>
          </cell>
          <cell r="F14">
            <v>2683.9733333333302</v>
          </cell>
          <cell r="G14">
            <v>375</v>
          </cell>
          <cell r="H14">
            <v>106</v>
          </cell>
          <cell r="I14">
            <v>1006490</v>
          </cell>
          <cell r="J14">
            <v>238</v>
          </cell>
          <cell r="K14">
            <v>63.47</v>
          </cell>
          <cell r="L14">
            <v>59.85</v>
          </cell>
          <cell r="M14">
            <v>-33.9</v>
          </cell>
        </row>
        <row r="15">
          <cell r="A15">
            <v>43201</v>
          </cell>
          <cell r="B15">
            <v>2680.55</v>
          </cell>
          <cell r="C15">
            <v>2750</v>
          </cell>
          <cell r="D15">
            <v>2655.1</v>
          </cell>
          <cell r="E15">
            <v>2711.1</v>
          </cell>
          <cell r="F15">
            <v>2706.3592644978698</v>
          </cell>
          <cell r="G15">
            <v>2121</v>
          </cell>
          <cell r="H15">
            <v>285</v>
          </cell>
          <cell r="I15">
            <v>5740188</v>
          </cell>
          <cell r="J15">
            <v>782</v>
          </cell>
          <cell r="K15">
            <v>36.869999999999997</v>
          </cell>
          <cell r="L15">
            <v>94.9</v>
          </cell>
          <cell r="M15">
            <v>30.55</v>
          </cell>
        </row>
        <row r="16">
          <cell r="A16">
            <v>43200</v>
          </cell>
          <cell r="B16">
            <v>2669.75</v>
          </cell>
          <cell r="C16">
            <v>2694.15</v>
          </cell>
          <cell r="D16">
            <v>2653</v>
          </cell>
          <cell r="E16">
            <v>2684.75</v>
          </cell>
          <cell r="F16">
            <v>2684.8362355548502</v>
          </cell>
          <cell r="G16">
            <v>25268</v>
          </cell>
          <cell r="H16">
            <v>38</v>
          </cell>
          <cell r="I16">
            <v>67840442</v>
          </cell>
          <cell r="J16">
            <v>25167</v>
          </cell>
          <cell r="K16">
            <v>99.6</v>
          </cell>
          <cell r="L16">
            <v>41.15</v>
          </cell>
          <cell r="M16">
            <v>15</v>
          </cell>
        </row>
        <row r="17">
          <cell r="A17">
            <v>43199</v>
          </cell>
          <cell r="B17">
            <v>2694.9</v>
          </cell>
          <cell r="C17">
            <v>2700</v>
          </cell>
          <cell r="D17">
            <v>2654</v>
          </cell>
          <cell r="E17">
            <v>2664.75</v>
          </cell>
          <cell r="F17">
            <v>2674.4444444444398</v>
          </cell>
          <cell r="G17">
            <v>243</v>
          </cell>
          <cell r="H17">
            <v>41</v>
          </cell>
          <cell r="I17">
            <v>649890</v>
          </cell>
          <cell r="J17">
            <v>133</v>
          </cell>
          <cell r="K17">
            <v>54.73</v>
          </cell>
          <cell r="L17">
            <v>46</v>
          </cell>
          <cell r="M17">
            <v>-30.15</v>
          </cell>
        </row>
        <row r="18">
          <cell r="A18">
            <v>43196</v>
          </cell>
          <cell r="B18">
            <v>2681.65</v>
          </cell>
          <cell r="C18">
            <v>2721.3</v>
          </cell>
          <cell r="D18">
            <v>2665</v>
          </cell>
          <cell r="E18">
            <v>2694.95</v>
          </cell>
          <cell r="F18">
            <v>2698.8072289156598</v>
          </cell>
          <cell r="G18">
            <v>498</v>
          </cell>
          <cell r="H18">
            <v>88</v>
          </cell>
          <cell r="I18">
            <v>1344006</v>
          </cell>
          <cell r="J18">
            <v>224</v>
          </cell>
          <cell r="K18">
            <v>44.98</v>
          </cell>
          <cell r="L18">
            <v>56.3</v>
          </cell>
          <cell r="M18">
            <v>13.3</v>
          </cell>
        </row>
        <row r="19">
          <cell r="A19">
            <v>43195</v>
          </cell>
          <cell r="B19">
            <v>2678.25</v>
          </cell>
          <cell r="C19">
            <v>2750</v>
          </cell>
          <cell r="D19">
            <v>2678</v>
          </cell>
          <cell r="E19">
            <v>2715.05</v>
          </cell>
          <cell r="F19">
            <v>2699.00829875518</v>
          </cell>
          <cell r="G19">
            <v>482</v>
          </cell>
          <cell r="H19">
            <v>82</v>
          </cell>
          <cell r="I19">
            <v>1300922</v>
          </cell>
          <cell r="J19">
            <v>312</v>
          </cell>
          <cell r="K19">
            <v>64.73</v>
          </cell>
          <cell r="L19">
            <v>72</v>
          </cell>
          <cell r="M19">
            <v>36.799999999999997</v>
          </cell>
        </row>
        <row r="20">
          <cell r="A20">
            <v>43194</v>
          </cell>
          <cell r="B20">
            <v>2716.4</v>
          </cell>
          <cell r="C20">
            <v>2733.95</v>
          </cell>
          <cell r="D20">
            <v>2661.5</v>
          </cell>
          <cell r="E20">
            <v>2677.65</v>
          </cell>
          <cell r="F20">
            <v>2694.4381270903</v>
          </cell>
          <cell r="G20">
            <v>598</v>
          </cell>
          <cell r="H20">
            <v>134</v>
          </cell>
          <cell r="I20">
            <v>1611274</v>
          </cell>
          <cell r="J20">
            <v>249</v>
          </cell>
          <cell r="K20">
            <v>41.64</v>
          </cell>
          <cell r="L20">
            <v>72.45</v>
          </cell>
          <cell r="M20">
            <v>-38.75</v>
          </cell>
        </row>
        <row r="21">
          <cell r="A21">
            <v>43193</v>
          </cell>
          <cell r="B21">
            <v>2715.05</v>
          </cell>
          <cell r="C21">
            <v>2738.45</v>
          </cell>
          <cell r="D21">
            <v>2697.8</v>
          </cell>
          <cell r="E21">
            <v>2712.15</v>
          </cell>
          <cell r="F21">
            <v>2717.4688796680398</v>
          </cell>
          <cell r="G21">
            <v>482</v>
          </cell>
          <cell r="H21">
            <v>99</v>
          </cell>
          <cell r="I21">
            <v>1309820</v>
          </cell>
          <cell r="J21">
            <v>273</v>
          </cell>
          <cell r="K21">
            <v>56.64</v>
          </cell>
          <cell r="L21">
            <v>40.65</v>
          </cell>
          <cell r="M21">
            <v>-2.9</v>
          </cell>
        </row>
        <row r="22">
          <cell r="A22">
            <v>43192</v>
          </cell>
          <cell r="B22">
            <v>2761.6</v>
          </cell>
          <cell r="C22">
            <v>2768.65</v>
          </cell>
          <cell r="D22">
            <v>2732.05</v>
          </cell>
          <cell r="E22">
            <v>2745.1</v>
          </cell>
          <cell r="F22">
            <v>2748.390625</v>
          </cell>
          <cell r="G22">
            <v>1216</v>
          </cell>
          <cell r="H22">
            <v>124</v>
          </cell>
          <cell r="I22">
            <v>3342043</v>
          </cell>
          <cell r="J22">
            <v>877</v>
          </cell>
          <cell r="K22">
            <v>72.12</v>
          </cell>
          <cell r="L22">
            <v>36.6</v>
          </cell>
          <cell r="M22">
            <v>-16.5</v>
          </cell>
        </row>
        <row r="23">
          <cell r="A23">
            <v>43187</v>
          </cell>
          <cell r="B23">
            <v>2681</v>
          </cell>
          <cell r="C23">
            <v>2769.9</v>
          </cell>
          <cell r="D23">
            <v>2664.2</v>
          </cell>
          <cell r="E23">
            <v>2744.3</v>
          </cell>
          <cell r="F23">
            <v>2729.7208147044198</v>
          </cell>
          <cell r="G23">
            <v>2013</v>
          </cell>
          <cell r="H23">
            <v>211</v>
          </cell>
          <cell r="I23">
            <v>5494928</v>
          </cell>
          <cell r="J23">
            <v>1138</v>
          </cell>
          <cell r="K23">
            <v>56.53</v>
          </cell>
          <cell r="L23">
            <v>105.7</v>
          </cell>
          <cell r="M23">
            <v>63.3</v>
          </cell>
        </row>
        <row r="24">
          <cell r="A24">
            <v>43186</v>
          </cell>
          <cell r="B24">
            <v>2638.4</v>
          </cell>
          <cell r="C24">
            <v>2685</v>
          </cell>
          <cell r="D24">
            <v>2620</v>
          </cell>
          <cell r="E24">
            <v>2674.1</v>
          </cell>
          <cell r="F24">
            <v>2651.2338624338599</v>
          </cell>
          <cell r="G24">
            <v>945</v>
          </cell>
          <cell r="H24">
            <v>149</v>
          </cell>
          <cell r="I24">
            <v>2505416</v>
          </cell>
          <cell r="J24">
            <v>536</v>
          </cell>
          <cell r="K24">
            <v>56.72</v>
          </cell>
          <cell r="L24">
            <v>65</v>
          </cell>
          <cell r="M24">
            <v>35.700000000000003</v>
          </cell>
        </row>
        <row r="25">
          <cell r="A25">
            <v>43185</v>
          </cell>
          <cell r="B25">
            <v>2585</v>
          </cell>
          <cell r="C25">
            <v>2642</v>
          </cell>
          <cell r="D25">
            <v>2552.1</v>
          </cell>
          <cell r="E25">
            <v>2629.75</v>
          </cell>
          <cell r="F25">
            <v>2604.2509179926501</v>
          </cell>
          <cell r="G25">
            <v>817</v>
          </cell>
          <cell r="H25">
            <v>148</v>
          </cell>
          <cell r="I25">
            <v>2127673</v>
          </cell>
          <cell r="J25">
            <v>488</v>
          </cell>
          <cell r="K25">
            <v>59.73</v>
          </cell>
          <cell r="L25">
            <v>89.9</v>
          </cell>
          <cell r="M25">
            <v>44.75</v>
          </cell>
        </row>
        <row r="26">
          <cell r="A26">
            <v>43182</v>
          </cell>
          <cell r="B26">
            <v>2540</v>
          </cell>
          <cell r="C26">
            <v>2600</v>
          </cell>
          <cell r="D26">
            <v>2538.65</v>
          </cell>
          <cell r="E26">
            <v>2588.9</v>
          </cell>
          <cell r="F26">
            <v>2559.1955656622999</v>
          </cell>
          <cell r="G26">
            <v>1759</v>
          </cell>
          <cell r="H26">
            <v>169</v>
          </cell>
          <cell r="I26">
            <v>4501625</v>
          </cell>
          <cell r="J26">
            <v>1302</v>
          </cell>
          <cell r="K26">
            <v>74.02</v>
          </cell>
          <cell r="L26">
            <v>61.35</v>
          </cell>
          <cell r="M26">
            <v>48.9</v>
          </cell>
        </row>
        <row r="27">
          <cell r="A27">
            <v>43181</v>
          </cell>
          <cell r="B27">
            <v>2569.9499999999998</v>
          </cell>
          <cell r="C27">
            <v>2680</v>
          </cell>
          <cell r="D27">
            <v>2535</v>
          </cell>
          <cell r="E27">
            <v>2587.9499999999998</v>
          </cell>
          <cell r="F27">
            <v>2562.7792094343699</v>
          </cell>
          <cell r="G27">
            <v>4579</v>
          </cell>
          <cell r="H27">
            <v>256</v>
          </cell>
          <cell r="I27">
            <v>11734966</v>
          </cell>
          <cell r="J27">
            <v>2712</v>
          </cell>
          <cell r="K27">
            <v>59.23</v>
          </cell>
          <cell r="L27">
            <v>145</v>
          </cell>
          <cell r="M27">
            <v>18</v>
          </cell>
        </row>
        <row r="28">
          <cell r="A28">
            <v>43180</v>
          </cell>
          <cell r="B28">
            <v>2536.5500000000002</v>
          </cell>
          <cell r="C28">
            <v>2552</v>
          </cell>
          <cell r="D28">
            <v>2525.9499999999998</v>
          </cell>
          <cell r="E28">
            <v>2535</v>
          </cell>
          <cell r="F28">
            <v>2540.9414893617</v>
          </cell>
          <cell r="G28">
            <v>564</v>
          </cell>
          <cell r="H28">
            <v>136</v>
          </cell>
          <cell r="I28">
            <v>1433091</v>
          </cell>
          <cell r="J28">
            <v>306</v>
          </cell>
          <cell r="K28">
            <v>54.26</v>
          </cell>
          <cell r="L28">
            <v>26.05</v>
          </cell>
          <cell r="M28">
            <v>-1.55</v>
          </cell>
        </row>
        <row r="29">
          <cell r="A29">
            <v>43179</v>
          </cell>
          <cell r="B29">
            <v>2549</v>
          </cell>
          <cell r="C29">
            <v>2560</v>
          </cell>
          <cell r="D29">
            <v>2520</v>
          </cell>
          <cell r="E29">
            <v>2556.1999999999998</v>
          </cell>
          <cell r="F29">
            <v>2550.0288379982999</v>
          </cell>
          <cell r="G29">
            <v>1179</v>
          </cell>
          <cell r="H29">
            <v>148</v>
          </cell>
          <cell r="I29">
            <v>3006484</v>
          </cell>
          <cell r="J29">
            <v>881</v>
          </cell>
          <cell r="K29">
            <v>74.72</v>
          </cell>
          <cell r="L29">
            <v>40</v>
          </cell>
          <cell r="M29">
            <v>7.2</v>
          </cell>
        </row>
        <row r="30">
          <cell r="A30">
            <v>43178</v>
          </cell>
          <cell r="B30">
            <v>2520.15</v>
          </cell>
          <cell r="C30">
            <v>2579</v>
          </cell>
          <cell r="D30">
            <v>2502.9499999999998</v>
          </cell>
          <cell r="E30">
            <v>2525</v>
          </cell>
          <cell r="F30">
            <v>2514.6519823788499</v>
          </cell>
          <cell r="G30">
            <v>454</v>
          </cell>
          <cell r="H30">
            <v>121</v>
          </cell>
          <cell r="I30">
            <v>1141652</v>
          </cell>
          <cell r="J30">
            <v>321</v>
          </cell>
          <cell r="K30">
            <v>70.7</v>
          </cell>
          <cell r="L30">
            <v>76.05</v>
          </cell>
          <cell r="M30">
            <v>4.8499999999999996</v>
          </cell>
        </row>
        <row r="31">
          <cell r="A31">
            <v>43175</v>
          </cell>
          <cell r="B31">
            <v>2552.15</v>
          </cell>
          <cell r="C31">
            <v>2556.1</v>
          </cell>
          <cell r="D31">
            <v>2505</v>
          </cell>
          <cell r="E31">
            <v>2523.35</v>
          </cell>
          <cell r="F31">
            <v>2529.0301675977598</v>
          </cell>
          <cell r="G31">
            <v>895</v>
          </cell>
          <cell r="H31">
            <v>167</v>
          </cell>
          <cell r="I31">
            <v>2263482</v>
          </cell>
          <cell r="J31">
            <v>371</v>
          </cell>
          <cell r="K31">
            <v>41.45</v>
          </cell>
          <cell r="L31">
            <v>51.1</v>
          </cell>
          <cell r="M31">
            <v>-28.8</v>
          </cell>
        </row>
        <row r="32">
          <cell r="A32">
            <v>43174</v>
          </cell>
          <cell r="B32">
            <v>2552</v>
          </cell>
          <cell r="C32">
            <v>2589.85</v>
          </cell>
          <cell r="D32">
            <v>2547.75</v>
          </cell>
          <cell r="E32">
            <v>2581.6</v>
          </cell>
          <cell r="F32">
            <v>2563.3012967200598</v>
          </cell>
          <cell r="G32">
            <v>2622</v>
          </cell>
          <cell r="H32">
            <v>215</v>
          </cell>
          <cell r="I32">
            <v>6720976</v>
          </cell>
          <cell r="J32">
            <v>2181</v>
          </cell>
          <cell r="K32">
            <v>83.18</v>
          </cell>
          <cell r="L32">
            <v>42.1</v>
          </cell>
          <cell r="M32">
            <v>29.6</v>
          </cell>
        </row>
        <row r="33">
          <cell r="A33">
            <v>43173</v>
          </cell>
          <cell r="B33">
            <v>2553.25</v>
          </cell>
          <cell r="C33">
            <v>2600</v>
          </cell>
          <cell r="D33">
            <v>2548</v>
          </cell>
          <cell r="E33">
            <v>2585.65</v>
          </cell>
          <cell r="F33">
            <v>2576.5314917126998</v>
          </cell>
          <cell r="G33">
            <v>905</v>
          </cell>
          <cell r="H33">
            <v>215</v>
          </cell>
          <cell r="I33">
            <v>2331761</v>
          </cell>
          <cell r="J33">
            <v>516</v>
          </cell>
          <cell r="K33">
            <v>57.02</v>
          </cell>
          <cell r="L33">
            <v>52</v>
          </cell>
          <cell r="M33">
            <v>32.4</v>
          </cell>
        </row>
        <row r="34">
          <cell r="A34">
            <v>43172</v>
          </cell>
          <cell r="B34">
            <v>2560</v>
          </cell>
          <cell r="C34">
            <v>2599</v>
          </cell>
          <cell r="D34">
            <v>2525</v>
          </cell>
          <cell r="E34">
            <v>2568.5500000000002</v>
          </cell>
          <cell r="F34">
            <v>2544.9946879150002</v>
          </cell>
          <cell r="G34">
            <v>1506</v>
          </cell>
          <cell r="H34">
            <v>217</v>
          </cell>
          <cell r="I34">
            <v>3832762</v>
          </cell>
          <cell r="J34">
            <v>734</v>
          </cell>
          <cell r="K34">
            <v>48.74</v>
          </cell>
          <cell r="L34">
            <v>74</v>
          </cell>
          <cell r="M34">
            <v>8.5500000000000007</v>
          </cell>
        </row>
        <row r="35">
          <cell r="A35">
            <v>43171</v>
          </cell>
          <cell r="B35">
            <v>2549.75</v>
          </cell>
          <cell r="C35">
            <v>2588.9499999999998</v>
          </cell>
          <cell r="D35">
            <v>2530.1</v>
          </cell>
          <cell r="E35">
            <v>2575.25</v>
          </cell>
          <cell r="F35">
            <v>2560.2971098265798</v>
          </cell>
          <cell r="G35">
            <v>865</v>
          </cell>
          <cell r="H35">
            <v>219</v>
          </cell>
          <cell r="I35">
            <v>2214657</v>
          </cell>
          <cell r="J35">
            <v>514</v>
          </cell>
          <cell r="K35">
            <v>59.42</v>
          </cell>
          <cell r="L35">
            <v>58.85</v>
          </cell>
          <cell r="M35">
            <v>25.5</v>
          </cell>
        </row>
        <row r="36">
          <cell r="A36">
            <v>43168</v>
          </cell>
          <cell r="B36">
            <v>2596.1999999999998</v>
          </cell>
          <cell r="C36">
            <v>2596.1999999999998</v>
          </cell>
          <cell r="D36">
            <v>2548.75</v>
          </cell>
          <cell r="E36">
            <v>2562</v>
          </cell>
          <cell r="F36">
            <v>2563.7755905511799</v>
          </cell>
          <cell r="G36">
            <v>254</v>
          </cell>
          <cell r="H36">
            <v>97</v>
          </cell>
          <cell r="I36">
            <v>651199</v>
          </cell>
          <cell r="J36">
            <v>124</v>
          </cell>
          <cell r="K36">
            <v>48.82</v>
          </cell>
          <cell r="L36">
            <v>47.45</v>
          </cell>
          <cell r="M36">
            <v>-34.200000000000003</v>
          </cell>
        </row>
        <row r="37">
          <cell r="A37">
            <v>43167</v>
          </cell>
          <cell r="B37">
            <v>2573</v>
          </cell>
          <cell r="C37">
            <v>2601.0500000000002</v>
          </cell>
          <cell r="D37">
            <v>2538.0500000000002</v>
          </cell>
          <cell r="E37">
            <v>2598.15</v>
          </cell>
          <cell r="F37">
            <v>2594.8853790613698</v>
          </cell>
          <cell r="G37">
            <v>1108</v>
          </cell>
          <cell r="H37">
            <v>95</v>
          </cell>
          <cell r="I37">
            <v>2875133</v>
          </cell>
          <cell r="J37">
            <v>1037</v>
          </cell>
          <cell r="K37">
            <v>93.59</v>
          </cell>
          <cell r="L37">
            <v>63</v>
          </cell>
          <cell r="M37">
            <v>25.15</v>
          </cell>
        </row>
        <row r="38">
          <cell r="A38">
            <v>43166</v>
          </cell>
          <cell r="B38">
            <v>2550</v>
          </cell>
          <cell r="C38">
            <v>2594.9499999999998</v>
          </cell>
          <cell r="D38">
            <v>2542.35</v>
          </cell>
          <cell r="E38">
            <v>2574.1999999999998</v>
          </cell>
          <cell r="F38">
            <v>2559.3340425531901</v>
          </cell>
          <cell r="G38">
            <v>470</v>
          </cell>
          <cell r="H38">
            <v>113</v>
          </cell>
          <cell r="I38">
            <v>1202887</v>
          </cell>
          <cell r="J38">
            <v>257</v>
          </cell>
          <cell r="K38">
            <v>54.68</v>
          </cell>
          <cell r="L38">
            <v>52.6</v>
          </cell>
          <cell r="M38">
            <v>24.2</v>
          </cell>
        </row>
        <row r="39">
          <cell r="A39">
            <v>43165</v>
          </cell>
          <cell r="B39">
            <v>2595</v>
          </cell>
          <cell r="C39">
            <v>2600</v>
          </cell>
          <cell r="D39">
            <v>2534</v>
          </cell>
          <cell r="E39">
            <v>2562.1</v>
          </cell>
          <cell r="F39">
            <v>2573.4818897637701</v>
          </cell>
          <cell r="G39">
            <v>635</v>
          </cell>
          <cell r="H39">
            <v>153</v>
          </cell>
          <cell r="I39">
            <v>1634161</v>
          </cell>
          <cell r="J39">
            <v>342</v>
          </cell>
          <cell r="K39">
            <v>53.86</v>
          </cell>
          <cell r="L39">
            <v>66</v>
          </cell>
          <cell r="M39">
            <v>-32.9</v>
          </cell>
        </row>
        <row r="40">
          <cell r="A40">
            <v>43164</v>
          </cell>
          <cell r="B40">
            <v>2558.75</v>
          </cell>
          <cell r="C40">
            <v>2595</v>
          </cell>
          <cell r="D40">
            <v>2540.85</v>
          </cell>
          <cell r="E40">
            <v>2591.75</v>
          </cell>
          <cell r="F40">
            <v>2585.29590766002</v>
          </cell>
          <cell r="G40">
            <v>953</v>
          </cell>
          <cell r="H40">
            <v>64</v>
          </cell>
          <cell r="I40">
            <v>2463787</v>
          </cell>
          <cell r="J40">
            <v>914</v>
          </cell>
          <cell r="K40">
            <v>95.91</v>
          </cell>
          <cell r="L40">
            <v>54.15</v>
          </cell>
          <cell r="M40">
            <v>33</v>
          </cell>
        </row>
        <row r="41">
          <cell r="A41">
            <v>43160</v>
          </cell>
          <cell r="B41">
            <v>2544.5500000000002</v>
          </cell>
          <cell r="C41">
            <v>2574.6999999999998</v>
          </cell>
          <cell r="D41">
            <v>2530.5</v>
          </cell>
          <cell r="E41">
            <v>2537.35</v>
          </cell>
          <cell r="F41">
            <v>2537.7552238805902</v>
          </cell>
          <cell r="G41">
            <v>1005</v>
          </cell>
          <cell r="H41">
            <v>123</v>
          </cell>
          <cell r="I41">
            <v>2550444</v>
          </cell>
          <cell r="J41">
            <v>825</v>
          </cell>
          <cell r="K41">
            <v>82.09</v>
          </cell>
          <cell r="L41">
            <v>44.2</v>
          </cell>
          <cell r="M41">
            <v>-7.2</v>
          </cell>
        </row>
        <row r="42">
          <cell r="A42">
            <v>43159</v>
          </cell>
          <cell r="B42">
            <v>2505.8000000000002</v>
          </cell>
          <cell r="C42">
            <v>2521</v>
          </cell>
          <cell r="D42">
            <v>2502</v>
          </cell>
          <cell r="E42">
            <v>2507.0500000000002</v>
          </cell>
          <cell r="F42">
            <v>2508.0671641791</v>
          </cell>
          <cell r="G42">
            <v>134</v>
          </cell>
          <cell r="H42">
            <v>63</v>
          </cell>
          <cell r="I42">
            <v>336081</v>
          </cell>
          <cell r="J42">
            <v>66</v>
          </cell>
          <cell r="K42">
            <v>49.25</v>
          </cell>
          <cell r="L42">
            <v>19</v>
          </cell>
          <cell r="M42">
            <v>1.25</v>
          </cell>
        </row>
        <row r="43">
          <cell r="A43">
            <v>43158</v>
          </cell>
          <cell r="B43">
            <v>2524.4499999999998</v>
          </cell>
          <cell r="C43">
            <v>2532.9</v>
          </cell>
          <cell r="D43">
            <v>2505.9499999999998</v>
          </cell>
          <cell r="E43">
            <v>2529.1999999999998</v>
          </cell>
          <cell r="F43">
            <v>2525.2153846153801</v>
          </cell>
          <cell r="G43">
            <v>65</v>
          </cell>
          <cell r="H43">
            <v>18</v>
          </cell>
          <cell r="I43">
            <v>164139</v>
          </cell>
          <cell r="J43">
            <v>30</v>
          </cell>
          <cell r="K43">
            <v>46.15</v>
          </cell>
          <cell r="L43">
            <v>26.95</v>
          </cell>
          <cell r="M43">
            <v>4.75</v>
          </cell>
        </row>
        <row r="44">
          <cell r="A44">
            <v>43157</v>
          </cell>
          <cell r="B44">
            <v>2506</v>
          </cell>
          <cell r="C44">
            <v>2580</v>
          </cell>
          <cell r="D44">
            <v>2495.1999999999998</v>
          </cell>
          <cell r="E44">
            <v>2529.3000000000002</v>
          </cell>
          <cell r="F44">
            <v>2539.9068825910899</v>
          </cell>
          <cell r="G44">
            <v>1482</v>
          </cell>
          <cell r="H44">
            <v>172</v>
          </cell>
          <cell r="I44">
            <v>3764142</v>
          </cell>
          <cell r="J44">
            <v>806</v>
          </cell>
          <cell r="K44">
            <v>54.39</v>
          </cell>
          <cell r="L44">
            <v>84.8</v>
          </cell>
          <cell r="M44">
            <v>23.3</v>
          </cell>
        </row>
        <row r="45">
          <cell r="A45">
            <v>43154</v>
          </cell>
          <cell r="B45">
            <v>2491.15</v>
          </cell>
          <cell r="C45">
            <v>2512.1</v>
          </cell>
          <cell r="D45">
            <v>2491.15</v>
          </cell>
          <cell r="E45">
            <v>2506.9499999999998</v>
          </cell>
          <cell r="F45">
            <v>2507.2159624413098</v>
          </cell>
          <cell r="G45">
            <v>213</v>
          </cell>
          <cell r="H45">
            <v>70</v>
          </cell>
          <cell r="I45">
            <v>534037</v>
          </cell>
          <cell r="J45">
            <v>133</v>
          </cell>
          <cell r="K45">
            <v>62.44</v>
          </cell>
          <cell r="L45">
            <v>20.95</v>
          </cell>
          <cell r="M45">
            <v>15.8</v>
          </cell>
        </row>
        <row r="46">
          <cell r="A46">
            <v>43153</v>
          </cell>
          <cell r="B46">
            <v>2489.9499999999998</v>
          </cell>
          <cell r="C46">
            <v>2499.9</v>
          </cell>
          <cell r="D46">
            <v>2479.1999999999998</v>
          </cell>
          <cell r="E46">
            <v>2485.6</v>
          </cell>
          <cell r="F46">
            <v>2485.1877256317598</v>
          </cell>
          <cell r="G46">
            <v>277</v>
          </cell>
          <cell r="H46">
            <v>27</v>
          </cell>
          <cell r="I46">
            <v>688397</v>
          </cell>
          <cell r="J46">
            <v>249</v>
          </cell>
          <cell r="K46">
            <v>89.89</v>
          </cell>
          <cell r="L46">
            <v>20.7</v>
          </cell>
          <cell r="M46">
            <v>-4.3499999999999996</v>
          </cell>
        </row>
        <row r="47">
          <cell r="A47">
            <v>43152</v>
          </cell>
          <cell r="B47">
            <v>2483.9499999999998</v>
          </cell>
          <cell r="C47">
            <v>2498.9</v>
          </cell>
          <cell r="D47">
            <v>2475</v>
          </cell>
          <cell r="E47">
            <v>2480.15</v>
          </cell>
          <cell r="F47">
            <v>2480.1402553904099</v>
          </cell>
          <cell r="G47">
            <v>4777</v>
          </cell>
          <cell r="H47">
            <v>90</v>
          </cell>
          <cell r="I47">
            <v>11847630</v>
          </cell>
          <cell r="J47">
            <v>4658</v>
          </cell>
          <cell r="K47">
            <v>97.51</v>
          </cell>
          <cell r="L47">
            <v>23.9</v>
          </cell>
          <cell r="M47">
            <v>-3.8</v>
          </cell>
        </row>
        <row r="48">
          <cell r="A48">
            <v>43151</v>
          </cell>
          <cell r="B48">
            <v>2493.5500000000002</v>
          </cell>
          <cell r="C48">
            <v>2505</v>
          </cell>
          <cell r="D48">
            <v>2480</v>
          </cell>
          <cell r="E48">
            <v>2486.35</v>
          </cell>
          <cell r="F48">
            <v>2485.3609756097499</v>
          </cell>
          <cell r="G48">
            <v>820</v>
          </cell>
          <cell r="H48">
            <v>174</v>
          </cell>
          <cell r="I48">
            <v>2037996</v>
          </cell>
          <cell r="J48">
            <v>547</v>
          </cell>
          <cell r="K48">
            <v>66.709999999999994</v>
          </cell>
          <cell r="L48">
            <v>25</v>
          </cell>
          <cell r="M48">
            <v>-7.2</v>
          </cell>
        </row>
        <row r="49">
          <cell r="A49">
            <v>43150</v>
          </cell>
          <cell r="B49">
            <v>2498.8000000000002</v>
          </cell>
          <cell r="C49">
            <v>2505</v>
          </cell>
          <cell r="D49">
            <v>2480</v>
          </cell>
          <cell r="E49">
            <v>2493.75</v>
          </cell>
          <cell r="F49">
            <v>2487.89866156787</v>
          </cell>
          <cell r="G49">
            <v>523</v>
          </cell>
          <cell r="H49">
            <v>98</v>
          </cell>
          <cell r="I49">
            <v>1301171</v>
          </cell>
          <cell r="J49">
            <v>318</v>
          </cell>
          <cell r="K49">
            <v>60.8</v>
          </cell>
          <cell r="L49">
            <v>25</v>
          </cell>
          <cell r="M49">
            <v>-5.05</v>
          </cell>
        </row>
        <row r="50">
          <cell r="A50">
            <v>43147</v>
          </cell>
          <cell r="B50">
            <v>2504</v>
          </cell>
          <cell r="C50">
            <v>2517.8000000000002</v>
          </cell>
          <cell r="D50">
            <v>2485</v>
          </cell>
          <cell r="E50">
            <v>2488.6999999999998</v>
          </cell>
          <cell r="F50">
            <v>2496.65461847389</v>
          </cell>
          <cell r="G50">
            <v>498</v>
          </cell>
          <cell r="H50">
            <v>196</v>
          </cell>
          <cell r="I50">
            <v>1243334</v>
          </cell>
          <cell r="J50">
            <v>387</v>
          </cell>
          <cell r="K50">
            <v>77.709999999999994</v>
          </cell>
          <cell r="L50">
            <v>32.799999999999997</v>
          </cell>
          <cell r="M50">
            <v>-15.3</v>
          </cell>
        </row>
        <row r="51">
          <cell r="A51">
            <v>43146</v>
          </cell>
          <cell r="B51">
            <v>2515.75</v>
          </cell>
          <cell r="C51">
            <v>2535</v>
          </cell>
          <cell r="D51">
            <v>2500.9499999999998</v>
          </cell>
          <cell r="E51">
            <v>2501.1999999999998</v>
          </cell>
          <cell r="F51">
            <v>2515.0745098039201</v>
          </cell>
          <cell r="G51">
            <v>255</v>
          </cell>
          <cell r="H51">
            <v>119</v>
          </cell>
          <cell r="I51">
            <v>641344</v>
          </cell>
          <cell r="J51">
            <v>100</v>
          </cell>
          <cell r="K51">
            <v>39.22</v>
          </cell>
          <cell r="L51">
            <v>34.049999999999997</v>
          </cell>
          <cell r="M51">
            <v>-14.55</v>
          </cell>
        </row>
        <row r="52">
          <cell r="A52">
            <v>43145</v>
          </cell>
          <cell r="B52">
            <v>2493.85</v>
          </cell>
          <cell r="C52">
            <v>2524.9</v>
          </cell>
          <cell r="D52">
            <v>2491</v>
          </cell>
          <cell r="E52">
            <v>2518.4499999999998</v>
          </cell>
          <cell r="F52">
            <v>2501.9310776942302</v>
          </cell>
          <cell r="G52">
            <v>798</v>
          </cell>
          <cell r="H52">
            <v>133</v>
          </cell>
          <cell r="I52">
            <v>1996541</v>
          </cell>
          <cell r="J52">
            <v>704</v>
          </cell>
          <cell r="K52">
            <v>88.22</v>
          </cell>
          <cell r="L52">
            <v>33.9</v>
          </cell>
          <cell r="M52">
            <v>24.6</v>
          </cell>
        </row>
        <row r="53">
          <cell r="A53">
            <v>43143</v>
          </cell>
          <cell r="B53">
            <v>2580</v>
          </cell>
          <cell r="C53">
            <v>2580</v>
          </cell>
          <cell r="D53">
            <v>2486</v>
          </cell>
          <cell r="E53">
            <v>2513.0500000000002</v>
          </cell>
          <cell r="F53">
            <v>2510.5894904458501</v>
          </cell>
          <cell r="G53">
            <v>3140</v>
          </cell>
          <cell r="H53">
            <v>407</v>
          </cell>
          <cell r="I53">
            <v>7883251</v>
          </cell>
          <cell r="J53">
            <v>1355</v>
          </cell>
          <cell r="K53">
            <v>43.15</v>
          </cell>
          <cell r="L53">
            <v>94</v>
          </cell>
          <cell r="M53">
            <v>-66.95</v>
          </cell>
        </row>
        <row r="54">
          <cell r="A54">
            <v>43140</v>
          </cell>
          <cell r="B54">
            <v>2493</v>
          </cell>
          <cell r="C54">
            <v>2540</v>
          </cell>
          <cell r="D54">
            <v>2493</v>
          </cell>
          <cell r="E54">
            <v>2506.4499999999998</v>
          </cell>
          <cell r="F54">
            <v>2510.16180048661</v>
          </cell>
          <cell r="G54">
            <v>822</v>
          </cell>
          <cell r="H54">
            <v>213</v>
          </cell>
          <cell r="I54">
            <v>2063353</v>
          </cell>
          <cell r="J54">
            <v>578</v>
          </cell>
          <cell r="K54">
            <v>70.319999999999993</v>
          </cell>
          <cell r="L54">
            <v>47</v>
          </cell>
          <cell r="M54">
            <v>13.45</v>
          </cell>
        </row>
        <row r="55">
          <cell r="A55">
            <v>43139</v>
          </cell>
          <cell r="B55">
            <v>2508.15</v>
          </cell>
          <cell r="C55">
            <v>2527.15</v>
          </cell>
          <cell r="D55">
            <v>2482.65</v>
          </cell>
          <cell r="E55">
            <v>2496.9</v>
          </cell>
          <cell r="F55">
            <v>2505.3067375886499</v>
          </cell>
          <cell r="G55">
            <v>564</v>
          </cell>
          <cell r="H55">
            <v>204</v>
          </cell>
          <cell r="I55">
            <v>1412993</v>
          </cell>
          <cell r="J55">
            <v>267</v>
          </cell>
          <cell r="K55">
            <v>47.34</v>
          </cell>
          <cell r="L55">
            <v>44.5</v>
          </cell>
          <cell r="M55">
            <v>-11.25</v>
          </cell>
        </row>
        <row r="56">
          <cell r="A56">
            <v>43138</v>
          </cell>
          <cell r="B56">
            <v>2525.0500000000002</v>
          </cell>
          <cell r="C56">
            <v>2530.75</v>
          </cell>
          <cell r="D56">
            <v>2475</v>
          </cell>
          <cell r="E56">
            <v>2493.85</v>
          </cell>
          <cell r="F56">
            <v>2503.2723004694799</v>
          </cell>
          <cell r="G56">
            <v>426</v>
          </cell>
          <cell r="H56">
            <v>164</v>
          </cell>
          <cell r="I56">
            <v>1066394</v>
          </cell>
          <cell r="J56">
            <v>248</v>
          </cell>
          <cell r="K56">
            <v>58.22</v>
          </cell>
          <cell r="L56">
            <v>55.75</v>
          </cell>
          <cell r="M56">
            <v>-31.2</v>
          </cell>
        </row>
        <row r="57">
          <cell r="A57">
            <v>43137</v>
          </cell>
          <cell r="B57">
            <v>2490</v>
          </cell>
          <cell r="C57">
            <v>2490</v>
          </cell>
          <cell r="D57">
            <v>2401</v>
          </cell>
          <cell r="E57">
            <v>2473.9499999999998</v>
          </cell>
          <cell r="F57">
            <v>2467.19572953736</v>
          </cell>
          <cell r="G57">
            <v>562</v>
          </cell>
          <cell r="H57">
            <v>169</v>
          </cell>
          <cell r="I57">
            <v>1386564</v>
          </cell>
          <cell r="J57">
            <v>236</v>
          </cell>
          <cell r="K57">
            <v>41.99</v>
          </cell>
          <cell r="L57">
            <v>89</v>
          </cell>
          <cell r="M57">
            <v>-16.05</v>
          </cell>
        </row>
        <row r="58">
          <cell r="A58">
            <v>43136</v>
          </cell>
          <cell r="B58">
            <v>2456</v>
          </cell>
          <cell r="C58">
            <v>2579.85</v>
          </cell>
          <cell r="D58">
            <v>2456</v>
          </cell>
          <cell r="E58">
            <v>2520.3000000000002</v>
          </cell>
          <cell r="F58">
            <v>2521.7928571428502</v>
          </cell>
          <cell r="G58">
            <v>840</v>
          </cell>
          <cell r="H58">
            <v>222</v>
          </cell>
          <cell r="I58">
            <v>2118306</v>
          </cell>
          <cell r="J58">
            <v>516</v>
          </cell>
          <cell r="K58">
            <v>61.43</v>
          </cell>
          <cell r="L58">
            <v>123.85</v>
          </cell>
          <cell r="M58">
            <v>64.3</v>
          </cell>
        </row>
        <row r="59">
          <cell r="A59">
            <v>43133</v>
          </cell>
          <cell r="B59">
            <v>2597.3000000000002</v>
          </cell>
          <cell r="C59">
            <v>2597.4</v>
          </cell>
          <cell r="D59">
            <v>2505</v>
          </cell>
          <cell r="E59">
            <v>2526.3000000000002</v>
          </cell>
          <cell r="F59">
            <v>2552.1561904761902</v>
          </cell>
          <cell r="G59">
            <v>1050</v>
          </cell>
          <cell r="H59">
            <v>246</v>
          </cell>
          <cell r="I59">
            <v>2679764</v>
          </cell>
          <cell r="J59">
            <v>565</v>
          </cell>
          <cell r="K59">
            <v>53.81</v>
          </cell>
          <cell r="L59">
            <v>92.4</v>
          </cell>
          <cell r="M59">
            <v>-71</v>
          </cell>
        </row>
        <row r="60">
          <cell r="A60">
            <v>43132</v>
          </cell>
          <cell r="B60">
            <v>2578</v>
          </cell>
          <cell r="C60">
            <v>2697.4</v>
          </cell>
          <cell r="D60">
            <v>2578</v>
          </cell>
          <cell r="E60">
            <v>2597.6999999999998</v>
          </cell>
          <cell r="F60">
            <v>2646.1446396740498</v>
          </cell>
          <cell r="G60">
            <v>3927</v>
          </cell>
          <cell r="H60">
            <v>750</v>
          </cell>
          <cell r="I60">
            <v>10391410</v>
          </cell>
          <cell r="J60">
            <v>802</v>
          </cell>
          <cell r="K60">
            <v>20.420000000000002</v>
          </cell>
          <cell r="L60">
            <v>119.4</v>
          </cell>
          <cell r="M60">
            <v>19.7</v>
          </cell>
        </row>
        <row r="61">
          <cell r="A61">
            <v>43131</v>
          </cell>
          <cell r="B61">
            <v>2552</v>
          </cell>
          <cell r="C61">
            <v>2592.25</v>
          </cell>
          <cell r="D61">
            <v>2548.1</v>
          </cell>
          <cell r="E61">
            <v>2572.6999999999998</v>
          </cell>
          <cell r="F61">
            <v>2564.3542857142802</v>
          </cell>
          <cell r="G61">
            <v>350</v>
          </cell>
          <cell r="H61">
            <v>119</v>
          </cell>
          <cell r="I61">
            <v>897524</v>
          </cell>
          <cell r="J61">
            <v>184</v>
          </cell>
          <cell r="K61">
            <v>52.57</v>
          </cell>
          <cell r="L61">
            <v>44.15</v>
          </cell>
          <cell r="M61">
            <v>20.7</v>
          </cell>
        </row>
        <row r="62">
          <cell r="A62">
            <v>43130</v>
          </cell>
          <cell r="B62">
            <v>2567</v>
          </cell>
          <cell r="C62">
            <v>2574</v>
          </cell>
          <cell r="D62">
            <v>2555</v>
          </cell>
          <cell r="E62">
            <v>2556.6999999999998</v>
          </cell>
          <cell r="F62">
            <v>2559.72431077694</v>
          </cell>
          <cell r="G62">
            <v>399</v>
          </cell>
          <cell r="H62">
            <v>76</v>
          </cell>
          <cell r="I62">
            <v>1021330</v>
          </cell>
          <cell r="J62">
            <v>247</v>
          </cell>
          <cell r="K62">
            <v>61.9</v>
          </cell>
          <cell r="L62">
            <v>19</v>
          </cell>
          <cell r="M62">
            <v>-10.3</v>
          </cell>
        </row>
        <row r="63">
          <cell r="A63">
            <v>43129</v>
          </cell>
          <cell r="B63">
            <v>2600</v>
          </cell>
          <cell r="C63">
            <v>2657.05</v>
          </cell>
          <cell r="D63">
            <v>2560</v>
          </cell>
          <cell r="E63">
            <v>2564.5</v>
          </cell>
          <cell r="F63">
            <v>2610.0285540704699</v>
          </cell>
          <cell r="G63">
            <v>1646</v>
          </cell>
          <cell r="H63">
            <v>295</v>
          </cell>
          <cell r="I63">
            <v>4296107</v>
          </cell>
          <cell r="J63">
            <v>691</v>
          </cell>
          <cell r="K63">
            <v>41.98</v>
          </cell>
          <cell r="L63">
            <v>97.05</v>
          </cell>
          <cell r="M63">
            <v>-35.5</v>
          </cell>
        </row>
        <row r="64">
          <cell r="A64">
            <v>43125</v>
          </cell>
          <cell r="B64">
            <v>2555</v>
          </cell>
          <cell r="C64">
            <v>2614.9499999999998</v>
          </cell>
          <cell r="D64">
            <v>2536.0500000000002</v>
          </cell>
          <cell r="E64">
            <v>2554.85</v>
          </cell>
          <cell r="F64">
            <v>2562.22813688212</v>
          </cell>
          <cell r="G64">
            <v>1315</v>
          </cell>
          <cell r="H64">
            <v>211</v>
          </cell>
          <cell r="I64">
            <v>3369330</v>
          </cell>
          <cell r="J64">
            <v>535</v>
          </cell>
          <cell r="K64">
            <v>40.68</v>
          </cell>
          <cell r="L64">
            <v>78.900000000000006</v>
          </cell>
          <cell r="M64">
            <v>-0.15</v>
          </cell>
        </row>
        <row r="65">
          <cell r="A65">
            <v>43124</v>
          </cell>
          <cell r="B65">
            <v>2563.3000000000002</v>
          </cell>
          <cell r="C65">
            <v>2565.0500000000002</v>
          </cell>
          <cell r="D65">
            <v>2548.9</v>
          </cell>
          <cell r="E65">
            <v>2558.9</v>
          </cell>
          <cell r="F65">
            <v>2559.22678843226</v>
          </cell>
          <cell r="G65">
            <v>657</v>
          </cell>
          <cell r="H65">
            <v>92</v>
          </cell>
          <cell r="I65">
            <v>1681412</v>
          </cell>
          <cell r="J65">
            <v>507</v>
          </cell>
          <cell r="K65">
            <v>77.17</v>
          </cell>
          <cell r="L65">
            <v>16.149999999999999</v>
          </cell>
          <cell r="M65">
            <v>-4.4000000000000004</v>
          </cell>
        </row>
        <row r="66">
          <cell r="A66">
            <v>43123</v>
          </cell>
          <cell r="B66">
            <v>2608.9499999999998</v>
          </cell>
          <cell r="C66">
            <v>2617.9499999999998</v>
          </cell>
          <cell r="D66">
            <v>2550.0500000000002</v>
          </cell>
          <cell r="E66">
            <v>2558.4499999999998</v>
          </cell>
          <cell r="F66">
            <v>2564.38084112149</v>
          </cell>
          <cell r="G66">
            <v>1284</v>
          </cell>
          <cell r="H66">
            <v>215</v>
          </cell>
          <cell r="I66">
            <v>3292665</v>
          </cell>
          <cell r="J66">
            <v>724</v>
          </cell>
          <cell r="K66">
            <v>56.39</v>
          </cell>
          <cell r="L66">
            <v>67.900000000000006</v>
          </cell>
          <cell r="M66">
            <v>-50.5</v>
          </cell>
        </row>
        <row r="67">
          <cell r="A67">
            <v>43122</v>
          </cell>
          <cell r="B67">
            <v>2601.3000000000002</v>
          </cell>
          <cell r="C67">
            <v>2658</v>
          </cell>
          <cell r="D67">
            <v>2563</v>
          </cell>
          <cell r="E67">
            <v>2612.15</v>
          </cell>
          <cell r="F67">
            <v>2600.4745351657202</v>
          </cell>
          <cell r="G67">
            <v>1237</v>
          </cell>
          <cell r="H67">
            <v>293</v>
          </cell>
          <cell r="I67">
            <v>3216787</v>
          </cell>
          <cell r="J67">
            <v>479</v>
          </cell>
          <cell r="K67">
            <v>38.72</v>
          </cell>
          <cell r="L67">
            <v>95</v>
          </cell>
          <cell r="M67">
            <v>10.85</v>
          </cell>
        </row>
        <row r="68">
          <cell r="A68">
            <v>43119</v>
          </cell>
          <cell r="B68">
            <v>2595</v>
          </cell>
          <cell r="C68">
            <v>2686.2</v>
          </cell>
          <cell r="D68">
            <v>2542.6</v>
          </cell>
          <cell r="E68">
            <v>2580.3000000000002</v>
          </cell>
          <cell r="F68">
            <v>2566.1033578174101</v>
          </cell>
          <cell r="G68">
            <v>1906</v>
          </cell>
          <cell r="H68">
            <v>273</v>
          </cell>
          <cell r="I68">
            <v>4890993</v>
          </cell>
          <cell r="J68">
            <v>1052</v>
          </cell>
          <cell r="K68">
            <v>55.19</v>
          </cell>
          <cell r="L68">
            <v>143.6</v>
          </cell>
          <cell r="M68">
            <v>-14.7</v>
          </cell>
        </row>
        <row r="69">
          <cell r="A69">
            <v>43118</v>
          </cell>
          <cell r="B69">
            <v>2590.6999999999998</v>
          </cell>
          <cell r="C69">
            <v>2596.9</v>
          </cell>
          <cell r="D69">
            <v>2500</v>
          </cell>
          <cell r="E69">
            <v>2539.25</v>
          </cell>
          <cell r="F69">
            <v>2563.1114488348499</v>
          </cell>
          <cell r="G69">
            <v>987</v>
          </cell>
          <cell r="H69">
            <v>283</v>
          </cell>
          <cell r="I69">
            <v>2529791</v>
          </cell>
          <cell r="J69">
            <v>534</v>
          </cell>
          <cell r="K69">
            <v>54.1</v>
          </cell>
          <cell r="L69">
            <v>96.9</v>
          </cell>
          <cell r="M69">
            <v>-51.45</v>
          </cell>
        </row>
        <row r="70">
          <cell r="A70">
            <v>43117</v>
          </cell>
          <cell r="B70">
            <v>2568.0500000000002</v>
          </cell>
          <cell r="C70">
            <v>2592.35</v>
          </cell>
          <cell r="D70">
            <v>2530.0500000000002</v>
          </cell>
          <cell r="E70">
            <v>2565.6999999999998</v>
          </cell>
          <cell r="F70">
            <v>2565.0227272727202</v>
          </cell>
          <cell r="G70">
            <v>748</v>
          </cell>
          <cell r="H70">
            <v>125</v>
          </cell>
          <cell r="I70">
            <v>1918637</v>
          </cell>
          <cell r="J70">
            <v>448</v>
          </cell>
          <cell r="K70">
            <v>59.89</v>
          </cell>
          <cell r="L70">
            <v>62.3</v>
          </cell>
          <cell r="M70">
            <v>-2.35</v>
          </cell>
        </row>
        <row r="71">
          <cell r="A71">
            <v>43116</v>
          </cell>
          <cell r="B71">
            <v>2604.1</v>
          </cell>
          <cell r="C71">
            <v>2619.8000000000002</v>
          </cell>
          <cell r="D71">
            <v>2542</v>
          </cell>
          <cell r="E71">
            <v>2573.8000000000002</v>
          </cell>
          <cell r="F71">
            <v>2578.8393177737798</v>
          </cell>
          <cell r="G71">
            <v>1114</v>
          </cell>
          <cell r="H71">
            <v>178</v>
          </cell>
          <cell r="I71">
            <v>2872827</v>
          </cell>
          <cell r="J71">
            <v>483</v>
          </cell>
          <cell r="K71">
            <v>43.36</v>
          </cell>
          <cell r="L71">
            <v>77.8</v>
          </cell>
          <cell r="M71">
            <v>-30.3</v>
          </cell>
        </row>
        <row r="72">
          <cell r="A72">
            <v>43115</v>
          </cell>
          <cell r="B72">
            <v>2609.9499999999998</v>
          </cell>
          <cell r="C72">
            <v>2667.05</v>
          </cell>
          <cell r="D72">
            <v>2566.15</v>
          </cell>
          <cell r="E72">
            <v>2594.4499999999998</v>
          </cell>
          <cell r="F72">
            <v>2594.8752495009899</v>
          </cell>
          <cell r="G72">
            <v>1002</v>
          </cell>
          <cell r="H72">
            <v>276</v>
          </cell>
          <cell r="I72">
            <v>2600065</v>
          </cell>
          <cell r="J72">
            <v>395</v>
          </cell>
          <cell r="K72">
            <v>39.42</v>
          </cell>
          <cell r="L72">
            <v>100.9</v>
          </cell>
          <cell r="M72">
            <v>-15.5</v>
          </cell>
        </row>
        <row r="73">
          <cell r="A73">
            <v>43112</v>
          </cell>
          <cell r="B73">
            <v>2591.35</v>
          </cell>
          <cell r="C73">
            <v>2620</v>
          </cell>
          <cell r="D73">
            <v>2585</v>
          </cell>
          <cell r="E73">
            <v>2596.4499999999998</v>
          </cell>
          <cell r="F73">
            <v>2598.5429864253301</v>
          </cell>
          <cell r="G73">
            <v>442</v>
          </cell>
          <cell r="H73">
            <v>109</v>
          </cell>
          <cell r="I73">
            <v>1148556</v>
          </cell>
          <cell r="J73">
            <v>182</v>
          </cell>
          <cell r="K73">
            <v>41.18</v>
          </cell>
          <cell r="L73">
            <v>35</v>
          </cell>
          <cell r="M73">
            <v>5.0999999999999996</v>
          </cell>
        </row>
        <row r="74">
          <cell r="A74">
            <v>43111</v>
          </cell>
          <cell r="B74">
            <v>2621.0500000000002</v>
          </cell>
          <cell r="C74">
            <v>2627.8</v>
          </cell>
          <cell r="D74">
            <v>2600</v>
          </cell>
          <cell r="E74">
            <v>2606.8000000000002</v>
          </cell>
          <cell r="F74">
            <v>2608.5567867036002</v>
          </cell>
          <cell r="G74">
            <v>361</v>
          </cell>
          <cell r="H74">
            <v>84</v>
          </cell>
          <cell r="I74">
            <v>941689</v>
          </cell>
          <cell r="J74">
            <v>141</v>
          </cell>
          <cell r="K74">
            <v>39.06</v>
          </cell>
          <cell r="L74">
            <v>27.8</v>
          </cell>
          <cell r="M74">
            <v>-14.25</v>
          </cell>
        </row>
        <row r="75">
          <cell r="A75">
            <v>43110</v>
          </cell>
          <cell r="B75">
            <v>2625</v>
          </cell>
          <cell r="C75">
            <v>2671.35</v>
          </cell>
          <cell r="D75">
            <v>2616</v>
          </cell>
          <cell r="E75">
            <v>2642.05</v>
          </cell>
          <cell r="F75">
            <v>2639.2879353233802</v>
          </cell>
          <cell r="G75">
            <v>1608</v>
          </cell>
          <cell r="H75">
            <v>254</v>
          </cell>
          <cell r="I75">
            <v>4243975</v>
          </cell>
          <cell r="J75">
            <v>1119</v>
          </cell>
          <cell r="K75">
            <v>69.59</v>
          </cell>
          <cell r="L75">
            <v>55.35</v>
          </cell>
          <cell r="M75">
            <v>17.05</v>
          </cell>
        </row>
        <row r="76">
          <cell r="A76">
            <v>43109</v>
          </cell>
          <cell r="B76">
            <v>2590</v>
          </cell>
          <cell r="C76">
            <v>2675</v>
          </cell>
          <cell r="D76">
            <v>2590</v>
          </cell>
          <cell r="E76">
            <v>2626.65</v>
          </cell>
          <cell r="F76">
            <v>2640.1039878849001</v>
          </cell>
          <cell r="G76">
            <v>1981</v>
          </cell>
          <cell r="H76">
            <v>342</v>
          </cell>
          <cell r="I76">
            <v>5230046</v>
          </cell>
          <cell r="J76">
            <v>887</v>
          </cell>
          <cell r="K76">
            <v>44.78</v>
          </cell>
          <cell r="L76">
            <v>85</v>
          </cell>
          <cell r="M76">
            <v>36.65</v>
          </cell>
        </row>
        <row r="77">
          <cell r="A77">
            <v>43108</v>
          </cell>
          <cell r="B77">
            <v>2517.9</v>
          </cell>
          <cell r="C77">
            <v>2625</v>
          </cell>
          <cell r="D77">
            <v>2514.1</v>
          </cell>
          <cell r="E77">
            <v>2589.4499999999998</v>
          </cell>
          <cell r="F77">
            <v>2578.82907756144</v>
          </cell>
          <cell r="G77">
            <v>6266</v>
          </cell>
          <cell r="H77">
            <v>828</v>
          </cell>
          <cell r="I77">
            <v>16158943</v>
          </cell>
          <cell r="J77">
            <v>2801</v>
          </cell>
          <cell r="K77">
            <v>44.7</v>
          </cell>
          <cell r="L77">
            <v>110.9</v>
          </cell>
          <cell r="M77">
            <v>71.55</v>
          </cell>
        </row>
        <row r="78">
          <cell r="A78">
            <v>43105</v>
          </cell>
          <cell r="B78">
            <v>2500</v>
          </cell>
          <cell r="C78">
            <v>2515</v>
          </cell>
          <cell r="D78">
            <v>2490</v>
          </cell>
          <cell r="E78">
            <v>2501.35</v>
          </cell>
          <cell r="F78">
            <v>2501.1577981651299</v>
          </cell>
          <cell r="G78">
            <v>1090</v>
          </cell>
          <cell r="H78">
            <v>163</v>
          </cell>
          <cell r="I78">
            <v>2726262</v>
          </cell>
          <cell r="J78">
            <v>836</v>
          </cell>
          <cell r="K78">
            <v>76.7</v>
          </cell>
          <cell r="L78">
            <v>25</v>
          </cell>
          <cell r="M78">
            <v>1.35</v>
          </cell>
        </row>
        <row r="79">
          <cell r="A79">
            <v>43104</v>
          </cell>
          <cell r="B79">
            <v>2546.35</v>
          </cell>
          <cell r="C79">
            <v>2546.35</v>
          </cell>
          <cell r="D79">
            <v>2472</v>
          </cell>
          <cell r="E79">
            <v>2499.4</v>
          </cell>
          <cell r="F79">
            <v>2500.85897435897</v>
          </cell>
          <cell r="G79">
            <v>780</v>
          </cell>
          <cell r="H79">
            <v>196</v>
          </cell>
          <cell r="I79">
            <v>1950670</v>
          </cell>
          <cell r="J79">
            <v>524</v>
          </cell>
          <cell r="K79">
            <v>67.180000000000007</v>
          </cell>
          <cell r="L79">
            <v>74.349999999999994</v>
          </cell>
          <cell r="M79">
            <v>-46.95</v>
          </cell>
        </row>
        <row r="80">
          <cell r="A80">
            <v>43103</v>
          </cell>
          <cell r="B80">
            <v>2524.9</v>
          </cell>
          <cell r="C80">
            <v>2545</v>
          </cell>
          <cell r="D80">
            <v>2474.9499999999998</v>
          </cell>
          <cell r="E80">
            <v>2496.3000000000002</v>
          </cell>
          <cell r="F80">
            <v>2498.1642411642401</v>
          </cell>
          <cell r="G80">
            <v>481</v>
          </cell>
          <cell r="H80">
            <v>162</v>
          </cell>
          <cell r="I80">
            <v>1201617</v>
          </cell>
          <cell r="J80">
            <v>173</v>
          </cell>
          <cell r="K80">
            <v>35.97</v>
          </cell>
          <cell r="L80">
            <v>70.05</v>
          </cell>
          <cell r="M80">
            <v>-28.6</v>
          </cell>
        </row>
        <row r="81">
          <cell r="A81">
            <v>43102</v>
          </cell>
          <cell r="B81">
            <v>2490.4499999999998</v>
          </cell>
          <cell r="C81">
            <v>2515.0500000000002</v>
          </cell>
          <cell r="D81">
            <v>2465.9499999999998</v>
          </cell>
          <cell r="E81">
            <v>2499.6999999999998</v>
          </cell>
          <cell r="F81">
            <v>2485.6860572483802</v>
          </cell>
          <cell r="G81">
            <v>1083</v>
          </cell>
          <cell r="H81">
            <v>241</v>
          </cell>
          <cell r="I81">
            <v>2691998</v>
          </cell>
          <cell r="J81">
            <v>693</v>
          </cell>
          <cell r="K81">
            <v>63.99</v>
          </cell>
          <cell r="L81">
            <v>49.1</v>
          </cell>
          <cell r="M81">
            <v>9.25</v>
          </cell>
        </row>
        <row r="82">
          <cell r="A82">
            <v>43101</v>
          </cell>
          <cell r="B82">
            <v>2538</v>
          </cell>
          <cell r="C82">
            <v>2554.8000000000002</v>
          </cell>
          <cell r="D82">
            <v>2475.15</v>
          </cell>
          <cell r="E82">
            <v>2491.1</v>
          </cell>
          <cell r="F82">
            <v>2514.62126642771</v>
          </cell>
          <cell r="G82">
            <v>837</v>
          </cell>
          <cell r="H82">
            <v>271</v>
          </cell>
          <cell r="I82">
            <v>2104738</v>
          </cell>
          <cell r="J82">
            <v>342</v>
          </cell>
          <cell r="K82">
            <v>40.86</v>
          </cell>
          <cell r="L82">
            <v>79.650000000000006</v>
          </cell>
          <cell r="M82">
            <v>-46.9</v>
          </cell>
        </row>
        <row r="83">
          <cell r="A83">
            <v>43098</v>
          </cell>
          <cell r="B83">
            <v>2457.0500000000002</v>
          </cell>
          <cell r="C83">
            <v>2580</v>
          </cell>
          <cell r="D83">
            <v>2456.4499999999998</v>
          </cell>
          <cell r="E83">
            <v>2518.6999999999998</v>
          </cell>
          <cell r="F83">
            <v>2533.79800498753</v>
          </cell>
          <cell r="G83">
            <v>2005</v>
          </cell>
          <cell r="H83">
            <v>493</v>
          </cell>
          <cell r="I83">
            <v>5080265</v>
          </cell>
          <cell r="J83">
            <v>728</v>
          </cell>
          <cell r="K83">
            <v>36.31</v>
          </cell>
          <cell r="L83">
            <v>123.55</v>
          </cell>
          <cell r="M83">
            <v>61.65</v>
          </cell>
        </row>
        <row r="84">
          <cell r="A84">
            <v>43097</v>
          </cell>
          <cell r="B84">
            <v>2459.4499999999998</v>
          </cell>
          <cell r="C84">
            <v>2472.5</v>
          </cell>
          <cell r="D84">
            <v>2455.3000000000002</v>
          </cell>
          <cell r="E84">
            <v>2456.0500000000002</v>
          </cell>
          <cell r="F84">
            <v>2460.85398230088</v>
          </cell>
          <cell r="G84">
            <v>226</v>
          </cell>
          <cell r="H84">
            <v>125</v>
          </cell>
          <cell r="I84">
            <v>556153</v>
          </cell>
          <cell r="J84">
            <v>149</v>
          </cell>
          <cell r="K84">
            <v>65.930000000000007</v>
          </cell>
          <cell r="L84">
            <v>17.2</v>
          </cell>
          <cell r="M84">
            <v>-3.4</v>
          </cell>
        </row>
        <row r="85">
          <cell r="A85">
            <v>43096</v>
          </cell>
          <cell r="B85">
            <v>2462.9</v>
          </cell>
          <cell r="C85">
            <v>2473.0500000000002</v>
          </cell>
          <cell r="D85">
            <v>2448</v>
          </cell>
          <cell r="E85">
            <v>2455.9</v>
          </cell>
          <cell r="F85">
            <v>2454.7733840304099</v>
          </cell>
          <cell r="G85">
            <v>1315</v>
          </cell>
          <cell r="H85">
            <v>134</v>
          </cell>
          <cell r="I85">
            <v>3228027</v>
          </cell>
          <cell r="J85">
            <v>1015</v>
          </cell>
          <cell r="K85">
            <v>77.19</v>
          </cell>
          <cell r="L85">
            <v>25.05</v>
          </cell>
          <cell r="M85">
            <v>-7</v>
          </cell>
        </row>
        <row r="86">
          <cell r="A86">
            <v>43095</v>
          </cell>
          <cell r="B86">
            <v>2479.9</v>
          </cell>
          <cell r="C86">
            <v>2500</v>
          </cell>
          <cell r="D86">
            <v>2455.1</v>
          </cell>
          <cell r="E86">
            <v>2456.25</v>
          </cell>
          <cell r="F86">
            <v>2469.4197952218401</v>
          </cell>
          <cell r="G86">
            <v>586</v>
          </cell>
          <cell r="H86">
            <v>182</v>
          </cell>
          <cell r="I86">
            <v>1447080</v>
          </cell>
          <cell r="J86">
            <v>419</v>
          </cell>
          <cell r="K86">
            <v>71.5</v>
          </cell>
          <cell r="L86">
            <v>44.9</v>
          </cell>
          <cell r="M86">
            <v>-23.65</v>
          </cell>
        </row>
        <row r="87">
          <cell r="A87">
            <v>43091</v>
          </cell>
          <cell r="B87">
            <v>2455.0500000000002</v>
          </cell>
          <cell r="C87">
            <v>2478.25</v>
          </cell>
          <cell r="D87">
            <v>2453.1</v>
          </cell>
          <cell r="E87">
            <v>2458.8000000000002</v>
          </cell>
          <cell r="F87">
            <v>2465.9054842473702</v>
          </cell>
          <cell r="G87">
            <v>857</v>
          </cell>
          <cell r="H87">
            <v>251</v>
          </cell>
          <cell r="I87">
            <v>2113281</v>
          </cell>
          <cell r="J87">
            <v>390</v>
          </cell>
          <cell r="K87">
            <v>45.51</v>
          </cell>
          <cell r="L87">
            <v>25.15</v>
          </cell>
          <cell r="M87">
            <v>3.75</v>
          </cell>
        </row>
        <row r="88">
          <cell r="A88">
            <v>43090</v>
          </cell>
          <cell r="B88">
            <v>2469.1999999999998</v>
          </cell>
          <cell r="C88">
            <v>2498.35</v>
          </cell>
          <cell r="D88">
            <v>2455.1</v>
          </cell>
          <cell r="E88">
            <v>2459.3000000000002</v>
          </cell>
          <cell r="F88">
            <v>2467.0464396284801</v>
          </cell>
          <cell r="G88">
            <v>323</v>
          </cell>
          <cell r="H88">
            <v>99</v>
          </cell>
          <cell r="I88">
            <v>796856</v>
          </cell>
          <cell r="J88">
            <v>181</v>
          </cell>
          <cell r="K88">
            <v>56.04</v>
          </cell>
          <cell r="L88">
            <v>43.25</v>
          </cell>
          <cell r="M88">
            <v>-9.9</v>
          </cell>
        </row>
        <row r="89">
          <cell r="A89">
            <v>43089</v>
          </cell>
          <cell r="B89">
            <v>2460.0500000000002</v>
          </cell>
          <cell r="C89">
            <v>2480</v>
          </cell>
          <cell r="D89">
            <v>2450.1</v>
          </cell>
          <cell r="E89">
            <v>2450.9499999999998</v>
          </cell>
          <cell r="F89">
            <v>2459.46330275229</v>
          </cell>
          <cell r="G89">
            <v>218</v>
          </cell>
          <cell r="H89">
            <v>112</v>
          </cell>
          <cell r="I89">
            <v>536163</v>
          </cell>
          <cell r="J89">
            <v>126</v>
          </cell>
          <cell r="K89">
            <v>57.8</v>
          </cell>
          <cell r="L89">
            <v>29.9</v>
          </cell>
          <cell r="M89">
            <v>-9.1</v>
          </cell>
        </row>
        <row r="90">
          <cell r="A90">
            <v>43088</v>
          </cell>
          <cell r="B90">
            <v>2469.35</v>
          </cell>
          <cell r="C90">
            <v>2475.5</v>
          </cell>
          <cell r="D90">
            <v>2450.0500000000002</v>
          </cell>
          <cell r="E90">
            <v>2451.75</v>
          </cell>
          <cell r="F90">
            <v>2456.5745454545399</v>
          </cell>
          <cell r="G90">
            <v>275</v>
          </cell>
          <cell r="H90">
            <v>116</v>
          </cell>
          <cell r="I90">
            <v>675558</v>
          </cell>
          <cell r="J90">
            <v>141</v>
          </cell>
          <cell r="K90">
            <v>51.27</v>
          </cell>
          <cell r="L90">
            <v>25.45</v>
          </cell>
          <cell r="M90">
            <v>-17.600000000000001</v>
          </cell>
        </row>
        <row r="91">
          <cell r="A91">
            <v>43087</v>
          </cell>
          <cell r="B91">
            <v>2452.1999999999998</v>
          </cell>
          <cell r="C91">
            <v>2481.4499999999998</v>
          </cell>
          <cell r="D91">
            <v>2441.5500000000002</v>
          </cell>
          <cell r="E91">
            <v>2452.4</v>
          </cell>
          <cell r="F91">
            <v>2457.5729166666601</v>
          </cell>
          <cell r="G91">
            <v>192</v>
          </cell>
          <cell r="H91">
            <v>62</v>
          </cell>
          <cell r="I91">
            <v>471854</v>
          </cell>
          <cell r="J91">
            <v>133</v>
          </cell>
          <cell r="K91">
            <v>69.27</v>
          </cell>
          <cell r="L91">
            <v>39.9</v>
          </cell>
          <cell r="M91">
            <v>0.2</v>
          </cell>
        </row>
        <row r="92">
          <cell r="A92">
            <v>43084</v>
          </cell>
          <cell r="B92">
            <v>2476.4499999999998</v>
          </cell>
          <cell r="C92">
            <v>2476.4499999999998</v>
          </cell>
          <cell r="D92">
            <v>2456.1999999999998</v>
          </cell>
          <cell r="E92">
            <v>2461.4</v>
          </cell>
          <cell r="F92">
            <v>2459.8627700126999</v>
          </cell>
          <cell r="G92">
            <v>787</v>
          </cell>
          <cell r="H92">
            <v>81</v>
          </cell>
          <cell r="I92">
            <v>1935912</v>
          </cell>
          <cell r="J92">
            <v>710</v>
          </cell>
          <cell r="K92">
            <v>90.22</v>
          </cell>
          <cell r="L92">
            <v>20.25</v>
          </cell>
          <cell r="M92">
            <v>-15.05</v>
          </cell>
        </row>
        <row r="93">
          <cell r="A93">
            <v>43083</v>
          </cell>
          <cell r="B93">
            <v>2460.0500000000002</v>
          </cell>
          <cell r="C93">
            <v>2495</v>
          </cell>
          <cell r="D93">
            <v>2455</v>
          </cell>
          <cell r="E93">
            <v>2455.1</v>
          </cell>
          <cell r="F93">
            <v>2462.1481481481401</v>
          </cell>
          <cell r="G93">
            <v>162</v>
          </cell>
          <cell r="H93">
            <v>57</v>
          </cell>
          <cell r="I93">
            <v>398868</v>
          </cell>
          <cell r="J93">
            <v>105</v>
          </cell>
          <cell r="K93">
            <v>64.81</v>
          </cell>
          <cell r="L93">
            <v>40</v>
          </cell>
          <cell r="M93">
            <v>-4.95</v>
          </cell>
        </row>
        <row r="94">
          <cell r="A94">
            <v>43082</v>
          </cell>
          <cell r="B94">
            <v>2484</v>
          </cell>
          <cell r="C94">
            <v>2488.9499999999998</v>
          </cell>
          <cell r="D94">
            <v>2450.1</v>
          </cell>
          <cell r="E94">
            <v>2451.6</v>
          </cell>
          <cell r="F94">
            <v>2466.2722832722802</v>
          </cell>
          <cell r="G94">
            <v>819</v>
          </cell>
          <cell r="H94">
            <v>138</v>
          </cell>
          <cell r="I94">
            <v>2019877</v>
          </cell>
          <cell r="J94">
            <v>543</v>
          </cell>
          <cell r="K94">
            <v>66.3</v>
          </cell>
          <cell r="L94">
            <v>38.85</v>
          </cell>
          <cell r="M94">
            <v>-32.4</v>
          </cell>
        </row>
        <row r="95">
          <cell r="A95">
            <v>43081</v>
          </cell>
          <cell r="B95">
            <v>2458.6</v>
          </cell>
          <cell r="C95">
            <v>2520</v>
          </cell>
          <cell r="D95">
            <v>2458.5500000000002</v>
          </cell>
          <cell r="E95">
            <v>2502.6999999999998</v>
          </cell>
          <cell r="F95">
            <v>2499.1894060995101</v>
          </cell>
          <cell r="G95">
            <v>623</v>
          </cell>
          <cell r="H95">
            <v>158</v>
          </cell>
          <cell r="I95">
            <v>1556995</v>
          </cell>
          <cell r="J95">
            <v>333</v>
          </cell>
          <cell r="K95">
            <v>53.45</v>
          </cell>
          <cell r="L95">
            <v>61.45</v>
          </cell>
          <cell r="M95">
            <v>44.1</v>
          </cell>
        </row>
        <row r="96">
          <cell r="A96">
            <v>43080</v>
          </cell>
          <cell r="B96">
            <v>2452</v>
          </cell>
          <cell r="C96">
            <v>2466.8000000000002</v>
          </cell>
          <cell r="D96">
            <v>2452</v>
          </cell>
          <cell r="E96">
            <v>2460.3000000000002</v>
          </cell>
          <cell r="F96">
            <v>2459.52659574468</v>
          </cell>
          <cell r="G96">
            <v>188</v>
          </cell>
          <cell r="H96">
            <v>43</v>
          </cell>
          <cell r="I96">
            <v>462391</v>
          </cell>
          <cell r="J96">
            <v>150</v>
          </cell>
          <cell r="K96">
            <v>79.790000000000006</v>
          </cell>
          <cell r="L96">
            <v>14.8</v>
          </cell>
          <cell r="M96">
            <v>8.3000000000000007</v>
          </cell>
        </row>
        <row r="97">
          <cell r="A97">
            <v>43077</v>
          </cell>
          <cell r="B97">
            <v>2453.0500000000002</v>
          </cell>
          <cell r="C97">
            <v>2480</v>
          </cell>
          <cell r="D97">
            <v>2453</v>
          </cell>
          <cell r="E97">
            <v>2464.1999999999998</v>
          </cell>
          <cell r="F97">
            <v>2465.7795454545399</v>
          </cell>
          <cell r="G97">
            <v>440</v>
          </cell>
          <cell r="H97">
            <v>168</v>
          </cell>
          <cell r="I97">
            <v>1084943</v>
          </cell>
          <cell r="J97">
            <v>252</v>
          </cell>
          <cell r="K97">
            <v>57.27</v>
          </cell>
          <cell r="L97">
            <v>27</v>
          </cell>
          <cell r="M97">
            <v>11.15</v>
          </cell>
        </row>
        <row r="98">
          <cell r="A98">
            <v>43076</v>
          </cell>
          <cell r="B98">
            <v>2455.0500000000002</v>
          </cell>
          <cell r="C98">
            <v>2475</v>
          </cell>
          <cell r="D98">
            <v>2455.0500000000002</v>
          </cell>
          <cell r="E98">
            <v>2463.9499999999998</v>
          </cell>
          <cell r="F98">
            <v>2459.09593023255</v>
          </cell>
          <cell r="G98">
            <v>344</v>
          </cell>
          <cell r="H98">
            <v>53</v>
          </cell>
          <cell r="I98">
            <v>845929</v>
          </cell>
          <cell r="J98">
            <v>275</v>
          </cell>
          <cell r="K98">
            <v>79.94</v>
          </cell>
          <cell r="L98">
            <v>19.95</v>
          </cell>
          <cell r="M98">
            <v>8.9</v>
          </cell>
        </row>
        <row r="99">
          <cell r="A99">
            <v>43075</v>
          </cell>
          <cell r="B99">
            <v>2455.5</v>
          </cell>
          <cell r="C99">
            <v>2461.6999999999998</v>
          </cell>
          <cell r="D99">
            <v>2443</v>
          </cell>
          <cell r="E99">
            <v>2455.4</v>
          </cell>
          <cell r="F99">
            <v>2452.2544802867301</v>
          </cell>
          <cell r="G99">
            <v>837</v>
          </cell>
          <cell r="H99">
            <v>96</v>
          </cell>
          <cell r="I99">
            <v>2052537</v>
          </cell>
          <cell r="J99">
            <v>726</v>
          </cell>
          <cell r="K99">
            <v>86.74</v>
          </cell>
          <cell r="L99">
            <v>18.7</v>
          </cell>
          <cell r="M99">
            <v>-0.1</v>
          </cell>
        </row>
        <row r="100">
          <cell r="A100">
            <v>43074</v>
          </cell>
          <cell r="B100">
            <v>2470</v>
          </cell>
          <cell r="C100">
            <v>2500</v>
          </cell>
          <cell r="D100">
            <v>2455.5</v>
          </cell>
          <cell r="E100">
            <v>2480.8000000000002</v>
          </cell>
          <cell r="F100">
            <v>2462.8028933092201</v>
          </cell>
          <cell r="G100">
            <v>553</v>
          </cell>
          <cell r="H100">
            <v>119</v>
          </cell>
          <cell r="I100">
            <v>1361930</v>
          </cell>
          <cell r="J100">
            <v>407</v>
          </cell>
          <cell r="K100">
            <v>73.599999999999994</v>
          </cell>
          <cell r="L100">
            <v>44.5</v>
          </cell>
          <cell r="M100">
            <v>10.8</v>
          </cell>
        </row>
        <row r="101">
          <cell r="A101">
            <v>43073</v>
          </cell>
          <cell r="B101">
            <v>2481.15</v>
          </cell>
          <cell r="C101">
            <v>2485.6</v>
          </cell>
          <cell r="D101">
            <v>2460</v>
          </cell>
          <cell r="E101">
            <v>2473.5</v>
          </cell>
          <cell r="F101">
            <v>2474.9962825278799</v>
          </cell>
          <cell r="G101">
            <v>269</v>
          </cell>
          <cell r="H101">
            <v>68</v>
          </cell>
          <cell r="I101">
            <v>665774</v>
          </cell>
          <cell r="J101">
            <v>177</v>
          </cell>
          <cell r="K101">
            <v>65.8</v>
          </cell>
          <cell r="L101">
            <v>25.6</v>
          </cell>
          <cell r="M101">
            <v>-7.65</v>
          </cell>
        </row>
        <row r="102">
          <cell r="A102">
            <v>43070</v>
          </cell>
          <cell r="B102">
            <v>2483.0500000000002</v>
          </cell>
          <cell r="C102">
            <v>2483.0500000000002</v>
          </cell>
          <cell r="D102">
            <v>2465.1</v>
          </cell>
          <cell r="E102">
            <v>2465.5</v>
          </cell>
          <cell r="F102">
            <v>2469.9823633156898</v>
          </cell>
          <cell r="G102">
            <v>567</v>
          </cell>
          <cell r="H102">
            <v>138</v>
          </cell>
          <cell r="I102">
            <v>1400480</v>
          </cell>
          <cell r="J102">
            <v>456</v>
          </cell>
          <cell r="K102">
            <v>80.42</v>
          </cell>
          <cell r="L102">
            <v>17.95</v>
          </cell>
          <cell r="M102">
            <v>-17.55</v>
          </cell>
        </row>
        <row r="103">
          <cell r="A103">
            <v>43069</v>
          </cell>
          <cell r="B103">
            <v>2479.0500000000002</v>
          </cell>
          <cell r="C103">
            <v>2528.4</v>
          </cell>
          <cell r="D103">
            <v>2475.1999999999998</v>
          </cell>
          <cell r="E103">
            <v>2481.25</v>
          </cell>
          <cell r="F103">
            <v>2483.07075471698</v>
          </cell>
          <cell r="G103">
            <v>212</v>
          </cell>
          <cell r="H103">
            <v>85</v>
          </cell>
          <cell r="I103">
            <v>526411</v>
          </cell>
          <cell r="J103">
            <v>118</v>
          </cell>
          <cell r="K103">
            <v>55.66</v>
          </cell>
          <cell r="L103">
            <v>53.2</v>
          </cell>
          <cell r="M103">
            <v>2.2000000000000002</v>
          </cell>
        </row>
        <row r="104">
          <cell r="A104">
            <v>43068</v>
          </cell>
          <cell r="B104">
            <v>2489.9499999999998</v>
          </cell>
          <cell r="C104">
            <v>2500</v>
          </cell>
          <cell r="D104">
            <v>2480.1</v>
          </cell>
          <cell r="E104">
            <v>2481.5500000000002</v>
          </cell>
          <cell r="F104">
            <v>2483.4344262294999</v>
          </cell>
          <cell r="G104">
            <v>366</v>
          </cell>
          <cell r="H104">
            <v>80</v>
          </cell>
          <cell r="I104">
            <v>908937</v>
          </cell>
          <cell r="J104">
            <v>231</v>
          </cell>
          <cell r="K104">
            <v>63.11</v>
          </cell>
          <cell r="L104">
            <v>19.899999999999999</v>
          </cell>
          <cell r="M104">
            <v>-8.4</v>
          </cell>
        </row>
        <row r="105">
          <cell r="A105">
            <v>43067</v>
          </cell>
          <cell r="B105">
            <v>2466</v>
          </cell>
          <cell r="C105">
            <v>2529.9499999999998</v>
          </cell>
          <cell r="D105">
            <v>2460.0500000000002</v>
          </cell>
          <cell r="E105">
            <v>2519.9499999999998</v>
          </cell>
          <cell r="F105">
            <v>2498.2119113573399</v>
          </cell>
          <cell r="G105">
            <v>722</v>
          </cell>
          <cell r="H105">
            <v>176</v>
          </cell>
          <cell r="I105">
            <v>1803709</v>
          </cell>
          <cell r="J105">
            <v>546</v>
          </cell>
          <cell r="K105">
            <v>75.62</v>
          </cell>
          <cell r="L105">
            <v>69.900000000000006</v>
          </cell>
          <cell r="M105">
            <v>53.95</v>
          </cell>
        </row>
        <row r="106">
          <cell r="A106">
            <v>43066</v>
          </cell>
          <cell r="B106">
            <v>2461.1</v>
          </cell>
          <cell r="C106">
            <v>2474.5500000000002</v>
          </cell>
          <cell r="D106">
            <v>2461</v>
          </cell>
          <cell r="E106">
            <v>2466.5</v>
          </cell>
          <cell r="F106">
            <v>2468.04117647058</v>
          </cell>
          <cell r="G106">
            <v>170</v>
          </cell>
          <cell r="H106">
            <v>51</v>
          </cell>
          <cell r="I106">
            <v>419567</v>
          </cell>
          <cell r="J106">
            <v>111</v>
          </cell>
          <cell r="K106">
            <v>65.290000000000006</v>
          </cell>
          <cell r="L106">
            <v>13.55</v>
          </cell>
          <cell r="M106">
            <v>5.4</v>
          </cell>
        </row>
        <row r="107">
          <cell r="A107">
            <v>43063</v>
          </cell>
          <cell r="B107">
            <v>2470</v>
          </cell>
          <cell r="C107">
            <v>2480</v>
          </cell>
          <cell r="D107">
            <v>2442</v>
          </cell>
          <cell r="E107">
            <v>2470</v>
          </cell>
          <cell r="F107">
            <v>2468.9853438556902</v>
          </cell>
          <cell r="G107">
            <v>1774</v>
          </cell>
          <cell r="H107">
            <v>155</v>
          </cell>
          <cell r="I107">
            <v>4379980</v>
          </cell>
          <cell r="J107">
            <v>1552</v>
          </cell>
          <cell r="K107">
            <v>87.49</v>
          </cell>
          <cell r="L107">
            <v>38</v>
          </cell>
          <cell r="M107">
            <v>0</v>
          </cell>
        </row>
        <row r="108">
          <cell r="A108">
            <v>43062</v>
          </cell>
          <cell r="B108">
            <v>2521.0500000000002</v>
          </cell>
          <cell r="C108">
            <v>2542.3000000000002</v>
          </cell>
          <cell r="D108">
            <v>2480</v>
          </cell>
          <cell r="E108">
            <v>2495</v>
          </cell>
          <cell r="F108">
            <v>2508.1905505661798</v>
          </cell>
          <cell r="G108">
            <v>2561</v>
          </cell>
          <cell r="H108">
            <v>514</v>
          </cell>
          <cell r="I108">
            <v>6423476</v>
          </cell>
          <cell r="J108">
            <v>989</v>
          </cell>
          <cell r="K108">
            <v>38.619999999999997</v>
          </cell>
          <cell r="L108">
            <v>62.3</v>
          </cell>
          <cell r="M108">
            <v>-26.05</v>
          </cell>
        </row>
        <row r="109">
          <cell r="A109">
            <v>43061</v>
          </cell>
          <cell r="B109">
            <v>2526.4499999999998</v>
          </cell>
          <cell r="C109">
            <v>2526.4499999999998</v>
          </cell>
          <cell r="D109">
            <v>2493.6</v>
          </cell>
          <cell r="E109">
            <v>2512.1999999999998</v>
          </cell>
          <cell r="F109">
            <v>2508.72549019607</v>
          </cell>
          <cell r="G109">
            <v>255</v>
          </cell>
          <cell r="H109">
            <v>71</v>
          </cell>
          <cell r="I109">
            <v>639725</v>
          </cell>
          <cell r="J109">
            <v>140</v>
          </cell>
          <cell r="K109">
            <v>54.9</v>
          </cell>
          <cell r="L109">
            <v>32.85</v>
          </cell>
          <cell r="M109">
            <v>-14.25</v>
          </cell>
        </row>
        <row r="110">
          <cell r="A110">
            <v>43060</v>
          </cell>
          <cell r="B110">
            <v>2500</v>
          </cell>
          <cell r="C110">
            <v>2522.65</v>
          </cell>
          <cell r="D110">
            <v>2480.25</v>
          </cell>
          <cell r="E110">
            <v>2488.9</v>
          </cell>
          <cell r="F110">
            <v>2498.7872000000002</v>
          </cell>
          <cell r="G110">
            <v>625</v>
          </cell>
          <cell r="H110">
            <v>116</v>
          </cell>
          <cell r="I110">
            <v>1561742</v>
          </cell>
          <cell r="J110">
            <v>383</v>
          </cell>
          <cell r="K110">
            <v>61.28</v>
          </cell>
          <cell r="L110">
            <v>42.4</v>
          </cell>
          <cell r="M110">
            <v>-11.1</v>
          </cell>
        </row>
        <row r="111">
          <cell r="A111">
            <v>43059</v>
          </cell>
          <cell r="B111">
            <v>2470.1999999999998</v>
          </cell>
          <cell r="C111">
            <v>2510</v>
          </cell>
          <cell r="D111">
            <v>2470.1999999999998</v>
          </cell>
          <cell r="E111">
            <v>2502.85</v>
          </cell>
          <cell r="F111">
            <v>2498.7888888888801</v>
          </cell>
          <cell r="G111">
            <v>90</v>
          </cell>
          <cell r="H111">
            <v>38</v>
          </cell>
          <cell r="I111">
            <v>224891</v>
          </cell>
          <cell r="J111">
            <v>53</v>
          </cell>
          <cell r="K111">
            <v>58.89</v>
          </cell>
          <cell r="L111">
            <v>39.799999999999997</v>
          </cell>
          <cell r="M111">
            <v>32.65</v>
          </cell>
        </row>
        <row r="112">
          <cell r="A112">
            <v>43056</v>
          </cell>
          <cell r="B112">
            <v>2496.8000000000002</v>
          </cell>
          <cell r="C112">
            <v>2533.65</v>
          </cell>
          <cell r="D112">
            <v>2480.0500000000002</v>
          </cell>
          <cell r="E112">
            <v>2485.5</v>
          </cell>
          <cell r="F112">
            <v>2497.2570694087399</v>
          </cell>
          <cell r="G112">
            <v>389</v>
          </cell>
          <cell r="H112">
            <v>96</v>
          </cell>
          <cell r="I112">
            <v>971433</v>
          </cell>
          <cell r="J112">
            <v>208</v>
          </cell>
          <cell r="K112">
            <v>53.47</v>
          </cell>
          <cell r="L112">
            <v>53.6</v>
          </cell>
          <cell r="M112">
            <v>-11.3</v>
          </cell>
        </row>
        <row r="113">
          <cell r="A113">
            <v>43055</v>
          </cell>
          <cell r="B113">
            <v>2465.0500000000002</v>
          </cell>
          <cell r="C113">
            <v>2491.35</v>
          </cell>
          <cell r="D113">
            <v>2462</v>
          </cell>
          <cell r="E113">
            <v>2483.5</v>
          </cell>
          <cell r="F113">
            <v>2477.5938189845401</v>
          </cell>
          <cell r="G113">
            <v>453</v>
          </cell>
          <cell r="H113">
            <v>186</v>
          </cell>
          <cell r="I113">
            <v>1122350</v>
          </cell>
          <cell r="J113">
            <v>305</v>
          </cell>
          <cell r="K113">
            <v>67.33</v>
          </cell>
          <cell r="L113">
            <v>29.35</v>
          </cell>
          <cell r="M113">
            <v>18.45</v>
          </cell>
        </row>
        <row r="114">
          <cell r="A114">
            <v>43054</v>
          </cell>
          <cell r="B114">
            <v>2470.75</v>
          </cell>
          <cell r="C114">
            <v>2475.6</v>
          </cell>
          <cell r="D114">
            <v>2442.5</v>
          </cell>
          <cell r="E114">
            <v>2451.15</v>
          </cell>
          <cell r="F114">
            <v>2457.1096979332201</v>
          </cell>
          <cell r="G114">
            <v>629</v>
          </cell>
          <cell r="H114">
            <v>164</v>
          </cell>
          <cell r="I114">
            <v>1545522</v>
          </cell>
          <cell r="J114">
            <v>398</v>
          </cell>
          <cell r="K114">
            <v>63.28</v>
          </cell>
          <cell r="L114">
            <v>33.1</v>
          </cell>
          <cell r="M114">
            <v>-19.600000000000001</v>
          </cell>
        </row>
        <row r="115">
          <cell r="A115">
            <v>43053</v>
          </cell>
          <cell r="B115">
            <v>2508.5</v>
          </cell>
          <cell r="C115">
            <v>2515</v>
          </cell>
          <cell r="D115">
            <v>2460</v>
          </cell>
          <cell r="E115">
            <v>2486.1</v>
          </cell>
          <cell r="F115">
            <v>2489.4453004622401</v>
          </cell>
          <cell r="G115">
            <v>649</v>
          </cell>
          <cell r="H115">
            <v>171</v>
          </cell>
          <cell r="I115">
            <v>1615650</v>
          </cell>
          <cell r="J115">
            <v>380</v>
          </cell>
          <cell r="K115">
            <v>58.55</v>
          </cell>
          <cell r="L115">
            <v>55</v>
          </cell>
          <cell r="M115">
            <v>-22.4</v>
          </cell>
        </row>
        <row r="116">
          <cell r="A116">
            <v>43052</v>
          </cell>
          <cell r="B116">
            <v>2510</v>
          </cell>
          <cell r="C116">
            <v>2535</v>
          </cell>
          <cell r="D116">
            <v>2488</v>
          </cell>
          <cell r="E116">
            <v>2523.3000000000002</v>
          </cell>
          <cell r="F116">
            <v>2508.6724137931001</v>
          </cell>
          <cell r="G116">
            <v>348</v>
          </cell>
          <cell r="H116">
            <v>120</v>
          </cell>
          <cell r="I116">
            <v>873018</v>
          </cell>
          <cell r="J116">
            <v>230</v>
          </cell>
          <cell r="K116">
            <v>66.09</v>
          </cell>
          <cell r="L116">
            <v>47</v>
          </cell>
          <cell r="M116">
            <v>13.3</v>
          </cell>
        </row>
        <row r="117">
          <cell r="A117">
            <v>43049</v>
          </cell>
          <cell r="B117">
            <v>2444.0500000000002</v>
          </cell>
          <cell r="C117">
            <v>2540</v>
          </cell>
          <cell r="D117">
            <v>2444.0500000000002</v>
          </cell>
          <cell r="E117">
            <v>2536</v>
          </cell>
          <cell r="F117">
            <v>2524.5812650120001</v>
          </cell>
          <cell r="G117">
            <v>1249</v>
          </cell>
          <cell r="H117">
            <v>168</v>
          </cell>
          <cell r="I117">
            <v>3153202</v>
          </cell>
          <cell r="J117">
            <v>949</v>
          </cell>
          <cell r="K117">
            <v>75.98</v>
          </cell>
          <cell r="L117">
            <v>95.95</v>
          </cell>
          <cell r="M117">
            <v>91.95</v>
          </cell>
        </row>
        <row r="118">
          <cell r="A118">
            <v>43048</v>
          </cell>
          <cell r="B118">
            <v>2469.1</v>
          </cell>
          <cell r="C118">
            <v>2471.9499999999998</v>
          </cell>
          <cell r="D118">
            <v>2435</v>
          </cell>
          <cell r="E118">
            <v>2462.6999999999998</v>
          </cell>
          <cell r="F118">
            <v>2451.5758928571399</v>
          </cell>
          <cell r="G118">
            <v>448</v>
          </cell>
          <cell r="H118">
            <v>95</v>
          </cell>
          <cell r="I118">
            <v>1098306</v>
          </cell>
          <cell r="J118">
            <v>198</v>
          </cell>
          <cell r="K118">
            <v>44.2</v>
          </cell>
          <cell r="L118">
            <v>36.950000000000003</v>
          </cell>
          <cell r="M118">
            <v>-6.4</v>
          </cell>
        </row>
        <row r="119">
          <cell r="A119">
            <v>43047</v>
          </cell>
          <cell r="B119">
            <v>2467.15</v>
          </cell>
          <cell r="C119">
            <v>2471.9499999999998</v>
          </cell>
          <cell r="D119">
            <v>2450</v>
          </cell>
          <cell r="E119">
            <v>2451.8000000000002</v>
          </cell>
          <cell r="F119">
            <v>2460.2116182572599</v>
          </cell>
          <cell r="G119">
            <v>482</v>
          </cell>
          <cell r="H119">
            <v>61</v>
          </cell>
          <cell r="I119">
            <v>1185822</v>
          </cell>
          <cell r="J119">
            <v>389</v>
          </cell>
          <cell r="K119">
            <v>80.709999999999994</v>
          </cell>
          <cell r="L119">
            <v>21.95</v>
          </cell>
          <cell r="M119">
            <v>-15.35</v>
          </cell>
        </row>
        <row r="120">
          <cell r="A120">
            <v>43046</v>
          </cell>
          <cell r="B120">
            <v>2495</v>
          </cell>
          <cell r="C120">
            <v>2520</v>
          </cell>
          <cell r="D120">
            <v>2457</v>
          </cell>
          <cell r="E120">
            <v>2466.75</v>
          </cell>
          <cell r="F120">
            <v>2481.95806451612</v>
          </cell>
          <cell r="G120">
            <v>310</v>
          </cell>
          <cell r="H120">
            <v>77</v>
          </cell>
          <cell r="I120">
            <v>769407</v>
          </cell>
          <cell r="J120">
            <v>153</v>
          </cell>
          <cell r="K120">
            <v>49.35</v>
          </cell>
          <cell r="L120">
            <v>63</v>
          </cell>
          <cell r="M120">
            <v>-28.25</v>
          </cell>
        </row>
        <row r="121">
          <cell r="A121">
            <v>43045</v>
          </cell>
          <cell r="B121">
            <v>2497.75</v>
          </cell>
          <cell r="C121">
            <v>2522.0500000000002</v>
          </cell>
          <cell r="D121">
            <v>2493.6</v>
          </cell>
          <cell r="E121">
            <v>2510.9499999999998</v>
          </cell>
          <cell r="F121">
            <v>2507.9797008546998</v>
          </cell>
          <cell r="G121">
            <v>936</v>
          </cell>
          <cell r="H121">
            <v>131</v>
          </cell>
          <cell r="I121">
            <v>2347469</v>
          </cell>
          <cell r="J121">
            <v>683</v>
          </cell>
          <cell r="K121">
            <v>72.97</v>
          </cell>
          <cell r="L121">
            <v>28.45</v>
          </cell>
          <cell r="M121">
            <v>13.2</v>
          </cell>
        </row>
        <row r="122">
          <cell r="A122">
            <v>43042</v>
          </cell>
          <cell r="B122">
            <v>2514.85</v>
          </cell>
          <cell r="C122">
            <v>2535</v>
          </cell>
          <cell r="D122">
            <v>2500</v>
          </cell>
          <cell r="E122">
            <v>2526.1999999999998</v>
          </cell>
          <cell r="F122">
            <v>2524.77573346593</v>
          </cell>
          <cell r="G122">
            <v>2011</v>
          </cell>
          <cell r="H122">
            <v>231</v>
          </cell>
          <cell r="I122">
            <v>5077324</v>
          </cell>
          <cell r="J122">
            <v>1240</v>
          </cell>
          <cell r="K122">
            <v>61.66</v>
          </cell>
          <cell r="L122">
            <v>35</v>
          </cell>
          <cell r="M122">
            <v>11.35</v>
          </cell>
        </row>
        <row r="123">
          <cell r="A123">
            <v>43041</v>
          </cell>
          <cell r="B123">
            <v>2487.3000000000002</v>
          </cell>
          <cell r="C123">
            <v>2550</v>
          </cell>
          <cell r="D123">
            <v>2487.3000000000002</v>
          </cell>
          <cell r="E123">
            <v>2504.5500000000002</v>
          </cell>
          <cell r="F123">
            <v>2515.1898734177198</v>
          </cell>
          <cell r="G123">
            <v>1580</v>
          </cell>
          <cell r="H123">
            <v>201</v>
          </cell>
          <cell r="I123">
            <v>3974000</v>
          </cell>
          <cell r="J123">
            <v>1011</v>
          </cell>
          <cell r="K123">
            <v>63.99</v>
          </cell>
          <cell r="L123">
            <v>62.7</v>
          </cell>
          <cell r="M123">
            <v>17.25</v>
          </cell>
        </row>
        <row r="124">
          <cell r="A124">
            <v>43040</v>
          </cell>
          <cell r="B124">
            <v>2473.6</v>
          </cell>
          <cell r="C124">
            <v>2525</v>
          </cell>
          <cell r="D124">
            <v>2473.6</v>
          </cell>
          <cell r="E124">
            <v>2517.9499999999998</v>
          </cell>
          <cell r="F124">
            <v>2509.0397631133601</v>
          </cell>
          <cell r="G124">
            <v>1182</v>
          </cell>
          <cell r="H124">
            <v>196</v>
          </cell>
          <cell r="I124">
            <v>2965685</v>
          </cell>
          <cell r="J124">
            <v>817</v>
          </cell>
          <cell r="K124">
            <v>69.12</v>
          </cell>
          <cell r="L124">
            <v>51.4</v>
          </cell>
          <cell r="M124">
            <v>44.35</v>
          </cell>
        </row>
        <row r="125">
          <cell r="A125">
            <v>43039</v>
          </cell>
          <cell r="B125">
            <v>2471</v>
          </cell>
          <cell r="C125">
            <v>2475.0500000000002</v>
          </cell>
          <cell r="D125">
            <v>2459</v>
          </cell>
          <cell r="E125">
            <v>2472.9</v>
          </cell>
          <cell r="F125">
            <v>2468.1990330378699</v>
          </cell>
          <cell r="G125">
            <v>1241</v>
          </cell>
          <cell r="H125">
            <v>64</v>
          </cell>
          <cell r="I125">
            <v>3063035</v>
          </cell>
          <cell r="J125">
            <v>1182</v>
          </cell>
          <cell r="K125">
            <v>95.25</v>
          </cell>
          <cell r="L125">
            <v>16.05</v>
          </cell>
          <cell r="M125">
            <v>1.9</v>
          </cell>
        </row>
        <row r="126">
          <cell r="A126">
            <v>43038</v>
          </cell>
          <cell r="B126">
            <v>2469.8000000000002</v>
          </cell>
          <cell r="C126">
            <v>2477.1999999999998</v>
          </cell>
          <cell r="D126">
            <v>2450</v>
          </cell>
          <cell r="E126">
            <v>2471</v>
          </cell>
          <cell r="F126">
            <v>2463.9035369774901</v>
          </cell>
          <cell r="G126">
            <v>622</v>
          </cell>
          <cell r="H126">
            <v>166</v>
          </cell>
          <cell r="I126">
            <v>1532548</v>
          </cell>
          <cell r="J126">
            <v>333</v>
          </cell>
          <cell r="K126">
            <v>53.54</v>
          </cell>
          <cell r="L126">
            <v>27.2</v>
          </cell>
          <cell r="M126">
            <v>1.2</v>
          </cell>
        </row>
        <row r="127">
          <cell r="A127">
            <v>43035</v>
          </cell>
          <cell r="B127">
            <v>2455.9499999999998</v>
          </cell>
          <cell r="C127">
            <v>2480</v>
          </cell>
          <cell r="D127">
            <v>2422.1999999999998</v>
          </cell>
          <cell r="E127">
            <v>2460.6</v>
          </cell>
          <cell r="F127">
            <v>2463.9244186046499</v>
          </cell>
          <cell r="G127">
            <v>516</v>
          </cell>
          <cell r="H127">
            <v>122</v>
          </cell>
          <cell r="I127">
            <v>1271385</v>
          </cell>
          <cell r="J127">
            <v>286</v>
          </cell>
          <cell r="K127">
            <v>55.43</v>
          </cell>
          <cell r="L127">
            <v>57.8</v>
          </cell>
          <cell r="M127">
            <v>4.6500000000000004</v>
          </cell>
        </row>
        <row r="128">
          <cell r="A128">
            <v>43034</v>
          </cell>
          <cell r="B128">
            <v>2486.0500000000002</v>
          </cell>
          <cell r="C128">
            <v>2500</v>
          </cell>
          <cell r="D128">
            <v>2457</v>
          </cell>
          <cell r="E128">
            <v>2475.85</v>
          </cell>
          <cell r="F128">
            <v>2483.6138613861299</v>
          </cell>
          <cell r="G128">
            <v>404</v>
          </cell>
          <cell r="H128">
            <v>105</v>
          </cell>
          <cell r="I128">
            <v>1003380</v>
          </cell>
          <cell r="J128">
            <v>288</v>
          </cell>
          <cell r="K128">
            <v>71.290000000000006</v>
          </cell>
          <cell r="L128">
            <v>43</v>
          </cell>
          <cell r="M128">
            <v>-10.199999999999999</v>
          </cell>
        </row>
        <row r="129">
          <cell r="A129">
            <v>43033</v>
          </cell>
          <cell r="B129">
            <v>2406.1</v>
          </cell>
          <cell r="C129">
            <v>2497.9</v>
          </cell>
          <cell r="D129">
            <v>2400</v>
          </cell>
          <cell r="E129">
            <v>2481.4</v>
          </cell>
          <cell r="F129">
            <v>2445.45227062094</v>
          </cell>
          <cell r="G129">
            <v>1079</v>
          </cell>
          <cell r="H129">
            <v>188</v>
          </cell>
          <cell r="I129">
            <v>2638643</v>
          </cell>
          <cell r="J129">
            <v>591</v>
          </cell>
          <cell r="K129">
            <v>54.77</v>
          </cell>
          <cell r="L129">
            <v>97.9</v>
          </cell>
          <cell r="M129">
            <v>75.3</v>
          </cell>
        </row>
        <row r="130">
          <cell r="A130">
            <v>43032</v>
          </cell>
          <cell r="B130">
            <v>2411.5500000000002</v>
          </cell>
          <cell r="C130">
            <v>2427.9</v>
          </cell>
          <cell r="D130">
            <v>2400</v>
          </cell>
          <cell r="E130">
            <v>2404.4</v>
          </cell>
          <cell r="F130">
            <v>2407.54145516074</v>
          </cell>
          <cell r="G130">
            <v>591</v>
          </cell>
          <cell r="H130">
            <v>122</v>
          </cell>
          <cell r="I130">
            <v>1422857</v>
          </cell>
          <cell r="J130">
            <v>474</v>
          </cell>
          <cell r="K130">
            <v>80.2</v>
          </cell>
          <cell r="L130">
            <v>27.9</v>
          </cell>
          <cell r="M130">
            <v>-7.15</v>
          </cell>
        </row>
        <row r="131">
          <cell r="A131">
            <v>43031</v>
          </cell>
          <cell r="B131">
            <v>2438.0500000000002</v>
          </cell>
          <cell r="C131">
            <v>2438.0500000000002</v>
          </cell>
          <cell r="D131">
            <v>2402</v>
          </cell>
          <cell r="E131">
            <v>2412</v>
          </cell>
          <cell r="F131">
            <v>2417.5949008498501</v>
          </cell>
          <cell r="G131">
            <v>353</v>
          </cell>
          <cell r="H131">
            <v>108</v>
          </cell>
          <cell r="I131">
            <v>853411</v>
          </cell>
          <cell r="J131">
            <v>236</v>
          </cell>
          <cell r="K131">
            <v>66.86</v>
          </cell>
          <cell r="L131">
            <v>36.049999999999997</v>
          </cell>
          <cell r="M131">
            <v>-26.05</v>
          </cell>
        </row>
        <row r="132">
          <cell r="A132">
            <v>43027</v>
          </cell>
          <cell r="B132">
            <v>2452</v>
          </cell>
          <cell r="C132">
            <v>2460</v>
          </cell>
          <cell r="D132">
            <v>2415.1</v>
          </cell>
          <cell r="E132">
            <v>2437.4</v>
          </cell>
          <cell r="F132">
            <v>2441.9210526315701</v>
          </cell>
          <cell r="G132">
            <v>38</v>
          </cell>
          <cell r="H132">
            <v>20</v>
          </cell>
          <cell r="I132">
            <v>92793</v>
          </cell>
          <cell r="J132">
            <v>25</v>
          </cell>
          <cell r="K132">
            <v>65.790000000000006</v>
          </cell>
          <cell r="L132">
            <v>44.9</v>
          </cell>
          <cell r="M132">
            <v>-14.6</v>
          </cell>
        </row>
        <row r="133">
          <cell r="A133">
            <v>43026</v>
          </cell>
          <cell r="B133">
            <v>2400</v>
          </cell>
          <cell r="C133">
            <v>2469</v>
          </cell>
          <cell r="D133">
            <v>2400</v>
          </cell>
          <cell r="E133">
            <v>2446.35</v>
          </cell>
          <cell r="F133">
            <v>2418.36259977194</v>
          </cell>
          <cell r="G133">
            <v>877</v>
          </cell>
          <cell r="H133">
            <v>155</v>
          </cell>
          <cell r="I133">
            <v>2120904</v>
          </cell>
          <cell r="J133">
            <v>395</v>
          </cell>
          <cell r="K133">
            <v>45.04</v>
          </cell>
          <cell r="L133">
            <v>69</v>
          </cell>
          <cell r="M133">
            <v>46.35</v>
          </cell>
        </row>
        <row r="134">
          <cell r="A134">
            <v>43025</v>
          </cell>
          <cell r="B134">
            <v>2505</v>
          </cell>
          <cell r="C134">
            <v>2505</v>
          </cell>
          <cell r="D134">
            <v>2430.9</v>
          </cell>
          <cell r="E134">
            <v>2450.35</v>
          </cell>
          <cell r="F134">
            <v>2459.3313432835798</v>
          </cell>
          <cell r="G134">
            <v>335</v>
          </cell>
          <cell r="H134">
            <v>61</v>
          </cell>
          <cell r="I134">
            <v>823876</v>
          </cell>
          <cell r="J134">
            <v>241</v>
          </cell>
          <cell r="K134">
            <v>71.94</v>
          </cell>
          <cell r="L134">
            <v>74.099999999999994</v>
          </cell>
          <cell r="M134">
            <v>-54.65</v>
          </cell>
        </row>
        <row r="135">
          <cell r="A135">
            <v>43024</v>
          </cell>
          <cell r="B135">
            <v>2502.3000000000002</v>
          </cell>
          <cell r="C135">
            <v>2502.3000000000002</v>
          </cell>
          <cell r="D135">
            <v>2305</v>
          </cell>
          <cell r="E135">
            <v>2456.35</v>
          </cell>
          <cell r="F135">
            <v>2438.7640949554798</v>
          </cell>
          <cell r="G135">
            <v>674</v>
          </cell>
          <cell r="H135">
            <v>143</v>
          </cell>
          <cell r="I135">
            <v>1643727</v>
          </cell>
          <cell r="J135">
            <v>342</v>
          </cell>
          <cell r="K135">
            <v>50.74</v>
          </cell>
          <cell r="L135">
            <v>197.3</v>
          </cell>
          <cell r="M135">
            <v>-45.95</v>
          </cell>
        </row>
        <row r="136">
          <cell r="A136">
            <v>43021</v>
          </cell>
          <cell r="B136">
            <v>2512.15</v>
          </cell>
          <cell r="C136">
            <v>2520</v>
          </cell>
          <cell r="D136">
            <v>2405.1</v>
          </cell>
          <cell r="E136">
            <v>2489.1</v>
          </cell>
          <cell r="F136">
            <v>2489.7914979757002</v>
          </cell>
          <cell r="G136">
            <v>988</v>
          </cell>
          <cell r="H136">
            <v>187</v>
          </cell>
          <cell r="I136">
            <v>2459914</v>
          </cell>
          <cell r="J136">
            <v>524</v>
          </cell>
          <cell r="K136">
            <v>53.04</v>
          </cell>
          <cell r="L136">
            <v>114.9</v>
          </cell>
          <cell r="M136">
            <v>-23.05</v>
          </cell>
        </row>
        <row r="137">
          <cell r="A137">
            <v>43020</v>
          </cell>
          <cell r="B137">
            <v>2550</v>
          </cell>
          <cell r="C137">
            <v>2563.85</v>
          </cell>
          <cell r="D137">
            <v>2486</v>
          </cell>
          <cell r="E137">
            <v>2495.5500000000002</v>
          </cell>
          <cell r="F137">
            <v>2537.31712962962</v>
          </cell>
          <cell r="G137">
            <v>4752</v>
          </cell>
          <cell r="H137">
            <v>788</v>
          </cell>
          <cell r="I137">
            <v>12057331</v>
          </cell>
          <cell r="J137">
            <v>1917</v>
          </cell>
          <cell r="K137">
            <v>40.340000000000003</v>
          </cell>
          <cell r="L137">
            <v>77.849999999999994</v>
          </cell>
          <cell r="M137">
            <v>-54.45</v>
          </cell>
        </row>
        <row r="138">
          <cell r="A138">
            <v>43019</v>
          </cell>
          <cell r="B138">
            <v>2491.5500000000002</v>
          </cell>
          <cell r="C138">
            <v>2496.25</v>
          </cell>
          <cell r="D138">
            <v>2460.15</v>
          </cell>
          <cell r="E138">
            <v>2465.1999999999998</v>
          </cell>
          <cell r="F138">
            <v>2477.7511111111098</v>
          </cell>
          <cell r="G138">
            <v>225</v>
          </cell>
          <cell r="H138">
            <v>99</v>
          </cell>
          <cell r="I138">
            <v>557494</v>
          </cell>
          <cell r="J138">
            <v>120</v>
          </cell>
          <cell r="K138">
            <v>53.33</v>
          </cell>
          <cell r="L138">
            <v>36.1</v>
          </cell>
          <cell r="M138">
            <v>-26.35</v>
          </cell>
        </row>
        <row r="139">
          <cell r="A139">
            <v>43018</v>
          </cell>
          <cell r="B139">
            <v>2429.75</v>
          </cell>
          <cell r="C139">
            <v>2520</v>
          </cell>
          <cell r="D139">
            <v>2409.15</v>
          </cell>
          <cell r="E139">
            <v>2494.1</v>
          </cell>
          <cell r="F139">
            <v>2474.3748091603002</v>
          </cell>
          <cell r="G139">
            <v>1310</v>
          </cell>
          <cell r="H139">
            <v>280</v>
          </cell>
          <cell r="I139">
            <v>3241431</v>
          </cell>
          <cell r="J139">
            <v>897</v>
          </cell>
          <cell r="K139">
            <v>68.47</v>
          </cell>
          <cell r="L139">
            <v>110.85</v>
          </cell>
          <cell r="M139">
            <v>64.349999999999994</v>
          </cell>
        </row>
        <row r="140">
          <cell r="A140">
            <v>43017</v>
          </cell>
          <cell r="B140">
            <v>2437.85</v>
          </cell>
          <cell r="C140">
            <v>2437.9</v>
          </cell>
          <cell r="D140">
            <v>2380</v>
          </cell>
          <cell r="E140">
            <v>2412.1999999999998</v>
          </cell>
          <cell r="F140">
            <v>2401.41093474426</v>
          </cell>
          <cell r="G140">
            <v>567</v>
          </cell>
          <cell r="H140">
            <v>165</v>
          </cell>
          <cell r="I140">
            <v>1361600</v>
          </cell>
          <cell r="J140">
            <v>258</v>
          </cell>
          <cell r="K140">
            <v>45.5</v>
          </cell>
          <cell r="L140">
            <v>57.9</v>
          </cell>
          <cell r="M140">
            <v>-25.65</v>
          </cell>
        </row>
        <row r="141">
          <cell r="A141">
            <v>43014</v>
          </cell>
          <cell r="B141">
            <v>2420</v>
          </cell>
          <cell r="C141">
            <v>2443.15</v>
          </cell>
          <cell r="D141">
            <v>2410.0500000000002</v>
          </cell>
          <cell r="E141">
            <v>2414.25</v>
          </cell>
          <cell r="F141">
            <v>2420.8755622188901</v>
          </cell>
          <cell r="G141">
            <v>667</v>
          </cell>
          <cell r="H141">
            <v>151</v>
          </cell>
          <cell r="I141">
            <v>1614724</v>
          </cell>
          <cell r="J141">
            <v>471</v>
          </cell>
          <cell r="K141">
            <v>70.61</v>
          </cell>
          <cell r="L141">
            <v>33.1</v>
          </cell>
          <cell r="M141">
            <v>-5.75</v>
          </cell>
        </row>
        <row r="142">
          <cell r="A142">
            <v>43013</v>
          </cell>
          <cell r="B142">
            <v>2430</v>
          </cell>
          <cell r="C142">
            <v>2438</v>
          </cell>
          <cell r="D142">
            <v>2420.5</v>
          </cell>
          <cell r="E142">
            <v>2422.35</v>
          </cell>
          <cell r="F142">
            <v>2426.7242718446601</v>
          </cell>
          <cell r="G142">
            <v>515</v>
          </cell>
          <cell r="H142">
            <v>147</v>
          </cell>
          <cell r="I142">
            <v>1249763</v>
          </cell>
          <cell r="J142">
            <v>369</v>
          </cell>
          <cell r="K142">
            <v>71.650000000000006</v>
          </cell>
          <cell r="L142">
            <v>17.5</v>
          </cell>
          <cell r="M142">
            <v>-7.65</v>
          </cell>
        </row>
        <row r="143">
          <cell r="A143">
            <v>43012</v>
          </cell>
          <cell r="B143">
            <v>2450.4</v>
          </cell>
          <cell r="C143">
            <v>2450.4</v>
          </cell>
          <cell r="D143">
            <v>2425</v>
          </cell>
          <cell r="E143">
            <v>2428.5</v>
          </cell>
          <cell r="F143">
            <v>2430.5</v>
          </cell>
          <cell r="G143">
            <v>466</v>
          </cell>
          <cell r="H143">
            <v>157</v>
          </cell>
          <cell r="I143">
            <v>1132613</v>
          </cell>
          <cell r="J143">
            <v>286</v>
          </cell>
          <cell r="K143">
            <v>61.37</v>
          </cell>
          <cell r="L143">
            <v>25.4</v>
          </cell>
          <cell r="M143">
            <v>-21.9</v>
          </cell>
        </row>
        <row r="144">
          <cell r="A144">
            <v>43011</v>
          </cell>
          <cell r="B144">
            <v>2450</v>
          </cell>
          <cell r="C144">
            <v>2460.0500000000002</v>
          </cell>
          <cell r="D144">
            <v>2420.0500000000002</v>
          </cell>
          <cell r="E144">
            <v>2431.4</v>
          </cell>
          <cell r="F144">
            <v>2434.2130898021301</v>
          </cell>
          <cell r="G144">
            <v>657</v>
          </cell>
          <cell r="H144">
            <v>215</v>
          </cell>
          <cell r="I144">
            <v>1599278</v>
          </cell>
          <cell r="J144">
            <v>306</v>
          </cell>
          <cell r="K144">
            <v>46.58</v>
          </cell>
          <cell r="L144">
            <v>40</v>
          </cell>
          <cell r="M144">
            <v>-18.600000000000001</v>
          </cell>
        </row>
        <row r="145">
          <cell r="A145">
            <v>43007</v>
          </cell>
          <cell r="B145">
            <v>2456</v>
          </cell>
          <cell r="C145">
            <v>2465.0500000000002</v>
          </cell>
          <cell r="D145">
            <v>2443</v>
          </cell>
          <cell r="E145">
            <v>2449.65</v>
          </cell>
          <cell r="F145">
            <v>2453.6</v>
          </cell>
          <cell r="G145">
            <v>140</v>
          </cell>
          <cell r="H145">
            <v>67</v>
          </cell>
          <cell r="I145">
            <v>343504</v>
          </cell>
          <cell r="J145">
            <v>73</v>
          </cell>
          <cell r="K145">
            <v>52.14</v>
          </cell>
          <cell r="L145">
            <v>22.05</v>
          </cell>
          <cell r="M145">
            <v>-6.35</v>
          </cell>
        </row>
        <row r="146">
          <cell r="A146">
            <v>43006</v>
          </cell>
          <cell r="B146">
            <v>2452</v>
          </cell>
          <cell r="C146">
            <v>2471.4</v>
          </cell>
          <cell r="D146">
            <v>2425.1</v>
          </cell>
          <cell r="E146">
            <v>2439.65</v>
          </cell>
          <cell r="F146">
            <v>2446.28671328671</v>
          </cell>
          <cell r="G146">
            <v>715</v>
          </cell>
          <cell r="H146">
            <v>125</v>
          </cell>
          <cell r="I146">
            <v>1749095</v>
          </cell>
          <cell r="J146">
            <v>521</v>
          </cell>
          <cell r="K146">
            <v>72.87</v>
          </cell>
          <cell r="L146">
            <v>46.3</v>
          </cell>
          <cell r="M146">
            <v>-12.35</v>
          </cell>
        </row>
        <row r="147">
          <cell r="A147">
            <v>43005</v>
          </cell>
          <cell r="B147">
            <v>2475</v>
          </cell>
          <cell r="C147">
            <v>2498.6999999999998</v>
          </cell>
          <cell r="D147">
            <v>2455</v>
          </cell>
          <cell r="E147">
            <v>2458.1</v>
          </cell>
          <cell r="F147">
            <v>2467.1685393258399</v>
          </cell>
          <cell r="G147">
            <v>178</v>
          </cell>
          <cell r="H147">
            <v>106</v>
          </cell>
          <cell r="I147">
            <v>439156</v>
          </cell>
          <cell r="J147">
            <v>84</v>
          </cell>
          <cell r="K147">
            <v>47.19</v>
          </cell>
          <cell r="L147">
            <v>43.7</v>
          </cell>
          <cell r="M147">
            <v>-16.899999999999999</v>
          </cell>
        </row>
        <row r="148">
          <cell r="A148">
            <v>43004</v>
          </cell>
          <cell r="B148">
            <v>2513</v>
          </cell>
          <cell r="C148">
            <v>2513</v>
          </cell>
          <cell r="D148">
            <v>2462.4499999999998</v>
          </cell>
          <cell r="E148">
            <v>2476.0500000000002</v>
          </cell>
          <cell r="F148">
            <v>2480.4365079365002</v>
          </cell>
          <cell r="G148">
            <v>378</v>
          </cell>
          <cell r="H148">
            <v>171</v>
          </cell>
          <cell r="I148">
            <v>937605</v>
          </cell>
          <cell r="J148">
            <v>197</v>
          </cell>
          <cell r="K148">
            <v>52.12</v>
          </cell>
          <cell r="L148">
            <v>50.55</v>
          </cell>
          <cell r="M148">
            <v>-36.950000000000003</v>
          </cell>
        </row>
        <row r="149">
          <cell r="A149">
            <v>43003</v>
          </cell>
          <cell r="B149">
            <v>2515</v>
          </cell>
          <cell r="C149">
            <v>2569.9</v>
          </cell>
          <cell r="D149">
            <v>2463.1</v>
          </cell>
          <cell r="E149">
            <v>2483.5</v>
          </cell>
          <cell r="F149">
            <v>2486.1907600596101</v>
          </cell>
          <cell r="G149">
            <v>671</v>
          </cell>
          <cell r="H149">
            <v>155</v>
          </cell>
          <cell r="I149">
            <v>1668234</v>
          </cell>
          <cell r="J149">
            <v>258</v>
          </cell>
          <cell r="K149">
            <v>38.450000000000003</v>
          </cell>
          <cell r="L149">
            <v>106.8</v>
          </cell>
          <cell r="M149">
            <v>-31.5</v>
          </cell>
        </row>
        <row r="150">
          <cell r="A150">
            <v>43000</v>
          </cell>
          <cell r="B150">
            <v>2471</v>
          </cell>
          <cell r="C150">
            <v>2492.5</v>
          </cell>
          <cell r="D150">
            <v>2470.4499999999998</v>
          </cell>
          <cell r="E150">
            <v>2474.9499999999998</v>
          </cell>
          <cell r="F150">
            <v>2476.0526315789398</v>
          </cell>
          <cell r="G150">
            <v>266</v>
          </cell>
          <cell r="H150">
            <v>68</v>
          </cell>
          <cell r="I150">
            <v>658630</v>
          </cell>
          <cell r="J150">
            <v>196</v>
          </cell>
          <cell r="K150">
            <v>73.680000000000007</v>
          </cell>
          <cell r="L150">
            <v>22.05</v>
          </cell>
          <cell r="M150">
            <v>3.95</v>
          </cell>
        </row>
        <row r="151">
          <cell r="A151">
            <v>42999</v>
          </cell>
          <cell r="B151">
            <v>2517.4</v>
          </cell>
          <cell r="C151">
            <v>2517.4</v>
          </cell>
          <cell r="D151">
            <v>2475.0500000000002</v>
          </cell>
          <cell r="E151">
            <v>2496.25</v>
          </cell>
          <cell r="F151">
            <v>2495.3327948303699</v>
          </cell>
          <cell r="G151">
            <v>619</v>
          </cell>
          <cell r="H151">
            <v>157</v>
          </cell>
          <cell r="I151">
            <v>1544611</v>
          </cell>
          <cell r="J151">
            <v>295</v>
          </cell>
          <cell r="K151">
            <v>47.66</v>
          </cell>
          <cell r="L151">
            <v>42.35</v>
          </cell>
          <cell r="M151">
            <v>-21.15</v>
          </cell>
        </row>
        <row r="152">
          <cell r="A152">
            <v>42998</v>
          </cell>
          <cell r="B152">
            <v>2476</v>
          </cell>
          <cell r="C152">
            <v>2611.9499999999998</v>
          </cell>
          <cell r="D152">
            <v>2476</v>
          </cell>
          <cell r="E152">
            <v>2510.3000000000002</v>
          </cell>
          <cell r="F152">
            <v>2541.16429249762</v>
          </cell>
          <cell r="G152">
            <v>1053</v>
          </cell>
          <cell r="H152">
            <v>356</v>
          </cell>
          <cell r="I152">
            <v>2675846</v>
          </cell>
          <cell r="J152">
            <v>324</v>
          </cell>
          <cell r="K152">
            <v>30.77</v>
          </cell>
          <cell r="L152">
            <v>135.94999999999999</v>
          </cell>
          <cell r="M152">
            <v>34.299999999999997</v>
          </cell>
        </row>
        <row r="153">
          <cell r="A153">
            <v>42997</v>
          </cell>
          <cell r="B153">
            <v>2477.1</v>
          </cell>
          <cell r="C153">
            <v>2504.9499999999998</v>
          </cell>
          <cell r="D153">
            <v>2475</v>
          </cell>
          <cell r="E153">
            <v>2493.6</v>
          </cell>
          <cell r="F153">
            <v>2487.9676549865198</v>
          </cell>
          <cell r="G153">
            <v>371</v>
          </cell>
          <cell r="H153">
            <v>100</v>
          </cell>
          <cell r="I153">
            <v>923036</v>
          </cell>
          <cell r="J153">
            <v>224</v>
          </cell>
          <cell r="K153">
            <v>60.38</v>
          </cell>
          <cell r="L153">
            <v>29.95</v>
          </cell>
          <cell r="M153">
            <v>16.5</v>
          </cell>
        </row>
        <row r="154">
          <cell r="A154">
            <v>42996</v>
          </cell>
          <cell r="B154">
            <v>2495.3000000000002</v>
          </cell>
          <cell r="C154">
            <v>2510.4</v>
          </cell>
          <cell r="D154">
            <v>2475.25</v>
          </cell>
          <cell r="E154">
            <v>2493.5500000000002</v>
          </cell>
          <cell r="F154">
            <v>2488.1601796407099</v>
          </cell>
          <cell r="G154">
            <v>668</v>
          </cell>
          <cell r="H154">
            <v>204</v>
          </cell>
          <cell r="I154">
            <v>1662091</v>
          </cell>
          <cell r="J154">
            <v>458</v>
          </cell>
          <cell r="K154">
            <v>68.56</v>
          </cell>
          <cell r="L154">
            <v>35.15</v>
          </cell>
          <cell r="M154">
            <v>-1.75</v>
          </cell>
        </row>
        <row r="155">
          <cell r="A155">
            <v>42993</v>
          </cell>
          <cell r="B155">
            <v>2522</v>
          </cell>
          <cell r="C155">
            <v>2527.15</v>
          </cell>
          <cell r="D155">
            <v>2478</v>
          </cell>
          <cell r="E155">
            <v>2479.4499999999998</v>
          </cell>
          <cell r="F155">
            <v>2490.5939278937299</v>
          </cell>
          <cell r="G155">
            <v>1581</v>
          </cell>
          <cell r="H155">
            <v>458</v>
          </cell>
          <cell r="I155">
            <v>3937629</v>
          </cell>
          <cell r="J155">
            <v>738</v>
          </cell>
          <cell r="K155">
            <v>46.68</v>
          </cell>
          <cell r="L155">
            <v>49.15</v>
          </cell>
          <cell r="M155">
            <v>-42.55</v>
          </cell>
        </row>
        <row r="156">
          <cell r="A156">
            <v>42992</v>
          </cell>
          <cell r="B156">
            <v>2588.9499999999998</v>
          </cell>
          <cell r="C156">
            <v>2588.9499999999998</v>
          </cell>
          <cell r="D156">
            <v>2525</v>
          </cell>
          <cell r="E156">
            <v>2539.35</v>
          </cell>
          <cell r="F156">
            <v>2535.0761548064902</v>
          </cell>
          <cell r="G156">
            <v>801</v>
          </cell>
          <cell r="H156">
            <v>120</v>
          </cell>
          <cell r="I156">
            <v>2030596</v>
          </cell>
          <cell r="J156">
            <v>638</v>
          </cell>
          <cell r="K156">
            <v>79.650000000000006</v>
          </cell>
          <cell r="L156">
            <v>63.95</v>
          </cell>
          <cell r="M156">
            <v>-49.6</v>
          </cell>
        </row>
        <row r="157">
          <cell r="A157">
            <v>42991</v>
          </cell>
          <cell r="B157">
            <v>2535.1</v>
          </cell>
          <cell r="C157">
            <v>2558.65</v>
          </cell>
          <cell r="D157">
            <v>2525</v>
          </cell>
          <cell r="E157">
            <v>2538.9</v>
          </cell>
          <cell r="F157">
            <v>2531.8659574468002</v>
          </cell>
          <cell r="G157">
            <v>470</v>
          </cell>
          <cell r="H157">
            <v>183</v>
          </cell>
          <cell r="I157">
            <v>1189977</v>
          </cell>
          <cell r="J157">
            <v>259</v>
          </cell>
          <cell r="K157">
            <v>55.11</v>
          </cell>
          <cell r="L157">
            <v>33.65</v>
          </cell>
          <cell r="M157">
            <v>3.8</v>
          </cell>
        </row>
        <row r="158">
          <cell r="A158">
            <v>42990</v>
          </cell>
          <cell r="B158">
            <v>2547.4499999999998</v>
          </cell>
          <cell r="C158">
            <v>2596</v>
          </cell>
          <cell r="D158">
            <v>2510</v>
          </cell>
          <cell r="E158">
            <v>2548.1999999999998</v>
          </cell>
          <cell r="F158">
            <v>2563.6452623335899</v>
          </cell>
          <cell r="G158">
            <v>1277</v>
          </cell>
          <cell r="H158">
            <v>330</v>
          </cell>
          <cell r="I158">
            <v>3273775</v>
          </cell>
          <cell r="J158">
            <v>587</v>
          </cell>
          <cell r="K158">
            <v>45.97</v>
          </cell>
          <cell r="L158">
            <v>86</v>
          </cell>
          <cell r="M158">
            <v>0.75</v>
          </cell>
        </row>
        <row r="159">
          <cell r="A159">
            <v>42989</v>
          </cell>
          <cell r="B159">
            <v>2570</v>
          </cell>
          <cell r="C159">
            <v>2570</v>
          </cell>
          <cell r="D159">
            <v>2522</v>
          </cell>
          <cell r="E159">
            <v>2526.8000000000002</v>
          </cell>
          <cell r="F159">
            <v>2537.7029360967099</v>
          </cell>
          <cell r="G159">
            <v>579</v>
          </cell>
          <cell r="H159">
            <v>212</v>
          </cell>
          <cell r="I159">
            <v>1469330</v>
          </cell>
          <cell r="J159">
            <v>331</v>
          </cell>
          <cell r="K159">
            <v>57.17</v>
          </cell>
          <cell r="L159">
            <v>48</v>
          </cell>
          <cell r="M159">
            <v>-43.2</v>
          </cell>
        </row>
        <row r="160">
          <cell r="A160">
            <v>42986</v>
          </cell>
          <cell r="B160">
            <v>2640.05</v>
          </cell>
          <cell r="C160">
            <v>2655</v>
          </cell>
          <cell r="D160">
            <v>2552.15</v>
          </cell>
          <cell r="E160">
            <v>2564.6999999999998</v>
          </cell>
          <cell r="F160">
            <v>2592.46604938271</v>
          </cell>
          <cell r="G160">
            <v>648</v>
          </cell>
          <cell r="H160">
            <v>199</v>
          </cell>
          <cell r="I160">
            <v>1679918</v>
          </cell>
          <cell r="J160">
            <v>409</v>
          </cell>
          <cell r="K160">
            <v>63.12</v>
          </cell>
          <cell r="L160">
            <v>102.85</v>
          </cell>
          <cell r="M160">
            <v>-75.349999999999994</v>
          </cell>
        </row>
        <row r="161">
          <cell r="A161">
            <v>42985</v>
          </cell>
          <cell r="B161">
            <v>2654.95</v>
          </cell>
          <cell r="C161">
            <v>2660</v>
          </cell>
          <cell r="D161">
            <v>2615.15</v>
          </cell>
          <cell r="E161">
            <v>2636.05</v>
          </cell>
          <cell r="F161">
            <v>2647.0333333333301</v>
          </cell>
          <cell r="G161">
            <v>480</v>
          </cell>
          <cell r="H161">
            <v>121</v>
          </cell>
          <cell r="I161">
            <v>1270576</v>
          </cell>
          <cell r="J161">
            <v>297</v>
          </cell>
          <cell r="K161">
            <v>61.88</v>
          </cell>
          <cell r="L161">
            <v>44.85</v>
          </cell>
          <cell r="M161">
            <v>-18.899999999999999</v>
          </cell>
        </row>
        <row r="162">
          <cell r="A162">
            <v>42984</v>
          </cell>
          <cell r="B162">
            <v>2600</v>
          </cell>
          <cell r="C162">
            <v>2650</v>
          </cell>
          <cell r="D162">
            <v>2590</v>
          </cell>
          <cell r="E162">
            <v>2642.9</v>
          </cell>
          <cell r="F162">
            <v>2623.38569424964</v>
          </cell>
          <cell r="G162">
            <v>713</v>
          </cell>
          <cell r="H162">
            <v>179</v>
          </cell>
          <cell r="I162">
            <v>1870474</v>
          </cell>
          <cell r="J162">
            <v>476</v>
          </cell>
          <cell r="K162">
            <v>66.760000000000005</v>
          </cell>
          <cell r="L162">
            <v>60</v>
          </cell>
          <cell r="M162">
            <v>42.9</v>
          </cell>
        </row>
        <row r="163">
          <cell r="A163">
            <v>42983</v>
          </cell>
          <cell r="B163">
            <v>2630</v>
          </cell>
          <cell r="C163">
            <v>2648</v>
          </cell>
          <cell r="D163">
            <v>2575</v>
          </cell>
          <cell r="E163">
            <v>2623.15</v>
          </cell>
          <cell r="F163">
            <v>2632.1510695187098</v>
          </cell>
          <cell r="G163">
            <v>748</v>
          </cell>
          <cell r="H163">
            <v>196</v>
          </cell>
          <cell r="I163">
            <v>1968849</v>
          </cell>
          <cell r="J163">
            <v>470</v>
          </cell>
          <cell r="K163">
            <v>62.83</v>
          </cell>
          <cell r="L163">
            <v>73</v>
          </cell>
          <cell r="M163">
            <v>-6.85</v>
          </cell>
        </row>
        <row r="164">
          <cell r="A164">
            <v>42982</v>
          </cell>
          <cell r="B164">
            <v>2504</v>
          </cell>
          <cell r="C164">
            <v>2640</v>
          </cell>
          <cell r="D164">
            <v>2504</v>
          </cell>
          <cell r="E164">
            <v>2612.3000000000002</v>
          </cell>
          <cell r="F164">
            <v>2598.8722334004001</v>
          </cell>
          <cell r="G164">
            <v>2982</v>
          </cell>
          <cell r="H164">
            <v>669</v>
          </cell>
          <cell r="I164">
            <v>7749837</v>
          </cell>
          <cell r="J164">
            <v>997</v>
          </cell>
          <cell r="K164">
            <v>33.43</v>
          </cell>
          <cell r="L164">
            <v>136</v>
          </cell>
          <cell r="M164">
            <v>108.3</v>
          </cell>
        </row>
        <row r="165">
          <cell r="A165">
            <v>42979</v>
          </cell>
          <cell r="B165">
            <v>2490.0500000000002</v>
          </cell>
          <cell r="C165">
            <v>2525</v>
          </cell>
          <cell r="D165">
            <v>2470.15</v>
          </cell>
          <cell r="E165">
            <v>2500.1999999999998</v>
          </cell>
          <cell r="F165">
            <v>2486.2177183451699</v>
          </cell>
          <cell r="G165">
            <v>2393</v>
          </cell>
          <cell r="H165">
            <v>152</v>
          </cell>
          <cell r="I165">
            <v>5949519</v>
          </cell>
          <cell r="J165">
            <v>1225</v>
          </cell>
          <cell r="K165">
            <v>51.19</v>
          </cell>
          <cell r="L165">
            <v>54.85</v>
          </cell>
          <cell r="M165">
            <v>10.15</v>
          </cell>
        </row>
        <row r="166">
          <cell r="A166">
            <v>42978</v>
          </cell>
          <cell r="B166">
            <v>2474.15</v>
          </cell>
          <cell r="C166">
            <v>2492.75</v>
          </cell>
          <cell r="D166">
            <v>2458.1999999999998</v>
          </cell>
          <cell r="E166">
            <v>2476.15</v>
          </cell>
          <cell r="F166">
            <v>2479.5722543352599</v>
          </cell>
          <cell r="G166">
            <v>173</v>
          </cell>
          <cell r="H166">
            <v>82</v>
          </cell>
          <cell r="I166">
            <v>428966</v>
          </cell>
          <cell r="J166">
            <v>81</v>
          </cell>
          <cell r="K166">
            <v>46.82</v>
          </cell>
          <cell r="L166">
            <v>34.549999999999997</v>
          </cell>
          <cell r="M166">
            <v>2</v>
          </cell>
        </row>
        <row r="167">
          <cell r="A167">
            <v>42977</v>
          </cell>
          <cell r="B167">
            <v>2493.8000000000002</v>
          </cell>
          <cell r="C167">
            <v>2493.8000000000002</v>
          </cell>
          <cell r="D167">
            <v>2465</v>
          </cell>
          <cell r="E167">
            <v>2479.1999999999998</v>
          </cell>
          <cell r="F167">
            <v>2477.5129533678701</v>
          </cell>
          <cell r="G167">
            <v>386</v>
          </cell>
          <cell r="H167">
            <v>96</v>
          </cell>
          <cell r="I167">
            <v>956320</v>
          </cell>
          <cell r="J167">
            <v>247</v>
          </cell>
          <cell r="K167">
            <v>63.99</v>
          </cell>
          <cell r="L167">
            <v>28.8</v>
          </cell>
          <cell r="M167">
            <v>-14.6</v>
          </cell>
        </row>
        <row r="168">
          <cell r="A168">
            <v>42976</v>
          </cell>
          <cell r="B168">
            <v>2448.0500000000002</v>
          </cell>
          <cell r="C168">
            <v>2470</v>
          </cell>
          <cell r="D168">
            <v>2441</v>
          </cell>
          <cell r="E168">
            <v>2466.9</v>
          </cell>
          <cell r="F168">
            <v>2464.79555555555</v>
          </cell>
          <cell r="G168">
            <v>450</v>
          </cell>
          <cell r="H168">
            <v>64</v>
          </cell>
          <cell r="I168">
            <v>1109158</v>
          </cell>
          <cell r="J168">
            <v>373</v>
          </cell>
          <cell r="K168">
            <v>82.89</v>
          </cell>
          <cell r="L168">
            <v>29</v>
          </cell>
          <cell r="M168">
            <v>18.850000000000001</v>
          </cell>
        </row>
        <row r="169">
          <cell r="A169">
            <v>42975</v>
          </cell>
          <cell r="B169">
            <v>2435</v>
          </cell>
          <cell r="C169">
            <v>2462.1999999999998</v>
          </cell>
          <cell r="D169">
            <v>2435</v>
          </cell>
          <cell r="E169">
            <v>2442.6999999999998</v>
          </cell>
          <cell r="F169">
            <v>2448.7624309392199</v>
          </cell>
          <cell r="G169">
            <v>181</v>
          </cell>
          <cell r="H169">
            <v>60</v>
          </cell>
          <cell r="I169">
            <v>443226</v>
          </cell>
          <cell r="J169">
            <v>91</v>
          </cell>
          <cell r="K169">
            <v>50.28</v>
          </cell>
          <cell r="L169">
            <v>27.2</v>
          </cell>
          <cell r="M169">
            <v>7.7</v>
          </cell>
        </row>
        <row r="170">
          <cell r="A170">
            <v>42971</v>
          </cell>
          <cell r="B170">
            <v>2461.1999999999998</v>
          </cell>
          <cell r="C170">
            <v>2468</v>
          </cell>
          <cell r="D170">
            <v>2435.0500000000002</v>
          </cell>
          <cell r="E170">
            <v>2447.8000000000002</v>
          </cell>
          <cell r="F170">
            <v>2457.74712643678</v>
          </cell>
          <cell r="G170">
            <v>261</v>
          </cell>
          <cell r="H170">
            <v>63</v>
          </cell>
          <cell r="I170">
            <v>641472</v>
          </cell>
          <cell r="J170">
            <v>155</v>
          </cell>
          <cell r="K170">
            <v>59.39</v>
          </cell>
          <cell r="L170">
            <v>32.950000000000003</v>
          </cell>
          <cell r="M170">
            <v>-13.4</v>
          </cell>
        </row>
        <row r="171">
          <cell r="A171">
            <v>42970</v>
          </cell>
          <cell r="B171">
            <v>2462.9499999999998</v>
          </cell>
          <cell r="C171">
            <v>2480</v>
          </cell>
          <cell r="D171">
            <v>2456.0500000000002</v>
          </cell>
          <cell r="E171">
            <v>2474</v>
          </cell>
          <cell r="F171">
            <v>2472.9960988296398</v>
          </cell>
          <cell r="G171">
            <v>769</v>
          </cell>
          <cell r="H171">
            <v>70</v>
          </cell>
          <cell r="I171">
            <v>1901734</v>
          </cell>
          <cell r="J171">
            <v>687</v>
          </cell>
          <cell r="K171">
            <v>89.34</v>
          </cell>
          <cell r="L171">
            <v>23.95</v>
          </cell>
          <cell r="M171">
            <v>11.05</v>
          </cell>
        </row>
        <row r="172">
          <cell r="A172">
            <v>42969</v>
          </cell>
          <cell r="B172">
            <v>2442.3000000000002</v>
          </cell>
          <cell r="C172">
            <v>2464</v>
          </cell>
          <cell r="D172">
            <v>2430</v>
          </cell>
          <cell r="E172">
            <v>2442.0500000000002</v>
          </cell>
          <cell r="F172">
            <v>2443.0314960629898</v>
          </cell>
          <cell r="G172">
            <v>381</v>
          </cell>
          <cell r="H172">
            <v>79</v>
          </cell>
          <cell r="I172">
            <v>930795</v>
          </cell>
          <cell r="J172">
            <v>203</v>
          </cell>
          <cell r="K172">
            <v>53.28</v>
          </cell>
          <cell r="L172">
            <v>34</v>
          </cell>
          <cell r="M172">
            <v>-0.25</v>
          </cell>
        </row>
        <row r="173">
          <cell r="A173">
            <v>42968</v>
          </cell>
          <cell r="B173">
            <v>2456</v>
          </cell>
          <cell r="C173">
            <v>2480</v>
          </cell>
          <cell r="D173">
            <v>2441.1999999999998</v>
          </cell>
          <cell r="E173">
            <v>2447.75</v>
          </cell>
          <cell r="F173">
            <v>2460.0148849797001</v>
          </cell>
          <cell r="G173">
            <v>739</v>
          </cell>
          <cell r="H173">
            <v>145</v>
          </cell>
          <cell r="I173">
            <v>1817951</v>
          </cell>
          <cell r="J173">
            <v>368</v>
          </cell>
          <cell r="K173">
            <v>49.8</v>
          </cell>
          <cell r="L173">
            <v>38.799999999999997</v>
          </cell>
          <cell r="M173">
            <v>-8.25</v>
          </cell>
        </row>
        <row r="174">
          <cell r="A174">
            <v>42965</v>
          </cell>
          <cell r="B174">
            <v>2476</v>
          </cell>
          <cell r="C174">
            <v>2491.9</v>
          </cell>
          <cell r="D174">
            <v>2425.0500000000002</v>
          </cell>
          <cell r="E174">
            <v>2441.25</v>
          </cell>
          <cell r="F174">
            <v>2450.7745454545402</v>
          </cell>
          <cell r="G174">
            <v>825</v>
          </cell>
          <cell r="H174">
            <v>179</v>
          </cell>
          <cell r="I174">
            <v>2021889</v>
          </cell>
          <cell r="J174">
            <v>398</v>
          </cell>
          <cell r="K174">
            <v>48.24</v>
          </cell>
          <cell r="L174">
            <v>66.849999999999994</v>
          </cell>
          <cell r="M174">
            <v>-34.75</v>
          </cell>
        </row>
        <row r="175">
          <cell r="A175">
            <v>42964</v>
          </cell>
          <cell r="B175">
            <v>2481</v>
          </cell>
          <cell r="C175">
            <v>2501</v>
          </cell>
          <cell r="D175">
            <v>2480</v>
          </cell>
          <cell r="E175">
            <v>2489.5</v>
          </cell>
          <cell r="F175">
            <v>2493.6805970149198</v>
          </cell>
          <cell r="G175">
            <v>335</v>
          </cell>
          <cell r="H175">
            <v>101</v>
          </cell>
          <cell r="I175">
            <v>835383</v>
          </cell>
          <cell r="J175">
            <v>151</v>
          </cell>
          <cell r="K175">
            <v>45.07</v>
          </cell>
          <cell r="L175">
            <v>21</v>
          </cell>
          <cell r="M175">
            <v>8.5</v>
          </cell>
        </row>
        <row r="176">
          <cell r="A176">
            <v>42963</v>
          </cell>
          <cell r="B176">
            <v>2549</v>
          </cell>
          <cell r="C176">
            <v>2551.3000000000002</v>
          </cell>
          <cell r="D176">
            <v>2480.1999999999998</v>
          </cell>
          <cell r="E176">
            <v>2486.1999999999998</v>
          </cell>
          <cell r="F176">
            <v>2495.4949748743702</v>
          </cell>
          <cell r="G176">
            <v>398</v>
          </cell>
          <cell r="H176">
            <v>156</v>
          </cell>
          <cell r="I176">
            <v>993207</v>
          </cell>
          <cell r="J176">
            <v>217</v>
          </cell>
          <cell r="K176">
            <v>54.52</v>
          </cell>
          <cell r="L176">
            <v>71.099999999999994</v>
          </cell>
          <cell r="M176">
            <v>-62.8</v>
          </cell>
        </row>
        <row r="177">
          <cell r="A177">
            <v>42961</v>
          </cell>
          <cell r="B177">
            <v>2520.3000000000002</v>
          </cell>
          <cell r="C177">
            <v>2520.3000000000002</v>
          </cell>
          <cell r="D177">
            <v>2480.1999999999998</v>
          </cell>
          <cell r="E177">
            <v>2484.4</v>
          </cell>
          <cell r="F177">
            <v>2493.18586789554</v>
          </cell>
          <cell r="G177">
            <v>651</v>
          </cell>
          <cell r="H177">
            <v>134</v>
          </cell>
          <cell r="I177">
            <v>1623064</v>
          </cell>
          <cell r="J177">
            <v>407</v>
          </cell>
          <cell r="K177">
            <v>62.52</v>
          </cell>
          <cell r="L177">
            <v>40.1</v>
          </cell>
          <cell r="M177">
            <v>-35.9</v>
          </cell>
        </row>
        <row r="178">
          <cell r="A178">
            <v>42958</v>
          </cell>
          <cell r="B178">
            <v>2505.5</v>
          </cell>
          <cell r="C178">
            <v>2525</v>
          </cell>
          <cell r="D178">
            <v>2481.1</v>
          </cell>
          <cell r="E178">
            <v>2494</v>
          </cell>
          <cell r="F178">
            <v>2500.0504704875898</v>
          </cell>
          <cell r="G178">
            <v>1169</v>
          </cell>
          <cell r="H178">
            <v>235</v>
          </cell>
          <cell r="I178">
            <v>2922559</v>
          </cell>
          <cell r="J178">
            <v>655</v>
          </cell>
          <cell r="K178">
            <v>56.03</v>
          </cell>
          <cell r="L178">
            <v>43.9</v>
          </cell>
          <cell r="M178">
            <v>-11.5</v>
          </cell>
        </row>
        <row r="179">
          <cell r="A179">
            <v>42957</v>
          </cell>
          <cell r="B179">
            <v>2628.3</v>
          </cell>
          <cell r="C179">
            <v>2628.3</v>
          </cell>
          <cell r="D179">
            <v>2530.1</v>
          </cell>
          <cell r="E179">
            <v>2540.8000000000002</v>
          </cell>
          <cell r="F179">
            <v>2585.6342975206599</v>
          </cell>
          <cell r="G179">
            <v>968</v>
          </cell>
          <cell r="H179">
            <v>248</v>
          </cell>
          <cell r="I179">
            <v>2502894</v>
          </cell>
          <cell r="J179">
            <v>457</v>
          </cell>
          <cell r="K179">
            <v>47.21</v>
          </cell>
          <cell r="L179">
            <v>98.2</v>
          </cell>
          <cell r="M179">
            <v>-87.5</v>
          </cell>
        </row>
        <row r="180">
          <cell r="A180">
            <v>42956</v>
          </cell>
          <cell r="B180">
            <v>2699</v>
          </cell>
          <cell r="C180">
            <v>2699</v>
          </cell>
          <cell r="D180">
            <v>2602.1</v>
          </cell>
          <cell r="E180">
            <v>2608.6999999999998</v>
          </cell>
          <cell r="F180">
            <v>2636.4404973357</v>
          </cell>
          <cell r="G180">
            <v>1126</v>
          </cell>
          <cell r="H180">
            <v>279</v>
          </cell>
          <cell r="I180">
            <v>2968632</v>
          </cell>
          <cell r="J180">
            <v>460</v>
          </cell>
          <cell r="K180">
            <v>40.85</v>
          </cell>
          <cell r="L180">
            <v>96.9</v>
          </cell>
          <cell r="M180">
            <v>-90.3</v>
          </cell>
        </row>
        <row r="181">
          <cell r="A181">
            <v>42955</v>
          </cell>
          <cell r="B181">
            <v>2662.05</v>
          </cell>
          <cell r="C181">
            <v>2693.45</v>
          </cell>
          <cell r="D181">
            <v>2655</v>
          </cell>
          <cell r="E181">
            <v>2671.1</v>
          </cell>
          <cell r="F181">
            <v>2665.3548387096698</v>
          </cell>
          <cell r="G181">
            <v>961</v>
          </cell>
          <cell r="H181">
            <v>215</v>
          </cell>
          <cell r="I181">
            <v>2561406</v>
          </cell>
          <cell r="J181">
            <v>448</v>
          </cell>
          <cell r="K181">
            <v>46.62</v>
          </cell>
          <cell r="L181">
            <v>38.450000000000003</v>
          </cell>
          <cell r="M181">
            <v>9.0500000000000007</v>
          </cell>
        </row>
        <row r="182">
          <cell r="A182">
            <v>42954</v>
          </cell>
          <cell r="B182">
            <v>2700</v>
          </cell>
          <cell r="C182">
            <v>2700</v>
          </cell>
          <cell r="D182">
            <v>2650</v>
          </cell>
          <cell r="E182">
            <v>2660.4</v>
          </cell>
          <cell r="F182">
            <v>2671.4088785046702</v>
          </cell>
          <cell r="G182">
            <v>428</v>
          </cell>
          <cell r="H182">
            <v>117</v>
          </cell>
          <cell r="I182">
            <v>1143363</v>
          </cell>
          <cell r="J182">
            <v>273</v>
          </cell>
          <cell r="K182">
            <v>63.79</v>
          </cell>
          <cell r="L182">
            <v>50</v>
          </cell>
          <cell r="M182">
            <v>-39.6</v>
          </cell>
        </row>
        <row r="183">
          <cell r="A183">
            <v>42951</v>
          </cell>
          <cell r="B183">
            <v>2710</v>
          </cell>
          <cell r="C183">
            <v>2745</v>
          </cell>
          <cell r="D183">
            <v>2675</v>
          </cell>
          <cell r="E183">
            <v>2699.3</v>
          </cell>
          <cell r="F183">
            <v>2718.9031296572198</v>
          </cell>
          <cell r="G183">
            <v>671</v>
          </cell>
          <cell r="H183">
            <v>177</v>
          </cell>
          <cell r="I183">
            <v>1824384</v>
          </cell>
          <cell r="J183">
            <v>295</v>
          </cell>
          <cell r="K183">
            <v>43.96</v>
          </cell>
          <cell r="L183">
            <v>70</v>
          </cell>
          <cell r="M183">
            <v>-10.7</v>
          </cell>
        </row>
        <row r="184">
          <cell r="A184">
            <v>42950</v>
          </cell>
          <cell r="B184">
            <v>2704.55</v>
          </cell>
          <cell r="C184">
            <v>2716.15</v>
          </cell>
          <cell r="D184">
            <v>2685</v>
          </cell>
          <cell r="E184">
            <v>2686.2</v>
          </cell>
          <cell r="F184">
            <v>2694.0974155069498</v>
          </cell>
          <cell r="G184">
            <v>503</v>
          </cell>
          <cell r="H184">
            <v>134</v>
          </cell>
          <cell r="I184">
            <v>1355131</v>
          </cell>
          <cell r="J184">
            <v>190</v>
          </cell>
          <cell r="K184">
            <v>37.770000000000003</v>
          </cell>
          <cell r="L184">
            <v>31.15</v>
          </cell>
          <cell r="M184">
            <v>-18.350000000000001</v>
          </cell>
        </row>
        <row r="185">
          <cell r="A185">
            <v>42949</v>
          </cell>
          <cell r="B185">
            <v>2735</v>
          </cell>
          <cell r="C185">
            <v>2743.1</v>
          </cell>
          <cell r="D185">
            <v>2701.05</v>
          </cell>
          <cell r="E185">
            <v>2715.1</v>
          </cell>
          <cell r="F185">
            <v>2729.41255605381</v>
          </cell>
          <cell r="G185">
            <v>223</v>
          </cell>
          <cell r="H185">
            <v>88</v>
          </cell>
          <cell r="I185">
            <v>608659</v>
          </cell>
          <cell r="J185">
            <v>101</v>
          </cell>
          <cell r="K185">
            <v>45.29</v>
          </cell>
          <cell r="L185">
            <v>42.05</v>
          </cell>
          <cell r="M185">
            <v>-19.899999999999999</v>
          </cell>
        </row>
        <row r="186">
          <cell r="A186">
            <v>42948</v>
          </cell>
          <cell r="B186">
            <v>2742.95</v>
          </cell>
          <cell r="C186">
            <v>2745</v>
          </cell>
          <cell r="D186">
            <v>2710</v>
          </cell>
          <cell r="E186">
            <v>2717.15</v>
          </cell>
          <cell r="F186">
            <v>2722.4767857142801</v>
          </cell>
          <cell r="G186">
            <v>560</v>
          </cell>
          <cell r="H186">
            <v>119</v>
          </cell>
          <cell r="I186">
            <v>1524587</v>
          </cell>
          <cell r="J186">
            <v>388</v>
          </cell>
          <cell r="K186">
            <v>69.290000000000006</v>
          </cell>
          <cell r="L186">
            <v>35</v>
          </cell>
          <cell r="M186">
            <v>-25.8</v>
          </cell>
        </row>
        <row r="187">
          <cell r="A187">
            <v>42947</v>
          </cell>
          <cell r="B187">
            <v>2736.8</v>
          </cell>
          <cell r="C187">
            <v>2770</v>
          </cell>
          <cell r="D187">
            <v>2728.9</v>
          </cell>
          <cell r="E187">
            <v>2741.1</v>
          </cell>
          <cell r="F187">
            <v>2743.6743620899101</v>
          </cell>
          <cell r="G187">
            <v>823</v>
          </cell>
          <cell r="H187">
            <v>300</v>
          </cell>
          <cell r="I187">
            <v>2258044</v>
          </cell>
          <cell r="J187">
            <v>480</v>
          </cell>
          <cell r="K187">
            <v>58.32</v>
          </cell>
          <cell r="L187">
            <v>41.1</v>
          </cell>
          <cell r="M187">
            <v>4.3</v>
          </cell>
        </row>
        <row r="188">
          <cell r="A188">
            <v>42944</v>
          </cell>
          <cell r="B188">
            <v>2741</v>
          </cell>
          <cell r="C188">
            <v>2748.2</v>
          </cell>
          <cell r="D188">
            <v>2711.2</v>
          </cell>
          <cell r="E188">
            <v>2722.9</v>
          </cell>
          <cell r="F188">
            <v>2730.1211401425098</v>
          </cell>
          <cell r="G188">
            <v>421</v>
          </cell>
          <cell r="H188">
            <v>106</v>
          </cell>
          <cell r="I188">
            <v>1149381</v>
          </cell>
          <cell r="J188">
            <v>264</v>
          </cell>
          <cell r="K188">
            <v>62.71</v>
          </cell>
          <cell r="L188">
            <v>37</v>
          </cell>
          <cell r="M188">
            <v>-18.100000000000001</v>
          </cell>
        </row>
        <row r="189">
          <cell r="A189">
            <v>42943</v>
          </cell>
          <cell r="B189">
            <v>2763.1</v>
          </cell>
          <cell r="C189">
            <v>2772</v>
          </cell>
          <cell r="D189">
            <v>2733.2</v>
          </cell>
          <cell r="E189">
            <v>2750.45</v>
          </cell>
          <cell r="F189">
            <v>2751.88435374149</v>
          </cell>
          <cell r="G189">
            <v>588</v>
          </cell>
          <cell r="H189">
            <v>209</v>
          </cell>
          <cell r="I189">
            <v>1618108</v>
          </cell>
          <cell r="J189">
            <v>332</v>
          </cell>
          <cell r="K189">
            <v>56.46</v>
          </cell>
          <cell r="L189">
            <v>38.799999999999997</v>
          </cell>
          <cell r="M189">
            <v>-12.65</v>
          </cell>
        </row>
        <row r="190">
          <cell r="A190">
            <v>42942</v>
          </cell>
          <cell r="B190">
            <v>2720</v>
          </cell>
          <cell r="C190">
            <v>2784.45</v>
          </cell>
          <cell r="D190">
            <v>2701</v>
          </cell>
          <cell r="E190">
            <v>2759.7</v>
          </cell>
          <cell r="F190">
            <v>2718.3332036244301</v>
          </cell>
          <cell r="G190">
            <v>17989</v>
          </cell>
          <cell r="H190">
            <v>441</v>
          </cell>
          <cell r="I190">
            <v>48900096</v>
          </cell>
          <cell r="J190">
            <v>16982</v>
          </cell>
          <cell r="K190">
            <v>94.4</v>
          </cell>
          <cell r="L190">
            <v>83.45</v>
          </cell>
          <cell r="M190">
            <v>39.700000000000003</v>
          </cell>
        </row>
        <row r="191">
          <cell r="A191">
            <v>42941</v>
          </cell>
          <cell r="B191">
            <v>2767.85</v>
          </cell>
          <cell r="C191">
            <v>2779</v>
          </cell>
          <cell r="D191">
            <v>2716.5</v>
          </cell>
          <cell r="E191">
            <v>2720.9</v>
          </cell>
          <cell r="F191">
            <v>2740.22071129707</v>
          </cell>
          <cell r="G191">
            <v>956</v>
          </cell>
          <cell r="H191">
            <v>226</v>
          </cell>
          <cell r="I191">
            <v>2619651</v>
          </cell>
          <cell r="J191">
            <v>417</v>
          </cell>
          <cell r="K191">
            <v>43.62</v>
          </cell>
          <cell r="L191">
            <v>62.5</v>
          </cell>
          <cell r="M191">
            <v>-46.95</v>
          </cell>
        </row>
        <row r="192">
          <cell r="A192">
            <v>42940</v>
          </cell>
          <cell r="B192">
            <v>2729.95</v>
          </cell>
          <cell r="C192">
            <v>2792.15</v>
          </cell>
          <cell r="D192">
            <v>2722.5</v>
          </cell>
          <cell r="E192">
            <v>2740.85</v>
          </cell>
          <cell r="F192">
            <v>2754.7503875968901</v>
          </cell>
          <cell r="G192">
            <v>1290</v>
          </cell>
          <cell r="H192">
            <v>282</v>
          </cell>
          <cell r="I192">
            <v>3553628</v>
          </cell>
          <cell r="J192">
            <v>680</v>
          </cell>
          <cell r="K192">
            <v>52.71</v>
          </cell>
          <cell r="L192">
            <v>69.650000000000006</v>
          </cell>
          <cell r="M192">
            <v>10.9</v>
          </cell>
        </row>
        <row r="193">
          <cell r="A193">
            <v>42937</v>
          </cell>
          <cell r="B193">
            <v>2726.1</v>
          </cell>
          <cell r="C193">
            <v>2736.3</v>
          </cell>
          <cell r="D193">
            <v>2700</v>
          </cell>
          <cell r="E193">
            <v>2718.35</v>
          </cell>
          <cell r="F193">
            <v>2714.8624641833799</v>
          </cell>
          <cell r="G193">
            <v>698</v>
          </cell>
          <cell r="H193">
            <v>147</v>
          </cell>
          <cell r="I193">
            <v>1894974</v>
          </cell>
          <cell r="J193">
            <v>437</v>
          </cell>
          <cell r="K193">
            <v>62.61</v>
          </cell>
          <cell r="L193">
            <v>36.299999999999997</v>
          </cell>
          <cell r="M193">
            <v>-7.75</v>
          </cell>
        </row>
        <row r="194">
          <cell r="A194">
            <v>42936</v>
          </cell>
          <cell r="B194">
            <v>2739</v>
          </cell>
          <cell r="C194">
            <v>2751.5</v>
          </cell>
          <cell r="D194">
            <v>2685</v>
          </cell>
          <cell r="E194">
            <v>2703.2</v>
          </cell>
          <cell r="F194">
            <v>2715.24</v>
          </cell>
          <cell r="G194">
            <v>525</v>
          </cell>
          <cell r="H194">
            <v>135</v>
          </cell>
          <cell r="I194">
            <v>1425501</v>
          </cell>
          <cell r="J194">
            <v>322</v>
          </cell>
          <cell r="K194">
            <v>61.33</v>
          </cell>
          <cell r="L194">
            <v>66.5</v>
          </cell>
          <cell r="M194">
            <v>-35.799999999999997</v>
          </cell>
        </row>
        <row r="195">
          <cell r="A195">
            <v>42935</v>
          </cell>
          <cell r="B195">
            <v>2714.35</v>
          </cell>
          <cell r="C195">
            <v>2770.95</v>
          </cell>
          <cell r="D195">
            <v>2705.75</v>
          </cell>
          <cell r="E195">
            <v>2749.6</v>
          </cell>
          <cell r="F195">
            <v>2737.50623885918</v>
          </cell>
          <cell r="G195">
            <v>1122</v>
          </cell>
          <cell r="H195">
            <v>417</v>
          </cell>
          <cell r="I195">
            <v>3071482</v>
          </cell>
          <cell r="J195">
            <v>650</v>
          </cell>
          <cell r="K195">
            <v>57.93</v>
          </cell>
          <cell r="L195">
            <v>65.2</v>
          </cell>
          <cell r="M195">
            <v>35.25</v>
          </cell>
        </row>
        <row r="196">
          <cell r="A196">
            <v>42934</v>
          </cell>
          <cell r="B196">
            <v>2725</v>
          </cell>
          <cell r="C196">
            <v>2736</v>
          </cell>
          <cell r="D196">
            <v>2709.1</v>
          </cell>
          <cell r="E196">
            <v>2716.95</v>
          </cell>
          <cell r="F196">
            <v>2722.0102986611701</v>
          </cell>
          <cell r="G196">
            <v>971</v>
          </cell>
          <cell r="H196">
            <v>213</v>
          </cell>
          <cell r="I196">
            <v>2643072</v>
          </cell>
          <cell r="J196">
            <v>579</v>
          </cell>
          <cell r="K196">
            <v>59.63</v>
          </cell>
          <cell r="L196">
            <v>26.9</v>
          </cell>
          <cell r="M196">
            <v>-8.0500000000000007</v>
          </cell>
        </row>
        <row r="197">
          <cell r="A197">
            <v>42933</v>
          </cell>
          <cell r="B197">
            <v>2730</v>
          </cell>
          <cell r="C197">
            <v>2785</v>
          </cell>
          <cell r="D197">
            <v>2690</v>
          </cell>
          <cell r="E197">
            <v>2703.9</v>
          </cell>
          <cell r="F197">
            <v>2729.7687479352398</v>
          </cell>
          <cell r="G197">
            <v>3027</v>
          </cell>
          <cell r="H197">
            <v>649</v>
          </cell>
          <cell r="I197">
            <v>8263010</v>
          </cell>
          <cell r="J197">
            <v>959</v>
          </cell>
          <cell r="K197">
            <v>31.68</v>
          </cell>
          <cell r="L197">
            <v>95</v>
          </cell>
          <cell r="M197">
            <v>-26.1</v>
          </cell>
        </row>
        <row r="198">
          <cell r="A198">
            <v>42930</v>
          </cell>
          <cell r="B198">
            <v>2770</v>
          </cell>
          <cell r="C198">
            <v>2796.05</v>
          </cell>
          <cell r="D198">
            <v>2725</v>
          </cell>
          <cell r="E198">
            <v>2740.25</v>
          </cell>
          <cell r="F198">
            <v>2760.5806451612898</v>
          </cell>
          <cell r="G198">
            <v>403</v>
          </cell>
          <cell r="H198">
            <v>124</v>
          </cell>
          <cell r="I198">
            <v>1112514</v>
          </cell>
          <cell r="J198">
            <v>238</v>
          </cell>
          <cell r="K198">
            <v>59.06</v>
          </cell>
          <cell r="L198">
            <v>71.05</v>
          </cell>
          <cell r="M198">
            <v>-29.75</v>
          </cell>
        </row>
        <row r="199">
          <cell r="A199">
            <v>42929</v>
          </cell>
          <cell r="B199">
            <v>2830</v>
          </cell>
          <cell r="C199">
            <v>2850</v>
          </cell>
          <cell r="D199">
            <v>2753.2</v>
          </cell>
          <cell r="E199">
            <v>2770.05</v>
          </cell>
          <cell r="F199">
            <v>2800.3229398663598</v>
          </cell>
          <cell r="G199">
            <v>898</v>
          </cell>
          <cell r="H199">
            <v>244</v>
          </cell>
          <cell r="I199">
            <v>2514690</v>
          </cell>
          <cell r="J199">
            <v>437</v>
          </cell>
          <cell r="K199">
            <v>48.66</v>
          </cell>
          <cell r="L199">
            <v>96.8</v>
          </cell>
          <cell r="M199">
            <v>-59.95</v>
          </cell>
        </row>
        <row r="200">
          <cell r="A200">
            <v>42928</v>
          </cell>
          <cell r="B200">
            <v>2720</v>
          </cell>
          <cell r="C200">
            <v>2844.4</v>
          </cell>
          <cell r="D200">
            <v>2715</v>
          </cell>
          <cell r="E200">
            <v>2823.85</v>
          </cell>
          <cell r="F200">
            <v>2770.99077090119</v>
          </cell>
          <cell r="G200">
            <v>1842</v>
          </cell>
          <cell r="H200">
            <v>478</v>
          </cell>
          <cell r="I200">
            <v>5104165</v>
          </cell>
          <cell r="J200">
            <v>875</v>
          </cell>
          <cell r="K200">
            <v>47.5</v>
          </cell>
          <cell r="L200">
            <v>129.4</v>
          </cell>
          <cell r="M200">
            <v>103.85</v>
          </cell>
        </row>
        <row r="201">
          <cell r="A201">
            <v>42927</v>
          </cell>
          <cell r="B201">
            <v>2795</v>
          </cell>
          <cell r="C201">
            <v>2795</v>
          </cell>
          <cell r="D201">
            <v>2710.75</v>
          </cell>
          <cell r="E201">
            <v>2729.55</v>
          </cell>
          <cell r="F201">
            <v>2764.2833505687599</v>
          </cell>
          <cell r="G201">
            <v>967</v>
          </cell>
          <cell r="H201">
            <v>196</v>
          </cell>
          <cell r="I201">
            <v>2673062</v>
          </cell>
          <cell r="J201">
            <v>615</v>
          </cell>
          <cell r="K201">
            <v>63.6</v>
          </cell>
          <cell r="L201">
            <v>84.25</v>
          </cell>
          <cell r="M201">
            <v>-65.45</v>
          </cell>
        </row>
        <row r="202">
          <cell r="A202">
            <v>42926</v>
          </cell>
          <cell r="B202">
            <v>2765</v>
          </cell>
          <cell r="C202">
            <v>2830</v>
          </cell>
          <cell r="D202">
            <v>2765</v>
          </cell>
          <cell r="E202">
            <v>2777.65</v>
          </cell>
          <cell r="F202">
            <v>2791.89440993788</v>
          </cell>
          <cell r="G202">
            <v>322</v>
          </cell>
          <cell r="H202">
            <v>78</v>
          </cell>
          <cell r="I202">
            <v>898990</v>
          </cell>
          <cell r="J202">
            <v>224</v>
          </cell>
          <cell r="K202">
            <v>69.569999999999993</v>
          </cell>
          <cell r="L202">
            <v>65</v>
          </cell>
          <cell r="M202">
            <v>12.65</v>
          </cell>
        </row>
        <row r="203">
          <cell r="A203">
            <v>42923</v>
          </cell>
          <cell r="B203">
            <v>2828</v>
          </cell>
          <cell r="C203">
            <v>2828.2</v>
          </cell>
          <cell r="D203">
            <v>2760.05</v>
          </cell>
          <cell r="E203">
            <v>2815.65</v>
          </cell>
          <cell r="F203">
            <v>2806.5164126611899</v>
          </cell>
          <cell r="G203">
            <v>1706</v>
          </cell>
          <cell r="H203">
            <v>297</v>
          </cell>
          <cell r="I203">
            <v>4787917</v>
          </cell>
          <cell r="J203">
            <v>816</v>
          </cell>
          <cell r="K203">
            <v>47.83</v>
          </cell>
          <cell r="L203">
            <v>68.150000000000006</v>
          </cell>
          <cell r="M203">
            <v>-12.35</v>
          </cell>
        </row>
        <row r="204">
          <cell r="A204">
            <v>42922</v>
          </cell>
          <cell r="B204">
            <v>2743</v>
          </cell>
          <cell r="C204">
            <v>2835.75</v>
          </cell>
          <cell r="D204">
            <v>2743</v>
          </cell>
          <cell r="E204">
            <v>2803.15</v>
          </cell>
          <cell r="F204">
            <v>2797.8225317988999</v>
          </cell>
          <cell r="G204">
            <v>1651</v>
          </cell>
          <cell r="H204">
            <v>267</v>
          </cell>
          <cell r="I204">
            <v>4619205</v>
          </cell>
          <cell r="J204">
            <v>827</v>
          </cell>
          <cell r="K204">
            <v>50.09</v>
          </cell>
          <cell r="L204">
            <v>92.75</v>
          </cell>
          <cell r="M204">
            <v>60.15</v>
          </cell>
        </row>
        <row r="205">
          <cell r="A205">
            <v>42921</v>
          </cell>
          <cell r="B205">
            <v>2773.85</v>
          </cell>
          <cell r="C205">
            <v>2785.05</v>
          </cell>
          <cell r="D205">
            <v>2758.5</v>
          </cell>
          <cell r="E205">
            <v>2771.05</v>
          </cell>
          <cell r="F205">
            <v>2770.7903225806399</v>
          </cell>
          <cell r="G205">
            <v>186</v>
          </cell>
          <cell r="H205">
            <v>52</v>
          </cell>
          <cell r="I205">
            <v>515367</v>
          </cell>
          <cell r="J205">
            <v>94</v>
          </cell>
          <cell r="K205">
            <v>50.54</v>
          </cell>
          <cell r="L205">
            <v>26.55</v>
          </cell>
          <cell r="M205">
            <v>-2.8</v>
          </cell>
        </row>
        <row r="206">
          <cell r="A206">
            <v>42920</v>
          </cell>
          <cell r="B206">
            <v>2754.3</v>
          </cell>
          <cell r="C206">
            <v>2794.8</v>
          </cell>
          <cell r="D206">
            <v>2745</v>
          </cell>
          <cell r="E206">
            <v>2771.75</v>
          </cell>
          <cell r="F206">
            <v>2774.3761638733699</v>
          </cell>
          <cell r="G206">
            <v>537</v>
          </cell>
          <cell r="H206">
            <v>131</v>
          </cell>
          <cell r="I206">
            <v>1489840</v>
          </cell>
          <cell r="J206">
            <v>193</v>
          </cell>
          <cell r="K206">
            <v>35.94</v>
          </cell>
          <cell r="L206">
            <v>49.8</v>
          </cell>
          <cell r="M206">
            <v>17.45</v>
          </cell>
        </row>
        <row r="207">
          <cell r="A207">
            <v>42919</v>
          </cell>
          <cell r="B207">
            <v>2740.65</v>
          </cell>
          <cell r="C207">
            <v>2769.85</v>
          </cell>
          <cell r="D207">
            <v>2635</v>
          </cell>
          <cell r="E207">
            <v>2747.35</v>
          </cell>
          <cell r="F207">
            <v>2739.6673209028399</v>
          </cell>
          <cell r="G207">
            <v>1019</v>
          </cell>
          <cell r="H207">
            <v>243</v>
          </cell>
          <cell r="I207">
            <v>2791721</v>
          </cell>
          <cell r="J207">
            <v>419</v>
          </cell>
          <cell r="K207">
            <v>41.12</v>
          </cell>
          <cell r="L207">
            <v>134.85</v>
          </cell>
          <cell r="M207">
            <v>6.7</v>
          </cell>
        </row>
        <row r="208">
          <cell r="A208">
            <v>42916</v>
          </cell>
          <cell r="B208">
            <v>2642</v>
          </cell>
          <cell r="C208">
            <v>2780.85</v>
          </cell>
          <cell r="D208">
            <v>2642</v>
          </cell>
          <cell r="E208">
            <v>2739.1</v>
          </cell>
          <cell r="F208">
            <v>2717.1291184327602</v>
          </cell>
          <cell r="G208">
            <v>1123</v>
          </cell>
          <cell r="H208">
            <v>265</v>
          </cell>
          <cell r="I208">
            <v>3051336</v>
          </cell>
          <cell r="J208">
            <v>527</v>
          </cell>
          <cell r="K208">
            <v>46.93</v>
          </cell>
          <cell r="L208">
            <v>138.85</v>
          </cell>
          <cell r="M208">
            <v>97.1</v>
          </cell>
        </row>
        <row r="209">
          <cell r="A209">
            <v>42915</v>
          </cell>
          <cell r="B209">
            <v>2743.55</v>
          </cell>
          <cell r="C209">
            <v>2749.15</v>
          </cell>
          <cell r="D209">
            <v>2651</v>
          </cell>
          <cell r="E209">
            <v>2668.5</v>
          </cell>
          <cell r="F209">
            <v>2700.8448979591799</v>
          </cell>
          <cell r="G209">
            <v>735</v>
          </cell>
          <cell r="H209">
            <v>164</v>
          </cell>
          <cell r="I209">
            <v>1985121</v>
          </cell>
          <cell r="J209">
            <v>446</v>
          </cell>
          <cell r="K209">
            <v>60.68</v>
          </cell>
          <cell r="L209">
            <v>98.15</v>
          </cell>
          <cell r="M209">
            <v>-75.05</v>
          </cell>
        </row>
        <row r="210">
          <cell r="A210">
            <v>42914</v>
          </cell>
          <cell r="B210">
            <v>2646.6</v>
          </cell>
          <cell r="C210">
            <v>2790</v>
          </cell>
          <cell r="D210">
            <v>2645.35</v>
          </cell>
          <cell r="E210">
            <v>2722.75</v>
          </cell>
          <cell r="F210">
            <v>2736.8090322580601</v>
          </cell>
          <cell r="G210">
            <v>1550</v>
          </cell>
          <cell r="H210">
            <v>404</v>
          </cell>
          <cell r="I210">
            <v>4242054</v>
          </cell>
          <cell r="J210">
            <v>390</v>
          </cell>
          <cell r="K210">
            <v>25.16</v>
          </cell>
          <cell r="L210">
            <v>144.65</v>
          </cell>
          <cell r="M210">
            <v>76.150000000000006</v>
          </cell>
        </row>
        <row r="211">
          <cell r="A211">
            <v>42913</v>
          </cell>
          <cell r="B211">
            <v>2665</v>
          </cell>
          <cell r="C211">
            <v>2700.55</v>
          </cell>
          <cell r="D211">
            <v>2652</v>
          </cell>
          <cell r="E211">
            <v>2677.6</v>
          </cell>
          <cell r="F211">
            <v>2676.4889267461599</v>
          </cell>
          <cell r="G211">
            <v>587</v>
          </cell>
          <cell r="H211">
            <v>147</v>
          </cell>
          <cell r="I211">
            <v>1571099</v>
          </cell>
          <cell r="J211">
            <v>229</v>
          </cell>
          <cell r="K211">
            <v>39.01</v>
          </cell>
          <cell r="L211">
            <v>48.55</v>
          </cell>
          <cell r="M211">
            <v>12.6</v>
          </cell>
        </row>
        <row r="212">
          <cell r="A212">
            <v>42909</v>
          </cell>
          <cell r="B212">
            <v>2728</v>
          </cell>
          <cell r="C212">
            <v>2731</v>
          </cell>
          <cell r="D212">
            <v>2650</v>
          </cell>
          <cell r="E212">
            <v>2671.65</v>
          </cell>
          <cell r="F212">
            <v>2679.4722822174199</v>
          </cell>
          <cell r="G212">
            <v>1389</v>
          </cell>
          <cell r="H212">
            <v>223</v>
          </cell>
          <cell r="I212">
            <v>3721787</v>
          </cell>
          <cell r="J212">
            <v>816</v>
          </cell>
          <cell r="K212">
            <v>58.75</v>
          </cell>
          <cell r="L212">
            <v>81</v>
          </cell>
          <cell r="M212">
            <v>-56.35</v>
          </cell>
        </row>
        <row r="213">
          <cell r="A213">
            <v>42908</v>
          </cell>
          <cell r="B213">
            <v>2808</v>
          </cell>
          <cell r="C213">
            <v>2808.3</v>
          </cell>
          <cell r="D213">
            <v>2690</v>
          </cell>
          <cell r="E213">
            <v>2709</v>
          </cell>
          <cell r="F213">
            <v>2730.5172834485502</v>
          </cell>
          <cell r="G213">
            <v>2459</v>
          </cell>
          <cell r="H213">
            <v>395</v>
          </cell>
          <cell r="I213">
            <v>6714342</v>
          </cell>
          <cell r="J213">
            <v>1405</v>
          </cell>
          <cell r="K213">
            <v>57.14</v>
          </cell>
          <cell r="L213">
            <v>118.3</v>
          </cell>
          <cell r="M213">
            <v>-99</v>
          </cell>
        </row>
        <row r="214">
          <cell r="A214">
            <v>42907</v>
          </cell>
          <cell r="B214">
            <v>2857.1</v>
          </cell>
          <cell r="C214">
            <v>2857.1</v>
          </cell>
          <cell r="D214">
            <v>2783.6</v>
          </cell>
          <cell r="E214">
            <v>2800.8</v>
          </cell>
          <cell r="F214">
            <v>2813.88620689655</v>
          </cell>
          <cell r="G214">
            <v>870</v>
          </cell>
          <cell r="H214">
            <v>198</v>
          </cell>
          <cell r="I214">
            <v>2448081</v>
          </cell>
          <cell r="J214">
            <v>460</v>
          </cell>
          <cell r="K214">
            <v>52.87</v>
          </cell>
          <cell r="L214">
            <v>73.5</v>
          </cell>
          <cell r="M214">
            <v>-56.3</v>
          </cell>
        </row>
        <row r="215">
          <cell r="A215">
            <v>42906</v>
          </cell>
          <cell r="B215">
            <v>2875.35</v>
          </cell>
          <cell r="C215">
            <v>2896.05</v>
          </cell>
          <cell r="D215">
            <v>2840</v>
          </cell>
          <cell r="E215">
            <v>2852.25</v>
          </cell>
          <cell r="F215">
            <v>2864.5694879832799</v>
          </cell>
          <cell r="G215">
            <v>957</v>
          </cell>
          <cell r="H215">
            <v>199</v>
          </cell>
          <cell r="I215">
            <v>2741393</v>
          </cell>
          <cell r="J215">
            <v>410</v>
          </cell>
          <cell r="K215">
            <v>42.84</v>
          </cell>
          <cell r="L215">
            <v>56.05</v>
          </cell>
          <cell r="M215">
            <v>-23.1</v>
          </cell>
        </row>
        <row r="216">
          <cell r="A216">
            <v>42905</v>
          </cell>
          <cell r="B216">
            <v>2950</v>
          </cell>
          <cell r="C216">
            <v>2979.95</v>
          </cell>
          <cell r="D216">
            <v>2845</v>
          </cell>
          <cell r="E216">
            <v>2864.45</v>
          </cell>
          <cell r="F216">
            <v>2896.1237524950002</v>
          </cell>
          <cell r="G216">
            <v>2004</v>
          </cell>
          <cell r="H216">
            <v>356</v>
          </cell>
          <cell r="I216">
            <v>5803832</v>
          </cell>
          <cell r="J216">
            <v>1212</v>
          </cell>
          <cell r="K216">
            <v>60.48</v>
          </cell>
          <cell r="L216">
            <v>134.94999999999999</v>
          </cell>
          <cell r="M216">
            <v>-85.55</v>
          </cell>
        </row>
        <row r="217">
          <cell r="A217">
            <v>42902</v>
          </cell>
          <cell r="B217">
            <v>2881.4</v>
          </cell>
          <cell r="C217">
            <v>2973.95</v>
          </cell>
          <cell r="D217">
            <v>2872.1</v>
          </cell>
          <cell r="E217">
            <v>2942</v>
          </cell>
          <cell r="F217">
            <v>2932.2749950504799</v>
          </cell>
          <cell r="G217">
            <v>5051</v>
          </cell>
          <cell r="H217">
            <v>883</v>
          </cell>
          <cell r="I217">
            <v>14810921</v>
          </cell>
          <cell r="J217">
            <v>1507</v>
          </cell>
          <cell r="K217">
            <v>29.84</v>
          </cell>
          <cell r="L217">
            <v>101.85</v>
          </cell>
          <cell r="M217">
            <v>60.6</v>
          </cell>
        </row>
        <row r="218">
          <cell r="A218">
            <v>42901</v>
          </cell>
          <cell r="B218">
            <v>2735</v>
          </cell>
          <cell r="C218">
            <v>2890</v>
          </cell>
          <cell r="D218">
            <v>2735</v>
          </cell>
          <cell r="E218">
            <v>2863.75</v>
          </cell>
          <cell r="F218">
            <v>2824.9839261285902</v>
          </cell>
          <cell r="G218">
            <v>5848</v>
          </cell>
          <cell r="H218">
            <v>879</v>
          </cell>
          <cell r="I218">
            <v>16520506</v>
          </cell>
          <cell r="J218">
            <v>2934</v>
          </cell>
          <cell r="K218">
            <v>50.17</v>
          </cell>
          <cell r="L218">
            <v>155</v>
          </cell>
          <cell r="M218">
            <v>128.75</v>
          </cell>
        </row>
        <row r="219">
          <cell r="A219">
            <v>42900</v>
          </cell>
          <cell r="B219">
            <v>2720</v>
          </cell>
          <cell r="C219">
            <v>2754.95</v>
          </cell>
          <cell r="D219">
            <v>2720</v>
          </cell>
          <cell r="E219">
            <v>2737.15</v>
          </cell>
          <cell r="F219">
            <v>2733.0444444444402</v>
          </cell>
          <cell r="G219">
            <v>720</v>
          </cell>
          <cell r="H219">
            <v>132</v>
          </cell>
          <cell r="I219">
            <v>1967792</v>
          </cell>
          <cell r="J219">
            <v>516</v>
          </cell>
          <cell r="K219">
            <v>71.67</v>
          </cell>
          <cell r="L219">
            <v>34.950000000000003</v>
          </cell>
          <cell r="M219">
            <v>17.149999999999999</v>
          </cell>
        </row>
        <row r="220">
          <cell r="A220">
            <v>42899</v>
          </cell>
          <cell r="B220">
            <v>2850</v>
          </cell>
          <cell r="C220">
            <v>2850</v>
          </cell>
          <cell r="D220">
            <v>2726.1</v>
          </cell>
          <cell r="E220">
            <v>2747</v>
          </cell>
          <cell r="F220">
            <v>2751.6381074168698</v>
          </cell>
          <cell r="G220">
            <v>782</v>
          </cell>
          <cell r="H220">
            <v>119</v>
          </cell>
          <cell r="I220">
            <v>2151781</v>
          </cell>
          <cell r="J220">
            <v>476</v>
          </cell>
          <cell r="K220">
            <v>60.87</v>
          </cell>
          <cell r="L220">
            <v>123.9</v>
          </cell>
          <cell r="M220">
            <v>-103</v>
          </cell>
        </row>
        <row r="221">
          <cell r="A221">
            <v>42898</v>
          </cell>
          <cell r="B221">
            <v>2785</v>
          </cell>
          <cell r="C221">
            <v>2794.5</v>
          </cell>
          <cell r="D221">
            <v>2775</v>
          </cell>
          <cell r="E221">
            <v>2781.95</v>
          </cell>
          <cell r="F221">
            <v>2782.45479452054</v>
          </cell>
          <cell r="G221">
            <v>730</v>
          </cell>
          <cell r="H221">
            <v>174</v>
          </cell>
          <cell r="I221">
            <v>2031192</v>
          </cell>
          <cell r="J221">
            <v>480</v>
          </cell>
          <cell r="K221">
            <v>65.75</v>
          </cell>
          <cell r="L221">
            <v>19.5</v>
          </cell>
          <cell r="M221">
            <v>-3.05</v>
          </cell>
        </row>
        <row r="222">
          <cell r="A222">
            <v>42895</v>
          </cell>
          <cell r="B222">
            <v>2804.45</v>
          </cell>
          <cell r="C222">
            <v>2814.05</v>
          </cell>
          <cell r="D222">
            <v>2763.6</v>
          </cell>
          <cell r="E222">
            <v>2776.05</v>
          </cell>
          <cell r="F222">
            <v>2789.7288961038898</v>
          </cell>
          <cell r="G222">
            <v>616</v>
          </cell>
          <cell r="H222">
            <v>140</v>
          </cell>
          <cell r="I222">
            <v>1718473</v>
          </cell>
          <cell r="J222">
            <v>290</v>
          </cell>
          <cell r="K222">
            <v>47.08</v>
          </cell>
          <cell r="L222">
            <v>50.45</v>
          </cell>
          <cell r="M222">
            <v>-28.4</v>
          </cell>
        </row>
        <row r="223">
          <cell r="A223">
            <v>42894</v>
          </cell>
          <cell r="B223">
            <v>2770</v>
          </cell>
          <cell r="C223">
            <v>2825</v>
          </cell>
          <cell r="D223">
            <v>2760.65</v>
          </cell>
          <cell r="E223">
            <v>2804.45</v>
          </cell>
          <cell r="F223">
            <v>2796.3431208053598</v>
          </cell>
          <cell r="G223">
            <v>1192</v>
          </cell>
          <cell r="H223">
            <v>250</v>
          </cell>
          <cell r="I223">
            <v>3333241</v>
          </cell>
          <cell r="J223">
            <v>619</v>
          </cell>
          <cell r="K223">
            <v>51.93</v>
          </cell>
          <cell r="L223">
            <v>64.349999999999994</v>
          </cell>
          <cell r="M223">
            <v>34.450000000000003</v>
          </cell>
        </row>
        <row r="224">
          <cell r="A224">
            <v>42893</v>
          </cell>
          <cell r="B224">
            <v>2775.6</v>
          </cell>
          <cell r="C224">
            <v>2820</v>
          </cell>
          <cell r="D224">
            <v>2750</v>
          </cell>
          <cell r="E224">
            <v>2767.6</v>
          </cell>
          <cell r="F224">
            <v>2786.9974226804102</v>
          </cell>
          <cell r="G224">
            <v>388</v>
          </cell>
          <cell r="H224">
            <v>139</v>
          </cell>
          <cell r="I224">
            <v>1081355</v>
          </cell>
          <cell r="J224">
            <v>137</v>
          </cell>
          <cell r="K224">
            <v>35.31</v>
          </cell>
          <cell r="L224">
            <v>70</v>
          </cell>
          <cell r="M224">
            <v>-8</v>
          </cell>
        </row>
        <row r="225">
          <cell r="A225">
            <v>42892</v>
          </cell>
          <cell r="B225">
            <v>2814</v>
          </cell>
          <cell r="C225">
            <v>2825</v>
          </cell>
          <cell r="D225">
            <v>2772.55</v>
          </cell>
          <cell r="E225">
            <v>2780.3</v>
          </cell>
          <cell r="F225">
            <v>2794.3784067085899</v>
          </cell>
          <cell r="G225">
            <v>954</v>
          </cell>
          <cell r="H225">
            <v>263</v>
          </cell>
          <cell r="I225">
            <v>2665837</v>
          </cell>
          <cell r="J225">
            <v>481</v>
          </cell>
          <cell r="K225">
            <v>50.42</v>
          </cell>
          <cell r="L225">
            <v>52.45</v>
          </cell>
          <cell r="M225">
            <v>-33.700000000000003</v>
          </cell>
        </row>
        <row r="226">
          <cell r="A226">
            <v>42891</v>
          </cell>
          <cell r="B226">
            <v>2880</v>
          </cell>
          <cell r="C226">
            <v>2880</v>
          </cell>
          <cell r="D226">
            <v>2796</v>
          </cell>
          <cell r="E226">
            <v>2810.55</v>
          </cell>
          <cell r="F226">
            <v>2823.0290155440398</v>
          </cell>
          <cell r="G226">
            <v>965</v>
          </cell>
          <cell r="H226">
            <v>185</v>
          </cell>
          <cell r="I226">
            <v>2724223</v>
          </cell>
          <cell r="J226">
            <v>579</v>
          </cell>
          <cell r="K226">
            <v>60</v>
          </cell>
          <cell r="L226">
            <v>84</v>
          </cell>
          <cell r="M226">
            <v>-69.45</v>
          </cell>
        </row>
        <row r="227">
          <cell r="A227">
            <v>42888</v>
          </cell>
          <cell r="B227">
            <v>2874</v>
          </cell>
          <cell r="C227">
            <v>2874</v>
          </cell>
          <cell r="D227">
            <v>2823.7</v>
          </cell>
          <cell r="E227">
            <v>2852.25</v>
          </cell>
          <cell r="F227">
            <v>2847.8289544235899</v>
          </cell>
          <cell r="G227">
            <v>1865</v>
          </cell>
          <cell r="H227">
            <v>253</v>
          </cell>
          <cell r="I227">
            <v>5311201</v>
          </cell>
          <cell r="J227">
            <v>943</v>
          </cell>
          <cell r="K227">
            <v>50.56</v>
          </cell>
          <cell r="L227">
            <v>50.3</v>
          </cell>
          <cell r="M227">
            <v>-21.75</v>
          </cell>
        </row>
        <row r="228">
          <cell r="A228">
            <v>42887</v>
          </cell>
          <cell r="B228">
            <v>2890</v>
          </cell>
          <cell r="C228">
            <v>2890</v>
          </cell>
          <cell r="D228">
            <v>2831.9</v>
          </cell>
          <cell r="E228">
            <v>2862.2</v>
          </cell>
          <cell r="F228">
            <v>2867.2952961672399</v>
          </cell>
          <cell r="G228">
            <v>1148</v>
          </cell>
          <cell r="H228">
            <v>349</v>
          </cell>
          <cell r="I228">
            <v>3291655</v>
          </cell>
          <cell r="J228">
            <v>438</v>
          </cell>
          <cell r="K228">
            <v>38.15</v>
          </cell>
          <cell r="L228">
            <v>58.1</v>
          </cell>
          <cell r="M228">
            <v>-27.8</v>
          </cell>
        </row>
        <row r="229">
          <cell r="A229">
            <v>42886</v>
          </cell>
          <cell r="B229">
            <v>2799</v>
          </cell>
          <cell r="C229">
            <v>2900</v>
          </cell>
          <cell r="D229">
            <v>2783.8</v>
          </cell>
          <cell r="E229">
            <v>2849.8</v>
          </cell>
          <cell r="F229">
            <v>2852.0604310153199</v>
          </cell>
          <cell r="G229">
            <v>4501</v>
          </cell>
          <cell r="H229">
            <v>1077</v>
          </cell>
          <cell r="I229">
            <v>12837124</v>
          </cell>
          <cell r="J229">
            <v>1269</v>
          </cell>
          <cell r="K229">
            <v>28.19</v>
          </cell>
          <cell r="L229">
            <v>116.2</v>
          </cell>
          <cell r="M229">
            <v>50.8</v>
          </cell>
        </row>
        <row r="230">
          <cell r="A230">
            <v>42885</v>
          </cell>
          <cell r="B230">
            <v>2742.2</v>
          </cell>
          <cell r="C230">
            <v>2794</v>
          </cell>
          <cell r="D230">
            <v>2735</v>
          </cell>
          <cell r="E230">
            <v>2770.85</v>
          </cell>
          <cell r="F230">
            <v>2757.5087483176299</v>
          </cell>
          <cell r="G230">
            <v>743</v>
          </cell>
          <cell r="H230">
            <v>177</v>
          </cell>
          <cell r="I230">
            <v>2048829</v>
          </cell>
          <cell r="J230">
            <v>452</v>
          </cell>
          <cell r="K230">
            <v>60.83</v>
          </cell>
          <cell r="L230">
            <v>59</v>
          </cell>
          <cell r="M230">
            <v>28.65</v>
          </cell>
        </row>
        <row r="231">
          <cell r="A231">
            <v>42884</v>
          </cell>
          <cell r="B231">
            <v>2773.95</v>
          </cell>
          <cell r="C231">
            <v>2830</v>
          </cell>
          <cell r="D231">
            <v>2740</v>
          </cell>
          <cell r="E231">
            <v>2747.4</v>
          </cell>
          <cell r="F231">
            <v>2781.5641221373999</v>
          </cell>
          <cell r="G231">
            <v>1310</v>
          </cell>
          <cell r="H231">
            <v>471</v>
          </cell>
          <cell r="I231">
            <v>3643849</v>
          </cell>
          <cell r="J231">
            <v>542</v>
          </cell>
          <cell r="K231">
            <v>41.37</v>
          </cell>
          <cell r="L231">
            <v>90</v>
          </cell>
          <cell r="M231">
            <v>-26.55</v>
          </cell>
        </row>
        <row r="232">
          <cell r="A232">
            <v>42881</v>
          </cell>
          <cell r="B232">
            <v>2768.8</v>
          </cell>
          <cell r="C232">
            <v>2793.6</v>
          </cell>
          <cell r="D232">
            <v>2745</v>
          </cell>
          <cell r="E232">
            <v>2759.15</v>
          </cell>
          <cell r="F232">
            <v>2771.2620564149202</v>
          </cell>
          <cell r="G232">
            <v>1099</v>
          </cell>
          <cell r="H232">
            <v>282</v>
          </cell>
          <cell r="I232">
            <v>3045617</v>
          </cell>
          <cell r="J232">
            <v>260</v>
          </cell>
          <cell r="K232">
            <v>23.66</v>
          </cell>
          <cell r="L232">
            <v>48.6</v>
          </cell>
          <cell r="M232">
            <v>-9.65</v>
          </cell>
        </row>
        <row r="233">
          <cell r="A233">
            <v>42880</v>
          </cell>
          <cell r="B233">
            <v>2699</v>
          </cell>
          <cell r="C233">
            <v>2780</v>
          </cell>
          <cell r="D233">
            <v>2668</v>
          </cell>
          <cell r="E233">
            <v>2750.2</v>
          </cell>
          <cell r="F233">
            <v>2748.9671874999999</v>
          </cell>
          <cell r="G233">
            <v>2560</v>
          </cell>
          <cell r="H233">
            <v>551</v>
          </cell>
          <cell r="I233">
            <v>7037356</v>
          </cell>
          <cell r="J233">
            <v>853</v>
          </cell>
          <cell r="K233">
            <v>33.32</v>
          </cell>
          <cell r="L233">
            <v>112</v>
          </cell>
          <cell r="M233">
            <v>51.2</v>
          </cell>
        </row>
        <row r="234">
          <cell r="A234">
            <v>42879</v>
          </cell>
          <cell r="B234">
            <v>2780</v>
          </cell>
          <cell r="C234">
            <v>2804</v>
          </cell>
          <cell r="D234">
            <v>2669</v>
          </cell>
          <cell r="E234">
            <v>2688.5</v>
          </cell>
          <cell r="F234">
            <v>2708.4379597841998</v>
          </cell>
          <cell r="G234">
            <v>2039</v>
          </cell>
          <cell r="H234">
            <v>474</v>
          </cell>
          <cell r="I234">
            <v>5522505</v>
          </cell>
          <cell r="J234">
            <v>836</v>
          </cell>
          <cell r="K234">
            <v>41</v>
          </cell>
          <cell r="L234">
            <v>135</v>
          </cell>
          <cell r="M234">
            <v>-91.5</v>
          </cell>
        </row>
        <row r="235">
          <cell r="A235">
            <v>42878</v>
          </cell>
          <cell r="B235">
            <v>2795</v>
          </cell>
          <cell r="C235">
            <v>2799.9</v>
          </cell>
          <cell r="D235">
            <v>2725</v>
          </cell>
          <cell r="E235">
            <v>2761.2</v>
          </cell>
          <cell r="F235">
            <v>2759.09213990221</v>
          </cell>
          <cell r="G235">
            <v>2659</v>
          </cell>
          <cell r="H235">
            <v>756</v>
          </cell>
          <cell r="I235">
            <v>7336426</v>
          </cell>
          <cell r="J235">
            <v>1012</v>
          </cell>
          <cell r="K235">
            <v>38.06</v>
          </cell>
          <cell r="L235">
            <v>74.900000000000006</v>
          </cell>
          <cell r="M235">
            <v>-33.799999999999997</v>
          </cell>
        </row>
        <row r="236">
          <cell r="A236">
            <v>42877</v>
          </cell>
          <cell r="B236">
            <v>2839.35</v>
          </cell>
          <cell r="C236">
            <v>2839.4</v>
          </cell>
          <cell r="D236">
            <v>2751.1</v>
          </cell>
          <cell r="E236">
            <v>2791.2</v>
          </cell>
          <cell r="F236">
            <v>2795.0266613609201</v>
          </cell>
          <cell r="G236">
            <v>2513</v>
          </cell>
          <cell r="H236">
            <v>559</v>
          </cell>
          <cell r="I236">
            <v>7023902</v>
          </cell>
          <cell r="J236">
            <v>967</v>
          </cell>
          <cell r="K236">
            <v>38.479999999999997</v>
          </cell>
          <cell r="L236">
            <v>88.3</v>
          </cell>
          <cell r="M236">
            <v>-48.15</v>
          </cell>
        </row>
        <row r="237">
          <cell r="A237">
            <v>42874</v>
          </cell>
          <cell r="B237">
            <v>2839</v>
          </cell>
          <cell r="C237">
            <v>2887</v>
          </cell>
          <cell r="D237">
            <v>2750</v>
          </cell>
          <cell r="E237">
            <v>2782.3</v>
          </cell>
          <cell r="F237">
            <v>2806.7984913793098</v>
          </cell>
          <cell r="G237">
            <v>3712</v>
          </cell>
          <cell r="H237">
            <v>985</v>
          </cell>
          <cell r="I237">
            <v>10418836</v>
          </cell>
          <cell r="J237">
            <v>1293</v>
          </cell>
          <cell r="K237">
            <v>34.83</v>
          </cell>
          <cell r="L237">
            <v>137</v>
          </cell>
          <cell r="M237">
            <v>-56.7</v>
          </cell>
        </row>
        <row r="238">
          <cell r="A238">
            <v>42873</v>
          </cell>
          <cell r="B238">
            <v>2842.9</v>
          </cell>
          <cell r="C238">
            <v>2889.6</v>
          </cell>
          <cell r="D238">
            <v>2781</v>
          </cell>
          <cell r="E238">
            <v>2798.1</v>
          </cell>
          <cell r="F238">
            <v>2833.8509812870798</v>
          </cell>
          <cell r="G238">
            <v>4382</v>
          </cell>
          <cell r="H238">
            <v>976</v>
          </cell>
          <cell r="I238">
            <v>12417935</v>
          </cell>
          <cell r="J238">
            <v>1257</v>
          </cell>
          <cell r="K238">
            <v>28.69</v>
          </cell>
          <cell r="L238">
            <v>108.6</v>
          </cell>
          <cell r="M238">
            <v>-44.8</v>
          </cell>
        </row>
        <row r="239">
          <cell r="A239">
            <v>42872</v>
          </cell>
          <cell r="B239">
            <v>2775</v>
          </cell>
          <cell r="C239">
            <v>2950</v>
          </cell>
          <cell r="D239">
            <v>2750</v>
          </cell>
          <cell r="E239">
            <v>2878.1</v>
          </cell>
          <cell r="F239">
            <v>2891.4618046719902</v>
          </cell>
          <cell r="G239">
            <v>19649</v>
          </cell>
          <cell r="H239">
            <v>4210</v>
          </cell>
          <cell r="I239">
            <v>56814333</v>
          </cell>
          <cell r="J239">
            <v>3767</v>
          </cell>
          <cell r="K239">
            <v>19.170000000000002</v>
          </cell>
          <cell r="L239">
            <v>200</v>
          </cell>
          <cell r="M239">
            <v>103.1</v>
          </cell>
        </row>
        <row r="240">
          <cell r="A240">
            <v>42871</v>
          </cell>
          <cell r="B240">
            <v>2731.75</v>
          </cell>
          <cell r="C240">
            <v>2795</v>
          </cell>
          <cell r="D240">
            <v>2725.45</v>
          </cell>
          <cell r="E240">
            <v>2775.65</v>
          </cell>
          <cell r="F240">
            <v>2760.3919836956502</v>
          </cell>
          <cell r="G240">
            <v>4416</v>
          </cell>
          <cell r="H240">
            <v>825</v>
          </cell>
          <cell r="I240">
            <v>12189891</v>
          </cell>
          <cell r="J240">
            <v>2283</v>
          </cell>
          <cell r="K240">
            <v>51.7</v>
          </cell>
          <cell r="L240">
            <v>69.55</v>
          </cell>
          <cell r="M240">
            <v>43.9</v>
          </cell>
        </row>
        <row r="241">
          <cell r="A241">
            <v>42870</v>
          </cell>
          <cell r="B241">
            <v>2689</v>
          </cell>
          <cell r="C241">
            <v>2725</v>
          </cell>
          <cell r="D241">
            <v>2669.25</v>
          </cell>
          <cell r="E241">
            <v>2719.1</v>
          </cell>
          <cell r="F241">
            <v>2703.2088243354301</v>
          </cell>
          <cell r="G241">
            <v>3649</v>
          </cell>
          <cell r="H241">
            <v>673</v>
          </cell>
          <cell r="I241">
            <v>9864009</v>
          </cell>
          <cell r="J241">
            <v>1843</v>
          </cell>
          <cell r="K241">
            <v>50.51</v>
          </cell>
          <cell r="L241">
            <v>55.75</v>
          </cell>
          <cell r="M241">
            <v>30.1</v>
          </cell>
        </row>
        <row r="242">
          <cell r="A242">
            <v>42867</v>
          </cell>
          <cell r="B242">
            <v>2665.15</v>
          </cell>
          <cell r="C242">
            <v>2685</v>
          </cell>
          <cell r="D242">
            <v>2641.9</v>
          </cell>
          <cell r="E242">
            <v>2668.6</v>
          </cell>
          <cell r="F242">
            <v>2670.0872727272699</v>
          </cell>
          <cell r="G242">
            <v>2475</v>
          </cell>
          <cell r="H242">
            <v>437</v>
          </cell>
          <cell r="I242">
            <v>6608466</v>
          </cell>
          <cell r="J242">
            <v>873</v>
          </cell>
          <cell r="K242">
            <v>35.270000000000003</v>
          </cell>
          <cell r="L242">
            <v>43.1</v>
          </cell>
          <cell r="M242">
            <v>3.45</v>
          </cell>
        </row>
        <row r="243">
          <cell r="A243">
            <v>42866</v>
          </cell>
          <cell r="B243">
            <v>2664.1</v>
          </cell>
          <cell r="C243">
            <v>2674</v>
          </cell>
          <cell r="D243">
            <v>2607.5</v>
          </cell>
          <cell r="E243">
            <v>2665.35</v>
          </cell>
          <cell r="F243">
            <v>2645.6631634261598</v>
          </cell>
          <cell r="G243">
            <v>1903</v>
          </cell>
          <cell r="H243">
            <v>514</v>
          </cell>
          <cell r="I243">
            <v>5034697</v>
          </cell>
          <cell r="J243">
            <v>775</v>
          </cell>
          <cell r="K243">
            <v>40.729999999999997</v>
          </cell>
          <cell r="L243">
            <v>66.5</v>
          </cell>
          <cell r="M243">
            <v>1.25</v>
          </cell>
        </row>
        <row r="244">
          <cell r="A244">
            <v>42865</v>
          </cell>
          <cell r="B244">
            <v>2604.85</v>
          </cell>
          <cell r="C244">
            <v>2671.95</v>
          </cell>
          <cell r="D244">
            <v>2569.65</v>
          </cell>
          <cell r="E244">
            <v>2664.1</v>
          </cell>
          <cell r="F244">
            <v>2632.2321937321899</v>
          </cell>
          <cell r="G244">
            <v>4914</v>
          </cell>
          <cell r="H244">
            <v>588</v>
          </cell>
          <cell r="I244">
            <v>12934789</v>
          </cell>
          <cell r="J244">
            <v>3681</v>
          </cell>
          <cell r="K244">
            <v>74.91</v>
          </cell>
          <cell r="L244">
            <v>102.3</v>
          </cell>
          <cell r="M244">
            <v>59.25</v>
          </cell>
        </row>
        <row r="245">
          <cell r="A245">
            <v>42864</v>
          </cell>
          <cell r="B245">
            <v>2595</v>
          </cell>
          <cell r="C245">
            <v>2605.75</v>
          </cell>
          <cell r="D245">
            <v>2577</v>
          </cell>
          <cell r="E245">
            <v>2597.0500000000002</v>
          </cell>
          <cell r="F245">
            <v>2593.2562205783402</v>
          </cell>
          <cell r="G245">
            <v>1487</v>
          </cell>
          <cell r="H245">
            <v>188</v>
          </cell>
          <cell r="I245">
            <v>3856172</v>
          </cell>
          <cell r="J245">
            <v>1089</v>
          </cell>
          <cell r="K245">
            <v>73.23</v>
          </cell>
          <cell r="L245">
            <v>28.75</v>
          </cell>
          <cell r="M245">
            <v>2.0499999999999998</v>
          </cell>
        </row>
        <row r="246">
          <cell r="A246">
            <v>42863</v>
          </cell>
          <cell r="B246">
            <v>2620</v>
          </cell>
          <cell r="C246">
            <v>2640</v>
          </cell>
          <cell r="D246">
            <v>2580</v>
          </cell>
          <cell r="E246">
            <v>2585.5</v>
          </cell>
          <cell r="F246">
            <v>2606.7265816576701</v>
          </cell>
          <cell r="G246">
            <v>4078</v>
          </cell>
          <cell r="H246">
            <v>587</v>
          </cell>
          <cell r="I246">
            <v>10630231</v>
          </cell>
          <cell r="J246">
            <v>1302</v>
          </cell>
          <cell r="K246">
            <v>31.93</v>
          </cell>
          <cell r="L246">
            <v>60</v>
          </cell>
          <cell r="M246">
            <v>-34.5</v>
          </cell>
        </row>
        <row r="247">
          <cell r="A247">
            <v>42860</v>
          </cell>
          <cell r="B247">
            <v>2589</v>
          </cell>
          <cell r="C247">
            <v>2628.1</v>
          </cell>
          <cell r="D247">
            <v>2530</v>
          </cell>
          <cell r="E247">
            <v>2575.1</v>
          </cell>
          <cell r="F247">
            <v>2606.6155756431899</v>
          </cell>
          <cell r="G247">
            <v>10067</v>
          </cell>
          <cell r="H247">
            <v>804</v>
          </cell>
          <cell r="I247">
            <v>26240799</v>
          </cell>
          <cell r="J247">
            <v>6397</v>
          </cell>
          <cell r="K247">
            <v>63.54</v>
          </cell>
          <cell r="L247">
            <v>98.1</v>
          </cell>
          <cell r="M247">
            <v>-13.9</v>
          </cell>
        </row>
        <row r="248">
          <cell r="A248">
            <v>42859</v>
          </cell>
          <cell r="B248">
            <v>2545</v>
          </cell>
          <cell r="C248">
            <v>2585</v>
          </cell>
          <cell r="D248">
            <v>2517</v>
          </cell>
          <cell r="E248">
            <v>2568.35</v>
          </cell>
          <cell r="F248">
            <v>2540.5170572530401</v>
          </cell>
          <cell r="G248">
            <v>3371</v>
          </cell>
          <cell r="H248">
            <v>620</v>
          </cell>
          <cell r="I248">
            <v>8564083</v>
          </cell>
          <cell r="J248">
            <v>2000</v>
          </cell>
          <cell r="K248">
            <v>59.33</v>
          </cell>
          <cell r="L248">
            <v>68</v>
          </cell>
          <cell r="M248">
            <v>23.35</v>
          </cell>
        </row>
        <row r="249">
          <cell r="A249">
            <v>42858</v>
          </cell>
          <cell r="B249">
            <v>2559.9</v>
          </cell>
          <cell r="C249">
            <v>2560.0500000000002</v>
          </cell>
          <cell r="D249">
            <v>2525.5</v>
          </cell>
          <cell r="E249">
            <v>2546.25</v>
          </cell>
          <cell r="F249">
            <v>2545.43729903536</v>
          </cell>
          <cell r="G249">
            <v>933</v>
          </cell>
          <cell r="H249">
            <v>245</v>
          </cell>
          <cell r="I249">
            <v>2374893</v>
          </cell>
          <cell r="J249">
            <v>526</v>
          </cell>
          <cell r="K249">
            <v>56.38</v>
          </cell>
          <cell r="L249">
            <v>34.549999999999997</v>
          </cell>
          <cell r="M249">
            <v>-13.65</v>
          </cell>
        </row>
        <row r="250">
          <cell r="A250">
            <v>42857</v>
          </cell>
          <cell r="B250">
            <v>2584</v>
          </cell>
          <cell r="C250">
            <v>2585.5</v>
          </cell>
          <cell r="D250">
            <v>2546.0500000000002</v>
          </cell>
          <cell r="E250">
            <v>2557.15</v>
          </cell>
          <cell r="F250">
            <v>2565.7365177195602</v>
          </cell>
          <cell r="G250">
            <v>649</v>
          </cell>
          <cell r="H250">
            <v>178</v>
          </cell>
          <cell r="I250">
            <v>1665163</v>
          </cell>
          <cell r="J250">
            <v>381</v>
          </cell>
          <cell r="K250">
            <v>58.71</v>
          </cell>
          <cell r="L250">
            <v>39.450000000000003</v>
          </cell>
          <cell r="M250">
            <v>-26.85</v>
          </cell>
        </row>
        <row r="251">
          <cell r="A251">
            <v>42853</v>
          </cell>
          <cell r="B251">
            <v>2562</v>
          </cell>
          <cell r="C251">
            <v>2576</v>
          </cell>
          <cell r="D251">
            <v>2560</v>
          </cell>
          <cell r="E251">
            <v>2563.9</v>
          </cell>
          <cell r="F251">
            <v>2567.9044205495802</v>
          </cell>
          <cell r="G251">
            <v>837</v>
          </cell>
          <cell r="H251">
            <v>143</v>
          </cell>
          <cell r="I251">
            <v>2149336</v>
          </cell>
          <cell r="J251">
            <v>384</v>
          </cell>
          <cell r="K251">
            <v>45.88</v>
          </cell>
          <cell r="L251">
            <v>16</v>
          </cell>
          <cell r="M251">
            <v>1.9</v>
          </cell>
        </row>
        <row r="252">
          <cell r="A252">
            <v>42852</v>
          </cell>
          <cell r="B252">
            <v>2570.1</v>
          </cell>
          <cell r="C252">
            <v>2580</v>
          </cell>
          <cell r="D252">
            <v>2548</v>
          </cell>
          <cell r="E252">
            <v>2561.9</v>
          </cell>
          <cell r="F252">
            <v>2562.3778476040802</v>
          </cell>
          <cell r="G252">
            <v>1273</v>
          </cell>
          <cell r="H252">
            <v>204</v>
          </cell>
          <cell r="I252">
            <v>3261907</v>
          </cell>
          <cell r="J252">
            <v>725</v>
          </cell>
          <cell r="K252">
            <v>56.95</v>
          </cell>
          <cell r="L252">
            <v>32</v>
          </cell>
          <cell r="M252">
            <v>-8.1999999999999993</v>
          </cell>
        </row>
        <row r="253">
          <cell r="A253">
            <v>42851</v>
          </cell>
          <cell r="B253">
            <v>2592.6</v>
          </cell>
          <cell r="C253">
            <v>2592.6</v>
          </cell>
          <cell r="D253">
            <v>2570</v>
          </cell>
          <cell r="E253">
            <v>2575.25</v>
          </cell>
          <cell r="F253">
            <v>2581.4575471698099</v>
          </cell>
          <cell r="G253">
            <v>1060</v>
          </cell>
          <cell r="H253">
            <v>161</v>
          </cell>
          <cell r="I253">
            <v>2736345</v>
          </cell>
          <cell r="J253">
            <v>697</v>
          </cell>
          <cell r="K253">
            <v>65.75</v>
          </cell>
          <cell r="L253">
            <v>22.6</v>
          </cell>
          <cell r="M253">
            <v>-17.350000000000001</v>
          </cell>
        </row>
        <row r="254">
          <cell r="A254">
            <v>42850</v>
          </cell>
          <cell r="B254">
            <v>2575</v>
          </cell>
          <cell r="C254">
            <v>2590.9</v>
          </cell>
          <cell r="D254">
            <v>2570</v>
          </cell>
          <cell r="E254">
            <v>2579.65</v>
          </cell>
          <cell r="F254">
            <v>2579.4214677640598</v>
          </cell>
          <cell r="G254">
            <v>2916</v>
          </cell>
          <cell r="H254">
            <v>307</v>
          </cell>
          <cell r="I254">
            <v>7521593</v>
          </cell>
          <cell r="J254">
            <v>1982</v>
          </cell>
          <cell r="K254">
            <v>67.97</v>
          </cell>
          <cell r="L254">
            <v>20.9</v>
          </cell>
          <cell r="M254">
            <v>4.6500000000000004</v>
          </cell>
        </row>
        <row r="255">
          <cell r="A255">
            <v>42849</v>
          </cell>
          <cell r="B255">
            <v>2569</v>
          </cell>
          <cell r="C255">
            <v>2585</v>
          </cell>
          <cell r="D255">
            <v>2559.9499999999998</v>
          </cell>
          <cell r="E255">
            <v>2572.9499999999998</v>
          </cell>
          <cell r="F255">
            <v>2575.09603960396</v>
          </cell>
          <cell r="G255">
            <v>3030</v>
          </cell>
          <cell r="H255">
            <v>470</v>
          </cell>
          <cell r="I255">
            <v>7802541</v>
          </cell>
          <cell r="J255">
            <v>1655</v>
          </cell>
          <cell r="K255">
            <v>54.62</v>
          </cell>
          <cell r="L255">
            <v>25.05</v>
          </cell>
          <cell r="M255">
            <v>3.95</v>
          </cell>
        </row>
        <row r="256">
          <cell r="A256">
            <v>42846</v>
          </cell>
          <cell r="B256">
            <v>2545</v>
          </cell>
          <cell r="C256">
            <v>2549.9499999999998</v>
          </cell>
          <cell r="D256">
            <v>2524</v>
          </cell>
          <cell r="E256">
            <v>2538</v>
          </cell>
          <cell r="F256">
            <v>2540.78351373855</v>
          </cell>
          <cell r="G256">
            <v>1201</v>
          </cell>
          <cell r="H256">
            <v>297</v>
          </cell>
          <cell r="I256">
            <v>3051481</v>
          </cell>
          <cell r="J256">
            <v>667</v>
          </cell>
          <cell r="K256">
            <v>55.54</v>
          </cell>
          <cell r="L256">
            <v>25.95</v>
          </cell>
          <cell r="M256">
            <v>-7</v>
          </cell>
        </row>
        <row r="257">
          <cell r="A257">
            <v>42845</v>
          </cell>
          <cell r="B257">
            <v>2512.8000000000002</v>
          </cell>
          <cell r="C257">
            <v>2550</v>
          </cell>
          <cell r="D257">
            <v>2507</v>
          </cell>
          <cell r="E257">
            <v>2516</v>
          </cell>
          <cell r="F257">
            <v>2530.0221870047499</v>
          </cell>
          <cell r="G257">
            <v>1893</v>
          </cell>
          <cell r="H257">
            <v>335</v>
          </cell>
          <cell r="I257">
            <v>4789332</v>
          </cell>
          <cell r="J257">
            <v>941</v>
          </cell>
          <cell r="K257">
            <v>49.71</v>
          </cell>
          <cell r="L257">
            <v>43</v>
          </cell>
          <cell r="M257">
            <v>3.2</v>
          </cell>
        </row>
        <row r="258">
          <cell r="A258">
            <v>42844</v>
          </cell>
          <cell r="B258">
            <v>2524.9</v>
          </cell>
          <cell r="C258">
            <v>2528.6999999999998</v>
          </cell>
          <cell r="D258">
            <v>2493.0500000000002</v>
          </cell>
          <cell r="E258">
            <v>2511.0500000000002</v>
          </cell>
          <cell r="F258">
            <v>2513.6583629893198</v>
          </cell>
          <cell r="G258">
            <v>843</v>
          </cell>
          <cell r="H258">
            <v>173</v>
          </cell>
          <cell r="I258">
            <v>2119014</v>
          </cell>
          <cell r="J258">
            <v>371</v>
          </cell>
          <cell r="K258">
            <v>44.01</v>
          </cell>
          <cell r="L258">
            <v>35.65</v>
          </cell>
          <cell r="M258">
            <v>-13.85</v>
          </cell>
        </row>
        <row r="259">
          <cell r="A259">
            <v>42843</v>
          </cell>
          <cell r="B259">
            <v>2549.9</v>
          </cell>
          <cell r="C259">
            <v>2555</v>
          </cell>
          <cell r="D259">
            <v>2500</v>
          </cell>
          <cell r="E259">
            <v>2508.4499999999998</v>
          </cell>
          <cell r="F259">
            <v>2539.4219012428598</v>
          </cell>
          <cell r="G259">
            <v>2977</v>
          </cell>
          <cell r="H259">
            <v>312</v>
          </cell>
          <cell r="I259">
            <v>7559859</v>
          </cell>
          <cell r="J259">
            <v>1976</v>
          </cell>
          <cell r="K259">
            <v>66.38</v>
          </cell>
          <cell r="L259">
            <v>55</v>
          </cell>
          <cell r="M259">
            <v>-41.45</v>
          </cell>
        </row>
        <row r="260">
          <cell r="A260">
            <v>42842</v>
          </cell>
          <cell r="B260">
            <v>2500</v>
          </cell>
          <cell r="C260">
            <v>2549</v>
          </cell>
          <cell r="D260">
            <v>2497.6</v>
          </cell>
          <cell r="E260">
            <v>2538</v>
          </cell>
          <cell r="F260">
            <v>2524.7236626189601</v>
          </cell>
          <cell r="G260">
            <v>3047</v>
          </cell>
          <cell r="H260">
            <v>373</v>
          </cell>
          <cell r="I260">
            <v>7692833</v>
          </cell>
          <cell r="J260">
            <v>1830</v>
          </cell>
          <cell r="K260">
            <v>60.06</v>
          </cell>
          <cell r="L260">
            <v>51.4</v>
          </cell>
          <cell r="M260">
            <v>38</v>
          </cell>
        </row>
        <row r="261">
          <cell r="A261">
            <v>42838</v>
          </cell>
          <cell r="B261">
            <v>2483.5</v>
          </cell>
          <cell r="C261">
            <v>2525</v>
          </cell>
          <cell r="D261">
            <v>2483.5</v>
          </cell>
          <cell r="E261">
            <v>2500.0500000000002</v>
          </cell>
          <cell r="F261">
            <v>2502.9793228224298</v>
          </cell>
          <cell r="G261">
            <v>7738</v>
          </cell>
          <cell r="H261">
            <v>379</v>
          </cell>
          <cell r="I261">
            <v>19368054</v>
          </cell>
          <cell r="J261">
            <v>6405</v>
          </cell>
          <cell r="K261">
            <v>82.77</v>
          </cell>
          <cell r="L261">
            <v>41.5</v>
          </cell>
          <cell r="M261">
            <v>16.55</v>
          </cell>
        </row>
        <row r="262">
          <cell r="A262">
            <v>42837</v>
          </cell>
          <cell r="B262">
            <v>2500</v>
          </cell>
          <cell r="C262">
            <v>2504.1999999999998</v>
          </cell>
          <cell r="D262">
            <v>2478.5</v>
          </cell>
          <cell r="E262">
            <v>2491.6</v>
          </cell>
          <cell r="F262">
            <v>2488.1183745582998</v>
          </cell>
          <cell r="G262">
            <v>1132</v>
          </cell>
          <cell r="H262">
            <v>158</v>
          </cell>
          <cell r="I262">
            <v>2816550</v>
          </cell>
          <cell r="J262">
            <v>789</v>
          </cell>
          <cell r="K262">
            <v>69.7</v>
          </cell>
          <cell r="L262">
            <v>25.7</v>
          </cell>
          <cell r="M262">
            <v>-8.4</v>
          </cell>
        </row>
        <row r="263">
          <cell r="A263">
            <v>42836</v>
          </cell>
          <cell r="B263">
            <v>2475</v>
          </cell>
          <cell r="C263">
            <v>2513.9499999999998</v>
          </cell>
          <cell r="D263">
            <v>2475</v>
          </cell>
          <cell r="E263">
            <v>2502.5</v>
          </cell>
          <cell r="F263">
            <v>2498.2054054054001</v>
          </cell>
          <cell r="G263">
            <v>555</v>
          </cell>
          <cell r="H263">
            <v>114</v>
          </cell>
          <cell r="I263">
            <v>1386504</v>
          </cell>
          <cell r="J263">
            <v>336</v>
          </cell>
          <cell r="K263">
            <v>60.54</v>
          </cell>
          <cell r="L263">
            <v>38.950000000000003</v>
          </cell>
          <cell r="M263">
            <v>27.5</v>
          </cell>
        </row>
        <row r="264">
          <cell r="A264">
            <v>42835</v>
          </cell>
          <cell r="B264">
            <v>2455.0500000000002</v>
          </cell>
          <cell r="C264">
            <v>2530</v>
          </cell>
          <cell r="D264">
            <v>2455.0500000000002</v>
          </cell>
          <cell r="E264">
            <v>2499</v>
          </cell>
          <cell r="F264">
            <v>2497.3084626940399</v>
          </cell>
          <cell r="G264">
            <v>1997</v>
          </cell>
          <cell r="H264">
            <v>450</v>
          </cell>
          <cell r="I264">
            <v>4987125</v>
          </cell>
          <cell r="J264">
            <v>622</v>
          </cell>
          <cell r="K264">
            <v>31.15</v>
          </cell>
          <cell r="L264">
            <v>74.95</v>
          </cell>
          <cell r="M264">
            <v>43.95</v>
          </cell>
        </row>
        <row r="265">
          <cell r="A265">
            <v>42832</v>
          </cell>
          <cell r="B265">
            <v>2490.9</v>
          </cell>
          <cell r="C265">
            <v>2525</v>
          </cell>
          <cell r="D265">
            <v>2400</v>
          </cell>
          <cell r="E265">
            <v>2482.6</v>
          </cell>
          <cell r="F265">
            <v>2482.0320600272798</v>
          </cell>
          <cell r="G265">
            <v>1466</v>
          </cell>
          <cell r="H265">
            <v>280</v>
          </cell>
          <cell r="I265">
            <v>3638659</v>
          </cell>
          <cell r="J265">
            <v>542</v>
          </cell>
          <cell r="K265">
            <v>36.97</v>
          </cell>
          <cell r="L265">
            <v>125</v>
          </cell>
          <cell r="M265">
            <v>-8.3000000000000007</v>
          </cell>
        </row>
        <row r="266">
          <cell r="A266">
            <v>42831</v>
          </cell>
          <cell r="B266">
            <v>2517.5500000000002</v>
          </cell>
          <cell r="C266">
            <v>2525.8000000000002</v>
          </cell>
          <cell r="D266">
            <v>2483</v>
          </cell>
          <cell r="E266">
            <v>2485.1999999999998</v>
          </cell>
          <cell r="F266">
            <v>2500.83228840125</v>
          </cell>
          <cell r="G266">
            <v>2552</v>
          </cell>
          <cell r="H266">
            <v>450</v>
          </cell>
          <cell r="I266">
            <v>6382124</v>
          </cell>
          <cell r="J266">
            <v>473</v>
          </cell>
          <cell r="K266">
            <v>18.53</v>
          </cell>
          <cell r="L266">
            <v>42.8</v>
          </cell>
          <cell r="M266">
            <v>-32.35</v>
          </cell>
        </row>
        <row r="267">
          <cell r="A267">
            <v>42830</v>
          </cell>
          <cell r="B267">
            <v>2559</v>
          </cell>
          <cell r="C267">
            <v>2559</v>
          </cell>
          <cell r="D267">
            <v>2495</v>
          </cell>
          <cell r="E267">
            <v>2507.5</v>
          </cell>
          <cell r="F267">
            <v>2514.0956295975702</v>
          </cell>
          <cell r="G267">
            <v>2311</v>
          </cell>
          <cell r="H267">
            <v>498</v>
          </cell>
          <cell r="I267">
            <v>5810075</v>
          </cell>
          <cell r="J267">
            <v>1010</v>
          </cell>
          <cell r="K267">
            <v>43.7</v>
          </cell>
          <cell r="L267">
            <v>64</v>
          </cell>
          <cell r="M267">
            <v>-51.5</v>
          </cell>
        </row>
        <row r="268">
          <cell r="A268">
            <v>42828</v>
          </cell>
          <cell r="B268">
            <v>2540</v>
          </cell>
          <cell r="C268">
            <v>2618</v>
          </cell>
          <cell r="D268">
            <v>2501.25</v>
          </cell>
          <cell r="E268">
            <v>2522.4</v>
          </cell>
          <cell r="F268">
            <v>2561.1264139406899</v>
          </cell>
          <cell r="G268">
            <v>6542</v>
          </cell>
          <cell r="H268">
            <v>773</v>
          </cell>
          <cell r="I268">
            <v>16754889</v>
          </cell>
          <cell r="J268">
            <v>2791</v>
          </cell>
          <cell r="K268">
            <v>42.66</v>
          </cell>
          <cell r="L268">
            <v>116.75</v>
          </cell>
          <cell r="M268">
            <v>-17.600000000000001</v>
          </cell>
        </row>
        <row r="269">
          <cell r="A269">
            <v>42825</v>
          </cell>
          <cell r="B269">
            <v>2518</v>
          </cell>
          <cell r="C269">
            <v>2549</v>
          </cell>
          <cell r="D269">
            <v>2505</v>
          </cell>
          <cell r="E269">
            <v>2532.9</v>
          </cell>
          <cell r="F269">
            <v>2529.5019379844898</v>
          </cell>
          <cell r="G269">
            <v>1548</v>
          </cell>
          <cell r="H269">
            <v>282</v>
          </cell>
          <cell r="I269">
            <v>3915669</v>
          </cell>
          <cell r="J269">
            <v>820</v>
          </cell>
          <cell r="K269">
            <v>52.97</v>
          </cell>
          <cell r="L269">
            <v>44</v>
          </cell>
          <cell r="M269">
            <v>14.9</v>
          </cell>
        </row>
        <row r="270">
          <cell r="A270">
            <v>42824</v>
          </cell>
          <cell r="B270">
            <v>2509</v>
          </cell>
          <cell r="C270">
            <v>2540</v>
          </cell>
          <cell r="D270">
            <v>2470</v>
          </cell>
          <cell r="E270">
            <v>2496.6</v>
          </cell>
          <cell r="F270">
            <v>2493.9636635141801</v>
          </cell>
          <cell r="G270">
            <v>2009</v>
          </cell>
          <cell r="H270">
            <v>264</v>
          </cell>
          <cell r="I270">
            <v>5010373</v>
          </cell>
          <cell r="J270">
            <v>1209</v>
          </cell>
          <cell r="K270">
            <v>60.18</v>
          </cell>
          <cell r="L270">
            <v>70</v>
          </cell>
          <cell r="M270">
            <v>-12.4</v>
          </cell>
        </row>
        <row r="271">
          <cell r="A271">
            <v>42823</v>
          </cell>
          <cell r="B271">
            <v>2513.65</v>
          </cell>
          <cell r="C271">
            <v>2522</v>
          </cell>
          <cell r="D271">
            <v>2493</v>
          </cell>
          <cell r="E271">
            <v>2500.5500000000002</v>
          </cell>
          <cell r="F271">
            <v>2506.6953405017898</v>
          </cell>
          <cell r="G271">
            <v>1116</v>
          </cell>
          <cell r="H271">
            <v>272</v>
          </cell>
          <cell r="I271">
            <v>2797472</v>
          </cell>
          <cell r="J271">
            <v>602</v>
          </cell>
          <cell r="K271">
            <v>53.94</v>
          </cell>
          <cell r="L271">
            <v>29</v>
          </cell>
          <cell r="M271">
            <v>-13.1</v>
          </cell>
        </row>
        <row r="272">
          <cell r="A272">
            <v>42822</v>
          </cell>
          <cell r="B272">
            <v>2521.15</v>
          </cell>
          <cell r="C272">
            <v>2550.5</v>
          </cell>
          <cell r="D272">
            <v>2480</v>
          </cell>
          <cell r="E272">
            <v>2510.4499999999998</v>
          </cell>
          <cell r="F272">
            <v>2521.1339187705798</v>
          </cell>
          <cell r="G272">
            <v>4555</v>
          </cell>
          <cell r="H272">
            <v>701</v>
          </cell>
          <cell r="I272">
            <v>11483765</v>
          </cell>
          <cell r="J272">
            <v>1878</v>
          </cell>
          <cell r="K272">
            <v>41.23</v>
          </cell>
          <cell r="L272">
            <v>70.5</v>
          </cell>
          <cell r="M272">
            <v>-10.7</v>
          </cell>
        </row>
        <row r="273">
          <cell r="A273">
            <v>42821</v>
          </cell>
          <cell r="B273">
            <v>2508.15</v>
          </cell>
          <cell r="C273">
            <v>2550</v>
          </cell>
          <cell r="D273">
            <v>2490.0500000000002</v>
          </cell>
          <cell r="E273">
            <v>2501</v>
          </cell>
          <cell r="F273">
            <v>2515.5653779857098</v>
          </cell>
          <cell r="G273">
            <v>4061</v>
          </cell>
          <cell r="H273">
            <v>708</v>
          </cell>
          <cell r="I273">
            <v>10215711</v>
          </cell>
          <cell r="J273">
            <v>1729</v>
          </cell>
          <cell r="K273">
            <v>42.58</v>
          </cell>
          <cell r="L273">
            <v>59.95</v>
          </cell>
          <cell r="M273">
            <v>-7.15</v>
          </cell>
        </row>
        <row r="274">
          <cell r="A274">
            <v>42818</v>
          </cell>
          <cell r="B274">
            <v>2526.4499999999998</v>
          </cell>
          <cell r="C274">
            <v>2526.4499999999998</v>
          </cell>
          <cell r="D274">
            <v>2495.3000000000002</v>
          </cell>
          <cell r="E274">
            <v>2500.85</v>
          </cell>
          <cell r="F274">
            <v>2508.0676611614199</v>
          </cell>
          <cell r="G274">
            <v>1877</v>
          </cell>
          <cell r="H274">
            <v>245</v>
          </cell>
          <cell r="I274">
            <v>4707643</v>
          </cell>
          <cell r="J274">
            <v>1219</v>
          </cell>
          <cell r="K274">
            <v>64.94</v>
          </cell>
          <cell r="L274">
            <v>31.15</v>
          </cell>
          <cell r="M274">
            <v>-25.6</v>
          </cell>
        </row>
        <row r="275">
          <cell r="A275">
            <v>42817</v>
          </cell>
          <cell r="B275">
            <v>2510.0500000000002</v>
          </cell>
          <cell r="C275">
            <v>2520</v>
          </cell>
          <cell r="D275">
            <v>2510</v>
          </cell>
          <cell r="E275">
            <v>2515.15</v>
          </cell>
          <cell r="F275">
            <v>2515.42818428184</v>
          </cell>
          <cell r="G275">
            <v>1476</v>
          </cell>
          <cell r="H275">
            <v>235</v>
          </cell>
          <cell r="I275">
            <v>3712772</v>
          </cell>
          <cell r="J275">
            <v>1077</v>
          </cell>
          <cell r="K275">
            <v>72.97</v>
          </cell>
          <cell r="L275">
            <v>10</v>
          </cell>
          <cell r="M275">
            <v>5.0999999999999996</v>
          </cell>
        </row>
        <row r="276">
          <cell r="A276">
            <v>42816</v>
          </cell>
          <cell r="B276">
            <v>2524.9499999999998</v>
          </cell>
          <cell r="C276">
            <v>2527.4499999999998</v>
          </cell>
          <cell r="D276">
            <v>2502.5</v>
          </cell>
          <cell r="E276">
            <v>2515.65</v>
          </cell>
          <cell r="F276">
            <v>2513.6814911706902</v>
          </cell>
          <cell r="G276">
            <v>1529</v>
          </cell>
          <cell r="H276">
            <v>235</v>
          </cell>
          <cell r="I276">
            <v>3843419</v>
          </cell>
          <cell r="J276">
            <v>1089</v>
          </cell>
          <cell r="K276">
            <v>71.22</v>
          </cell>
          <cell r="L276">
            <v>24.95</v>
          </cell>
          <cell r="M276">
            <v>-9.3000000000000007</v>
          </cell>
        </row>
        <row r="277">
          <cell r="A277">
            <v>42815</v>
          </cell>
          <cell r="B277">
            <v>2445</v>
          </cell>
          <cell r="C277">
            <v>2530</v>
          </cell>
          <cell r="D277">
            <v>2445</v>
          </cell>
          <cell r="E277">
            <v>2508.85</v>
          </cell>
          <cell r="F277">
            <v>2512.9310425982499</v>
          </cell>
          <cell r="G277">
            <v>4249</v>
          </cell>
          <cell r="H277">
            <v>528</v>
          </cell>
          <cell r="I277">
            <v>10677444</v>
          </cell>
          <cell r="J277">
            <v>2614</v>
          </cell>
          <cell r="K277">
            <v>61.52</v>
          </cell>
          <cell r="L277">
            <v>85</v>
          </cell>
          <cell r="M277">
            <v>63.85</v>
          </cell>
        </row>
        <row r="278">
          <cell r="A278">
            <v>42814</v>
          </cell>
          <cell r="B278">
            <v>2513.8000000000002</v>
          </cell>
          <cell r="C278">
            <v>2539</v>
          </cell>
          <cell r="D278">
            <v>2510</v>
          </cell>
          <cell r="E278">
            <v>2515.15</v>
          </cell>
          <cell r="F278">
            <v>2519.37411461687</v>
          </cell>
          <cell r="G278">
            <v>1553</v>
          </cell>
          <cell r="H278">
            <v>330</v>
          </cell>
          <cell r="I278">
            <v>3912588</v>
          </cell>
          <cell r="J278">
            <v>788</v>
          </cell>
          <cell r="K278">
            <v>50.74</v>
          </cell>
          <cell r="L278">
            <v>29</v>
          </cell>
          <cell r="M278">
            <v>1.35</v>
          </cell>
        </row>
        <row r="279">
          <cell r="A279">
            <v>42811</v>
          </cell>
          <cell r="B279">
            <v>2520</v>
          </cell>
          <cell r="C279">
            <v>2530.0500000000002</v>
          </cell>
          <cell r="D279">
            <v>2485</v>
          </cell>
          <cell r="E279">
            <v>2521.0500000000002</v>
          </cell>
          <cell r="F279">
            <v>2513.2012278308298</v>
          </cell>
          <cell r="G279">
            <v>1466</v>
          </cell>
          <cell r="H279">
            <v>267</v>
          </cell>
          <cell r="I279">
            <v>3684353</v>
          </cell>
          <cell r="J279">
            <v>682</v>
          </cell>
          <cell r="K279">
            <v>46.52</v>
          </cell>
          <cell r="L279">
            <v>45.05</v>
          </cell>
          <cell r="M279">
            <v>1.05</v>
          </cell>
        </row>
        <row r="280">
          <cell r="A280">
            <v>42810</v>
          </cell>
          <cell r="B280">
            <v>2535</v>
          </cell>
          <cell r="C280">
            <v>2570</v>
          </cell>
          <cell r="D280">
            <v>2500</v>
          </cell>
          <cell r="E280">
            <v>2504.85</v>
          </cell>
          <cell r="F280">
            <v>2527.8629090908998</v>
          </cell>
          <cell r="G280">
            <v>2750</v>
          </cell>
          <cell r="H280">
            <v>358</v>
          </cell>
          <cell r="I280">
            <v>6951623</v>
          </cell>
          <cell r="J280">
            <v>1373</v>
          </cell>
          <cell r="K280">
            <v>49.93</v>
          </cell>
          <cell r="L280">
            <v>70</v>
          </cell>
          <cell r="M280">
            <v>-30.15</v>
          </cell>
        </row>
        <row r="281">
          <cell r="A281">
            <v>42809</v>
          </cell>
          <cell r="B281">
            <v>2500</v>
          </cell>
          <cell r="C281">
            <v>2550</v>
          </cell>
          <cell r="D281">
            <v>2484.4499999999998</v>
          </cell>
          <cell r="E281">
            <v>2532.1999999999998</v>
          </cell>
          <cell r="F281">
            <v>2528.00152951973</v>
          </cell>
          <cell r="G281">
            <v>3269</v>
          </cell>
          <cell r="H281">
            <v>521</v>
          </cell>
          <cell r="I281">
            <v>8264037</v>
          </cell>
          <cell r="J281">
            <v>1373</v>
          </cell>
          <cell r="K281">
            <v>42</v>
          </cell>
          <cell r="L281">
            <v>65.55</v>
          </cell>
          <cell r="M281">
            <v>32.200000000000003</v>
          </cell>
        </row>
        <row r="282">
          <cell r="A282">
            <v>42808</v>
          </cell>
          <cell r="B282">
            <v>2525</v>
          </cell>
          <cell r="C282">
            <v>2532</v>
          </cell>
          <cell r="D282">
            <v>2475.5500000000002</v>
          </cell>
          <cell r="E282">
            <v>2504.15</v>
          </cell>
          <cell r="F282">
            <v>2499.2719756309798</v>
          </cell>
          <cell r="G282">
            <v>2298</v>
          </cell>
          <cell r="H282">
            <v>344</v>
          </cell>
          <cell r="I282">
            <v>5743327</v>
          </cell>
          <cell r="J282">
            <v>1333</v>
          </cell>
          <cell r="K282">
            <v>58.01</v>
          </cell>
          <cell r="L282">
            <v>56.45</v>
          </cell>
          <cell r="M282">
            <v>-20.85</v>
          </cell>
        </row>
        <row r="283">
          <cell r="A283">
            <v>42804</v>
          </cell>
          <cell r="B283">
            <v>2520</v>
          </cell>
          <cell r="C283">
            <v>2530</v>
          </cell>
          <cell r="D283">
            <v>2481.9</v>
          </cell>
          <cell r="E283">
            <v>2498.9</v>
          </cell>
          <cell r="F283">
            <v>2501.94245142002</v>
          </cell>
          <cell r="G283">
            <v>1338</v>
          </cell>
          <cell r="H283">
            <v>196</v>
          </cell>
          <cell r="I283">
            <v>3347599</v>
          </cell>
          <cell r="J283">
            <v>921</v>
          </cell>
          <cell r="K283">
            <v>68.83</v>
          </cell>
          <cell r="L283">
            <v>48.1</v>
          </cell>
          <cell r="M283">
            <v>-21.1</v>
          </cell>
        </row>
        <row r="284">
          <cell r="A284">
            <v>42803</v>
          </cell>
          <cell r="B284">
            <v>2480.35</v>
          </cell>
          <cell r="C284">
            <v>2525</v>
          </cell>
          <cell r="D284">
            <v>2465.5</v>
          </cell>
          <cell r="E284">
            <v>2498.6999999999998</v>
          </cell>
          <cell r="F284">
            <v>2502.9804639804602</v>
          </cell>
          <cell r="G284">
            <v>3276</v>
          </cell>
          <cell r="H284">
            <v>441</v>
          </cell>
          <cell r="I284">
            <v>8199764</v>
          </cell>
          <cell r="J284">
            <v>1488</v>
          </cell>
          <cell r="K284">
            <v>45.42</v>
          </cell>
          <cell r="L284">
            <v>59.5</v>
          </cell>
          <cell r="M284">
            <v>18.350000000000001</v>
          </cell>
        </row>
        <row r="285">
          <cell r="A285">
            <v>42802</v>
          </cell>
          <cell r="B285">
            <v>2472.1999999999998</v>
          </cell>
          <cell r="C285">
            <v>2486</v>
          </cell>
          <cell r="D285">
            <v>2466.25</v>
          </cell>
          <cell r="E285">
            <v>2472.1</v>
          </cell>
          <cell r="F285">
            <v>2474.4566284778998</v>
          </cell>
          <cell r="G285">
            <v>611</v>
          </cell>
          <cell r="H285">
            <v>65</v>
          </cell>
          <cell r="I285">
            <v>1511893</v>
          </cell>
          <cell r="J285">
            <v>392</v>
          </cell>
          <cell r="K285">
            <v>64.16</v>
          </cell>
          <cell r="L285">
            <v>19.75</v>
          </cell>
          <cell r="M285">
            <v>-0.1</v>
          </cell>
        </row>
        <row r="286">
          <cell r="A286">
            <v>42801</v>
          </cell>
          <cell r="B286">
            <v>2484.0500000000002</v>
          </cell>
          <cell r="C286">
            <v>2490</v>
          </cell>
          <cell r="D286">
            <v>2466</v>
          </cell>
          <cell r="E286">
            <v>2472.1</v>
          </cell>
          <cell r="F286">
            <v>2474.4362549800699</v>
          </cell>
          <cell r="G286">
            <v>502</v>
          </cell>
          <cell r="H286">
            <v>70</v>
          </cell>
          <cell r="I286">
            <v>1242167</v>
          </cell>
          <cell r="J286">
            <v>241</v>
          </cell>
          <cell r="K286">
            <v>48.01</v>
          </cell>
          <cell r="L286">
            <v>24</v>
          </cell>
          <cell r="M286">
            <v>-11.95</v>
          </cell>
        </row>
        <row r="287">
          <cell r="A287">
            <v>42800</v>
          </cell>
          <cell r="B287">
            <v>2504.9499999999998</v>
          </cell>
          <cell r="C287">
            <v>2510</v>
          </cell>
          <cell r="D287">
            <v>2475</v>
          </cell>
          <cell r="E287">
            <v>2489.85</v>
          </cell>
          <cell r="F287">
            <v>2487.75899005355</v>
          </cell>
          <cell r="G287">
            <v>1307</v>
          </cell>
          <cell r="H287">
            <v>257</v>
          </cell>
          <cell r="I287">
            <v>3251501</v>
          </cell>
          <cell r="J287">
            <v>739</v>
          </cell>
          <cell r="K287">
            <v>56.54</v>
          </cell>
          <cell r="L287">
            <v>35</v>
          </cell>
          <cell r="M287">
            <v>-15.1</v>
          </cell>
        </row>
        <row r="288">
          <cell r="A288">
            <v>42797</v>
          </cell>
          <cell r="B288">
            <v>2461.65</v>
          </cell>
          <cell r="C288">
            <v>2520</v>
          </cell>
          <cell r="D288">
            <v>2460.5</v>
          </cell>
          <cell r="E288">
            <v>2492.6999999999998</v>
          </cell>
          <cell r="F288">
            <v>2492.0386612810098</v>
          </cell>
          <cell r="G288">
            <v>1733</v>
          </cell>
          <cell r="H288">
            <v>344</v>
          </cell>
          <cell r="I288">
            <v>4318703</v>
          </cell>
          <cell r="J288">
            <v>910</v>
          </cell>
          <cell r="K288">
            <v>52.51</v>
          </cell>
          <cell r="L288">
            <v>59.5</v>
          </cell>
          <cell r="M288">
            <v>31.05</v>
          </cell>
        </row>
        <row r="289">
          <cell r="A289">
            <v>42796</v>
          </cell>
          <cell r="B289">
            <v>2475</v>
          </cell>
          <cell r="C289">
            <v>2513</v>
          </cell>
          <cell r="D289">
            <v>2462.5500000000002</v>
          </cell>
          <cell r="E289">
            <v>2471.4</v>
          </cell>
          <cell r="F289">
            <v>2480.9355416293602</v>
          </cell>
          <cell r="G289">
            <v>2234</v>
          </cell>
          <cell r="H289">
            <v>244</v>
          </cell>
          <cell r="I289">
            <v>5542410</v>
          </cell>
          <cell r="J289">
            <v>1268</v>
          </cell>
          <cell r="K289">
            <v>56.76</v>
          </cell>
          <cell r="L289">
            <v>50.45</v>
          </cell>
          <cell r="M289">
            <v>-3.6</v>
          </cell>
        </row>
        <row r="290">
          <cell r="A290">
            <v>42795</v>
          </cell>
          <cell r="B290">
            <v>2470</v>
          </cell>
          <cell r="C290">
            <v>2490</v>
          </cell>
          <cell r="D290">
            <v>2465</v>
          </cell>
          <cell r="E290">
            <v>2471.75</v>
          </cell>
          <cell r="F290">
            <v>2475.9343339587199</v>
          </cell>
          <cell r="G290">
            <v>1066</v>
          </cell>
          <cell r="H290">
            <v>248</v>
          </cell>
          <cell r="I290">
            <v>2639346</v>
          </cell>
          <cell r="J290">
            <v>473</v>
          </cell>
          <cell r="K290">
            <v>44.37</v>
          </cell>
          <cell r="L290">
            <v>25</v>
          </cell>
          <cell r="M290">
            <v>1.75</v>
          </cell>
        </row>
        <row r="291">
          <cell r="A291">
            <v>42794</v>
          </cell>
          <cell r="B291">
            <v>2465</v>
          </cell>
          <cell r="C291">
            <v>2497</v>
          </cell>
          <cell r="D291">
            <v>2451.5</v>
          </cell>
          <cell r="E291">
            <v>2464.9</v>
          </cell>
          <cell r="F291">
            <v>2472.4816204050999</v>
          </cell>
          <cell r="G291">
            <v>3999</v>
          </cell>
          <cell r="H291">
            <v>751</v>
          </cell>
          <cell r="I291">
            <v>9887454</v>
          </cell>
          <cell r="J291">
            <v>1680</v>
          </cell>
          <cell r="K291">
            <v>42.01</v>
          </cell>
          <cell r="L291">
            <v>45.5</v>
          </cell>
          <cell r="M291">
            <v>-0.1</v>
          </cell>
        </row>
        <row r="292">
          <cell r="A292">
            <v>42793</v>
          </cell>
          <cell r="B292">
            <v>2475</v>
          </cell>
          <cell r="C292">
            <v>2478.8000000000002</v>
          </cell>
          <cell r="D292">
            <v>2440</v>
          </cell>
          <cell r="E292">
            <v>2453</v>
          </cell>
          <cell r="F292">
            <v>2459.7094850948502</v>
          </cell>
          <cell r="G292">
            <v>1845</v>
          </cell>
          <cell r="H292">
            <v>265</v>
          </cell>
          <cell r="I292">
            <v>4538164</v>
          </cell>
          <cell r="J292">
            <v>1258</v>
          </cell>
          <cell r="K292">
            <v>68.180000000000007</v>
          </cell>
          <cell r="L292">
            <v>38.799999999999997</v>
          </cell>
          <cell r="M292">
            <v>-22</v>
          </cell>
        </row>
        <row r="293">
          <cell r="A293">
            <v>42789</v>
          </cell>
          <cell r="B293">
            <v>2482</v>
          </cell>
          <cell r="C293">
            <v>2509.85</v>
          </cell>
          <cell r="D293">
            <v>2475</v>
          </cell>
          <cell r="E293">
            <v>2478.5500000000002</v>
          </cell>
          <cell r="F293">
            <v>2490.6453585325098</v>
          </cell>
          <cell r="G293">
            <v>3598</v>
          </cell>
          <cell r="H293">
            <v>642</v>
          </cell>
          <cell r="I293">
            <v>8961342</v>
          </cell>
          <cell r="J293">
            <v>1932</v>
          </cell>
          <cell r="K293">
            <v>53.7</v>
          </cell>
          <cell r="L293">
            <v>34.85</v>
          </cell>
          <cell r="M293">
            <v>-3.45</v>
          </cell>
        </row>
        <row r="294">
          <cell r="A294">
            <v>42788</v>
          </cell>
          <cell r="B294">
            <v>2497</v>
          </cell>
          <cell r="C294">
            <v>2530</v>
          </cell>
          <cell r="D294">
            <v>2445.15</v>
          </cell>
          <cell r="E294">
            <v>2482.4499999999998</v>
          </cell>
          <cell r="F294">
            <v>2496.1778749999999</v>
          </cell>
          <cell r="G294">
            <v>16000</v>
          </cell>
          <cell r="H294">
            <v>2047</v>
          </cell>
          <cell r="I294">
            <v>39938846</v>
          </cell>
          <cell r="J294">
            <v>3448</v>
          </cell>
          <cell r="K294">
            <v>21.55</v>
          </cell>
          <cell r="L294">
            <v>84.85</v>
          </cell>
          <cell r="M294">
            <v>-14.55</v>
          </cell>
        </row>
        <row r="295">
          <cell r="A295">
            <v>42787</v>
          </cell>
          <cell r="B295">
            <v>2315</v>
          </cell>
          <cell r="C295">
            <v>2544.4</v>
          </cell>
          <cell r="D295">
            <v>2314.9499999999998</v>
          </cell>
          <cell r="E295">
            <v>2496.4</v>
          </cell>
          <cell r="F295">
            <v>2460.2905280649902</v>
          </cell>
          <cell r="G295">
            <v>43328</v>
          </cell>
          <cell r="H295">
            <v>4985</v>
          </cell>
          <cell r="I295">
            <v>106599468</v>
          </cell>
          <cell r="J295">
            <v>8476</v>
          </cell>
          <cell r="K295">
            <v>19.559999999999999</v>
          </cell>
          <cell r="L295">
            <v>229.45</v>
          </cell>
          <cell r="M295">
            <v>181.4</v>
          </cell>
        </row>
        <row r="296">
          <cell r="A296">
            <v>42786</v>
          </cell>
          <cell r="B296">
            <v>2307.85</v>
          </cell>
          <cell r="C296">
            <v>2326.6</v>
          </cell>
          <cell r="D296">
            <v>2300</v>
          </cell>
          <cell r="E296">
            <v>2318.5</v>
          </cell>
          <cell r="F296">
            <v>2312.80733944954</v>
          </cell>
          <cell r="G296">
            <v>545</v>
          </cell>
          <cell r="H296">
            <v>91</v>
          </cell>
          <cell r="I296">
            <v>1260480</v>
          </cell>
          <cell r="J296">
            <v>401</v>
          </cell>
          <cell r="K296">
            <v>73.58</v>
          </cell>
          <cell r="L296">
            <v>26.6</v>
          </cell>
          <cell r="M296">
            <v>10.65</v>
          </cell>
        </row>
        <row r="297">
          <cell r="A297">
            <v>42783</v>
          </cell>
          <cell r="B297">
            <v>2287.5</v>
          </cell>
          <cell r="C297">
            <v>2325</v>
          </cell>
          <cell r="D297">
            <v>2285.1</v>
          </cell>
          <cell r="E297">
            <v>2318.6</v>
          </cell>
          <cell r="F297">
            <v>2307.9303797468301</v>
          </cell>
          <cell r="G297">
            <v>632</v>
          </cell>
          <cell r="H297">
            <v>113</v>
          </cell>
          <cell r="I297">
            <v>1458612</v>
          </cell>
          <cell r="J297">
            <v>301</v>
          </cell>
          <cell r="K297">
            <v>47.63</v>
          </cell>
          <cell r="L297">
            <v>39.9</v>
          </cell>
          <cell r="M297">
            <v>31.1</v>
          </cell>
        </row>
        <row r="298">
          <cell r="A298">
            <v>42782</v>
          </cell>
          <cell r="B298">
            <v>2310</v>
          </cell>
          <cell r="C298">
            <v>2310</v>
          </cell>
          <cell r="D298">
            <v>2287</v>
          </cell>
          <cell r="E298">
            <v>2294</v>
          </cell>
          <cell r="F298">
            <v>2294.6924778760999</v>
          </cell>
          <cell r="G298">
            <v>452</v>
          </cell>
          <cell r="H298">
            <v>49</v>
          </cell>
          <cell r="I298">
            <v>1037201</v>
          </cell>
          <cell r="J298">
            <v>275</v>
          </cell>
          <cell r="K298">
            <v>60.84</v>
          </cell>
          <cell r="L298">
            <v>23</v>
          </cell>
          <cell r="M298">
            <v>-16</v>
          </cell>
        </row>
        <row r="299">
          <cell r="A299">
            <v>42781</v>
          </cell>
          <cell r="B299">
            <v>2290.0500000000002</v>
          </cell>
          <cell r="C299">
            <v>2305</v>
          </cell>
          <cell r="D299">
            <v>2286.65</v>
          </cell>
          <cell r="E299">
            <v>2288.1999999999998</v>
          </cell>
          <cell r="F299">
            <v>2294.07297830374</v>
          </cell>
          <cell r="G299">
            <v>507</v>
          </cell>
          <cell r="H299">
            <v>45</v>
          </cell>
          <cell r="I299">
            <v>1163095</v>
          </cell>
          <cell r="J299">
            <v>418</v>
          </cell>
          <cell r="K299">
            <v>82.45</v>
          </cell>
          <cell r="L299">
            <v>18.350000000000001</v>
          </cell>
          <cell r="M299">
            <v>-1.85</v>
          </cell>
        </row>
        <row r="300">
          <cell r="A300">
            <v>42780</v>
          </cell>
          <cell r="B300">
            <v>2298</v>
          </cell>
          <cell r="C300">
            <v>2308.4</v>
          </cell>
          <cell r="D300">
            <v>2290.65</v>
          </cell>
          <cell r="E300">
            <v>2297.8000000000002</v>
          </cell>
          <cell r="F300">
            <v>2297.5058823529398</v>
          </cell>
          <cell r="G300">
            <v>85</v>
          </cell>
          <cell r="H300">
            <v>21</v>
          </cell>
          <cell r="I300">
            <v>195288</v>
          </cell>
          <cell r="J300">
            <v>52</v>
          </cell>
          <cell r="K300">
            <v>61.18</v>
          </cell>
          <cell r="L300">
            <v>17.75</v>
          </cell>
          <cell r="M300">
            <v>-0.2</v>
          </cell>
        </row>
        <row r="301">
          <cell r="A301">
            <v>42779</v>
          </cell>
          <cell r="B301">
            <v>2301</v>
          </cell>
          <cell r="C301">
            <v>2324.3000000000002</v>
          </cell>
          <cell r="D301">
            <v>2295</v>
          </cell>
          <cell r="E301">
            <v>2313</v>
          </cell>
          <cell r="F301">
            <v>2311.0267062314501</v>
          </cell>
          <cell r="G301">
            <v>337</v>
          </cell>
          <cell r="H301">
            <v>48</v>
          </cell>
          <cell r="I301">
            <v>778816</v>
          </cell>
          <cell r="J301">
            <v>249</v>
          </cell>
          <cell r="K301">
            <v>73.89</v>
          </cell>
          <cell r="L301">
            <v>29.3</v>
          </cell>
          <cell r="M301">
            <v>12</v>
          </cell>
        </row>
        <row r="302">
          <cell r="A302">
            <v>42776</v>
          </cell>
          <cell r="B302">
            <v>2316.9499999999998</v>
          </cell>
          <cell r="C302">
            <v>2323.1999999999998</v>
          </cell>
          <cell r="D302">
            <v>2306.75</v>
          </cell>
          <cell r="E302">
            <v>2312.5</v>
          </cell>
          <cell r="F302">
            <v>2317.52697095435</v>
          </cell>
          <cell r="G302">
            <v>241</v>
          </cell>
          <cell r="H302">
            <v>35</v>
          </cell>
          <cell r="I302">
            <v>558524</v>
          </cell>
          <cell r="J302">
            <v>198</v>
          </cell>
          <cell r="K302">
            <v>82.16</v>
          </cell>
          <cell r="L302">
            <v>16.45</v>
          </cell>
          <cell r="M302">
            <v>-4.45</v>
          </cell>
        </row>
        <row r="303">
          <cell r="A303">
            <v>42775</v>
          </cell>
          <cell r="B303">
            <v>2303.4499999999998</v>
          </cell>
          <cell r="C303">
            <v>2317.75</v>
          </cell>
          <cell r="D303">
            <v>2294.5500000000002</v>
          </cell>
          <cell r="E303">
            <v>2313.1</v>
          </cell>
          <cell r="F303">
            <v>2308.7628361858101</v>
          </cell>
          <cell r="G303">
            <v>409</v>
          </cell>
          <cell r="H303">
            <v>87</v>
          </cell>
          <cell r="I303">
            <v>944284</v>
          </cell>
          <cell r="J303">
            <v>82</v>
          </cell>
          <cell r="K303">
            <v>20.05</v>
          </cell>
          <cell r="L303">
            <v>23.2</v>
          </cell>
          <cell r="M303">
            <v>9.65</v>
          </cell>
        </row>
        <row r="304">
          <cell r="A304">
            <v>42774</v>
          </cell>
          <cell r="B304">
            <v>2301.5</v>
          </cell>
          <cell r="C304">
            <v>2312.8000000000002</v>
          </cell>
          <cell r="D304">
            <v>2290</v>
          </cell>
          <cell r="E304">
            <v>2297.5</v>
          </cell>
          <cell r="F304">
            <v>2300.2159559834899</v>
          </cell>
          <cell r="G304">
            <v>727</v>
          </cell>
          <cell r="H304">
            <v>109</v>
          </cell>
          <cell r="I304">
            <v>1672257</v>
          </cell>
          <cell r="J304">
            <v>346</v>
          </cell>
          <cell r="K304">
            <v>47.59</v>
          </cell>
          <cell r="L304">
            <v>22.8</v>
          </cell>
          <cell r="M304">
            <v>-4</v>
          </cell>
        </row>
        <row r="305">
          <cell r="A305">
            <v>42773</v>
          </cell>
          <cell r="B305">
            <v>2308.3000000000002</v>
          </cell>
          <cell r="C305">
            <v>2315.25</v>
          </cell>
          <cell r="D305">
            <v>2302.1999999999998</v>
          </cell>
          <cell r="E305">
            <v>2305.5500000000002</v>
          </cell>
          <cell r="F305">
            <v>2306.7199999999998</v>
          </cell>
          <cell r="G305">
            <v>350</v>
          </cell>
          <cell r="H305">
            <v>60</v>
          </cell>
          <cell r="I305">
            <v>807352</v>
          </cell>
          <cell r="J305">
            <v>189</v>
          </cell>
          <cell r="K305">
            <v>54</v>
          </cell>
          <cell r="L305">
            <v>13.05</v>
          </cell>
          <cell r="M305">
            <v>-2.75</v>
          </cell>
        </row>
        <row r="306">
          <cell r="A306">
            <v>42772</v>
          </cell>
          <cell r="B306">
            <v>2340</v>
          </cell>
          <cell r="C306">
            <v>2340</v>
          </cell>
          <cell r="D306">
            <v>2299.9499999999998</v>
          </cell>
          <cell r="E306">
            <v>2309.6999999999998</v>
          </cell>
          <cell r="F306">
            <v>2312.1423076923002</v>
          </cell>
          <cell r="G306">
            <v>1300</v>
          </cell>
          <cell r="H306">
            <v>147</v>
          </cell>
          <cell r="I306">
            <v>3005785</v>
          </cell>
          <cell r="J306">
            <v>848</v>
          </cell>
          <cell r="K306">
            <v>65.23</v>
          </cell>
          <cell r="L306">
            <v>40.049999999999997</v>
          </cell>
          <cell r="M306">
            <v>-30.3</v>
          </cell>
        </row>
        <row r="307">
          <cell r="A307">
            <v>42769</v>
          </cell>
          <cell r="B307">
            <v>2300.75</v>
          </cell>
          <cell r="C307">
            <v>2350</v>
          </cell>
          <cell r="D307">
            <v>2300.75</v>
          </cell>
          <cell r="E307">
            <v>2337</v>
          </cell>
          <cell r="F307">
            <v>2336.1237215440401</v>
          </cell>
          <cell r="G307">
            <v>3031</v>
          </cell>
          <cell r="H307">
            <v>325</v>
          </cell>
          <cell r="I307">
            <v>7080791</v>
          </cell>
          <cell r="J307">
            <v>1521</v>
          </cell>
          <cell r="K307">
            <v>50.18</v>
          </cell>
          <cell r="L307">
            <v>49.25</v>
          </cell>
          <cell r="M307">
            <v>36.25</v>
          </cell>
        </row>
        <row r="308">
          <cell r="A308">
            <v>42768</v>
          </cell>
          <cell r="B308">
            <v>2298.9499999999998</v>
          </cell>
          <cell r="C308">
            <v>2328</v>
          </cell>
          <cell r="D308">
            <v>2281.35</v>
          </cell>
          <cell r="E308">
            <v>2310.4499999999998</v>
          </cell>
          <cell r="F308">
            <v>2299.7421909370801</v>
          </cell>
          <cell r="G308">
            <v>2273</v>
          </cell>
          <cell r="H308">
            <v>222</v>
          </cell>
          <cell r="I308">
            <v>5227314</v>
          </cell>
          <cell r="J308">
            <v>1732</v>
          </cell>
          <cell r="K308">
            <v>76.2</v>
          </cell>
          <cell r="L308">
            <v>46.65</v>
          </cell>
          <cell r="M308">
            <v>11.5</v>
          </cell>
        </row>
        <row r="309">
          <cell r="A309">
            <v>42767</v>
          </cell>
          <cell r="B309">
            <v>2300.6</v>
          </cell>
          <cell r="C309">
            <v>2317.8000000000002</v>
          </cell>
          <cell r="D309">
            <v>2285</v>
          </cell>
          <cell r="E309">
            <v>2290.1999999999998</v>
          </cell>
          <cell r="F309">
            <v>2295.0726612170702</v>
          </cell>
          <cell r="G309">
            <v>1101</v>
          </cell>
          <cell r="H309">
            <v>181</v>
          </cell>
          <cell r="I309">
            <v>2526875</v>
          </cell>
          <cell r="J309">
            <v>472</v>
          </cell>
          <cell r="K309">
            <v>42.87</v>
          </cell>
          <cell r="L309">
            <v>32.799999999999997</v>
          </cell>
          <cell r="M309">
            <v>-10.4</v>
          </cell>
        </row>
        <row r="310">
          <cell r="A310">
            <v>42766</v>
          </cell>
          <cell r="B310">
            <v>2347</v>
          </cell>
          <cell r="C310">
            <v>2347</v>
          </cell>
          <cell r="D310">
            <v>2281.1</v>
          </cell>
          <cell r="E310">
            <v>2291.9</v>
          </cell>
          <cell r="F310">
            <v>2303.4109161793299</v>
          </cell>
          <cell r="G310">
            <v>2565</v>
          </cell>
          <cell r="H310">
            <v>390</v>
          </cell>
          <cell r="I310">
            <v>5908249</v>
          </cell>
          <cell r="J310">
            <v>1088</v>
          </cell>
          <cell r="K310">
            <v>42.42</v>
          </cell>
          <cell r="L310">
            <v>65.900000000000006</v>
          </cell>
          <cell r="M310">
            <v>-55.1</v>
          </cell>
        </row>
        <row r="311">
          <cell r="A311">
            <v>42765</v>
          </cell>
          <cell r="B311">
            <v>2296.4499999999998</v>
          </cell>
          <cell r="C311">
            <v>2347.9</v>
          </cell>
          <cell r="D311">
            <v>2251</v>
          </cell>
          <cell r="E311">
            <v>2327.25</v>
          </cell>
          <cell r="F311">
            <v>2323.3089509143401</v>
          </cell>
          <cell r="G311">
            <v>15585</v>
          </cell>
          <cell r="H311">
            <v>1557</v>
          </cell>
          <cell r="I311">
            <v>36208770</v>
          </cell>
          <cell r="J311">
            <v>2271</v>
          </cell>
          <cell r="K311">
            <v>14.57</v>
          </cell>
          <cell r="L311">
            <v>96.9</v>
          </cell>
          <cell r="M311">
            <v>30.8</v>
          </cell>
        </row>
        <row r="312">
          <cell r="A312">
            <v>42762</v>
          </cell>
          <cell r="B312">
            <v>2318.6</v>
          </cell>
          <cell r="C312">
            <v>2318.6</v>
          </cell>
          <cell r="D312">
            <v>2295</v>
          </cell>
          <cell r="E312">
            <v>2302.1999999999998</v>
          </cell>
          <cell r="F312">
            <v>2301.65896589658</v>
          </cell>
          <cell r="G312">
            <v>909</v>
          </cell>
          <cell r="H312">
            <v>125</v>
          </cell>
          <cell r="I312">
            <v>2092208</v>
          </cell>
          <cell r="J312">
            <v>596</v>
          </cell>
          <cell r="K312">
            <v>65.569999999999993</v>
          </cell>
          <cell r="L312">
            <v>23.6</v>
          </cell>
          <cell r="M312">
            <v>-16.399999999999999</v>
          </cell>
        </row>
        <row r="313">
          <cell r="A313">
            <v>42760</v>
          </cell>
          <cell r="B313">
            <v>2270</v>
          </cell>
          <cell r="C313">
            <v>2320</v>
          </cell>
          <cell r="D313">
            <v>2255.1999999999998</v>
          </cell>
          <cell r="E313">
            <v>2295.5</v>
          </cell>
          <cell r="F313">
            <v>2300.34767383691</v>
          </cell>
          <cell r="G313">
            <v>3998</v>
          </cell>
          <cell r="H313">
            <v>425</v>
          </cell>
          <cell r="I313">
            <v>9196790</v>
          </cell>
          <cell r="J313">
            <v>1785</v>
          </cell>
          <cell r="K313">
            <v>44.65</v>
          </cell>
          <cell r="L313">
            <v>64.8</v>
          </cell>
          <cell r="M313">
            <v>25.5</v>
          </cell>
        </row>
        <row r="314">
          <cell r="A314">
            <v>42759</v>
          </cell>
          <cell r="B314">
            <v>2243</v>
          </cell>
          <cell r="C314">
            <v>2261.75</v>
          </cell>
          <cell r="D314">
            <v>2242.1</v>
          </cell>
          <cell r="E314">
            <v>2250.1</v>
          </cell>
          <cell r="F314">
            <v>2249.67587476979</v>
          </cell>
          <cell r="G314">
            <v>543</v>
          </cell>
          <cell r="H314">
            <v>40</v>
          </cell>
          <cell r="I314">
            <v>1221574</v>
          </cell>
          <cell r="J314">
            <v>466</v>
          </cell>
          <cell r="K314">
            <v>85.82</v>
          </cell>
          <cell r="L314">
            <v>19.649999999999999</v>
          </cell>
          <cell r="M314">
            <v>7.1</v>
          </cell>
        </row>
        <row r="315">
          <cell r="A315">
            <v>42758</v>
          </cell>
          <cell r="B315">
            <v>2250</v>
          </cell>
          <cell r="C315">
            <v>2251.85</v>
          </cell>
          <cell r="D315">
            <v>2242</v>
          </cell>
          <cell r="E315">
            <v>2249.5</v>
          </cell>
          <cell r="F315">
            <v>2246.07969639468</v>
          </cell>
          <cell r="G315">
            <v>527</v>
          </cell>
          <cell r="H315">
            <v>29</v>
          </cell>
          <cell r="I315">
            <v>1183684</v>
          </cell>
          <cell r="J315">
            <v>406</v>
          </cell>
          <cell r="K315">
            <v>77.040000000000006</v>
          </cell>
          <cell r="L315">
            <v>9.85</v>
          </cell>
          <cell r="M315">
            <v>-0.5</v>
          </cell>
        </row>
        <row r="316">
          <cell r="A316">
            <v>42755</v>
          </cell>
          <cell r="B316">
            <v>2254</v>
          </cell>
          <cell r="C316">
            <v>2255</v>
          </cell>
          <cell r="D316">
            <v>2242</v>
          </cell>
          <cell r="E316">
            <v>2249.75</v>
          </cell>
          <cell r="F316">
            <v>2249.8963427624499</v>
          </cell>
          <cell r="G316">
            <v>42245</v>
          </cell>
          <cell r="H316">
            <v>105</v>
          </cell>
          <cell r="I316">
            <v>95046871</v>
          </cell>
          <cell r="J316">
            <v>41814</v>
          </cell>
          <cell r="K316">
            <v>98.98</v>
          </cell>
          <cell r="L316">
            <v>13</v>
          </cell>
          <cell r="M316">
            <v>-4.25</v>
          </cell>
        </row>
        <row r="317">
          <cell r="A317">
            <v>42754</v>
          </cell>
          <cell r="B317">
            <v>2255</v>
          </cell>
          <cell r="C317">
            <v>2255</v>
          </cell>
          <cell r="D317">
            <v>2247.0500000000002</v>
          </cell>
          <cell r="E317">
            <v>2252.9</v>
          </cell>
          <cell r="F317">
            <v>2252.7337883958999</v>
          </cell>
          <cell r="G317">
            <v>293</v>
          </cell>
          <cell r="H317">
            <v>31</v>
          </cell>
          <cell r="I317">
            <v>660051</v>
          </cell>
          <cell r="J317">
            <v>194</v>
          </cell>
          <cell r="K317">
            <v>66.209999999999994</v>
          </cell>
          <cell r="L317">
            <v>7.95</v>
          </cell>
          <cell r="M317">
            <v>-2.1</v>
          </cell>
        </row>
        <row r="318">
          <cell r="A318">
            <v>42753</v>
          </cell>
          <cell r="B318">
            <v>2251.75</v>
          </cell>
          <cell r="C318">
            <v>2259.8000000000002</v>
          </cell>
          <cell r="D318">
            <v>2240.0500000000002</v>
          </cell>
          <cell r="E318">
            <v>2246.3000000000002</v>
          </cell>
          <cell r="F318">
            <v>2250.1854658938901</v>
          </cell>
          <cell r="G318">
            <v>2243</v>
          </cell>
          <cell r="H318">
            <v>111</v>
          </cell>
          <cell r="I318">
            <v>5047166</v>
          </cell>
          <cell r="J318">
            <v>1787</v>
          </cell>
          <cell r="K318">
            <v>79.67</v>
          </cell>
          <cell r="L318">
            <v>19.75</v>
          </cell>
          <cell r="M318">
            <v>-5.45</v>
          </cell>
        </row>
        <row r="319">
          <cell r="A319">
            <v>42752</v>
          </cell>
          <cell r="B319">
            <v>2275.8000000000002</v>
          </cell>
          <cell r="C319">
            <v>2275.8000000000002</v>
          </cell>
          <cell r="D319">
            <v>2250</v>
          </cell>
          <cell r="E319">
            <v>2254.85</v>
          </cell>
          <cell r="F319">
            <v>2257.3244353182699</v>
          </cell>
          <cell r="G319">
            <v>487</v>
          </cell>
          <cell r="H319">
            <v>56</v>
          </cell>
          <cell r="I319">
            <v>1099317</v>
          </cell>
          <cell r="J319">
            <v>405</v>
          </cell>
          <cell r="K319">
            <v>83.16</v>
          </cell>
          <cell r="L319">
            <v>25.8</v>
          </cell>
          <cell r="M319">
            <v>-20.95</v>
          </cell>
        </row>
        <row r="320">
          <cell r="A320">
            <v>42751</v>
          </cell>
          <cell r="B320">
            <v>2250</v>
          </cell>
          <cell r="C320">
            <v>2264</v>
          </cell>
          <cell r="D320">
            <v>2249.1</v>
          </cell>
          <cell r="E320">
            <v>2251.9</v>
          </cell>
          <cell r="F320">
            <v>2256.4091549295699</v>
          </cell>
          <cell r="G320">
            <v>1420</v>
          </cell>
          <cell r="H320">
            <v>100</v>
          </cell>
          <cell r="I320">
            <v>3204101</v>
          </cell>
          <cell r="J320">
            <v>801</v>
          </cell>
          <cell r="K320">
            <v>56.41</v>
          </cell>
          <cell r="L320">
            <v>14.9</v>
          </cell>
          <cell r="M320">
            <v>1.9</v>
          </cell>
        </row>
        <row r="321">
          <cell r="A321">
            <v>42748</v>
          </cell>
          <cell r="B321">
            <v>2255.5</v>
          </cell>
          <cell r="C321">
            <v>2263</v>
          </cell>
          <cell r="D321">
            <v>2249.25</v>
          </cell>
          <cell r="E321">
            <v>2254.1</v>
          </cell>
          <cell r="F321">
            <v>2254.3672424823999</v>
          </cell>
          <cell r="G321">
            <v>1563</v>
          </cell>
          <cell r="H321">
            <v>94</v>
          </cell>
          <cell r="I321">
            <v>3523576</v>
          </cell>
          <cell r="J321">
            <v>857</v>
          </cell>
          <cell r="K321">
            <v>54.83</v>
          </cell>
          <cell r="L321">
            <v>13.75</v>
          </cell>
          <cell r="M321">
            <v>-1.4</v>
          </cell>
        </row>
        <row r="322">
          <cell r="A322">
            <v>42747</v>
          </cell>
          <cell r="B322">
            <v>2270</v>
          </cell>
          <cell r="C322">
            <v>2275</v>
          </cell>
          <cell r="D322">
            <v>2250</v>
          </cell>
          <cell r="E322">
            <v>2251.5500000000002</v>
          </cell>
          <cell r="F322">
            <v>2255.6480446927299</v>
          </cell>
          <cell r="G322">
            <v>1074</v>
          </cell>
          <cell r="H322">
            <v>77</v>
          </cell>
          <cell r="I322">
            <v>2422566</v>
          </cell>
          <cell r="J322">
            <v>669</v>
          </cell>
          <cell r="K322">
            <v>62.29</v>
          </cell>
          <cell r="L322">
            <v>25</v>
          </cell>
          <cell r="M322">
            <v>-18.45</v>
          </cell>
        </row>
        <row r="323">
          <cell r="A323">
            <v>42746</v>
          </cell>
          <cell r="B323">
            <v>2267.75</v>
          </cell>
          <cell r="C323">
            <v>2277</v>
          </cell>
          <cell r="D323">
            <v>2256</v>
          </cell>
          <cell r="E323">
            <v>2265.8000000000002</v>
          </cell>
          <cell r="F323">
            <v>2268.5279361459502</v>
          </cell>
          <cell r="G323">
            <v>877</v>
          </cell>
          <cell r="H323">
            <v>131</v>
          </cell>
          <cell r="I323">
            <v>1989499</v>
          </cell>
          <cell r="J323">
            <v>333</v>
          </cell>
          <cell r="K323">
            <v>37.97</v>
          </cell>
          <cell r="L323">
            <v>21</v>
          </cell>
          <cell r="M323">
            <v>-1.95</v>
          </cell>
        </row>
        <row r="324">
          <cell r="A324">
            <v>42745</v>
          </cell>
          <cell r="B324">
            <v>2271.6</v>
          </cell>
          <cell r="C324">
            <v>2287</v>
          </cell>
          <cell r="D324">
            <v>2255</v>
          </cell>
          <cell r="E324">
            <v>2259</v>
          </cell>
          <cell r="F324">
            <v>2265.9973009446599</v>
          </cell>
          <cell r="G324">
            <v>741</v>
          </cell>
          <cell r="H324">
            <v>101</v>
          </cell>
          <cell r="I324">
            <v>1679104</v>
          </cell>
          <cell r="J324">
            <v>467</v>
          </cell>
          <cell r="K324">
            <v>63.02</v>
          </cell>
          <cell r="L324">
            <v>32</v>
          </cell>
          <cell r="M324">
            <v>-12.6</v>
          </cell>
        </row>
        <row r="325">
          <cell r="A325">
            <v>42744</v>
          </cell>
          <cell r="B325">
            <v>2266</v>
          </cell>
          <cell r="C325">
            <v>2277.4</v>
          </cell>
          <cell r="D325">
            <v>2255.5</v>
          </cell>
          <cell r="E325">
            <v>2261.5</v>
          </cell>
          <cell r="F325">
            <v>2266.2813397129098</v>
          </cell>
          <cell r="G325">
            <v>1045</v>
          </cell>
          <cell r="H325">
            <v>97</v>
          </cell>
          <cell r="I325">
            <v>2368264</v>
          </cell>
          <cell r="J325">
            <v>731</v>
          </cell>
          <cell r="K325">
            <v>69.95</v>
          </cell>
          <cell r="L325">
            <v>21.9</v>
          </cell>
          <cell r="M325">
            <v>-4.5</v>
          </cell>
        </row>
        <row r="326">
          <cell r="A326">
            <v>42741</v>
          </cell>
          <cell r="B326">
            <v>2281.9499999999998</v>
          </cell>
          <cell r="C326">
            <v>2290.0500000000002</v>
          </cell>
          <cell r="D326">
            <v>2255</v>
          </cell>
          <cell r="E326">
            <v>2264.1999999999998</v>
          </cell>
          <cell r="F326">
            <v>2270.32773109243</v>
          </cell>
          <cell r="G326">
            <v>1428</v>
          </cell>
          <cell r="H326">
            <v>184</v>
          </cell>
          <cell r="I326">
            <v>3242028</v>
          </cell>
          <cell r="J326">
            <v>937</v>
          </cell>
          <cell r="K326">
            <v>65.62</v>
          </cell>
          <cell r="L326">
            <v>35.049999999999997</v>
          </cell>
          <cell r="M326">
            <v>-17.75</v>
          </cell>
        </row>
        <row r="327">
          <cell r="A327">
            <v>42740</v>
          </cell>
          <cell r="B327">
            <v>2275</v>
          </cell>
          <cell r="C327">
            <v>2284</v>
          </cell>
          <cell r="D327">
            <v>2261</v>
          </cell>
          <cell r="E327">
            <v>2270.9499999999998</v>
          </cell>
          <cell r="F327">
            <v>2271.2498626625102</v>
          </cell>
          <cell r="G327">
            <v>10922</v>
          </cell>
          <cell r="H327">
            <v>123</v>
          </cell>
          <cell r="I327">
            <v>24806591</v>
          </cell>
          <cell r="J327">
            <v>10689</v>
          </cell>
          <cell r="K327">
            <v>97.87</v>
          </cell>
          <cell r="L327">
            <v>23</v>
          </cell>
          <cell r="M327">
            <v>-4.05</v>
          </cell>
        </row>
        <row r="328">
          <cell r="A328">
            <v>42739</v>
          </cell>
          <cell r="B328">
            <v>2262.1999999999998</v>
          </cell>
          <cell r="C328">
            <v>2357</v>
          </cell>
          <cell r="D328">
            <v>2251</v>
          </cell>
          <cell r="E328">
            <v>2254.4</v>
          </cell>
          <cell r="F328">
            <v>2301.6081885554599</v>
          </cell>
          <cell r="G328">
            <v>8231</v>
          </cell>
          <cell r="H328">
            <v>957</v>
          </cell>
          <cell r="I328">
            <v>18944537</v>
          </cell>
          <cell r="J328">
            <v>2954</v>
          </cell>
          <cell r="K328">
            <v>35.89</v>
          </cell>
          <cell r="L328">
            <v>106</v>
          </cell>
          <cell r="M328">
            <v>-7.8</v>
          </cell>
        </row>
        <row r="329">
          <cell r="A329">
            <v>42738</v>
          </cell>
          <cell r="B329">
            <v>2246</v>
          </cell>
          <cell r="C329">
            <v>2259</v>
          </cell>
          <cell r="D329">
            <v>2242</v>
          </cell>
          <cell r="E329">
            <v>2245.65</v>
          </cell>
          <cell r="F329">
            <v>2248.1868556701002</v>
          </cell>
          <cell r="G329">
            <v>776</v>
          </cell>
          <cell r="H329">
            <v>42</v>
          </cell>
          <cell r="I329">
            <v>1744593</v>
          </cell>
          <cell r="J329">
            <v>591</v>
          </cell>
          <cell r="K329">
            <v>76.16</v>
          </cell>
          <cell r="L329">
            <v>17</v>
          </cell>
          <cell r="M329">
            <v>-0.35</v>
          </cell>
        </row>
        <row r="330">
          <cell r="A330">
            <v>42737</v>
          </cell>
          <cell r="B330">
            <v>2252</v>
          </cell>
          <cell r="C330">
            <v>2261</v>
          </cell>
          <cell r="D330">
            <v>2237</v>
          </cell>
          <cell r="E330">
            <v>2243.3000000000002</v>
          </cell>
          <cell r="F330">
            <v>2243.7822634017198</v>
          </cell>
          <cell r="G330">
            <v>1511</v>
          </cell>
          <cell r="H330">
            <v>95</v>
          </cell>
          <cell r="I330">
            <v>3390355</v>
          </cell>
          <cell r="J330">
            <v>1333</v>
          </cell>
          <cell r="K330">
            <v>88.22</v>
          </cell>
          <cell r="L330">
            <v>24</v>
          </cell>
          <cell r="M330">
            <v>-8.6999999999999993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YER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4625.05</v>
          </cell>
          <cell r="C2">
            <v>4689</v>
          </cell>
          <cell r="D2">
            <v>4615</v>
          </cell>
          <cell r="E2">
            <v>4680.75</v>
          </cell>
          <cell r="F2">
            <v>4649.90429042904</v>
          </cell>
          <cell r="G2">
            <v>303</v>
          </cell>
          <cell r="H2">
            <v>96</v>
          </cell>
          <cell r="I2">
            <v>1408921</v>
          </cell>
          <cell r="J2">
            <v>210</v>
          </cell>
          <cell r="K2">
            <v>69.31</v>
          </cell>
          <cell r="L2">
            <v>74</v>
          </cell>
          <cell r="M2">
            <v>55.7</v>
          </cell>
        </row>
        <row r="3">
          <cell r="A3">
            <v>43217</v>
          </cell>
          <cell r="B3">
            <v>4625.05</v>
          </cell>
          <cell r="C3">
            <v>4690</v>
          </cell>
          <cell r="D3">
            <v>4611.05</v>
          </cell>
          <cell r="E3">
            <v>4635.7</v>
          </cell>
          <cell r="F3">
            <v>4648.9601145428496</v>
          </cell>
          <cell r="G3">
            <v>4889</v>
          </cell>
          <cell r="H3">
            <v>82</v>
          </cell>
          <cell r="I3">
            <v>22728766</v>
          </cell>
          <cell r="J3">
            <v>4718</v>
          </cell>
          <cell r="K3">
            <v>96.5</v>
          </cell>
          <cell r="L3">
            <v>78.95</v>
          </cell>
          <cell r="M3">
            <v>10.65</v>
          </cell>
        </row>
        <row r="4">
          <cell r="A4">
            <v>43216</v>
          </cell>
          <cell r="B4">
            <v>4623.8999999999996</v>
          </cell>
          <cell r="C4">
            <v>4679</v>
          </cell>
          <cell r="D4">
            <v>4595.25</v>
          </cell>
          <cell r="E4">
            <v>4637.3999999999996</v>
          </cell>
          <cell r="F4">
            <v>4635.9622641509404</v>
          </cell>
          <cell r="G4">
            <v>106</v>
          </cell>
          <cell r="H4">
            <v>40</v>
          </cell>
          <cell r="I4">
            <v>491412</v>
          </cell>
          <cell r="J4">
            <v>79</v>
          </cell>
          <cell r="K4">
            <v>74.53</v>
          </cell>
          <cell r="L4">
            <v>83.75</v>
          </cell>
          <cell r="M4">
            <v>13.5</v>
          </cell>
        </row>
        <row r="5">
          <cell r="A5">
            <v>43215</v>
          </cell>
          <cell r="B5">
            <v>4665.8</v>
          </cell>
          <cell r="C5">
            <v>4665.8</v>
          </cell>
          <cell r="D5">
            <v>4612.3999999999996</v>
          </cell>
          <cell r="E5">
            <v>4636.05</v>
          </cell>
          <cell r="F5">
            <v>4640.2289156626503</v>
          </cell>
          <cell r="G5">
            <v>83</v>
          </cell>
          <cell r="H5">
            <v>36</v>
          </cell>
          <cell r="I5">
            <v>385139</v>
          </cell>
          <cell r="J5">
            <v>34</v>
          </cell>
          <cell r="K5">
            <v>40.96</v>
          </cell>
          <cell r="L5">
            <v>53.4</v>
          </cell>
          <cell r="M5">
            <v>-29.75</v>
          </cell>
        </row>
        <row r="6">
          <cell r="A6">
            <v>43214</v>
          </cell>
          <cell r="B6">
            <v>4683.1000000000004</v>
          </cell>
          <cell r="C6">
            <v>4698.5</v>
          </cell>
          <cell r="D6">
            <v>4620.7</v>
          </cell>
          <cell r="E6">
            <v>4691.8</v>
          </cell>
          <cell r="F6">
            <v>4673.0243902438997</v>
          </cell>
          <cell r="G6">
            <v>328</v>
          </cell>
          <cell r="H6">
            <v>168</v>
          </cell>
          <cell r="I6">
            <v>1532752</v>
          </cell>
          <cell r="J6">
            <v>238</v>
          </cell>
          <cell r="K6">
            <v>72.56</v>
          </cell>
          <cell r="L6">
            <v>77.8</v>
          </cell>
          <cell r="M6">
            <v>8.6999999999999993</v>
          </cell>
        </row>
        <row r="7">
          <cell r="A7">
            <v>43213</v>
          </cell>
          <cell r="B7">
            <v>4499.8500000000004</v>
          </cell>
          <cell r="C7">
            <v>4646</v>
          </cell>
          <cell r="D7">
            <v>4499.8</v>
          </cell>
          <cell r="E7">
            <v>4634.3999999999996</v>
          </cell>
          <cell r="F7">
            <v>4612.2047377326498</v>
          </cell>
          <cell r="G7">
            <v>591</v>
          </cell>
          <cell r="H7">
            <v>154</v>
          </cell>
          <cell r="I7">
            <v>2725813</v>
          </cell>
          <cell r="J7">
            <v>402</v>
          </cell>
          <cell r="K7">
            <v>68.02</v>
          </cell>
          <cell r="L7">
            <v>146.19999999999999</v>
          </cell>
          <cell r="M7">
            <v>134.55000000000001</v>
          </cell>
        </row>
        <row r="8">
          <cell r="A8">
            <v>43210</v>
          </cell>
          <cell r="B8">
            <v>4563</v>
          </cell>
          <cell r="C8">
            <v>4596</v>
          </cell>
          <cell r="D8">
            <v>4543.6499999999996</v>
          </cell>
          <cell r="E8">
            <v>4588.55</v>
          </cell>
          <cell r="F8">
            <v>4575.2010869565202</v>
          </cell>
          <cell r="G8">
            <v>184</v>
          </cell>
          <cell r="H8">
            <v>61</v>
          </cell>
          <cell r="I8">
            <v>841837</v>
          </cell>
          <cell r="J8">
            <v>96</v>
          </cell>
          <cell r="K8">
            <v>52.17</v>
          </cell>
          <cell r="L8">
            <v>52.35</v>
          </cell>
          <cell r="M8">
            <v>25.55</v>
          </cell>
        </row>
        <row r="9">
          <cell r="A9">
            <v>43209</v>
          </cell>
          <cell r="B9">
            <v>4430</v>
          </cell>
          <cell r="C9">
            <v>4591</v>
          </cell>
          <cell r="D9">
            <v>4405</v>
          </cell>
          <cell r="E9">
            <v>4564.8</v>
          </cell>
          <cell r="F9">
            <v>4514.4507628294004</v>
          </cell>
          <cell r="G9">
            <v>721</v>
          </cell>
          <cell r="H9">
            <v>244</v>
          </cell>
          <cell r="I9">
            <v>3254919</v>
          </cell>
          <cell r="J9">
            <v>314</v>
          </cell>
          <cell r="K9">
            <v>43.55</v>
          </cell>
          <cell r="L9">
            <v>186</v>
          </cell>
          <cell r="M9">
            <v>134.80000000000001</v>
          </cell>
        </row>
        <row r="10">
          <cell r="A10">
            <v>43208</v>
          </cell>
          <cell r="B10">
            <v>4439.8</v>
          </cell>
          <cell r="C10">
            <v>4498</v>
          </cell>
          <cell r="D10">
            <v>4431.8</v>
          </cell>
          <cell r="E10">
            <v>4474.95</v>
          </cell>
          <cell r="F10">
            <v>4457.0502283104997</v>
          </cell>
          <cell r="G10">
            <v>219</v>
          </cell>
          <cell r="H10">
            <v>106</v>
          </cell>
          <cell r="I10">
            <v>976094</v>
          </cell>
          <cell r="J10">
            <v>144</v>
          </cell>
          <cell r="K10">
            <v>65.75</v>
          </cell>
          <cell r="L10">
            <v>66.2</v>
          </cell>
          <cell r="M10">
            <v>35.15</v>
          </cell>
        </row>
        <row r="11">
          <cell r="A11">
            <v>43207</v>
          </cell>
          <cell r="B11">
            <v>4417.6499999999996</v>
          </cell>
          <cell r="C11">
            <v>4488.95</v>
          </cell>
          <cell r="D11">
            <v>4415</v>
          </cell>
          <cell r="E11">
            <v>4474.3</v>
          </cell>
          <cell r="F11">
            <v>4439.9794344473003</v>
          </cell>
          <cell r="G11">
            <v>389</v>
          </cell>
          <cell r="H11">
            <v>113</v>
          </cell>
          <cell r="I11">
            <v>1727152</v>
          </cell>
          <cell r="J11">
            <v>208</v>
          </cell>
          <cell r="K11">
            <v>53.47</v>
          </cell>
          <cell r="L11">
            <v>73.95</v>
          </cell>
          <cell r="M11">
            <v>56.65</v>
          </cell>
        </row>
        <row r="12">
          <cell r="A12">
            <v>43206</v>
          </cell>
          <cell r="B12">
            <v>4355</v>
          </cell>
          <cell r="C12">
            <v>4494</v>
          </cell>
          <cell r="D12">
            <v>4336.5</v>
          </cell>
          <cell r="E12">
            <v>4457.7</v>
          </cell>
          <cell r="F12">
            <v>4391.9550561797696</v>
          </cell>
          <cell r="G12">
            <v>178</v>
          </cell>
          <cell r="H12">
            <v>69</v>
          </cell>
          <cell r="I12">
            <v>781768</v>
          </cell>
          <cell r="J12">
            <v>99</v>
          </cell>
          <cell r="K12">
            <v>55.62</v>
          </cell>
          <cell r="L12">
            <v>157.5</v>
          </cell>
          <cell r="M12">
            <v>102.7</v>
          </cell>
        </row>
        <row r="13">
          <cell r="A13">
            <v>43203</v>
          </cell>
          <cell r="B13">
            <v>4377.6499999999996</v>
          </cell>
          <cell r="C13">
            <v>4430</v>
          </cell>
          <cell r="D13">
            <v>4326.75</v>
          </cell>
          <cell r="E13">
            <v>4351.45</v>
          </cell>
          <cell r="F13">
            <v>4373.828125</v>
          </cell>
          <cell r="G13">
            <v>128</v>
          </cell>
          <cell r="H13">
            <v>46</v>
          </cell>
          <cell r="I13">
            <v>559850</v>
          </cell>
          <cell r="J13">
            <v>65</v>
          </cell>
          <cell r="K13">
            <v>50.78</v>
          </cell>
          <cell r="L13">
            <v>103.25</v>
          </cell>
          <cell r="M13">
            <v>-26.2</v>
          </cell>
        </row>
        <row r="14">
          <cell r="A14">
            <v>43202</v>
          </cell>
          <cell r="B14">
            <v>4377.1000000000004</v>
          </cell>
          <cell r="C14">
            <v>4405</v>
          </cell>
          <cell r="D14">
            <v>4255</v>
          </cell>
          <cell r="E14">
            <v>4321.8500000000004</v>
          </cell>
          <cell r="F14">
            <v>4390.2790960451903</v>
          </cell>
          <cell r="G14">
            <v>885</v>
          </cell>
          <cell r="H14">
            <v>72</v>
          </cell>
          <cell r="I14">
            <v>3885397</v>
          </cell>
          <cell r="J14">
            <v>780</v>
          </cell>
          <cell r="K14">
            <v>88.14</v>
          </cell>
          <cell r="L14">
            <v>150</v>
          </cell>
          <cell r="M14">
            <v>-55.25</v>
          </cell>
        </row>
        <row r="15">
          <cell r="A15">
            <v>43201</v>
          </cell>
          <cell r="B15">
            <v>4434.7</v>
          </cell>
          <cell r="C15">
            <v>4452.8500000000004</v>
          </cell>
          <cell r="D15">
            <v>4354</v>
          </cell>
          <cell r="E15">
            <v>4360</v>
          </cell>
          <cell r="F15">
            <v>4379.7137546468402</v>
          </cell>
          <cell r="G15">
            <v>269</v>
          </cell>
          <cell r="H15">
            <v>91</v>
          </cell>
          <cell r="I15">
            <v>1178143</v>
          </cell>
          <cell r="J15">
            <v>104</v>
          </cell>
          <cell r="K15">
            <v>38.659999999999997</v>
          </cell>
          <cell r="L15">
            <v>98.85</v>
          </cell>
          <cell r="M15">
            <v>-74.7</v>
          </cell>
        </row>
        <row r="16">
          <cell r="A16">
            <v>43200</v>
          </cell>
          <cell r="B16">
            <v>4465.05</v>
          </cell>
          <cell r="C16">
            <v>4490</v>
          </cell>
          <cell r="D16">
            <v>4370</v>
          </cell>
          <cell r="E16">
            <v>4388.55</v>
          </cell>
          <cell r="F16">
            <v>4406.4125000000004</v>
          </cell>
          <cell r="G16">
            <v>400</v>
          </cell>
          <cell r="H16">
            <v>155</v>
          </cell>
          <cell r="I16">
            <v>1762565</v>
          </cell>
          <cell r="J16">
            <v>179</v>
          </cell>
          <cell r="K16">
            <v>44.75</v>
          </cell>
          <cell r="L16">
            <v>120</v>
          </cell>
          <cell r="M16">
            <v>-76.5</v>
          </cell>
        </row>
        <row r="17">
          <cell r="A17">
            <v>43199</v>
          </cell>
          <cell r="B17">
            <v>4500</v>
          </cell>
          <cell r="C17">
            <v>4500</v>
          </cell>
          <cell r="D17">
            <v>4470</v>
          </cell>
          <cell r="E17">
            <v>4484.8</v>
          </cell>
          <cell r="F17">
            <v>4478.1140939597299</v>
          </cell>
          <cell r="G17">
            <v>149</v>
          </cell>
          <cell r="H17">
            <v>42</v>
          </cell>
          <cell r="I17">
            <v>667239</v>
          </cell>
          <cell r="J17">
            <v>103</v>
          </cell>
          <cell r="K17">
            <v>69.13</v>
          </cell>
          <cell r="L17">
            <v>30</v>
          </cell>
          <cell r="M17">
            <v>-15.2</v>
          </cell>
        </row>
        <row r="18">
          <cell r="A18">
            <v>43196</v>
          </cell>
          <cell r="B18">
            <v>4467.1000000000004</v>
          </cell>
          <cell r="C18">
            <v>4525</v>
          </cell>
          <cell r="D18">
            <v>4467.1000000000004</v>
          </cell>
          <cell r="E18">
            <v>4492.6000000000004</v>
          </cell>
          <cell r="F18">
            <v>4488.7525773195803</v>
          </cell>
          <cell r="G18">
            <v>194</v>
          </cell>
          <cell r="H18">
            <v>94</v>
          </cell>
          <cell r="I18">
            <v>870818</v>
          </cell>
          <cell r="J18">
            <v>127</v>
          </cell>
          <cell r="K18">
            <v>65.459999999999994</v>
          </cell>
          <cell r="L18">
            <v>57.9</v>
          </cell>
          <cell r="M18">
            <v>25.5</v>
          </cell>
        </row>
        <row r="19">
          <cell r="A19">
            <v>43195</v>
          </cell>
          <cell r="B19">
            <v>4462.25</v>
          </cell>
          <cell r="C19">
            <v>4490</v>
          </cell>
          <cell r="D19">
            <v>4388.6000000000004</v>
          </cell>
          <cell r="E19">
            <v>4472.1000000000004</v>
          </cell>
          <cell r="F19">
            <v>4449.9684542586701</v>
          </cell>
          <cell r="G19">
            <v>317</v>
          </cell>
          <cell r="H19">
            <v>98</v>
          </cell>
          <cell r="I19">
            <v>1410640</v>
          </cell>
          <cell r="J19">
            <v>213</v>
          </cell>
          <cell r="K19">
            <v>67.19</v>
          </cell>
          <cell r="L19">
            <v>101.4</v>
          </cell>
          <cell r="M19">
            <v>9.85</v>
          </cell>
        </row>
        <row r="20">
          <cell r="A20">
            <v>43194</v>
          </cell>
          <cell r="B20">
            <v>4382</v>
          </cell>
          <cell r="C20">
            <v>4431</v>
          </cell>
          <cell r="D20">
            <v>4340.1000000000004</v>
          </cell>
          <cell r="E20">
            <v>4392.95</v>
          </cell>
          <cell r="F20">
            <v>4389.3424657534197</v>
          </cell>
          <cell r="G20">
            <v>73</v>
          </cell>
          <cell r="H20">
            <v>44</v>
          </cell>
          <cell r="I20">
            <v>320422</v>
          </cell>
          <cell r="J20">
            <v>43</v>
          </cell>
          <cell r="K20">
            <v>58.9</v>
          </cell>
          <cell r="L20">
            <v>90.9</v>
          </cell>
          <cell r="M20">
            <v>10.95</v>
          </cell>
        </row>
        <row r="21">
          <cell r="A21">
            <v>43193</v>
          </cell>
          <cell r="B21">
            <v>4299.95</v>
          </cell>
          <cell r="C21">
            <v>4440.05</v>
          </cell>
          <cell r="D21">
            <v>4297.8</v>
          </cell>
          <cell r="E21">
            <v>4382.3</v>
          </cell>
          <cell r="F21">
            <v>4363.1419068736104</v>
          </cell>
          <cell r="G21">
            <v>451</v>
          </cell>
          <cell r="H21">
            <v>120</v>
          </cell>
          <cell r="I21">
            <v>1967777</v>
          </cell>
          <cell r="J21">
            <v>218</v>
          </cell>
          <cell r="K21">
            <v>48.34</v>
          </cell>
          <cell r="L21">
            <v>142.25</v>
          </cell>
          <cell r="M21">
            <v>82.35</v>
          </cell>
        </row>
        <row r="22">
          <cell r="A22">
            <v>43192</v>
          </cell>
          <cell r="B22">
            <v>4190</v>
          </cell>
          <cell r="C22">
            <v>4350</v>
          </cell>
          <cell r="D22">
            <v>4176.25</v>
          </cell>
          <cell r="E22">
            <v>4316.3500000000004</v>
          </cell>
          <cell r="F22">
            <v>4250.8684210526299</v>
          </cell>
          <cell r="G22">
            <v>380</v>
          </cell>
          <cell r="H22">
            <v>96</v>
          </cell>
          <cell r="I22">
            <v>1615330</v>
          </cell>
          <cell r="J22">
            <v>263</v>
          </cell>
          <cell r="K22">
            <v>69.209999999999994</v>
          </cell>
          <cell r="L22">
            <v>173.75</v>
          </cell>
          <cell r="M22">
            <v>126.35</v>
          </cell>
        </row>
        <row r="23">
          <cell r="A23">
            <v>43187</v>
          </cell>
          <cell r="B23">
            <v>4200</v>
          </cell>
          <cell r="C23">
            <v>4250</v>
          </cell>
          <cell r="D23">
            <v>4139.95</v>
          </cell>
          <cell r="E23">
            <v>4203</v>
          </cell>
          <cell r="F23">
            <v>4175.6182808543099</v>
          </cell>
          <cell r="G23">
            <v>20929</v>
          </cell>
          <cell r="H23">
            <v>117</v>
          </cell>
          <cell r="I23">
            <v>87391515</v>
          </cell>
          <cell r="J23">
            <v>20600</v>
          </cell>
          <cell r="K23">
            <v>98.43</v>
          </cell>
          <cell r="L23">
            <v>110.05</v>
          </cell>
          <cell r="M23">
            <v>3</v>
          </cell>
        </row>
        <row r="24">
          <cell r="A24">
            <v>43186</v>
          </cell>
          <cell r="B24">
            <v>4170</v>
          </cell>
          <cell r="C24">
            <v>4189.8</v>
          </cell>
          <cell r="D24">
            <v>4120</v>
          </cell>
          <cell r="E24">
            <v>4152.2</v>
          </cell>
          <cell r="F24">
            <v>4154.02305475504</v>
          </cell>
          <cell r="G24">
            <v>347</v>
          </cell>
          <cell r="H24">
            <v>96</v>
          </cell>
          <cell r="I24">
            <v>1441446</v>
          </cell>
          <cell r="J24">
            <v>138</v>
          </cell>
          <cell r="K24">
            <v>39.770000000000003</v>
          </cell>
          <cell r="L24">
            <v>69.8</v>
          </cell>
          <cell r="M24">
            <v>-17.8</v>
          </cell>
        </row>
        <row r="25">
          <cell r="A25">
            <v>43185</v>
          </cell>
          <cell r="B25">
            <v>4110</v>
          </cell>
          <cell r="C25">
            <v>4190</v>
          </cell>
          <cell r="D25">
            <v>4100.8</v>
          </cell>
          <cell r="E25">
            <v>4167.75</v>
          </cell>
          <cell r="F25">
            <v>4129.3571428571404</v>
          </cell>
          <cell r="G25">
            <v>294</v>
          </cell>
          <cell r="H25">
            <v>55</v>
          </cell>
          <cell r="I25">
            <v>1214031</v>
          </cell>
          <cell r="J25">
            <v>203</v>
          </cell>
          <cell r="K25">
            <v>69.05</v>
          </cell>
          <cell r="L25">
            <v>89.2</v>
          </cell>
          <cell r="M25">
            <v>57.75</v>
          </cell>
        </row>
        <row r="26">
          <cell r="A26">
            <v>43182</v>
          </cell>
          <cell r="B26">
            <v>4050</v>
          </cell>
          <cell r="C26">
            <v>4190</v>
          </cell>
          <cell r="D26">
            <v>4050</v>
          </cell>
          <cell r="E26">
            <v>4123.25</v>
          </cell>
          <cell r="F26">
            <v>4096.9892473118198</v>
          </cell>
          <cell r="G26">
            <v>1116</v>
          </cell>
          <cell r="H26">
            <v>352</v>
          </cell>
          <cell r="I26">
            <v>4572240</v>
          </cell>
          <cell r="J26">
            <v>712</v>
          </cell>
          <cell r="K26">
            <v>63.8</v>
          </cell>
          <cell r="L26">
            <v>140</v>
          </cell>
          <cell r="M26">
            <v>73.25</v>
          </cell>
        </row>
        <row r="27">
          <cell r="A27">
            <v>43181</v>
          </cell>
          <cell r="B27">
            <v>4142.55</v>
          </cell>
          <cell r="C27">
            <v>4150</v>
          </cell>
          <cell r="D27">
            <v>4103</v>
          </cell>
          <cell r="E27">
            <v>4119.8</v>
          </cell>
          <cell r="F27">
            <v>4129.8907174917003</v>
          </cell>
          <cell r="G27">
            <v>15373</v>
          </cell>
          <cell r="H27">
            <v>110</v>
          </cell>
          <cell r="I27">
            <v>63488810</v>
          </cell>
          <cell r="J27">
            <v>15229</v>
          </cell>
          <cell r="K27">
            <v>99.06</v>
          </cell>
          <cell r="L27">
            <v>47</v>
          </cell>
          <cell r="M27">
            <v>-22.75</v>
          </cell>
        </row>
        <row r="28">
          <cell r="A28">
            <v>43180</v>
          </cell>
          <cell r="B28">
            <v>4108</v>
          </cell>
          <cell r="C28">
            <v>4160</v>
          </cell>
          <cell r="D28">
            <v>4073.95</v>
          </cell>
          <cell r="E28">
            <v>4124.05</v>
          </cell>
          <cell r="F28">
            <v>4115.6257505003296</v>
          </cell>
          <cell r="G28">
            <v>1499</v>
          </cell>
          <cell r="H28">
            <v>286</v>
          </cell>
          <cell r="I28">
            <v>6169323</v>
          </cell>
          <cell r="J28">
            <v>1163</v>
          </cell>
          <cell r="K28">
            <v>77.59</v>
          </cell>
          <cell r="L28">
            <v>86.05</v>
          </cell>
          <cell r="M28">
            <v>16.05</v>
          </cell>
        </row>
        <row r="29">
          <cell r="A29">
            <v>43179</v>
          </cell>
          <cell r="B29">
            <v>4097.45</v>
          </cell>
          <cell r="C29">
            <v>4165</v>
          </cell>
          <cell r="D29">
            <v>4070</v>
          </cell>
          <cell r="E29">
            <v>4115.8500000000004</v>
          </cell>
          <cell r="F29">
            <v>4101.3504208110098</v>
          </cell>
          <cell r="G29">
            <v>10456</v>
          </cell>
          <cell r="H29">
            <v>127</v>
          </cell>
          <cell r="I29">
            <v>42883720</v>
          </cell>
          <cell r="J29">
            <v>10271</v>
          </cell>
          <cell r="K29">
            <v>98.23</v>
          </cell>
          <cell r="L29">
            <v>95</v>
          </cell>
          <cell r="M29">
            <v>18.399999999999999</v>
          </cell>
        </row>
        <row r="30">
          <cell r="A30">
            <v>43178</v>
          </cell>
          <cell r="B30">
            <v>4100.2</v>
          </cell>
          <cell r="C30">
            <v>4134.25</v>
          </cell>
          <cell r="D30">
            <v>4085</v>
          </cell>
          <cell r="E30">
            <v>4104.1499999999996</v>
          </cell>
          <cell r="F30">
            <v>4101.1570048309104</v>
          </cell>
          <cell r="G30">
            <v>414</v>
          </cell>
          <cell r="H30">
            <v>117</v>
          </cell>
          <cell r="I30">
            <v>1697879</v>
          </cell>
          <cell r="J30">
            <v>255</v>
          </cell>
          <cell r="K30">
            <v>61.59</v>
          </cell>
          <cell r="L30">
            <v>49.25</v>
          </cell>
          <cell r="M30">
            <v>3.95</v>
          </cell>
        </row>
        <row r="31">
          <cell r="A31">
            <v>43175</v>
          </cell>
          <cell r="B31">
            <v>4180</v>
          </cell>
          <cell r="C31">
            <v>4200</v>
          </cell>
          <cell r="D31">
            <v>4026.05</v>
          </cell>
          <cell r="E31">
            <v>4138.75</v>
          </cell>
          <cell r="F31">
            <v>4159.8865740740703</v>
          </cell>
          <cell r="G31">
            <v>432</v>
          </cell>
          <cell r="H31">
            <v>160</v>
          </cell>
          <cell r="I31">
            <v>1797071</v>
          </cell>
          <cell r="J31">
            <v>172</v>
          </cell>
          <cell r="K31">
            <v>39.81</v>
          </cell>
          <cell r="L31">
            <v>173.95</v>
          </cell>
          <cell r="M31">
            <v>-41.25</v>
          </cell>
        </row>
        <row r="32">
          <cell r="A32">
            <v>43174</v>
          </cell>
          <cell r="B32">
            <v>4120</v>
          </cell>
          <cell r="C32">
            <v>4230</v>
          </cell>
          <cell r="D32">
            <v>4120</v>
          </cell>
          <cell r="E32">
            <v>4177.3</v>
          </cell>
          <cell r="F32">
            <v>4160.3356545960996</v>
          </cell>
          <cell r="G32">
            <v>718</v>
          </cell>
          <cell r="H32">
            <v>183</v>
          </cell>
          <cell r="I32">
            <v>2987121</v>
          </cell>
          <cell r="J32">
            <v>329</v>
          </cell>
          <cell r="K32">
            <v>45.82</v>
          </cell>
          <cell r="L32">
            <v>110</v>
          </cell>
          <cell r="M32">
            <v>57.3</v>
          </cell>
        </row>
        <row r="33">
          <cell r="A33">
            <v>43173</v>
          </cell>
          <cell r="B33">
            <v>4070.2</v>
          </cell>
          <cell r="C33">
            <v>4182.05</v>
          </cell>
          <cell r="D33">
            <v>4070.2</v>
          </cell>
          <cell r="E33">
            <v>4132.1499999999996</v>
          </cell>
          <cell r="F33">
            <v>4127.0238907849798</v>
          </cell>
          <cell r="G33">
            <v>293</v>
          </cell>
          <cell r="H33">
            <v>98</v>
          </cell>
          <cell r="I33">
            <v>1209218</v>
          </cell>
          <cell r="J33">
            <v>185</v>
          </cell>
          <cell r="K33">
            <v>63.14</v>
          </cell>
          <cell r="L33">
            <v>111.85</v>
          </cell>
          <cell r="M33">
            <v>61.95</v>
          </cell>
        </row>
        <row r="34">
          <cell r="A34">
            <v>43172</v>
          </cell>
          <cell r="B34">
            <v>4109.45</v>
          </cell>
          <cell r="C34">
            <v>4150</v>
          </cell>
          <cell r="D34">
            <v>4060</v>
          </cell>
          <cell r="E34">
            <v>4137.3</v>
          </cell>
          <cell r="F34">
            <v>4103.3556581986104</v>
          </cell>
          <cell r="G34">
            <v>866</v>
          </cell>
          <cell r="H34">
            <v>122</v>
          </cell>
          <cell r="I34">
            <v>3553506</v>
          </cell>
          <cell r="J34">
            <v>377</v>
          </cell>
          <cell r="K34">
            <v>43.53</v>
          </cell>
          <cell r="L34">
            <v>90</v>
          </cell>
          <cell r="M34">
            <v>27.85</v>
          </cell>
        </row>
        <row r="35">
          <cell r="A35">
            <v>43171</v>
          </cell>
          <cell r="B35">
            <v>4025</v>
          </cell>
          <cell r="C35">
            <v>4141</v>
          </cell>
          <cell r="D35">
            <v>3988.3</v>
          </cell>
          <cell r="E35">
            <v>4116.45</v>
          </cell>
          <cell r="F35">
            <v>4037.5629290617799</v>
          </cell>
          <cell r="G35">
            <v>437</v>
          </cell>
          <cell r="H35">
            <v>125</v>
          </cell>
          <cell r="I35">
            <v>1764415</v>
          </cell>
          <cell r="J35">
            <v>290</v>
          </cell>
          <cell r="K35">
            <v>66.36</v>
          </cell>
          <cell r="L35">
            <v>152.69999999999999</v>
          </cell>
          <cell r="M35">
            <v>91.45</v>
          </cell>
        </row>
        <row r="36">
          <cell r="A36">
            <v>43168</v>
          </cell>
          <cell r="B36">
            <v>3972.85</v>
          </cell>
          <cell r="C36">
            <v>4044</v>
          </cell>
          <cell r="D36">
            <v>3930.7</v>
          </cell>
          <cell r="E36">
            <v>4025.5</v>
          </cell>
          <cell r="F36">
            <v>3996.71875</v>
          </cell>
          <cell r="G36">
            <v>192</v>
          </cell>
          <cell r="H36">
            <v>78</v>
          </cell>
          <cell r="I36">
            <v>767370</v>
          </cell>
          <cell r="J36">
            <v>128</v>
          </cell>
          <cell r="K36">
            <v>66.67</v>
          </cell>
          <cell r="L36">
            <v>113.3</v>
          </cell>
          <cell r="M36">
            <v>52.65</v>
          </cell>
        </row>
        <row r="37">
          <cell r="A37">
            <v>43167</v>
          </cell>
          <cell r="B37">
            <v>3902.55</v>
          </cell>
          <cell r="C37">
            <v>3983.45</v>
          </cell>
          <cell r="D37">
            <v>3863.65</v>
          </cell>
          <cell r="E37">
            <v>3934.45</v>
          </cell>
          <cell r="F37">
            <v>3904.8551587301499</v>
          </cell>
          <cell r="G37">
            <v>504</v>
          </cell>
          <cell r="H37">
            <v>137</v>
          </cell>
          <cell r="I37">
            <v>1968047</v>
          </cell>
          <cell r="J37">
            <v>318</v>
          </cell>
          <cell r="K37">
            <v>63.1</v>
          </cell>
          <cell r="L37">
            <v>119.8</v>
          </cell>
          <cell r="M37">
            <v>31.9</v>
          </cell>
        </row>
        <row r="38">
          <cell r="A38">
            <v>43166</v>
          </cell>
          <cell r="B38">
            <v>3803.45</v>
          </cell>
          <cell r="C38">
            <v>4000</v>
          </cell>
          <cell r="D38">
            <v>3803.45</v>
          </cell>
          <cell r="E38">
            <v>3897.3</v>
          </cell>
          <cell r="F38">
            <v>3862.52781954887</v>
          </cell>
          <cell r="G38">
            <v>665</v>
          </cell>
          <cell r="H38">
            <v>220</v>
          </cell>
          <cell r="I38">
            <v>2568581</v>
          </cell>
          <cell r="J38">
            <v>394</v>
          </cell>
          <cell r="K38">
            <v>59.25</v>
          </cell>
          <cell r="L38">
            <v>196.55</v>
          </cell>
          <cell r="M38">
            <v>93.85</v>
          </cell>
        </row>
        <row r="39">
          <cell r="A39">
            <v>43165</v>
          </cell>
          <cell r="B39">
            <v>3816.6</v>
          </cell>
          <cell r="C39">
            <v>3880</v>
          </cell>
          <cell r="D39">
            <v>3790.05</v>
          </cell>
          <cell r="E39">
            <v>3836.4</v>
          </cell>
          <cell r="F39">
            <v>3800.3945404741598</v>
          </cell>
          <cell r="G39">
            <v>21174</v>
          </cell>
          <cell r="H39">
            <v>333</v>
          </cell>
          <cell r="I39">
            <v>80469554</v>
          </cell>
          <cell r="J39">
            <v>21078</v>
          </cell>
          <cell r="K39">
            <v>99.55</v>
          </cell>
          <cell r="L39">
            <v>89.95</v>
          </cell>
          <cell r="M39">
            <v>19.8</v>
          </cell>
        </row>
        <row r="40">
          <cell r="A40">
            <v>43164</v>
          </cell>
          <cell r="B40">
            <v>3874.7</v>
          </cell>
          <cell r="C40">
            <v>3874.7</v>
          </cell>
          <cell r="D40">
            <v>3751.2</v>
          </cell>
          <cell r="E40">
            <v>3807.6</v>
          </cell>
          <cell r="F40">
            <v>3799.9949902588301</v>
          </cell>
          <cell r="G40">
            <v>10779</v>
          </cell>
          <cell r="H40">
            <v>125</v>
          </cell>
          <cell r="I40">
            <v>40960146</v>
          </cell>
          <cell r="J40">
            <v>10713</v>
          </cell>
          <cell r="K40">
            <v>99.39</v>
          </cell>
          <cell r="L40">
            <v>123.5</v>
          </cell>
          <cell r="M40">
            <v>-67.099999999999994</v>
          </cell>
        </row>
        <row r="41">
          <cell r="A41">
            <v>43160</v>
          </cell>
          <cell r="B41">
            <v>3809.35</v>
          </cell>
          <cell r="C41">
            <v>3809.35</v>
          </cell>
          <cell r="D41">
            <v>3773</v>
          </cell>
          <cell r="E41">
            <v>3792.7</v>
          </cell>
          <cell r="F41">
            <v>3799.9352661541102</v>
          </cell>
          <cell r="G41">
            <v>17039</v>
          </cell>
          <cell r="H41">
            <v>165</v>
          </cell>
          <cell r="I41">
            <v>64747097</v>
          </cell>
          <cell r="J41">
            <v>16921</v>
          </cell>
          <cell r="K41">
            <v>99.31</v>
          </cell>
          <cell r="L41">
            <v>36.35</v>
          </cell>
          <cell r="M41">
            <v>-16.649999999999999</v>
          </cell>
        </row>
        <row r="42">
          <cell r="A42">
            <v>43159</v>
          </cell>
          <cell r="B42">
            <v>3785</v>
          </cell>
          <cell r="C42">
            <v>3816</v>
          </cell>
          <cell r="D42">
            <v>3760.05</v>
          </cell>
          <cell r="E42">
            <v>3789.45</v>
          </cell>
          <cell r="F42">
            <v>3791.1179775280798</v>
          </cell>
          <cell r="G42">
            <v>356</v>
          </cell>
          <cell r="H42">
            <v>99</v>
          </cell>
          <cell r="I42">
            <v>1349638</v>
          </cell>
          <cell r="J42">
            <v>152</v>
          </cell>
          <cell r="K42">
            <v>42.7</v>
          </cell>
          <cell r="L42">
            <v>55.95</v>
          </cell>
          <cell r="M42">
            <v>4.45</v>
          </cell>
        </row>
        <row r="43">
          <cell r="A43">
            <v>43158</v>
          </cell>
          <cell r="B43">
            <v>3875</v>
          </cell>
          <cell r="C43">
            <v>3875</v>
          </cell>
          <cell r="D43">
            <v>3790</v>
          </cell>
          <cell r="E43">
            <v>3800</v>
          </cell>
          <cell r="F43">
            <v>3800.6954366288701</v>
          </cell>
          <cell r="G43">
            <v>24609</v>
          </cell>
          <cell r="H43">
            <v>129</v>
          </cell>
          <cell r="I43">
            <v>93531314</v>
          </cell>
          <cell r="J43">
            <v>24264</v>
          </cell>
          <cell r="K43">
            <v>98.6</v>
          </cell>
          <cell r="L43">
            <v>85</v>
          </cell>
          <cell r="M43">
            <v>-75</v>
          </cell>
        </row>
        <row r="44">
          <cell r="A44">
            <v>43157</v>
          </cell>
          <cell r="B44">
            <v>3929.65</v>
          </cell>
          <cell r="C44">
            <v>3943.45</v>
          </cell>
          <cell r="D44">
            <v>3875.7</v>
          </cell>
          <cell r="E44">
            <v>3886.8</v>
          </cell>
          <cell r="F44">
            <v>3894.9752650176601</v>
          </cell>
          <cell r="G44">
            <v>283</v>
          </cell>
          <cell r="H44">
            <v>200</v>
          </cell>
          <cell r="I44">
            <v>1102278</v>
          </cell>
          <cell r="J44">
            <v>210</v>
          </cell>
          <cell r="K44">
            <v>74.2</v>
          </cell>
          <cell r="L44">
            <v>67.75</v>
          </cell>
          <cell r="M44">
            <v>-42.85</v>
          </cell>
        </row>
        <row r="45">
          <cell r="A45">
            <v>43154</v>
          </cell>
          <cell r="B45">
            <v>3820</v>
          </cell>
          <cell r="C45">
            <v>3832</v>
          </cell>
          <cell r="D45">
            <v>3810</v>
          </cell>
          <cell r="E45">
            <v>3827.75</v>
          </cell>
          <cell r="F45">
            <v>3828.0968085106301</v>
          </cell>
          <cell r="G45">
            <v>940</v>
          </cell>
          <cell r="H45">
            <v>132</v>
          </cell>
          <cell r="I45">
            <v>3598411</v>
          </cell>
          <cell r="J45">
            <v>764</v>
          </cell>
          <cell r="K45">
            <v>81.28</v>
          </cell>
          <cell r="L45">
            <v>22</v>
          </cell>
          <cell r="M45">
            <v>7.75</v>
          </cell>
        </row>
        <row r="46">
          <cell r="A46">
            <v>43153</v>
          </cell>
          <cell r="B46">
            <v>3810.05</v>
          </cell>
          <cell r="C46">
            <v>3830</v>
          </cell>
          <cell r="D46">
            <v>3801</v>
          </cell>
          <cell r="E46">
            <v>3814.45</v>
          </cell>
          <cell r="F46">
            <v>3814.0426540284302</v>
          </cell>
          <cell r="G46">
            <v>211</v>
          </cell>
          <cell r="H46">
            <v>48</v>
          </cell>
          <cell r="I46">
            <v>804763</v>
          </cell>
          <cell r="J46">
            <v>112</v>
          </cell>
          <cell r="K46">
            <v>53.08</v>
          </cell>
          <cell r="L46">
            <v>29</v>
          </cell>
          <cell r="M46">
            <v>4.4000000000000004</v>
          </cell>
        </row>
        <row r="47">
          <cell r="A47">
            <v>43152</v>
          </cell>
          <cell r="B47">
            <v>3830</v>
          </cell>
          <cell r="C47">
            <v>3830</v>
          </cell>
          <cell r="D47">
            <v>3810.2</v>
          </cell>
          <cell r="E47">
            <v>3814.2</v>
          </cell>
          <cell r="F47">
            <v>3824.4595310136101</v>
          </cell>
          <cell r="G47">
            <v>5288</v>
          </cell>
          <cell r="H47">
            <v>123</v>
          </cell>
          <cell r="I47">
            <v>20223742</v>
          </cell>
          <cell r="J47">
            <v>5152</v>
          </cell>
          <cell r="K47">
            <v>97.43</v>
          </cell>
          <cell r="L47">
            <v>19.8</v>
          </cell>
          <cell r="M47">
            <v>-15.8</v>
          </cell>
        </row>
        <row r="48">
          <cell r="A48">
            <v>43151</v>
          </cell>
          <cell r="B48">
            <v>3848.25</v>
          </cell>
          <cell r="C48">
            <v>3852</v>
          </cell>
          <cell r="D48">
            <v>3815.05</v>
          </cell>
          <cell r="E48">
            <v>3821.85</v>
          </cell>
          <cell r="F48">
            <v>3835.1519274376401</v>
          </cell>
          <cell r="G48">
            <v>441</v>
          </cell>
          <cell r="H48">
            <v>91</v>
          </cell>
          <cell r="I48">
            <v>1691302</v>
          </cell>
          <cell r="J48">
            <v>283</v>
          </cell>
          <cell r="K48">
            <v>64.17</v>
          </cell>
          <cell r="L48">
            <v>36.950000000000003</v>
          </cell>
          <cell r="M48">
            <v>-26.4</v>
          </cell>
        </row>
        <row r="49">
          <cell r="A49">
            <v>43150</v>
          </cell>
          <cell r="B49">
            <v>3853.1</v>
          </cell>
          <cell r="C49">
            <v>3863.6</v>
          </cell>
          <cell r="D49">
            <v>3822.5</v>
          </cell>
          <cell r="E49">
            <v>3843.2</v>
          </cell>
          <cell r="F49">
            <v>3841.4437086092698</v>
          </cell>
          <cell r="G49">
            <v>302</v>
          </cell>
          <cell r="H49">
            <v>98</v>
          </cell>
          <cell r="I49">
            <v>1160116</v>
          </cell>
          <cell r="J49">
            <v>179</v>
          </cell>
          <cell r="K49">
            <v>59.27</v>
          </cell>
          <cell r="L49">
            <v>41.1</v>
          </cell>
          <cell r="M49">
            <v>-9.9</v>
          </cell>
        </row>
        <row r="50">
          <cell r="A50">
            <v>43147</v>
          </cell>
          <cell r="B50">
            <v>3899.95</v>
          </cell>
          <cell r="C50">
            <v>3899.95</v>
          </cell>
          <cell r="D50">
            <v>3850</v>
          </cell>
          <cell r="E50">
            <v>3871.6</v>
          </cell>
          <cell r="F50">
            <v>3870.87022222222</v>
          </cell>
          <cell r="G50">
            <v>1125</v>
          </cell>
          <cell r="H50">
            <v>330</v>
          </cell>
          <cell r="I50">
            <v>4354729</v>
          </cell>
          <cell r="J50">
            <v>569</v>
          </cell>
          <cell r="K50">
            <v>50.58</v>
          </cell>
          <cell r="L50">
            <v>49.95</v>
          </cell>
          <cell r="M50">
            <v>-28.35</v>
          </cell>
        </row>
        <row r="51">
          <cell r="A51">
            <v>43146</v>
          </cell>
          <cell r="B51">
            <v>3988.95</v>
          </cell>
          <cell r="C51">
            <v>3988.95</v>
          </cell>
          <cell r="D51">
            <v>3855.2</v>
          </cell>
          <cell r="E51">
            <v>3868.65</v>
          </cell>
          <cell r="F51">
            <v>3889.4762808349101</v>
          </cell>
          <cell r="G51">
            <v>527</v>
          </cell>
          <cell r="H51">
            <v>147</v>
          </cell>
          <cell r="I51">
            <v>2049754</v>
          </cell>
          <cell r="J51">
            <v>247</v>
          </cell>
          <cell r="K51">
            <v>46.87</v>
          </cell>
          <cell r="L51">
            <v>133.75</v>
          </cell>
          <cell r="M51">
            <v>-120.3</v>
          </cell>
        </row>
        <row r="52">
          <cell r="A52">
            <v>43145</v>
          </cell>
          <cell r="B52">
            <v>3957.8</v>
          </cell>
          <cell r="C52">
            <v>4021.5</v>
          </cell>
          <cell r="D52">
            <v>3855.95</v>
          </cell>
          <cell r="E52">
            <v>3874.95</v>
          </cell>
          <cell r="F52">
            <v>3908.31449275362</v>
          </cell>
          <cell r="G52">
            <v>690</v>
          </cell>
          <cell r="H52">
            <v>233</v>
          </cell>
          <cell r="I52">
            <v>2696737</v>
          </cell>
          <cell r="J52">
            <v>348</v>
          </cell>
          <cell r="K52">
            <v>50.43</v>
          </cell>
          <cell r="L52">
            <v>165.55</v>
          </cell>
          <cell r="M52">
            <v>-82.85</v>
          </cell>
        </row>
        <row r="53">
          <cell r="A53">
            <v>43143</v>
          </cell>
          <cell r="B53">
            <v>3944</v>
          </cell>
          <cell r="C53">
            <v>3944</v>
          </cell>
          <cell r="D53">
            <v>3850.5</v>
          </cell>
          <cell r="E53">
            <v>3878.2</v>
          </cell>
          <cell r="F53">
            <v>3895.25829725829</v>
          </cell>
          <cell r="G53">
            <v>693</v>
          </cell>
          <cell r="H53">
            <v>193</v>
          </cell>
          <cell r="I53">
            <v>2699414</v>
          </cell>
          <cell r="J53">
            <v>460</v>
          </cell>
          <cell r="K53">
            <v>66.38</v>
          </cell>
          <cell r="L53">
            <v>93.5</v>
          </cell>
          <cell r="M53">
            <v>-65.8</v>
          </cell>
        </row>
        <row r="54">
          <cell r="A54">
            <v>43140</v>
          </cell>
          <cell r="B54">
            <v>3894.6</v>
          </cell>
          <cell r="C54">
            <v>3918.55</v>
          </cell>
          <cell r="D54">
            <v>3880</v>
          </cell>
          <cell r="E54">
            <v>3899.35</v>
          </cell>
          <cell r="F54">
            <v>3898.1124031007698</v>
          </cell>
          <cell r="G54">
            <v>516</v>
          </cell>
          <cell r="H54">
            <v>159</v>
          </cell>
          <cell r="I54">
            <v>2011426</v>
          </cell>
          <cell r="J54">
            <v>354</v>
          </cell>
          <cell r="K54">
            <v>68.599999999999994</v>
          </cell>
          <cell r="L54">
            <v>38.549999999999997</v>
          </cell>
          <cell r="M54">
            <v>4.75</v>
          </cell>
        </row>
        <row r="55">
          <cell r="A55">
            <v>43139</v>
          </cell>
          <cell r="B55">
            <v>3970</v>
          </cell>
          <cell r="C55">
            <v>4004.1</v>
          </cell>
          <cell r="D55">
            <v>3930.05</v>
          </cell>
          <cell r="E55">
            <v>3940.35</v>
          </cell>
          <cell r="F55">
            <v>3970.6314243759098</v>
          </cell>
          <cell r="G55">
            <v>1362</v>
          </cell>
          <cell r="H55">
            <v>275</v>
          </cell>
          <cell r="I55">
            <v>5408000</v>
          </cell>
          <cell r="J55">
            <v>983</v>
          </cell>
          <cell r="K55">
            <v>72.17</v>
          </cell>
          <cell r="L55">
            <v>74.05</v>
          </cell>
          <cell r="M55">
            <v>-29.65</v>
          </cell>
        </row>
        <row r="56">
          <cell r="A56">
            <v>43138</v>
          </cell>
          <cell r="B56">
            <v>4149.95</v>
          </cell>
          <cell r="C56">
            <v>4149.95</v>
          </cell>
          <cell r="D56">
            <v>3930</v>
          </cell>
          <cell r="E56">
            <v>3987.75</v>
          </cell>
          <cell r="F56">
            <v>4051.8351610396298</v>
          </cell>
          <cell r="G56">
            <v>11581</v>
          </cell>
          <cell r="H56">
            <v>355</v>
          </cell>
          <cell r="I56">
            <v>46924303</v>
          </cell>
          <cell r="J56">
            <v>10296</v>
          </cell>
          <cell r="K56">
            <v>88.9</v>
          </cell>
          <cell r="L56">
            <v>219.95</v>
          </cell>
          <cell r="M56">
            <v>-162.19999999999999</v>
          </cell>
        </row>
        <row r="57">
          <cell r="A57">
            <v>43137</v>
          </cell>
          <cell r="B57">
            <v>4000</v>
          </cell>
          <cell r="C57">
            <v>4172.75</v>
          </cell>
          <cell r="D57">
            <v>3975</v>
          </cell>
          <cell r="E57">
            <v>4087.6</v>
          </cell>
          <cell r="F57">
            <v>4087.9436090225499</v>
          </cell>
          <cell r="G57">
            <v>798</v>
          </cell>
          <cell r="H57">
            <v>354</v>
          </cell>
          <cell r="I57">
            <v>3262179</v>
          </cell>
          <cell r="J57">
            <v>451</v>
          </cell>
          <cell r="K57">
            <v>56.52</v>
          </cell>
          <cell r="L57">
            <v>197.75</v>
          </cell>
          <cell r="M57">
            <v>87.6</v>
          </cell>
        </row>
        <row r="58">
          <cell r="A58">
            <v>43136</v>
          </cell>
          <cell r="B58">
            <v>4100</v>
          </cell>
          <cell r="C58">
            <v>4330</v>
          </cell>
          <cell r="D58">
            <v>3993</v>
          </cell>
          <cell r="E58">
            <v>4183.45</v>
          </cell>
          <cell r="F58">
            <v>4169.2339514978603</v>
          </cell>
          <cell r="G58">
            <v>701</v>
          </cell>
          <cell r="H58">
            <v>294</v>
          </cell>
          <cell r="I58">
            <v>2922633</v>
          </cell>
          <cell r="J58">
            <v>247</v>
          </cell>
          <cell r="K58">
            <v>35.24</v>
          </cell>
          <cell r="L58">
            <v>337</v>
          </cell>
          <cell r="M58">
            <v>83.45</v>
          </cell>
        </row>
        <row r="59">
          <cell r="A59">
            <v>43133</v>
          </cell>
          <cell r="B59">
            <v>4580</v>
          </cell>
          <cell r="C59">
            <v>4580</v>
          </cell>
          <cell r="D59">
            <v>3924.05</v>
          </cell>
          <cell r="E59">
            <v>4148.6499999999996</v>
          </cell>
          <cell r="F59">
            <v>4211.9584690553702</v>
          </cell>
          <cell r="G59">
            <v>4912</v>
          </cell>
          <cell r="H59">
            <v>1263</v>
          </cell>
          <cell r="I59">
            <v>20689140</v>
          </cell>
          <cell r="J59">
            <v>820</v>
          </cell>
          <cell r="K59">
            <v>16.690000000000001</v>
          </cell>
          <cell r="L59">
            <v>655.95</v>
          </cell>
          <cell r="M59">
            <v>-431.35</v>
          </cell>
        </row>
        <row r="60">
          <cell r="A60">
            <v>43132</v>
          </cell>
          <cell r="B60">
            <v>4550</v>
          </cell>
          <cell r="C60">
            <v>4593</v>
          </cell>
          <cell r="D60">
            <v>4528</v>
          </cell>
          <cell r="E60">
            <v>4571.8500000000004</v>
          </cell>
          <cell r="F60">
            <v>4557.77027027027</v>
          </cell>
          <cell r="G60">
            <v>370</v>
          </cell>
          <cell r="H60">
            <v>147</v>
          </cell>
          <cell r="I60">
            <v>1686375</v>
          </cell>
          <cell r="J60">
            <v>117</v>
          </cell>
          <cell r="K60">
            <v>31.62</v>
          </cell>
          <cell r="L60">
            <v>65</v>
          </cell>
          <cell r="M60">
            <v>21.85</v>
          </cell>
        </row>
        <row r="61">
          <cell r="A61">
            <v>43131</v>
          </cell>
          <cell r="B61">
            <v>4575</v>
          </cell>
          <cell r="C61">
            <v>4581.45</v>
          </cell>
          <cell r="D61">
            <v>4510</v>
          </cell>
          <cell r="E61">
            <v>4539.75</v>
          </cell>
          <cell r="F61">
            <v>4536.2644628099097</v>
          </cell>
          <cell r="G61">
            <v>847</v>
          </cell>
          <cell r="H61">
            <v>186</v>
          </cell>
          <cell r="I61">
            <v>3842216</v>
          </cell>
          <cell r="J61">
            <v>532</v>
          </cell>
          <cell r="K61">
            <v>62.81</v>
          </cell>
          <cell r="L61">
            <v>71.45</v>
          </cell>
          <cell r="M61">
            <v>-35.25</v>
          </cell>
        </row>
        <row r="62">
          <cell r="A62">
            <v>43130</v>
          </cell>
          <cell r="B62">
            <v>4612.55</v>
          </cell>
          <cell r="C62">
            <v>4612.55</v>
          </cell>
          <cell r="D62">
            <v>4554</v>
          </cell>
          <cell r="E62">
            <v>4584.55</v>
          </cell>
          <cell r="F62">
            <v>4576.5863636363601</v>
          </cell>
          <cell r="G62">
            <v>220</v>
          </cell>
          <cell r="H62">
            <v>46</v>
          </cell>
          <cell r="I62">
            <v>1006849</v>
          </cell>
          <cell r="J62">
            <v>158</v>
          </cell>
          <cell r="K62">
            <v>71.819999999999993</v>
          </cell>
          <cell r="L62">
            <v>58.55</v>
          </cell>
          <cell r="M62">
            <v>-28</v>
          </cell>
        </row>
        <row r="63">
          <cell r="A63">
            <v>43129</v>
          </cell>
          <cell r="B63">
            <v>4697.25</v>
          </cell>
          <cell r="C63">
            <v>4697.25</v>
          </cell>
          <cell r="D63">
            <v>4605.5</v>
          </cell>
          <cell r="E63">
            <v>4635.8999999999996</v>
          </cell>
          <cell r="F63">
            <v>4653.6510989010903</v>
          </cell>
          <cell r="G63">
            <v>364</v>
          </cell>
          <cell r="H63">
            <v>109</v>
          </cell>
          <cell r="I63">
            <v>1693929</v>
          </cell>
          <cell r="J63">
            <v>199</v>
          </cell>
          <cell r="K63">
            <v>54.67</v>
          </cell>
          <cell r="L63">
            <v>91.75</v>
          </cell>
          <cell r="M63">
            <v>-61.35</v>
          </cell>
        </row>
        <row r="64">
          <cell r="A64">
            <v>43125</v>
          </cell>
          <cell r="B64">
            <v>4570</v>
          </cell>
          <cell r="C64">
            <v>4670</v>
          </cell>
          <cell r="D64">
            <v>4569.7</v>
          </cell>
          <cell r="E64">
            <v>4626.8999999999996</v>
          </cell>
          <cell r="F64">
            <v>4604.2824601366701</v>
          </cell>
          <cell r="G64">
            <v>439</v>
          </cell>
          <cell r="H64">
            <v>132</v>
          </cell>
          <cell r="I64">
            <v>2021280</v>
          </cell>
          <cell r="J64">
            <v>357</v>
          </cell>
          <cell r="K64">
            <v>81.319999999999993</v>
          </cell>
          <cell r="L64">
            <v>100.3</v>
          </cell>
          <cell r="M64">
            <v>56.9</v>
          </cell>
        </row>
        <row r="65">
          <cell r="A65">
            <v>43124</v>
          </cell>
          <cell r="B65">
            <v>4548</v>
          </cell>
          <cell r="C65">
            <v>4649.3</v>
          </cell>
          <cell r="D65">
            <v>4500.05</v>
          </cell>
          <cell r="E65">
            <v>4553.25</v>
          </cell>
          <cell r="F65">
            <v>4545.9693356047701</v>
          </cell>
          <cell r="G65">
            <v>587</v>
          </cell>
          <cell r="H65">
            <v>188</v>
          </cell>
          <cell r="I65">
            <v>2668484</v>
          </cell>
          <cell r="J65">
            <v>324</v>
          </cell>
          <cell r="K65">
            <v>55.2</v>
          </cell>
          <cell r="L65">
            <v>149.25</v>
          </cell>
          <cell r="M65">
            <v>5.25</v>
          </cell>
        </row>
        <row r="66">
          <cell r="A66">
            <v>43123</v>
          </cell>
          <cell r="B66">
            <v>4651.8</v>
          </cell>
          <cell r="C66">
            <v>4651.8500000000004</v>
          </cell>
          <cell r="D66">
            <v>4521</v>
          </cell>
          <cell r="E66">
            <v>4548.75</v>
          </cell>
          <cell r="F66">
            <v>4591.1244897959104</v>
          </cell>
          <cell r="G66">
            <v>490</v>
          </cell>
          <cell r="H66">
            <v>142</v>
          </cell>
          <cell r="I66">
            <v>2249651</v>
          </cell>
          <cell r="J66">
            <v>281</v>
          </cell>
          <cell r="K66">
            <v>57.35</v>
          </cell>
          <cell r="L66">
            <v>130.85</v>
          </cell>
          <cell r="M66">
            <v>-103.05</v>
          </cell>
        </row>
        <row r="67">
          <cell r="A67">
            <v>43122</v>
          </cell>
          <cell r="B67">
            <v>4580</v>
          </cell>
          <cell r="C67">
            <v>4724.45</v>
          </cell>
          <cell r="D67">
            <v>4505.5</v>
          </cell>
          <cell r="E67">
            <v>4641.1499999999996</v>
          </cell>
          <cell r="F67">
            <v>4541.4929360884098</v>
          </cell>
          <cell r="G67">
            <v>31215</v>
          </cell>
          <cell r="H67">
            <v>248</v>
          </cell>
          <cell r="I67">
            <v>141762702</v>
          </cell>
          <cell r="J67">
            <v>30618</v>
          </cell>
          <cell r="K67">
            <v>98.09</v>
          </cell>
          <cell r="L67">
            <v>218.95</v>
          </cell>
          <cell r="M67">
            <v>61.15</v>
          </cell>
        </row>
        <row r="68">
          <cell r="A68">
            <v>43119</v>
          </cell>
          <cell r="B68">
            <v>4601.3500000000004</v>
          </cell>
          <cell r="C68">
            <v>4601.6000000000004</v>
          </cell>
          <cell r="D68">
            <v>4534.45</v>
          </cell>
          <cell r="E68">
            <v>4553.3999999999996</v>
          </cell>
          <cell r="F68">
            <v>4540.3840069432099</v>
          </cell>
          <cell r="G68">
            <v>50697</v>
          </cell>
          <cell r="H68">
            <v>224</v>
          </cell>
          <cell r="I68">
            <v>230183848</v>
          </cell>
          <cell r="J68">
            <v>50353</v>
          </cell>
          <cell r="K68">
            <v>99.32</v>
          </cell>
          <cell r="L68">
            <v>67.150000000000006</v>
          </cell>
          <cell r="M68">
            <v>-47.95</v>
          </cell>
        </row>
        <row r="69">
          <cell r="A69">
            <v>43118</v>
          </cell>
          <cell r="B69">
            <v>4625</v>
          </cell>
          <cell r="C69">
            <v>4640</v>
          </cell>
          <cell r="D69">
            <v>4555.05</v>
          </cell>
          <cell r="E69">
            <v>4582.45</v>
          </cell>
          <cell r="F69">
            <v>4608.4624277456596</v>
          </cell>
          <cell r="G69">
            <v>346</v>
          </cell>
          <cell r="H69">
            <v>81</v>
          </cell>
          <cell r="I69">
            <v>1594528</v>
          </cell>
          <cell r="J69">
            <v>201</v>
          </cell>
          <cell r="K69">
            <v>58.09</v>
          </cell>
          <cell r="L69">
            <v>84.95</v>
          </cell>
          <cell r="M69">
            <v>-42.55</v>
          </cell>
        </row>
        <row r="70">
          <cell r="A70">
            <v>43117</v>
          </cell>
          <cell r="B70">
            <v>4648.3999999999996</v>
          </cell>
          <cell r="C70">
            <v>4650</v>
          </cell>
          <cell r="D70">
            <v>4421</v>
          </cell>
          <cell r="E70">
            <v>4565.5</v>
          </cell>
          <cell r="F70">
            <v>4540.1387099906096</v>
          </cell>
          <cell r="G70">
            <v>61798</v>
          </cell>
          <cell r="H70">
            <v>694</v>
          </cell>
          <cell r="I70">
            <v>280571492</v>
          </cell>
          <cell r="J70">
            <v>57363</v>
          </cell>
          <cell r="K70">
            <v>92.82</v>
          </cell>
          <cell r="L70">
            <v>229</v>
          </cell>
          <cell r="M70">
            <v>-82.9</v>
          </cell>
        </row>
        <row r="71">
          <cell r="A71">
            <v>43116</v>
          </cell>
          <cell r="B71">
            <v>4660</v>
          </cell>
          <cell r="C71">
            <v>4660</v>
          </cell>
          <cell r="D71">
            <v>4584.8999999999996</v>
          </cell>
          <cell r="E71">
            <v>4625.1000000000004</v>
          </cell>
          <cell r="F71">
            <v>4621.15300546448</v>
          </cell>
          <cell r="G71">
            <v>366</v>
          </cell>
          <cell r="H71">
            <v>142</v>
          </cell>
          <cell r="I71">
            <v>1691342</v>
          </cell>
          <cell r="J71">
            <v>169</v>
          </cell>
          <cell r="K71">
            <v>46.17</v>
          </cell>
          <cell r="L71">
            <v>75.099999999999994</v>
          </cell>
          <cell r="M71">
            <v>-34.9</v>
          </cell>
        </row>
        <row r="72">
          <cell r="A72">
            <v>43115</v>
          </cell>
          <cell r="B72">
            <v>4657.8</v>
          </cell>
          <cell r="C72">
            <v>4740</v>
          </cell>
          <cell r="D72">
            <v>4657.8</v>
          </cell>
          <cell r="E72">
            <v>4669.8500000000004</v>
          </cell>
          <cell r="F72">
            <v>4686.9370021723298</v>
          </cell>
          <cell r="G72">
            <v>1381</v>
          </cell>
          <cell r="H72">
            <v>254</v>
          </cell>
          <cell r="I72">
            <v>6472660</v>
          </cell>
          <cell r="J72">
            <v>972</v>
          </cell>
          <cell r="K72">
            <v>70.38</v>
          </cell>
          <cell r="L72">
            <v>82.2</v>
          </cell>
          <cell r="M72">
            <v>12.05</v>
          </cell>
        </row>
        <row r="73">
          <cell r="A73">
            <v>43112</v>
          </cell>
          <cell r="B73">
            <v>4719.1000000000004</v>
          </cell>
          <cell r="C73">
            <v>4740</v>
          </cell>
          <cell r="D73">
            <v>4665.05</v>
          </cell>
          <cell r="E73">
            <v>4693.6499999999996</v>
          </cell>
          <cell r="F73">
            <v>4695.7381615598797</v>
          </cell>
          <cell r="G73">
            <v>1436</v>
          </cell>
          <cell r="H73">
            <v>232</v>
          </cell>
          <cell r="I73">
            <v>6743080</v>
          </cell>
          <cell r="J73">
            <v>1290</v>
          </cell>
          <cell r="K73">
            <v>89.83</v>
          </cell>
          <cell r="L73">
            <v>74.95</v>
          </cell>
          <cell r="M73">
            <v>-25.45</v>
          </cell>
        </row>
        <row r="74">
          <cell r="A74">
            <v>43111</v>
          </cell>
          <cell r="B74">
            <v>4879.8999999999996</v>
          </cell>
          <cell r="C74">
            <v>4879.8999999999996</v>
          </cell>
          <cell r="D74">
            <v>4647.95</v>
          </cell>
          <cell r="E74">
            <v>4708.3</v>
          </cell>
          <cell r="F74">
            <v>4693.8942498347596</v>
          </cell>
          <cell r="G74">
            <v>1513</v>
          </cell>
          <cell r="H74">
            <v>169</v>
          </cell>
          <cell r="I74">
            <v>7101862</v>
          </cell>
          <cell r="J74">
            <v>1387</v>
          </cell>
          <cell r="K74">
            <v>91.67</v>
          </cell>
          <cell r="L74">
            <v>231.95</v>
          </cell>
          <cell r="M74">
            <v>-171.6</v>
          </cell>
        </row>
        <row r="75">
          <cell r="A75">
            <v>43110</v>
          </cell>
          <cell r="B75">
            <v>4661.5</v>
          </cell>
          <cell r="C75">
            <v>4774</v>
          </cell>
          <cell r="D75">
            <v>4660</v>
          </cell>
          <cell r="E75">
            <v>4685.3</v>
          </cell>
          <cell r="F75">
            <v>4700.20777027027</v>
          </cell>
          <cell r="G75">
            <v>592</v>
          </cell>
          <cell r="H75">
            <v>160</v>
          </cell>
          <cell r="I75">
            <v>2782523</v>
          </cell>
          <cell r="J75">
            <v>313</v>
          </cell>
          <cell r="K75">
            <v>52.87</v>
          </cell>
          <cell r="L75">
            <v>114</v>
          </cell>
          <cell r="M75">
            <v>23.8</v>
          </cell>
        </row>
        <row r="76">
          <cell r="A76">
            <v>43109</v>
          </cell>
          <cell r="B76">
            <v>4695</v>
          </cell>
          <cell r="C76">
            <v>4725</v>
          </cell>
          <cell r="D76">
            <v>4645</v>
          </cell>
          <cell r="E76">
            <v>4714.8</v>
          </cell>
          <cell r="F76">
            <v>4685.3763066202</v>
          </cell>
          <cell r="G76">
            <v>574</v>
          </cell>
          <cell r="H76">
            <v>135</v>
          </cell>
          <cell r="I76">
            <v>2689406</v>
          </cell>
          <cell r="J76">
            <v>340</v>
          </cell>
          <cell r="K76">
            <v>59.23</v>
          </cell>
          <cell r="L76">
            <v>80</v>
          </cell>
          <cell r="M76">
            <v>19.8</v>
          </cell>
        </row>
        <row r="77">
          <cell r="A77">
            <v>43108</v>
          </cell>
          <cell r="B77">
            <v>4638.95</v>
          </cell>
          <cell r="C77">
            <v>4700</v>
          </cell>
          <cell r="D77">
            <v>4600.05</v>
          </cell>
          <cell r="E77">
            <v>4693.1000000000004</v>
          </cell>
          <cell r="F77">
            <v>4646.3378995433704</v>
          </cell>
          <cell r="G77">
            <v>657</v>
          </cell>
          <cell r="H77">
            <v>207</v>
          </cell>
          <cell r="I77">
            <v>3052644</v>
          </cell>
          <cell r="J77">
            <v>360</v>
          </cell>
          <cell r="K77">
            <v>54.79</v>
          </cell>
          <cell r="L77">
            <v>99.95</v>
          </cell>
          <cell r="M77">
            <v>54.15</v>
          </cell>
        </row>
        <row r="78">
          <cell r="A78">
            <v>43105</v>
          </cell>
          <cell r="B78">
            <v>4625</v>
          </cell>
          <cell r="C78">
            <v>4640</v>
          </cell>
          <cell r="D78">
            <v>4577.45</v>
          </cell>
          <cell r="E78">
            <v>4610.3999999999996</v>
          </cell>
          <cell r="F78">
            <v>4605.6034482758596</v>
          </cell>
          <cell r="G78">
            <v>580</v>
          </cell>
          <cell r="H78">
            <v>164</v>
          </cell>
          <cell r="I78">
            <v>2671250</v>
          </cell>
          <cell r="J78">
            <v>325</v>
          </cell>
          <cell r="K78">
            <v>56.03</v>
          </cell>
          <cell r="L78">
            <v>62.55</v>
          </cell>
          <cell r="M78">
            <v>-14.6</v>
          </cell>
        </row>
        <row r="79">
          <cell r="A79">
            <v>43104</v>
          </cell>
          <cell r="B79">
            <v>4639.95</v>
          </cell>
          <cell r="C79">
            <v>4639.95</v>
          </cell>
          <cell r="D79">
            <v>4500</v>
          </cell>
          <cell r="E79">
            <v>4569.55</v>
          </cell>
          <cell r="F79">
            <v>4530.4212055974103</v>
          </cell>
          <cell r="G79">
            <v>9290</v>
          </cell>
          <cell r="H79">
            <v>325</v>
          </cell>
          <cell r="I79">
            <v>42087613</v>
          </cell>
          <cell r="J79">
            <v>6241</v>
          </cell>
          <cell r="K79">
            <v>67.180000000000007</v>
          </cell>
          <cell r="L79">
            <v>139.94999999999999</v>
          </cell>
          <cell r="M79">
            <v>-70.400000000000006</v>
          </cell>
        </row>
        <row r="80">
          <cell r="A80">
            <v>43103</v>
          </cell>
          <cell r="B80">
            <v>4510</v>
          </cell>
          <cell r="C80">
            <v>4540</v>
          </cell>
          <cell r="D80">
            <v>4445</v>
          </cell>
          <cell r="E80">
            <v>4504.1000000000004</v>
          </cell>
          <cell r="F80">
            <v>4465.3282632743303</v>
          </cell>
          <cell r="G80">
            <v>50624</v>
          </cell>
          <cell r="H80">
            <v>230</v>
          </cell>
          <cell r="I80">
            <v>226052778</v>
          </cell>
          <cell r="J80">
            <v>50350</v>
          </cell>
          <cell r="K80">
            <v>99.46</v>
          </cell>
          <cell r="L80">
            <v>95</v>
          </cell>
          <cell r="M80">
            <v>-5.9</v>
          </cell>
        </row>
        <row r="81">
          <cell r="A81">
            <v>43102</v>
          </cell>
          <cell r="B81">
            <v>4450</v>
          </cell>
          <cell r="C81">
            <v>4479</v>
          </cell>
          <cell r="D81">
            <v>4420</v>
          </cell>
          <cell r="E81">
            <v>4454.2</v>
          </cell>
          <cell r="F81">
            <v>4448.4362934362898</v>
          </cell>
          <cell r="G81">
            <v>1036</v>
          </cell>
          <cell r="H81">
            <v>192</v>
          </cell>
          <cell r="I81">
            <v>4608580</v>
          </cell>
          <cell r="J81">
            <v>842</v>
          </cell>
          <cell r="K81">
            <v>81.27</v>
          </cell>
          <cell r="L81">
            <v>59</v>
          </cell>
          <cell r="M81">
            <v>4.2</v>
          </cell>
        </row>
        <row r="82">
          <cell r="A82">
            <v>43101</v>
          </cell>
          <cell r="B82">
            <v>4513.95</v>
          </cell>
          <cell r="C82">
            <v>4513.95</v>
          </cell>
          <cell r="D82">
            <v>4450</v>
          </cell>
          <cell r="E82">
            <v>4454.3999999999996</v>
          </cell>
          <cell r="F82">
            <v>4456.1941747572801</v>
          </cell>
          <cell r="G82">
            <v>103</v>
          </cell>
          <cell r="H82">
            <v>18</v>
          </cell>
          <cell r="I82">
            <v>458988</v>
          </cell>
          <cell r="J82">
            <v>84</v>
          </cell>
          <cell r="K82">
            <v>81.55</v>
          </cell>
          <cell r="L82">
            <v>63.95</v>
          </cell>
          <cell r="M82">
            <v>-59.55</v>
          </cell>
        </row>
        <row r="83">
          <cell r="A83">
            <v>43098</v>
          </cell>
          <cell r="B83">
            <v>4455</v>
          </cell>
          <cell r="C83">
            <v>4469.7</v>
          </cell>
          <cell r="D83">
            <v>4376.6000000000004</v>
          </cell>
          <cell r="E83">
            <v>4457</v>
          </cell>
          <cell r="F83">
            <v>4441.7001703577498</v>
          </cell>
          <cell r="G83">
            <v>587</v>
          </cell>
          <cell r="H83">
            <v>233</v>
          </cell>
          <cell r="I83">
            <v>2607278</v>
          </cell>
          <cell r="J83">
            <v>368</v>
          </cell>
          <cell r="K83">
            <v>62.69</v>
          </cell>
          <cell r="L83">
            <v>93.1</v>
          </cell>
          <cell r="M83">
            <v>2</v>
          </cell>
        </row>
        <row r="84">
          <cell r="A84">
            <v>43097</v>
          </cell>
          <cell r="B84">
            <v>4388.75</v>
          </cell>
          <cell r="C84">
            <v>4480</v>
          </cell>
          <cell r="D84">
            <v>4388.75</v>
          </cell>
          <cell r="E84">
            <v>4473.1000000000004</v>
          </cell>
          <cell r="F84">
            <v>4439.2118343195198</v>
          </cell>
          <cell r="G84">
            <v>845</v>
          </cell>
          <cell r="H84">
            <v>192</v>
          </cell>
          <cell r="I84">
            <v>3751134</v>
          </cell>
          <cell r="J84">
            <v>603</v>
          </cell>
          <cell r="K84">
            <v>71.36</v>
          </cell>
          <cell r="L84">
            <v>91.25</v>
          </cell>
          <cell r="M84">
            <v>84.35</v>
          </cell>
        </row>
        <row r="85">
          <cell r="A85">
            <v>43096</v>
          </cell>
          <cell r="B85">
            <v>4339.45</v>
          </cell>
          <cell r="C85">
            <v>4430</v>
          </cell>
          <cell r="D85">
            <v>4310</v>
          </cell>
          <cell r="E85">
            <v>4378.6499999999996</v>
          </cell>
          <cell r="F85">
            <v>4368.1959262851597</v>
          </cell>
          <cell r="G85">
            <v>1031</v>
          </cell>
          <cell r="H85">
            <v>263</v>
          </cell>
          <cell r="I85">
            <v>4503610</v>
          </cell>
          <cell r="J85">
            <v>683</v>
          </cell>
          <cell r="K85">
            <v>66.25</v>
          </cell>
          <cell r="L85">
            <v>120</v>
          </cell>
          <cell r="M85">
            <v>39.200000000000003</v>
          </cell>
        </row>
        <row r="86">
          <cell r="A86">
            <v>43095</v>
          </cell>
          <cell r="B86">
            <v>4330</v>
          </cell>
          <cell r="C86">
            <v>4339.7</v>
          </cell>
          <cell r="D86">
            <v>4293.95</v>
          </cell>
          <cell r="E86">
            <v>4322.2</v>
          </cell>
          <cell r="F86">
            <v>4311.9335260115604</v>
          </cell>
          <cell r="G86">
            <v>346</v>
          </cell>
          <cell r="H86">
            <v>119</v>
          </cell>
          <cell r="I86">
            <v>1491929</v>
          </cell>
          <cell r="J86">
            <v>216</v>
          </cell>
          <cell r="K86">
            <v>62.43</v>
          </cell>
          <cell r="L86">
            <v>45.75</v>
          </cell>
          <cell r="M86">
            <v>-7.8</v>
          </cell>
        </row>
        <row r="87">
          <cell r="A87">
            <v>43091</v>
          </cell>
          <cell r="B87">
            <v>4241.6000000000004</v>
          </cell>
          <cell r="C87">
            <v>4322</v>
          </cell>
          <cell r="D87">
            <v>4241</v>
          </cell>
          <cell r="E87">
            <v>4315.3999999999996</v>
          </cell>
          <cell r="F87">
            <v>4264.3672768878696</v>
          </cell>
          <cell r="G87">
            <v>874</v>
          </cell>
          <cell r="H87">
            <v>246</v>
          </cell>
          <cell r="I87">
            <v>3727057</v>
          </cell>
          <cell r="J87">
            <v>636</v>
          </cell>
          <cell r="K87">
            <v>72.77</v>
          </cell>
          <cell r="L87">
            <v>81</v>
          </cell>
          <cell r="M87">
            <v>73.8</v>
          </cell>
        </row>
        <row r="88">
          <cell r="A88">
            <v>43090</v>
          </cell>
          <cell r="B88">
            <v>4219.55</v>
          </cell>
          <cell r="C88">
            <v>4295</v>
          </cell>
          <cell r="D88">
            <v>4218</v>
          </cell>
          <cell r="E88">
            <v>4265.6499999999996</v>
          </cell>
          <cell r="F88">
            <v>4245.7351351351299</v>
          </cell>
          <cell r="G88">
            <v>185</v>
          </cell>
          <cell r="H88">
            <v>78</v>
          </cell>
          <cell r="I88">
            <v>785461</v>
          </cell>
          <cell r="J88">
            <v>125</v>
          </cell>
          <cell r="K88">
            <v>67.569999999999993</v>
          </cell>
          <cell r="L88">
            <v>77</v>
          </cell>
          <cell r="M88">
            <v>46.1</v>
          </cell>
        </row>
        <row r="89">
          <cell r="A89">
            <v>43089</v>
          </cell>
          <cell r="B89">
            <v>4195</v>
          </cell>
          <cell r="C89">
            <v>4257.95</v>
          </cell>
          <cell r="D89">
            <v>4175</v>
          </cell>
          <cell r="E89">
            <v>4228.75</v>
          </cell>
          <cell r="F89">
            <v>4229.2821473158501</v>
          </cell>
          <cell r="G89">
            <v>801</v>
          </cell>
          <cell r="H89">
            <v>246</v>
          </cell>
          <cell r="I89">
            <v>3387655</v>
          </cell>
          <cell r="J89">
            <v>473</v>
          </cell>
          <cell r="K89">
            <v>59.05</v>
          </cell>
          <cell r="L89">
            <v>82.95</v>
          </cell>
          <cell r="M89">
            <v>33.75</v>
          </cell>
        </row>
        <row r="90">
          <cell r="A90">
            <v>43088</v>
          </cell>
          <cell r="B90">
            <v>4084.95</v>
          </cell>
          <cell r="C90">
            <v>4194</v>
          </cell>
          <cell r="D90">
            <v>4064.3</v>
          </cell>
          <cell r="E90">
            <v>4155.3500000000004</v>
          </cell>
          <cell r="F90">
            <v>4116.99215070643</v>
          </cell>
          <cell r="G90">
            <v>637</v>
          </cell>
          <cell r="H90">
            <v>233</v>
          </cell>
          <cell r="I90">
            <v>2622524</v>
          </cell>
          <cell r="J90">
            <v>348</v>
          </cell>
          <cell r="K90">
            <v>54.63</v>
          </cell>
          <cell r="L90">
            <v>129.69999999999999</v>
          </cell>
          <cell r="M90">
            <v>70.400000000000006</v>
          </cell>
        </row>
        <row r="91">
          <cell r="A91">
            <v>43087</v>
          </cell>
          <cell r="B91">
            <v>3999</v>
          </cell>
          <cell r="C91">
            <v>4121</v>
          </cell>
          <cell r="D91">
            <v>3999</v>
          </cell>
          <cell r="E91">
            <v>4085</v>
          </cell>
          <cell r="F91">
            <v>4050.3251088534098</v>
          </cell>
          <cell r="G91">
            <v>689</v>
          </cell>
          <cell r="H91">
            <v>156</v>
          </cell>
          <cell r="I91">
            <v>2790674</v>
          </cell>
          <cell r="J91">
            <v>534</v>
          </cell>
          <cell r="K91">
            <v>77.5</v>
          </cell>
          <cell r="L91">
            <v>122</v>
          </cell>
          <cell r="M91">
            <v>86</v>
          </cell>
        </row>
        <row r="92">
          <cell r="A92">
            <v>43084</v>
          </cell>
          <cell r="B92">
            <v>3940</v>
          </cell>
          <cell r="C92">
            <v>4044</v>
          </cell>
          <cell r="D92">
            <v>3940</v>
          </cell>
          <cell r="E92">
            <v>4024.55</v>
          </cell>
          <cell r="F92">
            <v>3997.4989106753801</v>
          </cell>
          <cell r="G92">
            <v>459</v>
          </cell>
          <cell r="H92">
            <v>84</v>
          </cell>
          <cell r="I92">
            <v>1834852</v>
          </cell>
          <cell r="J92">
            <v>246</v>
          </cell>
          <cell r="K92">
            <v>53.59</v>
          </cell>
          <cell r="L92">
            <v>104</v>
          </cell>
          <cell r="M92">
            <v>84.55</v>
          </cell>
        </row>
        <row r="93">
          <cell r="A93">
            <v>43083</v>
          </cell>
          <cell r="B93">
            <v>4012.95</v>
          </cell>
          <cell r="C93">
            <v>4012.95</v>
          </cell>
          <cell r="D93">
            <v>3926</v>
          </cell>
          <cell r="E93">
            <v>3939.1</v>
          </cell>
          <cell r="F93">
            <v>3944.5924812029998</v>
          </cell>
          <cell r="G93">
            <v>665</v>
          </cell>
          <cell r="H93">
            <v>101</v>
          </cell>
          <cell r="I93">
            <v>2623154</v>
          </cell>
          <cell r="J93">
            <v>410</v>
          </cell>
          <cell r="K93">
            <v>61.65</v>
          </cell>
          <cell r="L93">
            <v>86.95</v>
          </cell>
          <cell r="M93">
            <v>-73.849999999999994</v>
          </cell>
        </row>
        <row r="94">
          <cell r="A94">
            <v>43082</v>
          </cell>
          <cell r="B94">
            <v>3965.7</v>
          </cell>
          <cell r="C94">
            <v>4000</v>
          </cell>
          <cell r="D94">
            <v>3965.7</v>
          </cell>
          <cell r="E94">
            <v>3983.8</v>
          </cell>
          <cell r="F94">
            <v>3984.9633523071302</v>
          </cell>
          <cell r="G94">
            <v>41285</v>
          </cell>
          <cell r="H94">
            <v>72</v>
          </cell>
          <cell r="I94">
            <v>164519212</v>
          </cell>
          <cell r="J94">
            <v>41185</v>
          </cell>
          <cell r="K94">
            <v>99.76</v>
          </cell>
          <cell r="L94">
            <v>34.299999999999997</v>
          </cell>
          <cell r="M94">
            <v>18.100000000000001</v>
          </cell>
        </row>
        <row r="95">
          <cell r="A95">
            <v>43081</v>
          </cell>
          <cell r="B95">
            <v>3998</v>
          </cell>
          <cell r="C95">
            <v>4024</v>
          </cell>
          <cell r="D95">
            <v>3973.35</v>
          </cell>
          <cell r="E95">
            <v>4001.95</v>
          </cell>
          <cell r="F95">
            <v>4006.9101796407099</v>
          </cell>
          <cell r="G95">
            <v>167</v>
          </cell>
          <cell r="H95">
            <v>50</v>
          </cell>
          <cell r="I95">
            <v>669154</v>
          </cell>
          <cell r="J95">
            <v>98</v>
          </cell>
          <cell r="K95">
            <v>58.68</v>
          </cell>
          <cell r="L95">
            <v>50.65</v>
          </cell>
          <cell r="M95">
            <v>3.95</v>
          </cell>
        </row>
        <row r="96">
          <cell r="A96">
            <v>43080</v>
          </cell>
          <cell r="B96">
            <v>4000.5</v>
          </cell>
          <cell r="C96">
            <v>4057</v>
          </cell>
          <cell r="D96">
            <v>3986.85</v>
          </cell>
          <cell r="E96">
            <v>4038.85</v>
          </cell>
          <cell r="F96">
            <v>4018.81896551724</v>
          </cell>
          <cell r="G96">
            <v>232</v>
          </cell>
          <cell r="H96">
            <v>55</v>
          </cell>
          <cell r="I96">
            <v>932366</v>
          </cell>
          <cell r="J96">
            <v>156</v>
          </cell>
          <cell r="K96">
            <v>67.239999999999995</v>
          </cell>
          <cell r="L96">
            <v>70.150000000000006</v>
          </cell>
          <cell r="M96">
            <v>38.35</v>
          </cell>
        </row>
        <row r="97">
          <cell r="A97">
            <v>43077</v>
          </cell>
          <cell r="B97">
            <v>3963.25</v>
          </cell>
          <cell r="C97">
            <v>3998</v>
          </cell>
          <cell r="D97">
            <v>3960</v>
          </cell>
          <cell r="E97">
            <v>3989.7</v>
          </cell>
          <cell r="F97">
            <v>3976.7384196185199</v>
          </cell>
          <cell r="G97">
            <v>367</v>
          </cell>
          <cell r="H97">
            <v>107</v>
          </cell>
          <cell r="I97">
            <v>1459463</v>
          </cell>
          <cell r="J97">
            <v>224</v>
          </cell>
          <cell r="K97">
            <v>61.04</v>
          </cell>
          <cell r="L97">
            <v>38</v>
          </cell>
          <cell r="M97">
            <v>26.45</v>
          </cell>
        </row>
        <row r="98">
          <cell r="A98">
            <v>43076</v>
          </cell>
          <cell r="B98">
            <v>3945</v>
          </cell>
          <cell r="C98">
            <v>3980</v>
          </cell>
          <cell r="D98">
            <v>3930.6</v>
          </cell>
          <cell r="E98">
            <v>3965.5</v>
          </cell>
          <cell r="F98">
            <v>3960.2880434782601</v>
          </cell>
          <cell r="G98">
            <v>368</v>
          </cell>
          <cell r="H98">
            <v>117</v>
          </cell>
          <cell r="I98">
            <v>1457386</v>
          </cell>
          <cell r="J98">
            <v>225</v>
          </cell>
          <cell r="K98">
            <v>61.14</v>
          </cell>
          <cell r="L98">
            <v>49.4</v>
          </cell>
          <cell r="M98">
            <v>20.5</v>
          </cell>
        </row>
        <row r="99">
          <cell r="A99">
            <v>43075</v>
          </cell>
          <cell r="B99">
            <v>3950</v>
          </cell>
          <cell r="C99">
            <v>3950</v>
          </cell>
          <cell r="D99">
            <v>3932</v>
          </cell>
          <cell r="E99">
            <v>3940</v>
          </cell>
          <cell r="F99">
            <v>3938.71604938271</v>
          </cell>
          <cell r="G99">
            <v>81</v>
          </cell>
          <cell r="H99">
            <v>19</v>
          </cell>
          <cell r="I99">
            <v>319036</v>
          </cell>
          <cell r="J99">
            <v>65</v>
          </cell>
          <cell r="K99">
            <v>80.25</v>
          </cell>
          <cell r="L99">
            <v>18</v>
          </cell>
          <cell r="M99">
            <v>-10</v>
          </cell>
        </row>
        <row r="100">
          <cell r="A100">
            <v>43074</v>
          </cell>
          <cell r="B100">
            <v>3973.7</v>
          </cell>
          <cell r="C100">
            <v>3973.7</v>
          </cell>
          <cell r="D100">
            <v>3916.2</v>
          </cell>
          <cell r="E100">
            <v>3935.65</v>
          </cell>
          <cell r="F100">
            <v>3938.50282485875</v>
          </cell>
          <cell r="G100">
            <v>177</v>
          </cell>
          <cell r="H100">
            <v>48</v>
          </cell>
          <cell r="I100">
            <v>697115</v>
          </cell>
          <cell r="J100">
            <v>108</v>
          </cell>
          <cell r="K100">
            <v>61.02</v>
          </cell>
          <cell r="L100">
            <v>57.5</v>
          </cell>
          <cell r="M100">
            <v>-38.049999999999997</v>
          </cell>
        </row>
        <row r="101">
          <cell r="A101">
            <v>43073</v>
          </cell>
          <cell r="B101">
            <v>3975.7</v>
          </cell>
          <cell r="C101">
            <v>4030.85</v>
          </cell>
          <cell r="D101">
            <v>3910</v>
          </cell>
          <cell r="E101">
            <v>3961.15</v>
          </cell>
          <cell r="F101">
            <v>3959.9650349650301</v>
          </cell>
          <cell r="G101">
            <v>429</v>
          </cell>
          <cell r="H101">
            <v>100</v>
          </cell>
          <cell r="I101">
            <v>1698825</v>
          </cell>
          <cell r="J101">
            <v>187</v>
          </cell>
          <cell r="K101">
            <v>43.59</v>
          </cell>
          <cell r="L101">
            <v>120.85</v>
          </cell>
          <cell r="M101">
            <v>-14.55</v>
          </cell>
        </row>
        <row r="102">
          <cell r="A102">
            <v>43070</v>
          </cell>
          <cell r="B102">
            <v>4021.15</v>
          </cell>
          <cell r="C102">
            <v>4042.85</v>
          </cell>
          <cell r="D102">
            <v>3980.1</v>
          </cell>
          <cell r="E102">
            <v>3987.8</v>
          </cell>
          <cell r="F102">
            <v>4005.2774869109899</v>
          </cell>
          <cell r="G102">
            <v>191</v>
          </cell>
          <cell r="H102">
            <v>77</v>
          </cell>
          <cell r="I102">
            <v>765008</v>
          </cell>
          <cell r="J102">
            <v>77</v>
          </cell>
          <cell r="K102">
            <v>40.31</v>
          </cell>
          <cell r="L102">
            <v>62.75</v>
          </cell>
          <cell r="M102">
            <v>-33.35</v>
          </cell>
        </row>
        <row r="103">
          <cell r="A103">
            <v>43069</v>
          </cell>
          <cell r="B103">
            <v>3953.7</v>
          </cell>
          <cell r="C103">
            <v>4074</v>
          </cell>
          <cell r="D103">
            <v>3932</v>
          </cell>
          <cell r="E103">
            <v>4031.7</v>
          </cell>
          <cell r="F103">
            <v>4020.9469240048202</v>
          </cell>
          <cell r="G103">
            <v>829</v>
          </cell>
          <cell r="H103">
            <v>201</v>
          </cell>
          <cell r="I103">
            <v>3333365</v>
          </cell>
          <cell r="J103">
            <v>421</v>
          </cell>
          <cell r="K103">
            <v>50.78</v>
          </cell>
          <cell r="L103">
            <v>142</v>
          </cell>
          <cell r="M103">
            <v>78</v>
          </cell>
        </row>
        <row r="104">
          <cell r="A104">
            <v>43068</v>
          </cell>
          <cell r="B104">
            <v>3968.55</v>
          </cell>
          <cell r="C104">
            <v>4048</v>
          </cell>
          <cell r="D104">
            <v>3920</v>
          </cell>
          <cell r="E104">
            <v>3956.75</v>
          </cell>
          <cell r="F104">
            <v>3969.9560761346902</v>
          </cell>
          <cell r="G104">
            <v>683</v>
          </cell>
          <cell r="H104">
            <v>131</v>
          </cell>
          <cell r="I104">
            <v>2711480</v>
          </cell>
          <cell r="J104">
            <v>399</v>
          </cell>
          <cell r="K104">
            <v>58.42</v>
          </cell>
          <cell r="L104">
            <v>128</v>
          </cell>
          <cell r="M104">
            <v>-11.8</v>
          </cell>
        </row>
        <row r="105">
          <cell r="A105">
            <v>43067</v>
          </cell>
          <cell r="B105">
            <v>4000</v>
          </cell>
          <cell r="C105">
            <v>4044.85</v>
          </cell>
          <cell r="D105">
            <v>3900</v>
          </cell>
          <cell r="E105">
            <v>3934.05</v>
          </cell>
          <cell r="F105">
            <v>3988.2194377962301</v>
          </cell>
          <cell r="G105">
            <v>21309</v>
          </cell>
          <cell r="H105">
            <v>141</v>
          </cell>
          <cell r="I105">
            <v>84984968</v>
          </cell>
          <cell r="J105">
            <v>21080</v>
          </cell>
          <cell r="K105">
            <v>98.93</v>
          </cell>
          <cell r="L105">
            <v>144.85</v>
          </cell>
          <cell r="M105">
            <v>-65.95</v>
          </cell>
        </row>
        <row r="106">
          <cell r="A106">
            <v>43066</v>
          </cell>
          <cell r="B106">
            <v>3958.05</v>
          </cell>
          <cell r="C106">
            <v>4000</v>
          </cell>
          <cell r="D106">
            <v>3958.05</v>
          </cell>
          <cell r="E106">
            <v>3981</v>
          </cell>
          <cell r="F106">
            <v>3974.2344827586198</v>
          </cell>
          <cell r="G106">
            <v>145</v>
          </cell>
          <cell r="H106">
            <v>38</v>
          </cell>
          <cell r="I106">
            <v>576264</v>
          </cell>
          <cell r="J106">
            <v>108</v>
          </cell>
          <cell r="K106">
            <v>74.48</v>
          </cell>
          <cell r="L106">
            <v>41.95</v>
          </cell>
          <cell r="M106">
            <v>22.95</v>
          </cell>
        </row>
        <row r="107">
          <cell r="A107">
            <v>43063</v>
          </cell>
          <cell r="B107">
            <v>3975</v>
          </cell>
          <cell r="C107">
            <v>4038.55</v>
          </cell>
          <cell r="D107">
            <v>3950</v>
          </cell>
          <cell r="E107">
            <v>3989.05</v>
          </cell>
          <cell r="F107">
            <v>3977.23441396508</v>
          </cell>
          <cell r="G107">
            <v>401</v>
          </cell>
          <cell r="H107">
            <v>112</v>
          </cell>
          <cell r="I107">
            <v>1594871</v>
          </cell>
          <cell r="J107">
            <v>279</v>
          </cell>
          <cell r="K107">
            <v>69.58</v>
          </cell>
          <cell r="L107">
            <v>88.55</v>
          </cell>
          <cell r="M107">
            <v>14.05</v>
          </cell>
        </row>
        <row r="108">
          <cell r="A108">
            <v>43062</v>
          </cell>
          <cell r="B108">
            <v>4023.25</v>
          </cell>
          <cell r="C108">
            <v>4023.3</v>
          </cell>
          <cell r="D108">
            <v>3962.5</v>
          </cell>
          <cell r="E108">
            <v>3975.55</v>
          </cell>
          <cell r="F108">
            <v>3983.640625</v>
          </cell>
          <cell r="G108">
            <v>128</v>
          </cell>
          <cell r="H108">
            <v>40</v>
          </cell>
          <cell r="I108">
            <v>509906</v>
          </cell>
          <cell r="J108">
            <v>71</v>
          </cell>
          <cell r="K108">
            <v>55.47</v>
          </cell>
          <cell r="L108">
            <v>60.8</v>
          </cell>
          <cell r="M108">
            <v>-47.7</v>
          </cell>
        </row>
        <row r="109">
          <cell r="A109">
            <v>43061</v>
          </cell>
          <cell r="B109">
            <v>4002.4</v>
          </cell>
          <cell r="C109">
            <v>4010.05</v>
          </cell>
          <cell r="D109">
            <v>3952</v>
          </cell>
          <cell r="E109">
            <v>3982.4</v>
          </cell>
          <cell r="F109">
            <v>3989.0916030534299</v>
          </cell>
          <cell r="G109">
            <v>524</v>
          </cell>
          <cell r="H109">
            <v>157</v>
          </cell>
          <cell r="I109">
            <v>2090284</v>
          </cell>
          <cell r="J109">
            <v>337</v>
          </cell>
          <cell r="K109">
            <v>64.31</v>
          </cell>
          <cell r="L109">
            <v>58.05</v>
          </cell>
          <cell r="M109">
            <v>-20</v>
          </cell>
        </row>
        <row r="110">
          <cell r="A110">
            <v>43060</v>
          </cell>
          <cell r="B110">
            <v>4001</v>
          </cell>
          <cell r="C110">
            <v>4033</v>
          </cell>
          <cell r="D110">
            <v>3936.25</v>
          </cell>
          <cell r="E110">
            <v>4002.4</v>
          </cell>
          <cell r="F110">
            <v>3979.6736401673602</v>
          </cell>
          <cell r="G110">
            <v>478</v>
          </cell>
          <cell r="H110">
            <v>128</v>
          </cell>
          <cell r="I110">
            <v>1902284</v>
          </cell>
          <cell r="J110">
            <v>255</v>
          </cell>
          <cell r="K110">
            <v>53.35</v>
          </cell>
          <cell r="L110">
            <v>96.75</v>
          </cell>
          <cell r="M110">
            <v>1.4</v>
          </cell>
        </row>
        <row r="111">
          <cell r="A111">
            <v>43059</v>
          </cell>
          <cell r="B111">
            <v>4003.95</v>
          </cell>
          <cell r="C111">
            <v>4021.85</v>
          </cell>
          <cell r="D111">
            <v>3980.05</v>
          </cell>
          <cell r="E111">
            <v>3992.1</v>
          </cell>
          <cell r="F111">
            <v>3996.9497487437102</v>
          </cell>
          <cell r="G111">
            <v>199</v>
          </cell>
          <cell r="H111">
            <v>88</v>
          </cell>
          <cell r="I111">
            <v>795393</v>
          </cell>
          <cell r="J111">
            <v>102</v>
          </cell>
          <cell r="K111">
            <v>51.26</v>
          </cell>
          <cell r="L111">
            <v>41.8</v>
          </cell>
          <cell r="M111">
            <v>-11.85</v>
          </cell>
        </row>
        <row r="112">
          <cell r="A112">
            <v>43056</v>
          </cell>
          <cell r="B112">
            <v>3979.3</v>
          </cell>
          <cell r="C112">
            <v>4074.95</v>
          </cell>
          <cell r="D112">
            <v>3970.25</v>
          </cell>
          <cell r="E112">
            <v>3995.9</v>
          </cell>
          <cell r="F112">
            <v>4029.7627401837899</v>
          </cell>
          <cell r="G112">
            <v>26334</v>
          </cell>
          <cell r="H112">
            <v>288</v>
          </cell>
          <cell r="I112">
            <v>106119772</v>
          </cell>
          <cell r="J112">
            <v>25596</v>
          </cell>
          <cell r="K112">
            <v>97.2</v>
          </cell>
          <cell r="L112">
            <v>104.7</v>
          </cell>
          <cell r="M112">
            <v>16.600000000000001</v>
          </cell>
        </row>
        <row r="113">
          <cell r="A113">
            <v>43055</v>
          </cell>
          <cell r="B113">
            <v>3850.35</v>
          </cell>
          <cell r="C113">
            <v>4044</v>
          </cell>
          <cell r="D113">
            <v>3850</v>
          </cell>
          <cell r="E113">
            <v>3970.25</v>
          </cell>
          <cell r="F113">
            <v>3879.4190154077401</v>
          </cell>
          <cell r="G113">
            <v>15966</v>
          </cell>
          <cell r="H113">
            <v>798</v>
          </cell>
          <cell r="I113">
            <v>61938804</v>
          </cell>
          <cell r="J113">
            <v>14342</v>
          </cell>
          <cell r="K113">
            <v>89.83</v>
          </cell>
          <cell r="L113">
            <v>194</v>
          </cell>
          <cell r="M113">
            <v>119.9</v>
          </cell>
        </row>
        <row r="114">
          <cell r="A114">
            <v>43054</v>
          </cell>
          <cell r="B114">
            <v>3889.4</v>
          </cell>
          <cell r="C114">
            <v>3889.4</v>
          </cell>
          <cell r="D114">
            <v>3809.95</v>
          </cell>
          <cell r="E114">
            <v>3850.8</v>
          </cell>
          <cell r="F114">
            <v>3848.4533762057799</v>
          </cell>
          <cell r="G114">
            <v>622</v>
          </cell>
          <cell r="H114">
            <v>191</v>
          </cell>
          <cell r="I114">
            <v>2393738</v>
          </cell>
          <cell r="J114">
            <v>335</v>
          </cell>
          <cell r="K114">
            <v>53.86</v>
          </cell>
          <cell r="L114">
            <v>79.45</v>
          </cell>
          <cell r="M114">
            <v>-38.6</v>
          </cell>
        </row>
        <row r="115">
          <cell r="A115">
            <v>43053</v>
          </cell>
          <cell r="B115">
            <v>3906.95</v>
          </cell>
          <cell r="C115">
            <v>3914</v>
          </cell>
          <cell r="D115">
            <v>3860.25</v>
          </cell>
          <cell r="E115">
            <v>3887.65</v>
          </cell>
          <cell r="F115">
            <v>3886.98368298368</v>
          </cell>
          <cell r="G115">
            <v>429</v>
          </cell>
          <cell r="H115">
            <v>171</v>
          </cell>
          <cell r="I115">
            <v>1667516</v>
          </cell>
          <cell r="J115">
            <v>185</v>
          </cell>
          <cell r="K115">
            <v>43.12</v>
          </cell>
          <cell r="L115">
            <v>53.75</v>
          </cell>
          <cell r="M115">
            <v>-19.3</v>
          </cell>
        </row>
        <row r="116">
          <cell r="A116">
            <v>43052</v>
          </cell>
          <cell r="B116">
            <v>3925.8</v>
          </cell>
          <cell r="C116">
            <v>3952.6</v>
          </cell>
          <cell r="D116">
            <v>3890</v>
          </cell>
          <cell r="E116">
            <v>3912.15</v>
          </cell>
          <cell r="F116">
            <v>3920.9576923076902</v>
          </cell>
          <cell r="G116">
            <v>780</v>
          </cell>
          <cell r="H116">
            <v>167</v>
          </cell>
          <cell r="I116">
            <v>3058347</v>
          </cell>
          <cell r="J116">
            <v>516</v>
          </cell>
          <cell r="K116">
            <v>66.150000000000006</v>
          </cell>
          <cell r="L116">
            <v>62.6</v>
          </cell>
          <cell r="M116">
            <v>-13.65</v>
          </cell>
        </row>
        <row r="117">
          <cell r="A117">
            <v>43049</v>
          </cell>
          <cell r="B117">
            <v>3900.1</v>
          </cell>
          <cell r="C117">
            <v>3935</v>
          </cell>
          <cell r="D117">
            <v>3897.55</v>
          </cell>
          <cell r="E117">
            <v>3919.15</v>
          </cell>
          <cell r="F117">
            <v>3915.2858866103702</v>
          </cell>
          <cell r="G117">
            <v>829</v>
          </cell>
          <cell r="H117">
            <v>183</v>
          </cell>
          <cell r="I117">
            <v>3245772</v>
          </cell>
          <cell r="J117">
            <v>501</v>
          </cell>
          <cell r="K117">
            <v>60.43</v>
          </cell>
          <cell r="L117">
            <v>37.450000000000003</v>
          </cell>
          <cell r="M117">
            <v>19.05</v>
          </cell>
        </row>
        <row r="118">
          <cell r="A118">
            <v>43048</v>
          </cell>
          <cell r="B118">
            <v>3890</v>
          </cell>
          <cell r="C118">
            <v>3919.95</v>
          </cell>
          <cell r="D118">
            <v>3859</v>
          </cell>
          <cell r="E118">
            <v>3889.75</v>
          </cell>
          <cell r="F118">
            <v>3878.5123762376202</v>
          </cell>
          <cell r="G118">
            <v>404</v>
          </cell>
          <cell r="H118">
            <v>138</v>
          </cell>
          <cell r="I118">
            <v>1566919</v>
          </cell>
          <cell r="J118">
            <v>241</v>
          </cell>
          <cell r="K118">
            <v>59.65</v>
          </cell>
          <cell r="L118">
            <v>60.95</v>
          </cell>
          <cell r="M118">
            <v>-0.25</v>
          </cell>
        </row>
        <row r="119">
          <cell r="A119">
            <v>43047</v>
          </cell>
          <cell r="B119">
            <v>3900</v>
          </cell>
          <cell r="C119">
            <v>3935</v>
          </cell>
          <cell r="D119">
            <v>3801.3</v>
          </cell>
          <cell r="E119">
            <v>3851.25</v>
          </cell>
          <cell r="F119">
            <v>3860.72469325153</v>
          </cell>
          <cell r="G119">
            <v>1304</v>
          </cell>
          <cell r="H119">
            <v>334</v>
          </cell>
          <cell r="I119">
            <v>5034385</v>
          </cell>
          <cell r="J119">
            <v>802</v>
          </cell>
          <cell r="K119">
            <v>61.5</v>
          </cell>
          <cell r="L119">
            <v>133.69999999999999</v>
          </cell>
          <cell r="M119">
            <v>-48.75</v>
          </cell>
        </row>
        <row r="120">
          <cell r="A120">
            <v>43046</v>
          </cell>
          <cell r="B120">
            <v>3851.2</v>
          </cell>
          <cell r="C120">
            <v>3939</v>
          </cell>
          <cell r="D120">
            <v>3851.05</v>
          </cell>
          <cell r="E120">
            <v>3893.85</v>
          </cell>
          <cell r="F120">
            <v>3900.96381243628</v>
          </cell>
          <cell r="G120">
            <v>3924</v>
          </cell>
          <cell r="H120">
            <v>648</v>
          </cell>
          <cell r="I120">
            <v>15307382</v>
          </cell>
          <cell r="J120">
            <v>1282</v>
          </cell>
          <cell r="K120">
            <v>32.67</v>
          </cell>
          <cell r="L120">
            <v>87.95</v>
          </cell>
          <cell r="M120">
            <v>42.65</v>
          </cell>
        </row>
        <row r="121">
          <cell r="A121">
            <v>43045</v>
          </cell>
          <cell r="B121">
            <v>3850</v>
          </cell>
          <cell r="C121">
            <v>3890</v>
          </cell>
          <cell r="D121">
            <v>3825</v>
          </cell>
          <cell r="E121">
            <v>3862.35</v>
          </cell>
          <cell r="F121">
            <v>3854.87352507374</v>
          </cell>
          <cell r="G121">
            <v>2712</v>
          </cell>
          <cell r="H121">
            <v>231</v>
          </cell>
          <cell r="I121">
            <v>10454417</v>
          </cell>
          <cell r="J121">
            <v>1997</v>
          </cell>
          <cell r="K121">
            <v>73.64</v>
          </cell>
          <cell r="L121">
            <v>65</v>
          </cell>
          <cell r="M121">
            <v>12.35</v>
          </cell>
        </row>
        <row r="122">
          <cell r="A122">
            <v>43042</v>
          </cell>
          <cell r="B122">
            <v>3756.55</v>
          </cell>
          <cell r="C122">
            <v>3850</v>
          </cell>
          <cell r="D122">
            <v>3756.55</v>
          </cell>
          <cell r="E122">
            <v>3821.35</v>
          </cell>
          <cell r="F122">
            <v>3800.07940207306</v>
          </cell>
          <cell r="G122">
            <v>204239</v>
          </cell>
          <cell r="H122">
            <v>295</v>
          </cell>
          <cell r="I122">
            <v>776124417</v>
          </cell>
          <cell r="J122">
            <v>202574</v>
          </cell>
          <cell r="K122">
            <v>99.18</v>
          </cell>
          <cell r="L122">
            <v>93.45</v>
          </cell>
          <cell r="M122">
            <v>64.8</v>
          </cell>
        </row>
        <row r="123">
          <cell r="A123">
            <v>43041</v>
          </cell>
          <cell r="B123">
            <v>3800</v>
          </cell>
          <cell r="C123">
            <v>3840</v>
          </cell>
          <cell r="D123">
            <v>3745</v>
          </cell>
          <cell r="E123">
            <v>3752.9</v>
          </cell>
          <cell r="F123">
            <v>3751.9273630940602</v>
          </cell>
          <cell r="G123">
            <v>187921</v>
          </cell>
          <cell r="H123">
            <v>877</v>
          </cell>
          <cell r="I123">
            <v>705065942</v>
          </cell>
          <cell r="J123">
            <v>138119</v>
          </cell>
          <cell r="K123">
            <v>73.5</v>
          </cell>
          <cell r="L123">
            <v>95</v>
          </cell>
          <cell r="M123">
            <v>-47.1</v>
          </cell>
        </row>
        <row r="124">
          <cell r="A124">
            <v>43040</v>
          </cell>
          <cell r="B124">
            <v>3846</v>
          </cell>
          <cell r="C124">
            <v>3860.05</v>
          </cell>
          <cell r="D124">
            <v>3793.7</v>
          </cell>
          <cell r="E124">
            <v>3831.35</v>
          </cell>
          <cell r="F124">
            <v>3813.28499050031</v>
          </cell>
          <cell r="G124">
            <v>1579</v>
          </cell>
          <cell r="H124">
            <v>311</v>
          </cell>
          <cell r="I124">
            <v>6021177</v>
          </cell>
          <cell r="J124">
            <v>631</v>
          </cell>
          <cell r="K124">
            <v>39.96</v>
          </cell>
          <cell r="L124">
            <v>66.349999999999994</v>
          </cell>
          <cell r="M124">
            <v>-14.65</v>
          </cell>
        </row>
        <row r="125">
          <cell r="A125">
            <v>43039</v>
          </cell>
          <cell r="B125">
            <v>3804.05</v>
          </cell>
          <cell r="C125">
            <v>3870</v>
          </cell>
          <cell r="D125">
            <v>3803.25</v>
          </cell>
          <cell r="E125">
            <v>3848.4</v>
          </cell>
          <cell r="F125">
            <v>3833.8335901386699</v>
          </cell>
          <cell r="G125">
            <v>649</v>
          </cell>
          <cell r="H125">
            <v>185</v>
          </cell>
          <cell r="I125">
            <v>2488158</v>
          </cell>
          <cell r="J125">
            <v>343</v>
          </cell>
          <cell r="K125">
            <v>52.85</v>
          </cell>
          <cell r="L125">
            <v>66.75</v>
          </cell>
          <cell r="M125">
            <v>44.35</v>
          </cell>
        </row>
        <row r="126">
          <cell r="A126">
            <v>43038</v>
          </cell>
          <cell r="B126">
            <v>3985</v>
          </cell>
          <cell r="C126">
            <v>3985</v>
          </cell>
          <cell r="D126">
            <v>3795.1</v>
          </cell>
          <cell r="E126">
            <v>3829.1</v>
          </cell>
          <cell r="F126">
            <v>3810.4091456076999</v>
          </cell>
          <cell r="G126">
            <v>831</v>
          </cell>
          <cell r="H126">
            <v>117</v>
          </cell>
          <cell r="I126">
            <v>3166450</v>
          </cell>
          <cell r="J126">
            <v>526</v>
          </cell>
          <cell r="K126">
            <v>63.3</v>
          </cell>
          <cell r="L126">
            <v>189.9</v>
          </cell>
          <cell r="M126">
            <v>-155.9</v>
          </cell>
        </row>
        <row r="127">
          <cell r="A127">
            <v>43035</v>
          </cell>
          <cell r="B127">
            <v>3741.1</v>
          </cell>
          <cell r="C127">
            <v>3873.95</v>
          </cell>
          <cell r="D127">
            <v>3700</v>
          </cell>
          <cell r="E127">
            <v>3804.15</v>
          </cell>
          <cell r="F127">
            <v>3785.5589430894302</v>
          </cell>
          <cell r="G127">
            <v>1968</v>
          </cell>
          <cell r="H127">
            <v>357</v>
          </cell>
          <cell r="I127">
            <v>7449980</v>
          </cell>
          <cell r="J127">
            <v>824</v>
          </cell>
          <cell r="K127">
            <v>41.87</v>
          </cell>
          <cell r="L127">
            <v>173.95</v>
          </cell>
          <cell r="M127">
            <v>63.05</v>
          </cell>
        </row>
        <row r="128">
          <cell r="A128">
            <v>43034</v>
          </cell>
          <cell r="B128">
            <v>3706.65</v>
          </cell>
          <cell r="C128">
            <v>3755</v>
          </cell>
          <cell r="D128">
            <v>3701</v>
          </cell>
          <cell r="E128">
            <v>3728.95</v>
          </cell>
          <cell r="F128">
            <v>3733.9161184210502</v>
          </cell>
          <cell r="G128">
            <v>608</v>
          </cell>
          <cell r="H128">
            <v>151</v>
          </cell>
          <cell r="I128">
            <v>2270221</v>
          </cell>
          <cell r="J128">
            <v>332</v>
          </cell>
          <cell r="K128">
            <v>54.61</v>
          </cell>
          <cell r="L128">
            <v>54</v>
          </cell>
          <cell r="M128">
            <v>22.3</v>
          </cell>
        </row>
        <row r="129">
          <cell r="A129">
            <v>43033</v>
          </cell>
          <cell r="B129">
            <v>3762.45</v>
          </cell>
          <cell r="C129">
            <v>3780</v>
          </cell>
          <cell r="D129">
            <v>3700</v>
          </cell>
          <cell r="E129">
            <v>3736.05</v>
          </cell>
          <cell r="F129">
            <v>3727.5830903790002</v>
          </cell>
          <cell r="G129">
            <v>343</v>
          </cell>
          <cell r="H129">
            <v>128</v>
          </cell>
          <cell r="I129">
            <v>1278561</v>
          </cell>
          <cell r="J129">
            <v>119</v>
          </cell>
          <cell r="K129">
            <v>34.69</v>
          </cell>
          <cell r="L129">
            <v>80</v>
          </cell>
          <cell r="M129">
            <v>-26.4</v>
          </cell>
        </row>
        <row r="130">
          <cell r="A130">
            <v>43032</v>
          </cell>
          <cell r="B130">
            <v>3750</v>
          </cell>
          <cell r="C130">
            <v>3750</v>
          </cell>
          <cell r="D130">
            <v>3719</v>
          </cell>
          <cell r="E130">
            <v>3725.3</v>
          </cell>
          <cell r="F130">
            <v>3728.192</v>
          </cell>
          <cell r="G130">
            <v>125</v>
          </cell>
          <cell r="H130">
            <v>49</v>
          </cell>
          <cell r="I130">
            <v>466024</v>
          </cell>
          <cell r="J130">
            <v>76</v>
          </cell>
          <cell r="K130">
            <v>60.8</v>
          </cell>
          <cell r="L130">
            <v>31</v>
          </cell>
          <cell r="M130">
            <v>-24.7</v>
          </cell>
        </row>
        <row r="131">
          <cell r="A131">
            <v>43031</v>
          </cell>
          <cell r="B131">
            <v>3779.9</v>
          </cell>
          <cell r="C131">
            <v>3779.95</v>
          </cell>
          <cell r="D131">
            <v>3722.9</v>
          </cell>
          <cell r="E131">
            <v>3730.35</v>
          </cell>
          <cell r="F131">
            <v>3746.8855421686699</v>
          </cell>
          <cell r="G131">
            <v>166</v>
          </cell>
          <cell r="H131">
            <v>60</v>
          </cell>
          <cell r="I131">
            <v>621983</v>
          </cell>
          <cell r="J131">
            <v>97</v>
          </cell>
          <cell r="K131">
            <v>58.43</v>
          </cell>
          <cell r="L131">
            <v>57.05</v>
          </cell>
          <cell r="M131">
            <v>-49.55</v>
          </cell>
        </row>
        <row r="132">
          <cell r="A132">
            <v>43027</v>
          </cell>
          <cell r="B132">
            <v>3730</v>
          </cell>
          <cell r="C132">
            <v>3794</v>
          </cell>
          <cell r="D132">
            <v>3730</v>
          </cell>
          <cell r="E132">
            <v>3779.35</v>
          </cell>
          <cell r="F132">
            <v>3771.0085470085401</v>
          </cell>
          <cell r="G132">
            <v>117</v>
          </cell>
          <cell r="H132">
            <v>35</v>
          </cell>
          <cell r="I132">
            <v>441208</v>
          </cell>
          <cell r="J132">
            <v>76</v>
          </cell>
          <cell r="K132">
            <v>64.959999999999994</v>
          </cell>
          <cell r="L132">
            <v>64</v>
          </cell>
          <cell r="M132">
            <v>49.35</v>
          </cell>
        </row>
        <row r="133">
          <cell r="A133">
            <v>43026</v>
          </cell>
          <cell r="B133">
            <v>3703.15</v>
          </cell>
          <cell r="C133">
            <v>3756.2</v>
          </cell>
          <cell r="D133">
            <v>3690.15</v>
          </cell>
          <cell r="E133">
            <v>3736.75</v>
          </cell>
          <cell r="F133">
            <v>3710.3977272727202</v>
          </cell>
          <cell r="G133">
            <v>528</v>
          </cell>
          <cell r="H133">
            <v>101</v>
          </cell>
          <cell r="I133">
            <v>1959090</v>
          </cell>
          <cell r="J133">
            <v>360</v>
          </cell>
          <cell r="K133">
            <v>68.180000000000007</v>
          </cell>
          <cell r="L133">
            <v>66.05</v>
          </cell>
          <cell r="M133">
            <v>33.6</v>
          </cell>
        </row>
        <row r="134">
          <cell r="A134">
            <v>43025</v>
          </cell>
          <cell r="B134">
            <v>3748.3</v>
          </cell>
          <cell r="C134">
            <v>3796.9</v>
          </cell>
          <cell r="D134">
            <v>3685</v>
          </cell>
          <cell r="E134">
            <v>3721.3</v>
          </cell>
          <cell r="F134">
            <v>3723.9344660194101</v>
          </cell>
          <cell r="G134">
            <v>412</v>
          </cell>
          <cell r="H134">
            <v>114</v>
          </cell>
          <cell r="I134">
            <v>1534261</v>
          </cell>
          <cell r="J134">
            <v>213</v>
          </cell>
          <cell r="K134">
            <v>51.7</v>
          </cell>
          <cell r="L134">
            <v>111.9</v>
          </cell>
          <cell r="M134">
            <v>-27</v>
          </cell>
        </row>
        <row r="135">
          <cell r="A135">
            <v>43024</v>
          </cell>
          <cell r="B135">
            <v>3740</v>
          </cell>
          <cell r="C135">
            <v>3749.95</v>
          </cell>
          <cell r="D135">
            <v>3700</v>
          </cell>
          <cell r="E135">
            <v>3732</v>
          </cell>
          <cell r="F135">
            <v>3720.1136738055998</v>
          </cell>
          <cell r="G135">
            <v>607</v>
          </cell>
          <cell r="H135">
            <v>131</v>
          </cell>
          <cell r="I135">
            <v>2258109</v>
          </cell>
          <cell r="J135">
            <v>389</v>
          </cell>
          <cell r="K135">
            <v>64.09</v>
          </cell>
          <cell r="L135">
            <v>49.95</v>
          </cell>
          <cell r="M135">
            <v>-8</v>
          </cell>
        </row>
        <row r="136">
          <cell r="A136">
            <v>43021</v>
          </cell>
          <cell r="B136">
            <v>3812.6</v>
          </cell>
          <cell r="C136">
            <v>3812.6</v>
          </cell>
          <cell r="D136">
            <v>3713</v>
          </cell>
          <cell r="E136">
            <v>3721.75</v>
          </cell>
          <cell r="F136">
            <v>3761.0222288975601</v>
          </cell>
          <cell r="G136">
            <v>3329</v>
          </cell>
          <cell r="H136">
            <v>384</v>
          </cell>
          <cell r="I136">
            <v>12520443</v>
          </cell>
          <cell r="J136">
            <v>1243</v>
          </cell>
          <cell r="K136">
            <v>37.340000000000003</v>
          </cell>
          <cell r="L136">
            <v>99.6</v>
          </cell>
          <cell r="M136">
            <v>-90.85</v>
          </cell>
        </row>
        <row r="137">
          <cell r="A137">
            <v>43020</v>
          </cell>
          <cell r="B137">
            <v>3800.05</v>
          </cell>
          <cell r="C137">
            <v>3803</v>
          </cell>
          <cell r="D137">
            <v>3762</v>
          </cell>
          <cell r="E137">
            <v>3778.4</v>
          </cell>
          <cell r="F137">
            <v>3783.5359342915799</v>
          </cell>
          <cell r="G137">
            <v>487</v>
          </cell>
          <cell r="H137">
            <v>101</v>
          </cell>
          <cell r="I137">
            <v>1842582</v>
          </cell>
          <cell r="J137">
            <v>368</v>
          </cell>
          <cell r="K137">
            <v>75.56</v>
          </cell>
          <cell r="L137">
            <v>41</v>
          </cell>
          <cell r="M137">
            <v>-21.65</v>
          </cell>
        </row>
        <row r="138">
          <cell r="A138">
            <v>43019</v>
          </cell>
          <cell r="B138">
            <v>3813.3</v>
          </cell>
          <cell r="C138">
            <v>3813.35</v>
          </cell>
          <cell r="D138">
            <v>3775</v>
          </cell>
          <cell r="E138">
            <v>3793.7</v>
          </cell>
          <cell r="F138">
            <v>3794.1167512690299</v>
          </cell>
          <cell r="G138">
            <v>197</v>
          </cell>
          <cell r="H138">
            <v>51</v>
          </cell>
          <cell r="I138">
            <v>747441</v>
          </cell>
          <cell r="J138">
            <v>150</v>
          </cell>
          <cell r="K138">
            <v>76.14</v>
          </cell>
          <cell r="L138">
            <v>38.35</v>
          </cell>
          <cell r="M138">
            <v>-19.600000000000001</v>
          </cell>
        </row>
        <row r="139">
          <cell r="A139">
            <v>43018</v>
          </cell>
          <cell r="B139">
            <v>3786</v>
          </cell>
          <cell r="C139">
            <v>3805.9</v>
          </cell>
          <cell r="D139">
            <v>3775</v>
          </cell>
          <cell r="E139">
            <v>3792.4</v>
          </cell>
          <cell r="F139">
            <v>3791.7389162561499</v>
          </cell>
          <cell r="G139">
            <v>406</v>
          </cell>
          <cell r="H139">
            <v>107</v>
          </cell>
          <cell r="I139">
            <v>1539446</v>
          </cell>
          <cell r="J139">
            <v>253</v>
          </cell>
          <cell r="K139">
            <v>62.32</v>
          </cell>
          <cell r="L139">
            <v>30.9</v>
          </cell>
          <cell r="M139">
            <v>6.4</v>
          </cell>
        </row>
        <row r="140">
          <cell r="A140">
            <v>43017</v>
          </cell>
          <cell r="B140">
            <v>3850</v>
          </cell>
          <cell r="C140">
            <v>3850</v>
          </cell>
          <cell r="D140">
            <v>3790</v>
          </cell>
          <cell r="E140">
            <v>3800.45</v>
          </cell>
          <cell r="F140">
            <v>3802.5413642960798</v>
          </cell>
          <cell r="G140">
            <v>689</v>
          </cell>
          <cell r="H140">
            <v>109</v>
          </cell>
          <cell r="I140">
            <v>2619951</v>
          </cell>
          <cell r="J140">
            <v>546</v>
          </cell>
          <cell r="K140">
            <v>79.25</v>
          </cell>
          <cell r="L140">
            <v>60</v>
          </cell>
          <cell r="M140">
            <v>-49.55</v>
          </cell>
        </row>
        <row r="141">
          <cell r="A141">
            <v>43014</v>
          </cell>
          <cell r="B141">
            <v>3861.3</v>
          </cell>
          <cell r="C141">
            <v>3861.35</v>
          </cell>
          <cell r="D141">
            <v>3846</v>
          </cell>
          <cell r="E141">
            <v>3848.4</v>
          </cell>
          <cell r="F141">
            <v>3849.33</v>
          </cell>
          <cell r="G141">
            <v>200</v>
          </cell>
          <cell r="H141">
            <v>49</v>
          </cell>
          <cell r="I141">
            <v>769866</v>
          </cell>
          <cell r="J141">
            <v>159</v>
          </cell>
          <cell r="K141">
            <v>79.5</v>
          </cell>
          <cell r="L141">
            <v>15.35</v>
          </cell>
          <cell r="M141">
            <v>-12.9</v>
          </cell>
        </row>
        <row r="142">
          <cell r="A142">
            <v>43013</v>
          </cell>
          <cell r="B142">
            <v>3883.95</v>
          </cell>
          <cell r="C142">
            <v>3883.95</v>
          </cell>
          <cell r="D142">
            <v>3847</v>
          </cell>
          <cell r="E142">
            <v>3852.45</v>
          </cell>
          <cell r="F142">
            <v>3859.3643724696299</v>
          </cell>
          <cell r="G142">
            <v>247</v>
          </cell>
          <cell r="H142">
            <v>43</v>
          </cell>
          <cell r="I142">
            <v>953263</v>
          </cell>
          <cell r="J142">
            <v>214</v>
          </cell>
          <cell r="K142">
            <v>86.64</v>
          </cell>
          <cell r="L142">
            <v>36.950000000000003</v>
          </cell>
          <cell r="M142">
            <v>-31.5</v>
          </cell>
        </row>
        <row r="143">
          <cell r="A143">
            <v>43012</v>
          </cell>
          <cell r="B143">
            <v>3846</v>
          </cell>
          <cell r="C143">
            <v>3890</v>
          </cell>
          <cell r="D143">
            <v>3846</v>
          </cell>
          <cell r="E143">
            <v>3868.3</v>
          </cell>
          <cell r="F143">
            <v>3873.7072243346001</v>
          </cell>
          <cell r="G143">
            <v>263</v>
          </cell>
          <cell r="H143">
            <v>71</v>
          </cell>
          <cell r="I143">
            <v>1018785</v>
          </cell>
          <cell r="J143">
            <v>139</v>
          </cell>
          <cell r="K143">
            <v>52.85</v>
          </cell>
          <cell r="L143">
            <v>44</v>
          </cell>
          <cell r="M143">
            <v>22.3</v>
          </cell>
        </row>
        <row r="144">
          <cell r="A144">
            <v>43011</v>
          </cell>
          <cell r="B144">
            <v>3890</v>
          </cell>
          <cell r="C144">
            <v>3908.45</v>
          </cell>
          <cell r="D144">
            <v>3832</v>
          </cell>
          <cell r="E144">
            <v>3884.75</v>
          </cell>
          <cell r="F144">
            <v>3875.36734693877</v>
          </cell>
          <cell r="G144">
            <v>833</v>
          </cell>
          <cell r="H144">
            <v>178</v>
          </cell>
          <cell r="I144">
            <v>3228181</v>
          </cell>
          <cell r="J144">
            <v>353</v>
          </cell>
          <cell r="K144">
            <v>42.38</v>
          </cell>
          <cell r="L144">
            <v>76.45</v>
          </cell>
          <cell r="M144">
            <v>-5.25</v>
          </cell>
        </row>
        <row r="145">
          <cell r="A145">
            <v>43007</v>
          </cell>
          <cell r="B145">
            <v>3900</v>
          </cell>
          <cell r="C145">
            <v>3900</v>
          </cell>
          <cell r="D145">
            <v>3873.05</v>
          </cell>
          <cell r="E145">
            <v>3881.8</v>
          </cell>
          <cell r="F145">
            <v>3882.8478873239401</v>
          </cell>
          <cell r="G145">
            <v>355</v>
          </cell>
          <cell r="H145">
            <v>92</v>
          </cell>
          <cell r="I145">
            <v>1378411</v>
          </cell>
          <cell r="J145">
            <v>222</v>
          </cell>
          <cell r="K145">
            <v>62.54</v>
          </cell>
          <cell r="L145">
            <v>26.95</v>
          </cell>
          <cell r="M145">
            <v>-18.2</v>
          </cell>
        </row>
        <row r="146">
          <cell r="A146">
            <v>43006</v>
          </cell>
          <cell r="B146">
            <v>3875</v>
          </cell>
          <cell r="C146">
            <v>3900</v>
          </cell>
          <cell r="D146">
            <v>3850</v>
          </cell>
          <cell r="E146">
            <v>3889.85</v>
          </cell>
          <cell r="F146">
            <v>3875.0355329949198</v>
          </cell>
          <cell r="G146">
            <v>591</v>
          </cell>
          <cell r="H146">
            <v>120</v>
          </cell>
          <cell r="I146">
            <v>2290146</v>
          </cell>
          <cell r="J146">
            <v>336</v>
          </cell>
          <cell r="K146">
            <v>56.85</v>
          </cell>
          <cell r="L146">
            <v>50</v>
          </cell>
          <cell r="M146">
            <v>14.85</v>
          </cell>
        </row>
        <row r="147">
          <cell r="A147">
            <v>43005</v>
          </cell>
          <cell r="B147">
            <v>3948.85</v>
          </cell>
          <cell r="C147">
            <v>3948.85</v>
          </cell>
          <cell r="D147">
            <v>3869.95</v>
          </cell>
          <cell r="E147">
            <v>3891.1</v>
          </cell>
          <cell r="F147">
            <v>3890.1245465538</v>
          </cell>
          <cell r="G147">
            <v>827</v>
          </cell>
          <cell r="H147">
            <v>121</v>
          </cell>
          <cell r="I147">
            <v>3217133</v>
          </cell>
          <cell r="J147">
            <v>504</v>
          </cell>
          <cell r="K147">
            <v>60.94</v>
          </cell>
          <cell r="L147">
            <v>78.900000000000006</v>
          </cell>
          <cell r="M147">
            <v>-57.75</v>
          </cell>
        </row>
        <row r="148">
          <cell r="A148">
            <v>43004</v>
          </cell>
          <cell r="B148">
            <v>3965.65</v>
          </cell>
          <cell r="C148">
            <v>3965.65</v>
          </cell>
          <cell r="D148">
            <v>3906</v>
          </cell>
          <cell r="E148">
            <v>3934.2</v>
          </cell>
          <cell r="F148">
            <v>3936.71340388007</v>
          </cell>
          <cell r="G148">
            <v>1134</v>
          </cell>
          <cell r="H148">
            <v>235</v>
          </cell>
          <cell r="I148">
            <v>4464233</v>
          </cell>
          <cell r="J148">
            <v>569</v>
          </cell>
          <cell r="K148">
            <v>50.18</v>
          </cell>
          <cell r="L148">
            <v>59.65</v>
          </cell>
          <cell r="M148">
            <v>-31.45</v>
          </cell>
        </row>
        <row r="149">
          <cell r="A149">
            <v>43003</v>
          </cell>
          <cell r="B149">
            <v>4019.95</v>
          </cell>
          <cell r="C149">
            <v>4020</v>
          </cell>
          <cell r="D149">
            <v>3911.4</v>
          </cell>
          <cell r="E149">
            <v>3945.85</v>
          </cell>
          <cell r="F149">
            <v>3953.1151785714201</v>
          </cell>
          <cell r="G149">
            <v>1120</v>
          </cell>
          <cell r="H149">
            <v>214</v>
          </cell>
          <cell r="I149">
            <v>4427489</v>
          </cell>
          <cell r="J149">
            <v>807</v>
          </cell>
          <cell r="K149">
            <v>72.05</v>
          </cell>
          <cell r="L149">
            <v>108.6</v>
          </cell>
          <cell r="M149">
            <v>-74.099999999999994</v>
          </cell>
        </row>
        <row r="150">
          <cell r="A150">
            <v>43000</v>
          </cell>
          <cell r="B150">
            <v>4089.95</v>
          </cell>
          <cell r="C150">
            <v>4089.95</v>
          </cell>
          <cell r="D150">
            <v>3975</v>
          </cell>
          <cell r="E150">
            <v>3987.05</v>
          </cell>
          <cell r="F150">
            <v>4011.4418928322798</v>
          </cell>
          <cell r="G150">
            <v>1437</v>
          </cell>
          <cell r="H150">
            <v>320</v>
          </cell>
          <cell r="I150">
            <v>5764442</v>
          </cell>
          <cell r="J150">
            <v>893</v>
          </cell>
          <cell r="K150">
            <v>62.14</v>
          </cell>
          <cell r="L150">
            <v>114.95</v>
          </cell>
          <cell r="M150">
            <v>-102.9</v>
          </cell>
        </row>
        <row r="151">
          <cell r="A151">
            <v>42999</v>
          </cell>
          <cell r="B151">
            <v>4150</v>
          </cell>
          <cell r="C151">
            <v>4150</v>
          </cell>
          <cell r="D151">
            <v>4100</v>
          </cell>
          <cell r="E151">
            <v>4121.3999999999996</v>
          </cell>
          <cell r="F151">
            <v>4123.8108695652099</v>
          </cell>
          <cell r="G151">
            <v>920</v>
          </cell>
          <cell r="H151">
            <v>196</v>
          </cell>
          <cell r="I151">
            <v>3793906</v>
          </cell>
          <cell r="J151">
            <v>474</v>
          </cell>
          <cell r="K151">
            <v>51.52</v>
          </cell>
          <cell r="L151">
            <v>50</v>
          </cell>
          <cell r="M151">
            <v>-28.6</v>
          </cell>
        </row>
        <row r="152">
          <cell r="A152">
            <v>42998</v>
          </cell>
          <cell r="B152">
            <v>4145</v>
          </cell>
          <cell r="C152">
            <v>4207</v>
          </cell>
          <cell r="D152">
            <v>4115.05</v>
          </cell>
          <cell r="E152">
            <v>4185.1000000000004</v>
          </cell>
          <cell r="F152">
            <v>4159.0111731843499</v>
          </cell>
          <cell r="G152">
            <v>537</v>
          </cell>
          <cell r="H152">
            <v>145</v>
          </cell>
          <cell r="I152">
            <v>2233389</v>
          </cell>
          <cell r="J152">
            <v>370</v>
          </cell>
          <cell r="K152">
            <v>68.900000000000006</v>
          </cell>
          <cell r="L152">
            <v>91.95</v>
          </cell>
          <cell r="M152">
            <v>40.1</v>
          </cell>
        </row>
        <row r="153">
          <cell r="A153">
            <v>42997</v>
          </cell>
          <cell r="B153">
            <v>4195</v>
          </cell>
          <cell r="C153">
            <v>4195</v>
          </cell>
          <cell r="D153">
            <v>4140.95</v>
          </cell>
          <cell r="E153">
            <v>4142.1499999999996</v>
          </cell>
          <cell r="F153">
            <v>4159.4518134714999</v>
          </cell>
          <cell r="G153">
            <v>965</v>
          </cell>
          <cell r="H153">
            <v>85</v>
          </cell>
          <cell r="I153">
            <v>4013871</v>
          </cell>
          <cell r="J153">
            <v>788</v>
          </cell>
          <cell r="K153">
            <v>81.66</v>
          </cell>
          <cell r="L153">
            <v>54.05</v>
          </cell>
          <cell r="M153">
            <v>-52.85</v>
          </cell>
        </row>
        <row r="154">
          <cell r="A154">
            <v>42996</v>
          </cell>
          <cell r="B154">
            <v>4219.8999999999996</v>
          </cell>
          <cell r="C154">
            <v>4219.8999999999996</v>
          </cell>
          <cell r="D154">
            <v>4152</v>
          </cell>
          <cell r="E154">
            <v>4182.55</v>
          </cell>
          <cell r="F154">
            <v>4197.4903846153802</v>
          </cell>
          <cell r="G154">
            <v>312</v>
          </cell>
          <cell r="H154">
            <v>74</v>
          </cell>
          <cell r="I154">
            <v>1309617</v>
          </cell>
          <cell r="J154">
            <v>161</v>
          </cell>
          <cell r="K154">
            <v>51.6</v>
          </cell>
          <cell r="L154">
            <v>67.900000000000006</v>
          </cell>
          <cell r="M154">
            <v>-37.35</v>
          </cell>
        </row>
        <row r="155">
          <cell r="A155">
            <v>42993</v>
          </cell>
          <cell r="B155">
            <v>4180.55</v>
          </cell>
          <cell r="C155">
            <v>4219.8999999999996</v>
          </cell>
          <cell r="D155">
            <v>4180</v>
          </cell>
          <cell r="E155">
            <v>4201.3500000000004</v>
          </cell>
          <cell r="F155">
            <v>4187.0545454545399</v>
          </cell>
          <cell r="G155">
            <v>275</v>
          </cell>
          <cell r="H155">
            <v>45</v>
          </cell>
          <cell r="I155">
            <v>1151440</v>
          </cell>
          <cell r="J155">
            <v>120</v>
          </cell>
          <cell r="K155">
            <v>43.64</v>
          </cell>
          <cell r="L155">
            <v>39.9</v>
          </cell>
          <cell r="M155">
            <v>20.8</v>
          </cell>
        </row>
        <row r="156">
          <cell r="A156">
            <v>42992</v>
          </cell>
          <cell r="B156">
            <v>4299.95</v>
          </cell>
          <cell r="C156">
            <v>4299.95</v>
          </cell>
          <cell r="D156">
            <v>4185.6000000000004</v>
          </cell>
          <cell r="E156">
            <v>4206.55</v>
          </cell>
          <cell r="F156">
            <v>4210.7046541974696</v>
          </cell>
          <cell r="G156">
            <v>2299</v>
          </cell>
          <cell r="H156">
            <v>323</v>
          </cell>
          <cell r="I156">
            <v>9680410</v>
          </cell>
          <cell r="J156">
            <v>1157</v>
          </cell>
          <cell r="K156">
            <v>50.33</v>
          </cell>
          <cell r="L156">
            <v>114.35</v>
          </cell>
          <cell r="M156">
            <v>-93.4</v>
          </cell>
        </row>
        <row r="157">
          <cell r="A157">
            <v>42991</v>
          </cell>
          <cell r="B157">
            <v>4265.5</v>
          </cell>
          <cell r="C157">
            <v>4265.5</v>
          </cell>
          <cell r="D157">
            <v>4163.95</v>
          </cell>
          <cell r="E157">
            <v>4208.6000000000004</v>
          </cell>
          <cell r="F157">
            <v>4225.4605978260797</v>
          </cell>
          <cell r="G157">
            <v>736</v>
          </cell>
          <cell r="H157">
            <v>109</v>
          </cell>
          <cell r="I157">
            <v>3109939</v>
          </cell>
          <cell r="J157">
            <v>481</v>
          </cell>
          <cell r="K157">
            <v>65.349999999999994</v>
          </cell>
          <cell r="L157">
            <v>101.55</v>
          </cell>
          <cell r="M157">
            <v>-56.9</v>
          </cell>
        </row>
        <row r="158">
          <cell r="A158">
            <v>42990</v>
          </cell>
          <cell r="B158">
            <v>4187.3</v>
          </cell>
          <cell r="C158">
            <v>4300</v>
          </cell>
          <cell r="D158">
            <v>4164.6499999999996</v>
          </cell>
          <cell r="E158">
            <v>4241</v>
          </cell>
          <cell r="F158">
            <v>4204.4307692307602</v>
          </cell>
          <cell r="G158">
            <v>390</v>
          </cell>
          <cell r="H158">
            <v>74</v>
          </cell>
          <cell r="I158">
            <v>1639728</v>
          </cell>
          <cell r="J158">
            <v>214</v>
          </cell>
          <cell r="K158">
            <v>54.87</v>
          </cell>
          <cell r="L158">
            <v>135.35</v>
          </cell>
          <cell r="M158">
            <v>53.7</v>
          </cell>
        </row>
        <row r="159">
          <cell r="A159">
            <v>42989</v>
          </cell>
          <cell r="B159">
            <v>4084.95</v>
          </cell>
          <cell r="C159">
            <v>4242</v>
          </cell>
          <cell r="D159">
            <v>4054.05</v>
          </cell>
          <cell r="E159">
            <v>4202.25</v>
          </cell>
          <cell r="F159">
            <v>4141.00133333333</v>
          </cell>
          <cell r="G159">
            <v>750</v>
          </cell>
          <cell r="H159">
            <v>135</v>
          </cell>
          <cell r="I159">
            <v>3105751</v>
          </cell>
          <cell r="J159">
            <v>641</v>
          </cell>
          <cell r="K159">
            <v>85.47</v>
          </cell>
          <cell r="L159">
            <v>187.95</v>
          </cell>
          <cell r="M159">
            <v>117.3</v>
          </cell>
        </row>
        <row r="160">
          <cell r="A160">
            <v>42986</v>
          </cell>
          <cell r="B160">
            <v>4058</v>
          </cell>
          <cell r="C160">
            <v>4100</v>
          </cell>
          <cell r="D160">
            <v>4050</v>
          </cell>
          <cell r="E160">
            <v>4077.1</v>
          </cell>
          <cell r="F160">
            <v>4070.4132917964598</v>
          </cell>
          <cell r="G160">
            <v>963</v>
          </cell>
          <cell r="H160">
            <v>199</v>
          </cell>
          <cell r="I160">
            <v>3919808</v>
          </cell>
          <cell r="J160">
            <v>550</v>
          </cell>
          <cell r="K160">
            <v>57.11</v>
          </cell>
          <cell r="L160">
            <v>50</v>
          </cell>
          <cell r="M160">
            <v>19.100000000000001</v>
          </cell>
        </row>
        <row r="161">
          <cell r="A161">
            <v>42985</v>
          </cell>
          <cell r="B161">
            <v>4085.95</v>
          </cell>
          <cell r="C161">
            <v>4120.8999999999996</v>
          </cell>
          <cell r="D161">
            <v>4056</v>
          </cell>
          <cell r="E161">
            <v>4099.3</v>
          </cell>
          <cell r="F161">
            <v>4073.91806020066</v>
          </cell>
          <cell r="G161">
            <v>598</v>
          </cell>
          <cell r="H161">
            <v>134</v>
          </cell>
          <cell r="I161">
            <v>2436203</v>
          </cell>
          <cell r="J161">
            <v>351</v>
          </cell>
          <cell r="K161">
            <v>58.7</v>
          </cell>
          <cell r="L161">
            <v>64.900000000000006</v>
          </cell>
          <cell r="M161">
            <v>13.35</v>
          </cell>
        </row>
        <row r="162">
          <cell r="A162">
            <v>42984</v>
          </cell>
          <cell r="B162">
            <v>4054.45</v>
          </cell>
          <cell r="C162">
            <v>4099</v>
          </cell>
          <cell r="D162">
            <v>4014</v>
          </cell>
          <cell r="E162">
            <v>4071.6</v>
          </cell>
          <cell r="F162">
            <v>4024.5122679044998</v>
          </cell>
          <cell r="G162">
            <v>3016</v>
          </cell>
          <cell r="H162">
            <v>146</v>
          </cell>
          <cell r="I162">
            <v>12137929</v>
          </cell>
          <cell r="J162">
            <v>2601</v>
          </cell>
          <cell r="K162">
            <v>86.24</v>
          </cell>
          <cell r="L162">
            <v>85</v>
          </cell>
          <cell r="M162">
            <v>17.149999999999999</v>
          </cell>
        </row>
        <row r="163">
          <cell r="A163">
            <v>42983</v>
          </cell>
          <cell r="B163">
            <v>4048.45</v>
          </cell>
          <cell r="C163">
            <v>4080</v>
          </cell>
          <cell r="D163">
            <v>4000</v>
          </cell>
          <cell r="E163">
            <v>4066.4</v>
          </cell>
          <cell r="F163">
            <v>4003.7444880418502</v>
          </cell>
          <cell r="G163">
            <v>10704</v>
          </cell>
          <cell r="H163">
            <v>240</v>
          </cell>
          <cell r="I163">
            <v>42856081</v>
          </cell>
          <cell r="J163">
            <v>10326</v>
          </cell>
          <cell r="K163">
            <v>96.47</v>
          </cell>
          <cell r="L163">
            <v>80</v>
          </cell>
          <cell r="M163">
            <v>17.95</v>
          </cell>
        </row>
        <row r="164">
          <cell r="A164">
            <v>42982</v>
          </cell>
          <cell r="B164">
            <v>4050</v>
          </cell>
          <cell r="C164">
            <v>4099.95</v>
          </cell>
          <cell r="D164">
            <v>4000</v>
          </cell>
          <cell r="E164">
            <v>4092.25</v>
          </cell>
          <cell r="F164">
            <v>4004.9511653718</v>
          </cell>
          <cell r="G164">
            <v>5406</v>
          </cell>
          <cell r="H164">
            <v>168</v>
          </cell>
          <cell r="I164">
            <v>21650766</v>
          </cell>
          <cell r="J164">
            <v>5166</v>
          </cell>
          <cell r="K164">
            <v>95.56</v>
          </cell>
          <cell r="L164">
            <v>99.95</v>
          </cell>
          <cell r="M164">
            <v>42.25</v>
          </cell>
        </row>
        <row r="165">
          <cell r="A165">
            <v>42979</v>
          </cell>
          <cell r="B165">
            <v>4036.95</v>
          </cell>
          <cell r="C165">
            <v>4083.95</v>
          </cell>
          <cell r="D165">
            <v>3980</v>
          </cell>
          <cell r="E165">
            <v>4035.8</v>
          </cell>
          <cell r="F165">
            <v>4014.13333333333</v>
          </cell>
          <cell r="G165">
            <v>390</v>
          </cell>
          <cell r="H165">
            <v>127</v>
          </cell>
          <cell r="I165">
            <v>1565512</v>
          </cell>
          <cell r="J165">
            <v>149</v>
          </cell>
          <cell r="K165">
            <v>38.21</v>
          </cell>
          <cell r="L165">
            <v>103.95</v>
          </cell>
          <cell r="M165">
            <v>-1.1499999999999999</v>
          </cell>
        </row>
        <row r="166">
          <cell r="A166">
            <v>42978</v>
          </cell>
          <cell r="B166">
            <v>4052.95</v>
          </cell>
          <cell r="C166">
            <v>4053</v>
          </cell>
          <cell r="D166">
            <v>3960</v>
          </cell>
          <cell r="E166">
            <v>3977.8</v>
          </cell>
          <cell r="F166">
            <v>3986.1669449081801</v>
          </cell>
          <cell r="G166">
            <v>599</v>
          </cell>
          <cell r="H166">
            <v>165</v>
          </cell>
          <cell r="I166">
            <v>2387714</v>
          </cell>
          <cell r="J166">
            <v>324</v>
          </cell>
          <cell r="K166">
            <v>54.09</v>
          </cell>
          <cell r="L166">
            <v>93</v>
          </cell>
          <cell r="M166">
            <v>-75.150000000000006</v>
          </cell>
        </row>
        <row r="167">
          <cell r="A167">
            <v>42977</v>
          </cell>
          <cell r="B167">
            <v>4066.1</v>
          </cell>
          <cell r="C167">
            <v>4066.15</v>
          </cell>
          <cell r="D167">
            <v>4010</v>
          </cell>
          <cell r="E167">
            <v>4010.05</v>
          </cell>
          <cell r="F167">
            <v>4010.5326742223201</v>
          </cell>
          <cell r="G167">
            <v>20735</v>
          </cell>
          <cell r="H167">
            <v>111</v>
          </cell>
          <cell r="I167">
            <v>83158395</v>
          </cell>
          <cell r="J167">
            <v>20434</v>
          </cell>
          <cell r="K167">
            <v>98.55</v>
          </cell>
          <cell r="L167">
            <v>56.15</v>
          </cell>
          <cell r="M167">
            <v>-56.05</v>
          </cell>
        </row>
        <row r="168">
          <cell r="A168">
            <v>42976</v>
          </cell>
          <cell r="B168">
            <v>4075</v>
          </cell>
          <cell r="C168">
            <v>4075</v>
          </cell>
          <cell r="D168">
            <v>4000</v>
          </cell>
          <cell r="E168">
            <v>4018.6</v>
          </cell>
          <cell r="F168">
            <v>4030.625</v>
          </cell>
          <cell r="G168">
            <v>648</v>
          </cell>
          <cell r="H168">
            <v>194</v>
          </cell>
          <cell r="I168">
            <v>2611845</v>
          </cell>
          <cell r="J168">
            <v>509</v>
          </cell>
          <cell r="K168">
            <v>78.55</v>
          </cell>
          <cell r="L168">
            <v>75</v>
          </cell>
          <cell r="M168">
            <v>-56.4</v>
          </cell>
        </row>
        <row r="169">
          <cell r="A169">
            <v>42975</v>
          </cell>
          <cell r="B169">
            <v>4105.6000000000004</v>
          </cell>
          <cell r="C169">
            <v>4167</v>
          </cell>
          <cell r="D169">
            <v>4030</v>
          </cell>
          <cell r="E169">
            <v>4073.45</v>
          </cell>
          <cell r="F169">
            <v>4062.2299465240599</v>
          </cell>
          <cell r="G169">
            <v>748</v>
          </cell>
          <cell r="H169">
            <v>204</v>
          </cell>
          <cell r="I169">
            <v>3038548</v>
          </cell>
          <cell r="J169">
            <v>430</v>
          </cell>
          <cell r="K169">
            <v>57.49</v>
          </cell>
          <cell r="L169">
            <v>137</v>
          </cell>
          <cell r="M169">
            <v>-32.15</v>
          </cell>
        </row>
        <row r="170">
          <cell r="A170">
            <v>42971</v>
          </cell>
          <cell r="B170">
            <v>4101</v>
          </cell>
          <cell r="C170">
            <v>4195</v>
          </cell>
          <cell r="D170">
            <v>3998.85</v>
          </cell>
          <cell r="E170">
            <v>4067.4</v>
          </cell>
          <cell r="F170">
            <v>4033.5925553319898</v>
          </cell>
          <cell r="G170">
            <v>994</v>
          </cell>
          <cell r="H170">
            <v>289</v>
          </cell>
          <cell r="I170">
            <v>4009391</v>
          </cell>
          <cell r="J170">
            <v>560</v>
          </cell>
          <cell r="K170">
            <v>56.34</v>
          </cell>
          <cell r="L170">
            <v>196.15</v>
          </cell>
          <cell r="M170">
            <v>-33.6</v>
          </cell>
        </row>
        <row r="171">
          <cell r="A171">
            <v>42970</v>
          </cell>
          <cell r="B171">
            <v>4174.75</v>
          </cell>
          <cell r="C171">
            <v>4174.75</v>
          </cell>
          <cell r="D171">
            <v>4104</v>
          </cell>
          <cell r="E171">
            <v>4107.1499999999996</v>
          </cell>
          <cell r="F171">
            <v>4127.71698113207</v>
          </cell>
          <cell r="G171">
            <v>265</v>
          </cell>
          <cell r="H171">
            <v>91</v>
          </cell>
          <cell r="I171">
            <v>1093845</v>
          </cell>
          <cell r="J171">
            <v>173</v>
          </cell>
          <cell r="K171">
            <v>65.28</v>
          </cell>
          <cell r="L171">
            <v>70.75</v>
          </cell>
          <cell r="M171">
            <v>-67.599999999999994</v>
          </cell>
        </row>
        <row r="172">
          <cell r="A172">
            <v>42969</v>
          </cell>
          <cell r="B172">
            <v>4170.1499999999996</v>
          </cell>
          <cell r="C172">
            <v>4238.8999999999996</v>
          </cell>
          <cell r="D172">
            <v>4140.6000000000004</v>
          </cell>
          <cell r="E172">
            <v>4181.7</v>
          </cell>
          <cell r="F172">
            <v>4179.6026200873303</v>
          </cell>
          <cell r="G172">
            <v>229</v>
          </cell>
          <cell r="H172">
            <v>59</v>
          </cell>
          <cell r="I172">
            <v>957129</v>
          </cell>
          <cell r="J172">
            <v>117</v>
          </cell>
          <cell r="K172">
            <v>51.09</v>
          </cell>
          <cell r="L172">
            <v>98.3</v>
          </cell>
          <cell r="M172">
            <v>11.55</v>
          </cell>
        </row>
        <row r="173">
          <cell r="A173">
            <v>42968</v>
          </cell>
          <cell r="B173">
            <v>4280</v>
          </cell>
          <cell r="C173">
            <v>4280</v>
          </cell>
          <cell r="D173">
            <v>4190</v>
          </cell>
          <cell r="E173">
            <v>4213.95</v>
          </cell>
          <cell r="F173">
            <v>4218.0625</v>
          </cell>
          <cell r="G173">
            <v>224</v>
          </cell>
          <cell r="H173">
            <v>66</v>
          </cell>
          <cell r="I173">
            <v>944846</v>
          </cell>
          <cell r="J173">
            <v>141</v>
          </cell>
          <cell r="K173">
            <v>62.95</v>
          </cell>
          <cell r="L173">
            <v>90</v>
          </cell>
          <cell r="M173">
            <v>-66.05</v>
          </cell>
        </row>
        <row r="174">
          <cell r="A174">
            <v>42965</v>
          </cell>
          <cell r="B174">
            <v>4259</v>
          </cell>
          <cell r="C174">
            <v>4327.95</v>
          </cell>
          <cell r="D174">
            <v>4233.95</v>
          </cell>
          <cell r="E174">
            <v>4299.55</v>
          </cell>
          <cell r="F174">
            <v>4263.8714285714204</v>
          </cell>
          <cell r="G174">
            <v>70</v>
          </cell>
          <cell r="H174">
            <v>26</v>
          </cell>
          <cell r="I174">
            <v>298471</v>
          </cell>
          <cell r="J174">
            <v>32</v>
          </cell>
          <cell r="K174">
            <v>45.71</v>
          </cell>
          <cell r="L174">
            <v>94</v>
          </cell>
          <cell r="M174">
            <v>40.549999999999997</v>
          </cell>
        </row>
        <row r="175">
          <cell r="A175">
            <v>42964</v>
          </cell>
          <cell r="B175">
            <v>4255</v>
          </cell>
          <cell r="C175">
            <v>4281</v>
          </cell>
          <cell r="D175">
            <v>4213</v>
          </cell>
          <cell r="E175">
            <v>4259.95</v>
          </cell>
          <cell r="F175">
            <v>4255.3321033210304</v>
          </cell>
          <cell r="G175">
            <v>271</v>
          </cell>
          <cell r="H175">
            <v>53</v>
          </cell>
          <cell r="I175">
            <v>1153195</v>
          </cell>
          <cell r="J175">
            <v>132</v>
          </cell>
          <cell r="K175">
            <v>48.71</v>
          </cell>
          <cell r="L175">
            <v>68</v>
          </cell>
          <cell r="M175">
            <v>4.95</v>
          </cell>
        </row>
        <row r="176">
          <cell r="A176">
            <v>42963</v>
          </cell>
          <cell r="B176">
            <v>4240</v>
          </cell>
          <cell r="C176">
            <v>4280</v>
          </cell>
          <cell r="D176">
            <v>4190</v>
          </cell>
          <cell r="E176">
            <v>4254.05</v>
          </cell>
          <cell r="F176">
            <v>4250.44303797468</v>
          </cell>
          <cell r="G176">
            <v>158</v>
          </cell>
          <cell r="H176">
            <v>50</v>
          </cell>
          <cell r="I176">
            <v>671570</v>
          </cell>
          <cell r="J176">
            <v>89</v>
          </cell>
          <cell r="K176">
            <v>56.33</v>
          </cell>
          <cell r="L176">
            <v>90</v>
          </cell>
          <cell r="M176">
            <v>14.05</v>
          </cell>
        </row>
        <row r="177">
          <cell r="A177">
            <v>42961</v>
          </cell>
          <cell r="B177">
            <v>4240.8</v>
          </cell>
          <cell r="C177">
            <v>4277</v>
          </cell>
          <cell r="D177">
            <v>4226</v>
          </cell>
          <cell r="E177">
            <v>4273.3</v>
          </cell>
          <cell r="F177">
            <v>4247.5955882352901</v>
          </cell>
          <cell r="G177">
            <v>136</v>
          </cell>
          <cell r="H177">
            <v>55</v>
          </cell>
          <cell r="I177">
            <v>577673</v>
          </cell>
          <cell r="J177">
            <v>70</v>
          </cell>
          <cell r="K177">
            <v>51.47</v>
          </cell>
          <cell r="L177">
            <v>51</v>
          </cell>
          <cell r="M177">
            <v>32.5</v>
          </cell>
        </row>
        <row r="178">
          <cell r="A178">
            <v>42958</v>
          </cell>
          <cell r="B178">
            <v>4187.6000000000004</v>
          </cell>
          <cell r="C178">
            <v>4250</v>
          </cell>
          <cell r="D178">
            <v>4100</v>
          </cell>
          <cell r="E178">
            <v>4230.7</v>
          </cell>
          <cell r="F178">
            <v>4197.9102333931696</v>
          </cell>
          <cell r="G178">
            <v>557</v>
          </cell>
          <cell r="H178">
            <v>187</v>
          </cell>
          <cell r="I178">
            <v>2338236</v>
          </cell>
          <cell r="J178">
            <v>291</v>
          </cell>
          <cell r="K178">
            <v>52.24</v>
          </cell>
          <cell r="L178">
            <v>150</v>
          </cell>
          <cell r="M178">
            <v>43.1</v>
          </cell>
        </row>
        <row r="179">
          <cell r="A179">
            <v>42957</v>
          </cell>
          <cell r="B179">
            <v>4244.1499999999996</v>
          </cell>
          <cell r="C179">
            <v>4320</v>
          </cell>
          <cell r="D179">
            <v>3920.1</v>
          </cell>
          <cell r="E179">
            <v>4128</v>
          </cell>
          <cell r="F179">
            <v>4165.1951219512102</v>
          </cell>
          <cell r="G179">
            <v>1681</v>
          </cell>
          <cell r="H179">
            <v>943</v>
          </cell>
          <cell r="I179">
            <v>7001693</v>
          </cell>
          <cell r="J179">
            <v>1271</v>
          </cell>
          <cell r="K179">
            <v>75.61</v>
          </cell>
          <cell r="L179">
            <v>399.9</v>
          </cell>
          <cell r="M179">
            <v>-116.15</v>
          </cell>
        </row>
        <row r="180">
          <cell r="A180">
            <v>42956</v>
          </cell>
          <cell r="B180">
            <v>4398</v>
          </cell>
          <cell r="C180">
            <v>4411.6499999999996</v>
          </cell>
          <cell r="D180">
            <v>4220.1000000000004</v>
          </cell>
          <cell r="E180">
            <v>4269.5</v>
          </cell>
          <cell r="F180">
            <v>4301.30346232179</v>
          </cell>
          <cell r="G180">
            <v>982</v>
          </cell>
          <cell r="H180">
            <v>219</v>
          </cell>
          <cell r="I180">
            <v>4223880</v>
          </cell>
          <cell r="J180">
            <v>521</v>
          </cell>
          <cell r="K180">
            <v>53.05</v>
          </cell>
          <cell r="L180">
            <v>191.55</v>
          </cell>
          <cell r="M180">
            <v>-128.5</v>
          </cell>
        </row>
        <row r="181">
          <cell r="A181">
            <v>42955</v>
          </cell>
          <cell r="B181">
            <v>4517.7</v>
          </cell>
          <cell r="C181">
            <v>4517.7</v>
          </cell>
          <cell r="D181">
            <v>4425</v>
          </cell>
          <cell r="E181">
            <v>4440.1000000000004</v>
          </cell>
          <cell r="F181">
            <v>4453.7304147465402</v>
          </cell>
          <cell r="G181">
            <v>434</v>
          </cell>
          <cell r="H181">
            <v>75</v>
          </cell>
          <cell r="I181">
            <v>1932919</v>
          </cell>
          <cell r="J181">
            <v>334</v>
          </cell>
          <cell r="K181">
            <v>76.959999999999994</v>
          </cell>
          <cell r="L181">
            <v>92.7</v>
          </cell>
          <cell r="M181">
            <v>-77.599999999999994</v>
          </cell>
        </row>
        <row r="182">
          <cell r="A182">
            <v>42954</v>
          </cell>
          <cell r="B182">
            <v>4444</v>
          </cell>
          <cell r="C182">
            <v>4525</v>
          </cell>
          <cell r="D182">
            <v>4375</v>
          </cell>
          <cell r="E182">
            <v>4480.6000000000004</v>
          </cell>
          <cell r="F182">
            <v>4425.74566128067</v>
          </cell>
          <cell r="G182">
            <v>1671</v>
          </cell>
          <cell r="H182">
            <v>304</v>
          </cell>
          <cell r="I182">
            <v>7395421</v>
          </cell>
          <cell r="J182">
            <v>775</v>
          </cell>
          <cell r="K182">
            <v>46.38</v>
          </cell>
          <cell r="L182">
            <v>150</v>
          </cell>
          <cell r="M182">
            <v>36.6</v>
          </cell>
        </row>
        <row r="183">
          <cell r="A183">
            <v>42951</v>
          </cell>
          <cell r="B183">
            <v>4577.1000000000004</v>
          </cell>
          <cell r="C183">
            <v>4590</v>
          </cell>
          <cell r="D183">
            <v>4564</v>
          </cell>
          <cell r="E183">
            <v>4570.05</v>
          </cell>
          <cell r="F183">
            <v>4572.6679956144699</v>
          </cell>
          <cell r="G183">
            <v>10033</v>
          </cell>
          <cell r="H183">
            <v>827</v>
          </cell>
          <cell r="I183">
            <v>45877578</v>
          </cell>
          <cell r="J183">
            <v>7648</v>
          </cell>
          <cell r="K183">
            <v>76.23</v>
          </cell>
          <cell r="L183">
            <v>26</v>
          </cell>
          <cell r="M183">
            <v>-7.05</v>
          </cell>
        </row>
        <row r="184">
          <cell r="A184">
            <v>42950</v>
          </cell>
          <cell r="B184">
            <v>4665.05</v>
          </cell>
          <cell r="C184">
            <v>4665.05</v>
          </cell>
          <cell r="D184">
            <v>4568.1000000000004</v>
          </cell>
          <cell r="E184">
            <v>4572.3999999999996</v>
          </cell>
          <cell r="F184">
            <v>4596.9313432835797</v>
          </cell>
          <cell r="G184">
            <v>3685</v>
          </cell>
          <cell r="H184">
            <v>283</v>
          </cell>
          <cell r="I184">
            <v>16939692</v>
          </cell>
          <cell r="J184">
            <v>3186</v>
          </cell>
          <cell r="K184">
            <v>86.46</v>
          </cell>
          <cell r="L184">
            <v>96.95</v>
          </cell>
          <cell r="M184">
            <v>-92.65</v>
          </cell>
        </row>
        <row r="185">
          <cell r="A185">
            <v>42949</v>
          </cell>
          <cell r="B185">
            <v>4677.05</v>
          </cell>
          <cell r="C185">
            <v>4689.8</v>
          </cell>
          <cell r="D185">
            <v>4660</v>
          </cell>
          <cell r="E185">
            <v>4670</v>
          </cell>
          <cell r="F185">
            <v>4672.8159509202396</v>
          </cell>
          <cell r="G185">
            <v>163</v>
          </cell>
          <cell r="H185">
            <v>18</v>
          </cell>
          <cell r="I185">
            <v>761669</v>
          </cell>
          <cell r="J185">
            <v>155</v>
          </cell>
          <cell r="K185">
            <v>95.09</v>
          </cell>
          <cell r="L185">
            <v>29.8</v>
          </cell>
          <cell r="M185">
            <v>-7.05</v>
          </cell>
        </row>
        <row r="186">
          <cell r="A186">
            <v>42948</v>
          </cell>
          <cell r="B186">
            <v>4700</v>
          </cell>
          <cell r="C186">
            <v>4722.95</v>
          </cell>
          <cell r="D186">
            <v>4670</v>
          </cell>
          <cell r="E186">
            <v>4682.1499999999996</v>
          </cell>
          <cell r="F186">
            <v>4689.7089715536104</v>
          </cell>
          <cell r="G186">
            <v>457</v>
          </cell>
          <cell r="H186">
            <v>103</v>
          </cell>
          <cell r="I186">
            <v>2143197</v>
          </cell>
          <cell r="J186">
            <v>314</v>
          </cell>
          <cell r="K186">
            <v>68.709999999999994</v>
          </cell>
          <cell r="L186">
            <v>52.95</v>
          </cell>
          <cell r="M186">
            <v>-17.850000000000001</v>
          </cell>
        </row>
        <row r="187">
          <cell r="A187">
            <v>42947</v>
          </cell>
          <cell r="B187">
            <v>4690</v>
          </cell>
          <cell r="C187">
            <v>4699</v>
          </cell>
          <cell r="D187">
            <v>4680</v>
          </cell>
          <cell r="E187">
            <v>4689.95</v>
          </cell>
          <cell r="F187">
            <v>4691.8666666666604</v>
          </cell>
          <cell r="G187">
            <v>570</v>
          </cell>
          <cell r="H187">
            <v>39</v>
          </cell>
          <cell r="I187">
            <v>2674364</v>
          </cell>
          <cell r="J187">
            <v>569</v>
          </cell>
          <cell r="K187">
            <v>99.82</v>
          </cell>
          <cell r="L187">
            <v>19</v>
          </cell>
          <cell r="M187">
            <v>-0.05</v>
          </cell>
        </row>
        <row r="188">
          <cell r="A188">
            <v>42944</v>
          </cell>
          <cell r="B188">
            <v>4660.05</v>
          </cell>
          <cell r="C188">
            <v>4698.2</v>
          </cell>
          <cell r="D188">
            <v>4655</v>
          </cell>
          <cell r="E188">
            <v>4690.1499999999996</v>
          </cell>
          <cell r="F188">
            <v>4669.2193548387004</v>
          </cell>
          <cell r="G188">
            <v>155</v>
          </cell>
          <cell r="H188">
            <v>35</v>
          </cell>
          <cell r="I188">
            <v>723729</v>
          </cell>
          <cell r="J188">
            <v>136</v>
          </cell>
          <cell r="K188">
            <v>87.74</v>
          </cell>
          <cell r="L188">
            <v>43.2</v>
          </cell>
          <cell r="M188">
            <v>30.1</v>
          </cell>
        </row>
        <row r="189">
          <cell r="A189">
            <v>42943</v>
          </cell>
          <cell r="B189">
            <v>4681</v>
          </cell>
          <cell r="C189">
            <v>4685</v>
          </cell>
          <cell r="D189">
            <v>4660.3</v>
          </cell>
          <cell r="E189">
            <v>4667.1499999999996</v>
          </cell>
          <cell r="F189">
            <v>4673.1863905325399</v>
          </cell>
          <cell r="G189">
            <v>338</v>
          </cell>
          <cell r="H189">
            <v>82</v>
          </cell>
          <cell r="I189">
            <v>1579537</v>
          </cell>
          <cell r="J189">
            <v>284</v>
          </cell>
          <cell r="K189">
            <v>84.02</v>
          </cell>
          <cell r="L189">
            <v>24.7</v>
          </cell>
          <cell r="M189">
            <v>-13.85</v>
          </cell>
        </row>
        <row r="190">
          <cell r="A190">
            <v>42942</v>
          </cell>
          <cell r="B190">
            <v>4701</v>
          </cell>
          <cell r="C190">
            <v>4725</v>
          </cell>
          <cell r="D190">
            <v>4678.1499999999996</v>
          </cell>
          <cell r="E190">
            <v>4682.1499999999996</v>
          </cell>
          <cell r="F190">
            <v>4696.5382231404901</v>
          </cell>
          <cell r="G190">
            <v>968</v>
          </cell>
          <cell r="H190">
            <v>181</v>
          </cell>
          <cell r="I190">
            <v>4546249</v>
          </cell>
          <cell r="J190">
            <v>680</v>
          </cell>
          <cell r="K190">
            <v>70.25</v>
          </cell>
          <cell r="L190">
            <v>46.85</v>
          </cell>
          <cell r="M190">
            <v>-18.850000000000001</v>
          </cell>
        </row>
        <row r="191">
          <cell r="A191">
            <v>42941</v>
          </cell>
          <cell r="B191">
            <v>4700</v>
          </cell>
          <cell r="C191">
            <v>4744.75</v>
          </cell>
          <cell r="D191">
            <v>4700</v>
          </cell>
          <cell r="E191">
            <v>4718.8999999999996</v>
          </cell>
          <cell r="F191">
            <v>4718.3625000000002</v>
          </cell>
          <cell r="G191">
            <v>400</v>
          </cell>
          <cell r="H191">
            <v>55</v>
          </cell>
          <cell r="I191">
            <v>1887345</v>
          </cell>
          <cell r="J191">
            <v>352</v>
          </cell>
          <cell r="K191">
            <v>88</v>
          </cell>
          <cell r="L191">
            <v>44.75</v>
          </cell>
          <cell r="M191">
            <v>18.899999999999999</v>
          </cell>
        </row>
        <row r="192">
          <cell r="A192">
            <v>42940</v>
          </cell>
          <cell r="B192">
            <v>4639.95</v>
          </cell>
          <cell r="C192">
            <v>4700</v>
          </cell>
          <cell r="D192">
            <v>4635</v>
          </cell>
          <cell r="E192">
            <v>4677.8999999999996</v>
          </cell>
          <cell r="F192">
            <v>4667.66286307053</v>
          </cell>
          <cell r="G192">
            <v>964</v>
          </cell>
          <cell r="H192">
            <v>243</v>
          </cell>
          <cell r="I192">
            <v>4499627</v>
          </cell>
          <cell r="J192">
            <v>746</v>
          </cell>
          <cell r="K192">
            <v>77.39</v>
          </cell>
          <cell r="L192">
            <v>65</v>
          </cell>
          <cell r="M192">
            <v>37.950000000000003</v>
          </cell>
        </row>
        <row r="193">
          <cell r="A193">
            <v>42937</v>
          </cell>
          <cell r="B193">
            <v>4635</v>
          </cell>
          <cell r="C193">
            <v>4635</v>
          </cell>
          <cell r="D193">
            <v>4608</v>
          </cell>
          <cell r="E193">
            <v>4611.8999999999996</v>
          </cell>
          <cell r="F193">
            <v>4615.90930232558</v>
          </cell>
          <cell r="G193">
            <v>430</v>
          </cell>
          <cell r="H193">
            <v>128</v>
          </cell>
          <cell r="I193">
            <v>1984841</v>
          </cell>
          <cell r="J193">
            <v>379</v>
          </cell>
          <cell r="K193">
            <v>88.14</v>
          </cell>
          <cell r="L193">
            <v>27</v>
          </cell>
          <cell r="M193">
            <v>-23.1</v>
          </cell>
        </row>
        <row r="194">
          <cell r="A194">
            <v>42936</v>
          </cell>
          <cell r="B194">
            <v>4606.5</v>
          </cell>
          <cell r="C194">
            <v>4635</v>
          </cell>
          <cell r="D194">
            <v>4606.5</v>
          </cell>
          <cell r="E194">
            <v>4615.75</v>
          </cell>
          <cell r="F194">
            <v>4621.84415584415</v>
          </cell>
          <cell r="G194">
            <v>154</v>
          </cell>
          <cell r="H194">
            <v>53</v>
          </cell>
          <cell r="I194">
            <v>711764</v>
          </cell>
          <cell r="J194">
            <v>100</v>
          </cell>
          <cell r="K194">
            <v>64.94</v>
          </cell>
          <cell r="L194">
            <v>28.5</v>
          </cell>
          <cell r="M194">
            <v>9.25</v>
          </cell>
        </row>
        <row r="195">
          <cell r="A195">
            <v>42935</v>
          </cell>
          <cell r="B195">
            <v>4610</v>
          </cell>
          <cell r="C195">
            <v>4633</v>
          </cell>
          <cell r="D195">
            <v>4606.5</v>
          </cell>
          <cell r="E195">
            <v>4617.45</v>
          </cell>
          <cell r="F195">
            <v>4622.2720588235197</v>
          </cell>
          <cell r="G195">
            <v>408</v>
          </cell>
          <cell r="H195">
            <v>79</v>
          </cell>
          <cell r="I195">
            <v>1885887</v>
          </cell>
          <cell r="J195">
            <v>297</v>
          </cell>
          <cell r="K195">
            <v>72.790000000000006</v>
          </cell>
          <cell r="L195">
            <v>26.5</v>
          </cell>
          <cell r="M195">
            <v>7.45</v>
          </cell>
        </row>
        <row r="196">
          <cell r="A196">
            <v>42934</v>
          </cell>
          <cell r="B196">
            <v>4605.55</v>
          </cell>
          <cell r="C196">
            <v>4634.5</v>
          </cell>
          <cell r="D196">
            <v>4605.55</v>
          </cell>
          <cell r="E196">
            <v>4624.25</v>
          </cell>
          <cell r="F196">
            <v>4618.9264069264</v>
          </cell>
          <cell r="G196">
            <v>231</v>
          </cell>
          <cell r="H196">
            <v>41</v>
          </cell>
          <cell r="I196">
            <v>1066972</v>
          </cell>
          <cell r="J196">
            <v>109</v>
          </cell>
          <cell r="K196">
            <v>47.19</v>
          </cell>
          <cell r="L196">
            <v>28.95</v>
          </cell>
          <cell r="M196">
            <v>18.7</v>
          </cell>
        </row>
        <row r="197">
          <cell r="A197">
            <v>42933</v>
          </cell>
          <cell r="B197">
            <v>4620</v>
          </cell>
          <cell r="C197">
            <v>4650</v>
          </cell>
          <cell r="D197">
            <v>4601</v>
          </cell>
          <cell r="E197">
            <v>4615.5</v>
          </cell>
          <cell r="F197">
            <v>4616.1029776674904</v>
          </cell>
          <cell r="G197">
            <v>806</v>
          </cell>
          <cell r="H197">
            <v>142</v>
          </cell>
          <cell r="I197">
            <v>3720579</v>
          </cell>
          <cell r="J197">
            <v>646</v>
          </cell>
          <cell r="K197">
            <v>80.150000000000006</v>
          </cell>
          <cell r="L197">
            <v>49</v>
          </cell>
          <cell r="M197">
            <v>-4.5</v>
          </cell>
        </row>
        <row r="198">
          <cell r="A198">
            <v>42930</v>
          </cell>
          <cell r="B198">
            <v>4618</v>
          </cell>
          <cell r="C198">
            <v>4637.5</v>
          </cell>
          <cell r="D198">
            <v>4615.5</v>
          </cell>
          <cell r="E198">
            <v>4619.05</v>
          </cell>
          <cell r="F198">
            <v>4620.2335216572501</v>
          </cell>
          <cell r="G198">
            <v>531</v>
          </cell>
          <cell r="H198">
            <v>32</v>
          </cell>
          <cell r="I198">
            <v>2453344</v>
          </cell>
          <cell r="J198">
            <v>458</v>
          </cell>
          <cell r="K198">
            <v>86.25</v>
          </cell>
          <cell r="L198">
            <v>22</v>
          </cell>
          <cell r="M198">
            <v>1.05</v>
          </cell>
        </row>
        <row r="199">
          <cell r="A199">
            <v>42929</v>
          </cell>
          <cell r="B199">
            <v>4634.95</v>
          </cell>
          <cell r="C199">
            <v>4645</v>
          </cell>
          <cell r="D199">
            <v>4620</v>
          </cell>
          <cell r="E199">
            <v>4621.8999999999996</v>
          </cell>
          <cell r="F199">
            <v>4632.4386617100299</v>
          </cell>
          <cell r="G199">
            <v>269</v>
          </cell>
          <cell r="H199">
            <v>71</v>
          </cell>
          <cell r="I199">
            <v>1246126</v>
          </cell>
          <cell r="J199">
            <v>179</v>
          </cell>
          <cell r="K199">
            <v>66.540000000000006</v>
          </cell>
          <cell r="L199">
            <v>25</v>
          </cell>
          <cell r="M199">
            <v>-13.05</v>
          </cell>
        </row>
        <row r="200">
          <cell r="A200">
            <v>42928</v>
          </cell>
          <cell r="B200">
            <v>4615</v>
          </cell>
          <cell r="C200">
            <v>4641</v>
          </cell>
          <cell r="D200">
            <v>4610</v>
          </cell>
          <cell r="E200">
            <v>4623.05</v>
          </cell>
          <cell r="F200">
            <v>4621.2421524663596</v>
          </cell>
          <cell r="G200">
            <v>223</v>
          </cell>
          <cell r="H200">
            <v>137</v>
          </cell>
          <cell r="I200">
            <v>1030537</v>
          </cell>
          <cell r="J200">
            <v>206</v>
          </cell>
          <cell r="K200">
            <v>92.38</v>
          </cell>
          <cell r="L200">
            <v>31</v>
          </cell>
          <cell r="M200">
            <v>8.0500000000000007</v>
          </cell>
        </row>
        <row r="201">
          <cell r="A201">
            <v>42927</v>
          </cell>
          <cell r="B201">
            <v>4618</v>
          </cell>
          <cell r="C201">
            <v>4635</v>
          </cell>
          <cell r="D201">
            <v>4610</v>
          </cell>
          <cell r="E201">
            <v>4624.8500000000004</v>
          </cell>
          <cell r="F201">
            <v>4622.76296296296</v>
          </cell>
          <cell r="G201">
            <v>135</v>
          </cell>
          <cell r="H201">
            <v>23</v>
          </cell>
          <cell r="I201">
            <v>624073</v>
          </cell>
          <cell r="J201">
            <v>103</v>
          </cell>
          <cell r="K201">
            <v>76.3</v>
          </cell>
          <cell r="L201">
            <v>25</v>
          </cell>
          <cell r="M201">
            <v>6.85</v>
          </cell>
        </row>
        <row r="202">
          <cell r="A202">
            <v>42926</v>
          </cell>
          <cell r="B202">
            <v>4650</v>
          </cell>
          <cell r="C202">
            <v>4650</v>
          </cell>
          <cell r="D202">
            <v>4605.25</v>
          </cell>
          <cell r="E202">
            <v>4623.75</v>
          </cell>
          <cell r="F202">
            <v>4643.1816946080598</v>
          </cell>
          <cell r="G202">
            <v>2207</v>
          </cell>
          <cell r="H202">
            <v>263</v>
          </cell>
          <cell r="I202">
            <v>10247502</v>
          </cell>
          <cell r="J202">
            <v>2029</v>
          </cell>
          <cell r="K202">
            <v>91.93</v>
          </cell>
          <cell r="L202">
            <v>44.75</v>
          </cell>
          <cell r="M202">
            <v>-26.25</v>
          </cell>
        </row>
        <row r="203">
          <cell r="A203">
            <v>42923</v>
          </cell>
          <cell r="B203">
            <v>4616</v>
          </cell>
          <cell r="C203">
            <v>4650</v>
          </cell>
          <cell r="D203">
            <v>4605.25</v>
          </cell>
          <cell r="E203">
            <v>4641.7</v>
          </cell>
          <cell r="F203">
            <v>4622.9562841529996</v>
          </cell>
          <cell r="G203">
            <v>366</v>
          </cell>
          <cell r="H203">
            <v>60</v>
          </cell>
          <cell r="I203">
            <v>1692002</v>
          </cell>
          <cell r="J203">
            <v>320</v>
          </cell>
          <cell r="K203">
            <v>87.43</v>
          </cell>
          <cell r="L203">
            <v>44.75</v>
          </cell>
          <cell r="M203">
            <v>25.7</v>
          </cell>
        </row>
        <row r="204">
          <cell r="A204">
            <v>42922</v>
          </cell>
          <cell r="B204">
            <v>4616</v>
          </cell>
          <cell r="C204">
            <v>4644</v>
          </cell>
          <cell r="D204">
            <v>4615</v>
          </cell>
          <cell r="E204">
            <v>4620.6499999999996</v>
          </cell>
          <cell r="F204">
            <v>4626.16</v>
          </cell>
          <cell r="G204">
            <v>150</v>
          </cell>
          <cell r="H204">
            <v>61</v>
          </cell>
          <cell r="I204">
            <v>693924</v>
          </cell>
          <cell r="J204">
            <v>103</v>
          </cell>
          <cell r="K204">
            <v>68.67</v>
          </cell>
          <cell r="L204">
            <v>29</v>
          </cell>
          <cell r="M204">
            <v>4.6500000000000004</v>
          </cell>
        </row>
        <row r="205">
          <cell r="A205">
            <v>42921</v>
          </cell>
          <cell r="B205">
            <v>4659.95</v>
          </cell>
          <cell r="C205">
            <v>4659.95</v>
          </cell>
          <cell r="D205">
            <v>4610</v>
          </cell>
          <cell r="E205">
            <v>4615.8999999999996</v>
          </cell>
          <cell r="F205">
            <v>4617.1864406779596</v>
          </cell>
          <cell r="G205">
            <v>295</v>
          </cell>
          <cell r="H205">
            <v>65</v>
          </cell>
          <cell r="I205">
            <v>1362070</v>
          </cell>
          <cell r="J205">
            <v>273</v>
          </cell>
          <cell r="K205">
            <v>92.54</v>
          </cell>
          <cell r="L205">
            <v>49.95</v>
          </cell>
          <cell r="M205">
            <v>-44.05</v>
          </cell>
        </row>
        <row r="206">
          <cell r="A206">
            <v>42920</v>
          </cell>
          <cell r="B206">
            <v>4640.7</v>
          </cell>
          <cell r="C206">
            <v>4642.6000000000004</v>
          </cell>
          <cell r="D206">
            <v>4619.95</v>
          </cell>
          <cell r="E206">
            <v>4627.05</v>
          </cell>
          <cell r="F206">
            <v>4630.2613240418104</v>
          </cell>
          <cell r="G206">
            <v>287</v>
          </cell>
          <cell r="H206">
            <v>58</v>
          </cell>
          <cell r="I206">
            <v>1328885</v>
          </cell>
          <cell r="J206">
            <v>195</v>
          </cell>
          <cell r="K206">
            <v>67.94</v>
          </cell>
          <cell r="L206">
            <v>22.65</v>
          </cell>
          <cell r="M206">
            <v>-13.65</v>
          </cell>
        </row>
        <row r="207">
          <cell r="A207">
            <v>42919</v>
          </cell>
          <cell r="B207">
            <v>4642.95</v>
          </cell>
          <cell r="C207">
            <v>4642.95</v>
          </cell>
          <cell r="D207">
            <v>4612.05</v>
          </cell>
          <cell r="E207">
            <v>4621.3999999999996</v>
          </cell>
          <cell r="F207">
            <v>4621.4148936170204</v>
          </cell>
          <cell r="G207">
            <v>188</v>
          </cell>
          <cell r="H207">
            <v>28</v>
          </cell>
          <cell r="I207">
            <v>868826</v>
          </cell>
          <cell r="J207">
            <v>183</v>
          </cell>
          <cell r="K207">
            <v>97.34</v>
          </cell>
          <cell r="L207">
            <v>30.9</v>
          </cell>
          <cell r="M207">
            <v>-21.55</v>
          </cell>
        </row>
        <row r="208">
          <cell r="A208">
            <v>42916</v>
          </cell>
          <cell r="B208">
            <v>4645</v>
          </cell>
          <cell r="C208">
            <v>4646</v>
          </cell>
          <cell r="D208">
            <v>4580</v>
          </cell>
          <cell r="E208">
            <v>4635.75</v>
          </cell>
          <cell r="F208">
            <v>4606.1965408804999</v>
          </cell>
          <cell r="G208">
            <v>636</v>
          </cell>
          <cell r="H208">
            <v>138</v>
          </cell>
          <cell r="I208">
            <v>2929541</v>
          </cell>
          <cell r="J208">
            <v>417</v>
          </cell>
          <cell r="K208">
            <v>65.569999999999993</v>
          </cell>
          <cell r="L208">
            <v>66</v>
          </cell>
          <cell r="M208">
            <v>-9.25</v>
          </cell>
        </row>
        <row r="209">
          <cell r="A209">
            <v>42915</v>
          </cell>
          <cell r="B209">
            <v>4600</v>
          </cell>
          <cell r="C209">
            <v>4628</v>
          </cell>
          <cell r="D209">
            <v>4594.05</v>
          </cell>
          <cell r="E209">
            <v>4614.05</v>
          </cell>
          <cell r="F209">
            <v>4602.9912280701701</v>
          </cell>
          <cell r="G209">
            <v>570</v>
          </cell>
          <cell r="H209">
            <v>54</v>
          </cell>
          <cell r="I209">
            <v>2623705</v>
          </cell>
          <cell r="J209">
            <v>477</v>
          </cell>
          <cell r="K209">
            <v>83.68</v>
          </cell>
          <cell r="L209">
            <v>33.950000000000003</v>
          </cell>
          <cell r="M209">
            <v>14.05</v>
          </cell>
        </row>
        <row r="210">
          <cell r="A210">
            <v>42914</v>
          </cell>
          <cell r="B210">
            <v>4602</v>
          </cell>
          <cell r="C210">
            <v>4609</v>
          </cell>
          <cell r="D210">
            <v>4566.3999999999996</v>
          </cell>
          <cell r="E210">
            <v>4589.3999999999996</v>
          </cell>
          <cell r="F210">
            <v>4584.0416276894202</v>
          </cell>
          <cell r="G210">
            <v>2138</v>
          </cell>
          <cell r="H210">
            <v>473</v>
          </cell>
          <cell r="I210">
            <v>9800681</v>
          </cell>
          <cell r="J210">
            <v>1850</v>
          </cell>
          <cell r="K210">
            <v>86.53</v>
          </cell>
          <cell r="L210">
            <v>42.6</v>
          </cell>
          <cell r="M210">
            <v>-12.6</v>
          </cell>
        </row>
        <row r="211">
          <cell r="A211">
            <v>42913</v>
          </cell>
          <cell r="B211">
            <v>4659</v>
          </cell>
          <cell r="C211">
            <v>4659</v>
          </cell>
          <cell r="D211">
            <v>4600</v>
          </cell>
          <cell r="E211">
            <v>4603.45</v>
          </cell>
          <cell r="F211">
            <v>4604.7167919799404</v>
          </cell>
          <cell r="G211">
            <v>399</v>
          </cell>
          <cell r="H211">
            <v>57</v>
          </cell>
          <cell r="I211">
            <v>1837282</v>
          </cell>
          <cell r="J211">
            <v>341</v>
          </cell>
          <cell r="K211">
            <v>85.46</v>
          </cell>
          <cell r="L211">
            <v>59</v>
          </cell>
          <cell r="M211">
            <v>-55.55</v>
          </cell>
        </row>
        <row r="212">
          <cell r="A212">
            <v>42909</v>
          </cell>
          <cell r="B212">
            <v>4605</v>
          </cell>
          <cell r="C212">
            <v>4632.25</v>
          </cell>
          <cell r="D212">
            <v>4600</v>
          </cell>
          <cell r="E212">
            <v>4603.55</v>
          </cell>
          <cell r="F212">
            <v>4605.0398406374497</v>
          </cell>
          <cell r="G212">
            <v>502</v>
          </cell>
          <cell r="H212">
            <v>73</v>
          </cell>
          <cell r="I212">
            <v>2311730</v>
          </cell>
          <cell r="J212">
            <v>400</v>
          </cell>
          <cell r="K212">
            <v>79.680000000000007</v>
          </cell>
          <cell r="L212">
            <v>32.25</v>
          </cell>
          <cell r="M212">
            <v>-1.45</v>
          </cell>
        </row>
        <row r="213">
          <cell r="A213">
            <v>42908</v>
          </cell>
          <cell r="B213">
            <v>4643.8500000000004</v>
          </cell>
          <cell r="C213">
            <v>4650</v>
          </cell>
          <cell r="D213">
            <v>4607</v>
          </cell>
          <cell r="E213">
            <v>4612.75</v>
          </cell>
          <cell r="F213">
            <v>4619.7484276729501</v>
          </cell>
          <cell r="G213">
            <v>318</v>
          </cell>
          <cell r="H213">
            <v>50</v>
          </cell>
          <cell r="I213">
            <v>1469080</v>
          </cell>
          <cell r="J213">
            <v>181</v>
          </cell>
          <cell r="K213">
            <v>56.92</v>
          </cell>
          <cell r="L213">
            <v>43</v>
          </cell>
          <cell r="M213">
            <v>-31.1</v>
          </cell>
        </row>
        <row r="214">
          <cell r="A214">
            <v>42907</v>
          </cell>
          <cell r="B214">
            <v>4682.5</v>
          </cell>
          <cell r="C214">
            <v>4682.5</v>
          </cell>
          <cell r="D214">
            <v>4599</v>
          </cell>
          <cell r="E214">
            <v>4620.5</v>
          </cell>
          <cell r="F214">
            <v>4619.7621359223303</v>
          </cell>
          <cell r="G214">
            <v>412</v>
          </cell>
          <cell r="H214">
            <v>60</v>
          </cell>
          <cell r="I214">
            <v>1903342</v>
          </cell>
          <cell r="J214">
            <v>307</v>
          </cell>
          <cell r="K214">
            <v>74.510000000000005</v>
          </cell>
          <cell r="L214">
            <v>83.5</v>
          </cell>
          <cell r="M214">
            <v>-62</v>
          </cell>
        </row>
        <row r="215">
          <cell r="A215">
            <v>42906</v>
          </cell>
          <cell r="B215">
            <v>4625.7</v>
          </cell>
          <cell r="C215">
            <v>4625.7</v>
          </cell>
          <cell r="D215">
            <v>4602</v>
          </cell>
          <cell r="E215">
            <v>4606.3</v>
          </cell>
          <cell r="F215">
            <v>4610.6480218281004</v>
          </cell>
          <cell r="G215">
            <v>733</v>
          </cell>
          <cell r="H215">
            <v>97</v>
          </cell>
          <cell r="I215">
            <v>3379605</v>
          </cell>
          <cell r="J215">
            <v>549</v>
          </cell>
          <cell r="K215">
            <v>74.900000000000006</v>
          </cell>
          <cell r="L215">
            <v>23.7</v>
          </cell>
          <cell r="M215">
            <v>-19.399999999999999</v>
          </cell>
        </row>
        <row r="216">
          <cell r="A216">
            <v>42905</v>
          </cell>
          <cell r="B216">
            <v>4630</v>
          </cell>
          <cell r="C216">
            <v>4634</v>
          </cell>
          <cell r="D216">
            <v>4590.05</v>
          </cell>
          <cell r="E216">
            <v>4600.45</v>
          </cell>
          <cell r="F216">
            <v>4609.3249686323697</v>
          </cell>
          <cell r="G216">
            <v>797</v>
          </cell>
          <cell r="H216">
            <v>148</v>
          </cell>
          <cell r="I216">
            <v>3673632</v>
          </cell>
          <cell r="J216">
            <v>544</v>
          </cell>
          <cell r="K216">
            <v>68.260000000000005</v>
          </cell>
          <cell r="L216">
            <v>43.95</v>
          </cell>
          <cell r="M216">
            <v>-29.55</v>
          </cell>
        </row>
        <row r="217">
          <cell r="A217">
            <v>42902</v>
          </cell>
          <cell r="B217">
            <v>4718.95</v>
          </cell>
          <cell r="C217">
            <v>4718.95</v>
          </cell>
          <cell r="D217">
            <v>4625</v>
          </cell>
          <cell r="E217">
            <v>4628.6499999999996</v>
          </cell>
          <cell r="F217">
            <v>4640.9871794871697</v>
          </cell>
          <cell r="G217">
            <v>780</v>
          </cell>
          <cell r="H217">
            <v>149</v>
          </cell>
          <cell r="I217">
            <v>3619970</v>
          </cell>
          <cell r="J217">
            <v>522</v>
          </cell>
          <cell r="K217">
            <v>66.92</v>
          </cell>
          <cell r="L217">
            <v>93.95</v>
          </cell>
          <cell r="M217">
            <v>-90.3</v>
          </cell>
        </row>
        <row r="218">
          <cell r="A218">
            <v>42901</v>
          </cell>
          <cell r="B218">
            <v>4650.05</v>
          </cell>
          <cell r="C218">
            <v>4671</v>
          </cell>
          <cell r="D218">
            <v>4646.1000000000004</v>
          </cell>
          <cell r="E218">
            <v>4658.95</v>
          </cell>
          <cell r="F218">
            <v>4655.7673130193898</v>
          </cell>
          <cell r="G218">
            <v>361</v>
          </cell>
          <cell r="H218">
            <v>85</v>
          </cell>
          <cell r="I218">
            <v>1680732</v>
          </cell>
          <cell r="J218">
            <v>172</v>
          </cell>
          <cell r="K218">
            <v>47.65</v>
          </cell>
          <cell r="L218">
            <v>24.9</v>
          </cell>
          <cell r="M218">
            <v>8.9</v>
          </cell>
        </row>
        <row r="219">
          <cell r="A219">
            <v>42900</v>
          </cell>
          <cell r="B219">
            <v>4704.8999999999996</v>
          </cell>
          <cell r="C219">
            <v>4704.8999999999996</v>
          </cell>
          <cell r="D219">
            <v>4650</v>
          </cell>
          <cell r="E219">
            <v>4652.5</v>
          </cell>
          <cell r="F219">
            <v>4655.2005813953401</v>
          </cell>
          <cell r="G219">
            <v>344</v>
          </cell>
          <cell r="H219">
            <v>91</v>
          </cell>
          <cell r="I219">
            <v>1601389</v>
          </cell>
          <cell r="J219">
            <v>212</v>
          </cell>
          <cell r="K219">
            <v>61.63</v>
          </cell>
          <cell r="L219">
            <v>54.9</v>
          </cell>
          <cell r="M219">
            <v>-52.4</v>
          </cell>
        </row>
        <row r="220">
          <cell r="A220">
            <v>42899</v>
          </cell>
          <cell r="B220">
            <v>4753</v>
          </cell>
          <cell r="C220">
            <v>4753</v>
          </cell>
          <cell r="D220">
            <v>4649.75</v>
          </cell>
          <cell r="E220">
            <v>4655.6000000000004</v>
          </cell>
          <cell r="F220">
            <v>4654.9159802306403</v>
          </cell>
          <cell r="G220">
            <v>607</v>
          </cell>
          <cell r="H220">
            <v>120</v>
          </cell>
          <cell r="I220">
            <v>2825534</v>
          </cell>
          <cell r="J220">
            <v>383</v>
          </cell>
          <cell r="K220">
            <v>63.1</v>
          </cell>
          <cell r="L220">
            <v>103.25</v>
          </cell>
          <cell r="M220">
            <v>-97.4</v>
          </cell>
        </row>
        <row r="221">
          <cell r="A221">
            <v>42898</v>
          </cell>
          <cell r="B221">
            <v>4693.25</v>
          </cell>
          <cell r="C221">
            <v>4714.45</v>
          </cell>
          <cell r="D221">
            <v>4660.05</v>
          </cell>
          <cell r="E221">
            <v>4671.1499999999996</v>
          </cell>
          <cell r="F221">
            <v>4675.5840707964599</v>
          </cell>
          <cell r="G221">
            <v>452</v>
          </cell>
          <cell r="H221">
            <v>118</v>
          </cell>
          <cell r="I221">
            <v>2113364</v>
          </cell>
          <cell r="J221">
            <v>235</v>
          </cell>
          <cell r="K221">
            <v>51.99</v>
          </cell>
          <cell r="L221">
            <v>54.4</v>
          </cell>
          <cell r="M221">
            <v>-22.1</v>
          </cell>
        </row>
        <row r="222">
          <cell r="A222">
            <v>42895</v>
          </cell>
          <cell r="B222">
            <v>4754</v>
          </cell>
          <cell r="C222">
            <v>4754</v>
          </cell>
          <cell r="D222">
            <v>4675</v>
          </cell>
          <cell r="E222">
            <v>4708.75</v>
          </cell>
          <cell r="F222">
            <v>4703.5981481481404</v>
          </cell>
          <cell r="G222">
            <v>540</v>
          </cell>
          <cell r="H222">
            <v>114</v>
          </cell>
          <cell r="I222">
            <v>2539943</v>
          </cell>
          <cell r="J222">
            <v>236</v>
          </cell>
          <cell r="K222">
            <v>43.7</v>
          </cell>
          <cell r="L222">
            <v>79</v>
          </cell>
          <cell r="M222">
            <v>-45.25</v>
          </cell>
        </row>
        <row r="223">
          <cell r="A223">
            <v>42894</v>
          </cell>
          <cell r="B223">
            <v>4740</v>
          </cell>
          <cell r="C223">
            <v>4740</v>
          </cell>
          <cell r="D223">
            <v>4653.2</v>
          </cell>
          <cell r="E223">
            <v>4704.55</v>
          </cell>
          <cell r="F223">
            <v>4697.9450236966804</v>
          </cell>
          <cell r="G223">
            <v>1055</v>
          </cell>
          <cell r="H223">
            <v>334</v>
          </cell>
          <cell r="I223">
            <v>4956332</v>
          </cell>
          <cell r="J223">
            <v>478</v>
          </cell>
          <cell r="K223">
            <v>45.31</v>
          </cell>
          <cell r="L223">
            <v>86.8</v>
          </cell>
          <cell r="M223">
            <v>-35.450000000000003</v>
          </cell>
        </row>
        <row r="224">
          <cell r="A224">
            <v>42893</v>
          </cell>
          <cell r="B224">
            <v>4782</v>
          </cell>
          <cell r="C224">
            <v>4798.8500000000004</v>
          </cell>
          <cell r="D224">
            <v>4670</v>
          </cell>
          <cell r="E224">
            <v>4695.7</v>
          </cell>
          <cell r="F224">
            <v>4716.0589365791102</v>
          </cell>
          <cell r="G224">
            <v>1561</v>
          </cell>
          <cell r="H224">
            <v>419</v>
          </cell>
          <cell r="I224">
            <v>7361768</v>
          </cell>
          <cell r="J224">
            <v>700</v>
          </cell>
          <cell r="K224">
            <v>44.84</v>
          </cell>
          <cell r="L224">
            <v>128.85</v>
          </cell>
          <cell r="M224">
            <v>-86.3</v>
          </cell>
        </row>
        <row r="225">
          <cell r="A225">
            <v>42892</v>
          </cell>
          <cell r="B225">
            <v>4907</v>
          </cell>
          <cell r="C225">
            <v>4915</v>
          </cell>
          <cell r="D225">
            <v>4701.1499999999996</v>
          </cell>
          <cell r="E225">
            <v>4731.55</v>
          </cell>
          <cell r="F225">
            <v>4787.69801762114</v>
          </cell>
          <cell r="G225">
            <v>4540</v>
          </cell>
          <cell r="H225">
            <v>1253</v>
          </cell>
          <cell r="I225">
            <v>21736149</v>
          </cell>
          <cell r="J225">
            <v>1323</v>
          </cell>
          <cell r="K225">
            <v>29.14</v>
          </cell>
          <cell r="L225">
            <v>213.85</v>
          </cell>
          <cell r="M225">
            <v>-175.45</v>
          </cell>
        </row>
        <row r="226">
          <cell r="A226">
            <v>42891</v>
          </cell>
          <cell r="B226">
            <v>4841</v>
          </cell>
          <cell r="C226">
            <v>5020</v>
          </cell>
          <cell r="D226">
            <v>4835.05</v>
          </cell>
          <cell r="E226">
            <v>4859.05</v>
          </cell>
          <cell r="F226">
            <v>4910.50239425379</v>
          </cell>
          <cell r="G226">
            <v>2506</v>
          </cell>
          <cell r="H226">
            <v>553</v>
          </cell>
          <cell r="I226">
            <v>12305719</v>
          </cell>
          <cell r="J226">
            <v>996</v>
          </cell>
          <cell r="K226">
            <v>39.74</v>
          </cell>
          <cell r="L226">
            <v>184.95</v>
          </cell>
          <cell r="M226">
            <v>18.05</v>
          </cell>
        </row>
        <row r="227">
          <cell r="A227">
            <v>42888</v>
          </cell>
          <cell r="B227">
            <v>4672.95</v>
          </cell>
          <cell r="C227">
            <v>5050</v>
          </cell>
          <cell r="D227">
            <v>4630</v>
          </cell>
          <cell r="E227">
            <v>5002.5</v>
          </cell>
          <cell r="F227">
            <v>4893.1160143120396</v>
          </cell>
          <cell r="G227">
            <v>9223</v>
          </cell>
          <cell r="H227">
            <v>2289</v>
          </cell>
          <cell r="I227">
            <v>45129209</v>
          </cell>
          <cell r="J227">
            <v>1937</v>
          </cell>
          <cell r="K227">
            <v>21</v>
          </cell>
          <cell r="L227">
            <v>420</v>
          </cell>
          <cell r="M227">
            <v>329.55</v>
          </cell>
        </row>
        <row r="228">
          <cell r="A228">
            <v>42887</v>
          </cell>
          <cell r="B228">
            <v>4672.95</v>
          </cell>
          <cell r="C228">
            <v>4672.95</v>
          </cell>
          <cell r="D228">
            <v>4507</v>
          </cell>
          <cell r="E228">
            <v>4559.25</v>
          </cell>
          <cell r="F228">
            <v>4541.6302521008402</v>
          </cell>
          <cell r="G228">
            <v>357</v>
          </cell>
          <cell r="H228">
            <v>152</v>
          </cell>
          <cell r="I228">
            <v>1621362</v>
          </cell>
          <cell r="J228">
            <v>137</v>
          </cell>
          <cell r="K228">
            <v>38.380000000000003</v>
          </cell>
          <cell r="L228">
            <v>165.95</v>
          </cell>
          <cell r="M228">
            <v>-113.7</v>
          </cell>
        </row>
        <row r="229">
          <cell r="A229">
            <v>42886</v>
          </cell>
          <cell r="B229">
            <v>4517</v>
          </cell>
          <cell r="C229">
            <v>4670</v>
          </cell>
          <cell r="D229">
            <v>4517</v>
          </cell>
          <cell r="E229">
            <v>4547.5</v>
          </cell>
          <cell r="F229">
            <v>4587.8844056706603</v>
          </cell>
          <cell r="G229">
            <v>917</v>
          </cell>
          <cell r="H229">
            <v>296</v>
          </cell>
          <cell r="I229">
            <v>4207090</v>
          </cell>
          <cell r="J229">
            <v>339</v>
          </cell>
          <cell r="K229">
            <v>36.97</v>
          </cell>
          <cell r="L229">
            <v>153</v>
          </cell>
          <cell r="M229">
            <v>30.5</v>
          </cell>
        </row>
        <row r="230">
          <cell r="A230">
            <v>42885</v>
          </cell>
          <cell r="B230">
            <v>4498.3500000000004</v>
          </cell>
          <cell r="C230">
            <v>4584.75</v>
          </cell>
          <cell r="D230">
            <v>4365.95</v>
          </cell>
          <cell r="E230">
            <v>4516.7</v>
          </cell>
          <cell r="F230">
            <v>4453.6357243319198</v>
          </cell>
          <cell r="G230">
            <v>711</v>
          </cell>
          <cell r="H230">
            <v>219</v>
          </cell>
          <cell r="I230">
            <v>3166535</v>
          </cell>
          <cell r="J230">
            <v>343</v>
          </cell>
          <cell r="K230">
            <v>48.24</v>
          </cell>
          <cell r="L230">
            <v>218.8</v>
          </cell>
          <cell r="M230">
            <v>18.350000000000001</v>
          </cell>
        </row>
        <row r="231">
          <cell r="A231">
            <v>42884</v>
          </cell>
          <cell r="B231">
            <v>4307.1499999999996</v>
          </cell>
          <cell r="C231">
            <v>4460</v>
          </cell>
          <cell r="D231">
            <v>4305</v>
          </cell>
          <cell r="E231">
            <v>4426.3500000000004</v>
          </cell>
          <cell r="F231">
            <v>4385.69696969696</v>
          </cell>
          <cell r="G231">
            <v>627</v>
          </cell>
          <cell r="H231">
            <v>283</v>
          </cell>
          <cell r="I231">
            <v>2749832</v>
          </cell>
          <cell r="J231">
            <v>246</v>
          </cell>
          <cell r="K231">
            <v>39.229999999999997</v>
          </cell>
          <cell r="L231">
            <v>155</v>
          </cell>
          <cell r="M231">
            <v>119.2</v>
          </cell>
        </row>
        <row r="232">
          <cell r="A232">
            <v>42881</v>
          </cell>
          <cell r="B232">
            <v>4308.3500000000004</v>
          </cell>
          <cell r="C232">
            <v>4341</v>
          </cell>
          <cell r="D232">
            <v>4280</v>
          </cell>
          <cell r="E232">
            <v>4295.6000000000004</v>
          </cell>
          <cell r="F232">
            <v>4300.3443830570905</v>
          </cell>
          <cell r="G232">
            <v>5973</v>
          </cell>
          <cell r="H232">
            <v>321</v>
          </cell>
          <cell r="I232">
            <v>25685957</v>
          </cell>
          <cell r="J232">
            <v>5538</v>
          </cell>
          <cell r="K232">
            <v>92.72</v>
          </cell>
          <cell r="L232">
            <v>61</v>
          </cell>
          <cell r="M232">
            <v>-12.75</v>
          </cell>
        </row>
        <row r="233">
          <cell r="A233">
            <v>42880</v>
          </cell>
          <cell r="B233">
            <v>4300</v>
          </cell>
          <cell r="C233">
            <v>4311.3500000000004</v>
          </cell>
          <cell r="D233">
            <v>4100</v>
          </cell>
          <cell r="E233">
            <v>4290.8999999999996</v>
          </cell>
          <cell r="F233">
            <v>4241.0925566343003</v>
          </cell>
          <cell r="G233">
            <v>1545</v>
          </cell>
          <cell r="H233">
            <v>386</v>
          </cell>
          <cell r="I233">
            <v>6552488</v>
          </cell>
          <cell r="J233">
            <v>516</v>
          </cell>
          <cell r="K233">
            <v>33.4</v>
          </cell>
          <cell r="L233">
            <v>211.35</v>
          </cell>
          <cell r="M233">
            <v>-9.1</v>
          </cell>
        </row>
        <row r="234">
          <cell r="A234">
            <v>42879</v>
          </cell>
          <cell r="B234">
            <v>4459.3</v>
          </cell>
          <cell r="C234">
            <v>4650</v>
          </cell>
          <cell r="D234">
            <v>4340</v>
          </cell>
          <cell r="E234">
            <v>4445.2</v>
          </cell>
          <cell r="F234">
            <v>4497.9663569368704</v>
          </cell>
          <cell r="G234">
            <v>3121</v>
          </cell>
          <cell r="H234">
            <v>734</v>
          </cell>
          <cell r="I234">
            <v>14038153</v>
          </cell>
          <cell r="J234">
            <v>630</v>
          </cell>
          <cell r="K234">
            <v>20.190000000000001</v>
          </cell>
          <cell r="L234">
            <v>310</v>
          </cell>
          <cell r="M234">
            <v>-14.1</v>
          </cell>
        </row>
        <row r="235">
          <cell r="A235">
            <v>42878</v>
          </cell>
          <cell r="B235">
            <v>4528</v>
          </cell>
          <cell r="C235">
            <v>4560.3500000000004</v>
          </cell>
          <cell r="D235">
            <v>4384.8999999999996</v>
          </cell>
          <cell r="E235">
            <v>4455.25</v>
          </cell>
          <cell r="F235">
            <v>4437.7572383073402</v>
          </cell>
          <cell r="G235">
            <v>1347</v>
          </cell>
          <cell r="H235">
            <v>283</v>
          </cell>
          <cell r="I235">
            <v>5977659</v>
          </cell>
          <cell r="J235">
            <v>481</v>
          </cell>
          <cell r="K235">
            <v>35.71</v>
          </cell>
          <cell r="L235">
            <v>175.45</v>
          </cell>
          <cell r="M235">
            <v>-72.75</v>
          </cell>
        </row>
        <row r="236">
          <cell r="A236">
            <v>42877</v>
          </cell>
          <cell r="B236">
            <v>4588.2</v>
          </cell>
          <cell r="C236">
            <v>4600</v>
          </cell>
          <cell r="D236">
            <v>4515.55</v>
          </cell>
          <cell r="E236">
            <v>4528.8</v>
          </cell>
          <cell r="F236">
            <v>4558.9708130646204</v>
          </cell>
          <cell r="G236">
            <v>1439</v>
          </cell>
          <cell r="H236">
            <v>412</v>
          </cell>
          <cell r="I236">
            <v>6560359</v>
          </cell>
          <cell r="J236">
            <v>661</v>
          </cell>
          <cell r="K236">
            <v>45.93</v>
          </cell>
          <cell r="L236">
            <v>84.45</v>
          </cell>
          <cell r="M236">
            <v>-59.4</v>
          </cell>
        </row>
        <row r="237">
          <cell r="A237">
            <v>42874</v>
          </cell>
          <cell r="B237">
            <v>4680</v>
          </cell>
          <cell r="C237">
            <v>4680</v>
          </cell>
          <cell r="D237">
            <v>4507.1000000000004</v>
          </cell>
          <cell r="E237">
            <v>4633.95</v>
          </cell>
          <cell r="F237">
            <v>4587.3252077562302</v>
          </cell>
          <cell r="G237">
            <v>1805</v>
          </cell>
          <cell r="H237">
            <v>377</v>
          </cell>
          <cell r="I237">
            <v>8280122</v>
          </cell>
          <cell r="J237">
            <v>674</v>
          </cell>
          <cell r="K237">
            <v>37.340000000000003</v>
          </cell>
          <cell r="L237">
            <v>172.9</v>
          </cell>
          <cell r="M237">
            <v>-46.05</v>
          </cell>
        </row>
        <row r="238">
          <cell r="A238">
            <v>42873</v>
          </cell>
          <cell r="B238">
            <v>4640</v>
          </cell>
          <cell r="C238">
            <v>4750</v>
          </cell>
          <cell r="D238">
            <v>4640</v>
          </cell>
          <cell r="E238">
            <v>4668.5</v>
          </cell>
          <cell r="F238">
            <v>4679.74019607843</v>
          </cell>
          <cell r="G238">
            <v>1020</v>
          </cell>
          <cell r="H238">
            <v>253</v>
          </cell>
          <cell r="I238">
            <v>4773335</v>
          </cell>
          <cell r="J238">
            <v>785</v>
          </cell>
          <cell r="K238">
            <v>76.959999999999994</v>
          </cell>
          <cell r="L238">
            <v>110</v>
          </cell>
          <cell r="M238">
            <v>28.5</v>
          </cell>
        </row>
        <row r="239">
          <cell r="A239">
            <v>42872</v>
          </cell>
          <cell r="B239">
            <v>4685</v>
          </cell>
          <cell r="C239">
            <v>4960</v>
          </cell>
          <cell r="D239">
            <v>4668.05</v>
          </cell>
          <cell r="E239">
            <v>4733.45</v>
          </cell>
          <cell r="F239">
            <v>4820.03745198463</v>
          </cell>
          <cell r="G239">
            <v>6248</v>
          </cell>
          <cell r="H239">
            <v>1243</v>
          </cell>
          <cell r="I239">
            <v>30115594</v>
          </cell>
          <cell r="J239">
            <v>1862</v>
          </cell>
          <cell r="K239">
            <v>29.8</v>
          </cell>
          <cell r="L239">
            <v>291.95</v>
          </cell>
          <cell r="M239">
            <v>48.45</v>
          </cell>
        </row>
        <row r="240">
          <cell r="A240">
            <v>42871</v>
          </cell>
          <cell r="B240">
            <v>4690.05</v>
          </cell>
          <cell r="C240">
            <v>4710</v>
          </cell>
          <cell r="D240">
            <v>4605.3</v>
          </cell>
          <cell r="E240">
            <v>4651.8500000000004</v>
          </cell>
          <cell r="F240">
            <v>4653.4282608695603</v>
          </cell>
          <cell r="G240">
            <v>460</v>
          </cell>
          <cell r="H240">
            <v>105</v>
          </cell>
          <cell r="I240">
            <v>2140577</v>
          </cell>
          <cell r="J240">
            <v>216</v>
          </cell>
          <cell r="K240">
            <v>46.96</v>
          </cell>
          <cell r="L240">
            <v>104.7</v>
          </cell>
          <cell r="M240">
            <v>-38.200000000000003</v>
          </cell>
        </row>
        <row r="241">
          <cell r="A241">
            <v>42870</v>
          </cell>
          <cell r="B241">
            <v>4675</v>
          </cell>
          <cell r="C241">
            <v>4716</v>
          </cell>
          <cell r="D241">
            <v>4650.95</v>
          </cell>
          <cell r="E241">
            <v>4699.3999999999996</v>
          </cell>
          <cell r="F241">
            <v>4689.5437219730902</v>
          </cell>
          <cell r="G241">
            <v>892</v>
          </cell>
          <cell r="H241">
            <v>190</v>
          </cell>
          <cell r="I241">
            <v>4183073</v>
          </cell>
          <cell r="J241">
            <v>479</v>
          </cell>
          <cell r="K241">
            <v>53.7</v>
          </cell>
          <cell r="L241">
            <v>65.05</v>
          </cell>
          <cell r="M241">
            <v>24.4</v>
          </cell>
        </row>
        <row r="242">
          <cell r="A242">
            <v>42867</v>
          </cell>
          <cell r="B242">
            <v>4680</v>
          </cell>
          <cell r="C242">
            <v>4707</v>
          </cell>
          <cell r="D242">
            <v>4600.75</v>
          </cell>
          <cell r="E242">
            <v>4627.3999999999996</v>
          </cell>
          <cell r="F242">
            <v>4676.4690721649404</v>
          </cell>
          <cell r="G242">
            <v>1358</v>
          </cell>
          <cell r="H242">
            <v>387</v>
          </cell>
          <cell r="I242">
            <v>6350645</v>
          </cell>
          <cell r="J242">
            <v>456</v>
          </cell>
          <cell r="K242">
            <v>33.58</v>
          </cell>
          <cell r="L242">
            <v>106.25</v>
          </cell>
          <cell r="M242">
            <v>-52.6</v>
          </cell>
        </row>
        <row r="243">
          <cell r="A243">
            <v>42866</v>
          </cell>
          <cell r="B243">
            <v>4688.6000000000004</v>
          </cell>
          <cell r="C243">
            <v>4730</v>
          </cell>
          <cell r="D243">
            <v>4632.5</v>
          </cell>
          <cell r="E243">
            <v>4646.1000000000004</v>
          </cell>
          <cell r="F243">
            <v>4695.2430044182602</v>
          </cell>
          <cell r="G243">
            <v>1358</v>
          </cell>
          <cell r="H243">
            <v>215</v>
          </cell>
          <cell r="I243">
            <v>6376140</v>
          </cell>
          <cell r="J243">
            <v>923</v>
          </cell>
          <cell r="K243">
            <v>67.97</v>
          </cell>
          <cell r="L243">
            <v>97.5</v>
          </cell>
          <cell r="M243">
            <v>-42.5</v>
          </cell>
        </row>
        <row r="244">
          <cell r="A244">
            <v>42865</v>
          </cell>
          <cell r="B244">
            <v>4705</v>
          </cell>
          <cell r="C244">
            <v>4751.5</v>
          </cell>
          <cell r="D244">
            <v>4680</v>
          </cell>
          <cell r="E244">
            <v>4705.95</v>
          </cell>
          <cell r="F244">
            <v>4716.7581699346401</v>
          </cell>
          <cell r="G244">
            <v>765</v>
          </cell>
          <cell r="H244">
            <v>282</v>
          </cell>
          <cell r="I244">
            <v>3608320</v>
          </cell>
          <cell r="J244">
            <v>406</v>
          </cell>
          <cell r="K244">
            <v>53.07</v>
          </cell>
          <cell r="L244">
            <v>71.5</v>
          </cell>
          <cell r="M244">
            <v>0.95</v>
          </cell>
        </row>
        <row r="245">
          <cell r="A245">
            <v>42864</v>
          </cell>
          <cell r="B245">
            <v>4680</v>
          </cell>
          <cell r="C245">
            <v>4694.8</v>
          </cell>
          <cell r="D245">
            <v>4632.3</v>
          </cell>
          <cell r="E245">
            <v>4687.6499999999996</v>
          </cell>
          <cell r="F245">
            <v>4683.1986206896499</v>
          </cell>
          <cell r="G245">
            <v>725</v>
          </cell>
          <cell r="H245">
            <v>110</v>
          </cell>
          <cell r="I245">
            <v>3395319</v>
          </cell>
          <cell r="J245">
            <v>407</v>
          </cell>
          <cell r="K245">
            <v>56.14</v>
          </cell>
          <cell r="L245">
            <v>62.5</v>
          </cell>
          <cell r="M245">
            <v>7.65</v>
          </cell>
        </row>
        <row r="246">
          <cell r="A246">
            <v>42863</v>
          </cell>
          <cell r="B246">
            <v>4591.5</v>
          </cell>
          <cell r="C246">
            <v>4699</v>
          </cell>
          <cell r="D246">
            <v>4575</v>
          </cell>
          <cell r="E246">
            <v>4672.1000000000004</v>
          </cell>
          <cell r="F246">
            <v>4648.6353077816402</v>
          </cell>
          <cell r="G246">
            <v>1722</v>
          </cell>
          <cell r="H246">
            <v>500</v>
          </cell>
          <cell r="I246">
            <v>8004950</v>
          </cell>
          <cell r="J246">
            <v>592</v>
          </cell>
          <cell r="K246">
            <v>34.380000000000003</v>
          </cell>
          <cell r="L246">
            <v>124</v>
          </cell>
          <cell r="M246">
            <v>80.599999999999994</v>
          </cell>
        </row>
        <row r="247">
          <cell r="A247">
            <v>42860</v>
          </cell>
          <cell r="B247">
            <v>4617.1499999999996</v>
          </cell>
          <cell r="C247">
            <v>4750</v>
          </cell>
          <cell r="D247">
            <v>4560</v>
          </cell>
          <cell r="E247">
            <v>4585.7</v>
          </cell>
          <cell r="F247">
            <v>4682.5652645861601</v>
          </cell>
          <cell r="G247">
            <v>3685</v>
          </cell>
          <cell r="H247">
            <v>849</v>
          </cell>
          <cell r="I247">
            <v>17255253</v>
          </cell>
          <cell r="J247">
            <v>1444</v>
          </cell>
          <cell r="K247">
            <v>39.19</v>
          </cell>
          <cell r="L247">
            <v>190</v>
          </cell>
          <cell r="M247">
            <v>-31.45</v>
          </cell>
        </row>
        <row r="248">
          <cell r="A248">
            <v>42859</v>
          </cell>
          <cell r="B248">
            <v>4608.6499999999996</v>
          </cell>
          <cell r="C248">
            <v>4715.45</v>
          </cell>
          <cell r="D248">
            <v>4559</v>
          </cell>
          <cell r="E248">
            <v>4646.6000000000004</v>
          </cell>
          <cell r="F248">
            <v>4652.6666666666597</v>
          </cell>
          <cell r="G248">
            <v>2244</v>
          </cell>
          <cell r="H248">
            <v>546</v>
          </cell>
          <cell r="I248">
            <v>10440584</v>
          </cell>
          <cell r="J248">
            <v>719</v>
          </cell>
          <cell r="K248">
            <v>32.04</v>
          </cell>
          <cell r="L248">
            <v>156.44999999999999</v>
          </cell>
          <cell r="M248">
            <v>37.950000000000003</v>
          </cell>
        </row>
        <row r="249">
          <cell r="A249">
            <v>42858</v>
          </cell>
          <cell r="B249">
            <v>4615</v>
          </cell>
          <cell r="C249">
            <v>4692.8500000000004</v>
          </cell>
          <cell r="D249">
            <v>4531.05</v>
          </cell>
          <cell r="E249">
            <v>4604.55</v>
          </cell>
          <cell r="F249">
            <v>4621.9568838804498</v>
          </cell>
          <cell r="G249">
            <v>2041</v>
          </cell>
          <cell r="H249">
            <v>546</v>
          </cell>
          <cell r="I249">
            <v>9433414</v>
          </cell>
          <cell r="J249">
            <v>617</v>
          </cell>
          <cell r="K249">
            <v>30.23</v>
          </cell>
          <cell r="L249">
            <v>161.80000000000001</v>
          </cell>
          <cell r="M249">
            <v>-10.45</v>
          </cell>
        </row>
        <row r="250">
          <cell r="A250">
            <v>42857</v>
          </cell>
          <cell r="B250">
            <v>4580.3999999999996</v>
          </cell>
          <cell r="C250">
            <v>4700</v>
          </cell>
          <cell r="D250">
            <v>4575</v>
          </cell>
          <cell r="E250">
            <v>4658.1499999999996</v>
          </cell>
          <cell r="F250">
            <v>4636.9543812104703</v>
          </cell>
          <cell r="G250">
            <v>2214</v>
          </cell>
          <cell r="H250">
            <v>479</v>
          </cell>
          <cell r="I250">
            <v>10266217</v>
          </cell>
          <cell r="J250">
            <v>1139</v>
          </cell>
          <cell r="K250">
            <v>51.45</v>
          </cell>
          <cell r="L250">
            <v>125</v>
          </cell>
          <cell r="M250">
            <v>77.75</v>
          </cell>
        </row>
        <row r="251">
          <cell r="A251">
            <v>42853</v>
          </cell>
          <cell r="B251">
            <v>4528.45</v>
          </cell>
          <cell r="C251">
            <v>4700</v>
          </cell>
          <cell r="D251">
            <v>4473</v>
          </cell>
          <cell r="E251">
            <v>4699.55</v>
          </cell>
          <cell r="F251">
            <v>4696.3443003744196</v>
          </cell>
          <cell r="G251">
            <v>57688</v>
          </cell>
          <cell r="H251">
            <v>869</v>
          </cell>
          <cell r="I251">
            <v>270922710</v>
          </cell>
          <cell r="J251">
            <v>55628</v>
          </cell>
          <cell r="K251">
            <v>96.43</v>
          </cell>
          <cell r="L251">
            <v>227</v>
          </cell>
          <cell r="M251">
            <v>171.1</v>
          </cell>
        </row>
        <row r="252">
          <cell r="A252">
            <v>42852</v>
          </cell>
          <cell r="B252">
            <v>4650</v>
          </cell>
          <cell r="C252">
            <v>4650</v>
          </cell>
          <cell r="D252">
            <v>4525.05</v>
          </cell>
          <cell r="E252">
            <v>4550.5</v>
          </cell>
          <cell r="F252">
            <v>4585.80234657039</v>
          </cell>
          <cell r="G252">
            <v>1108</v>
          </cell>
          <cell r="H252">
            <v>276</v>
          </cell>
          <cell r="I252">
            <v>5081069</v>
          </cell>
          <cell r="J252">
            <v>437</v>
          </cell>
          <cell r="K252">
            <v>39.44</v>
          </cell>
          <cell r="L252">
            <v>124.95</v>
          </cell>
          <cell r="M252">
            <v>-99.5</v>
          </cell>
        </row>
        <row r="253">
          <cell r="A253">
            <v>42851</v>
          </cell>
          <cell r="B253">
            <v>4625</v>
          </cell>
          <cell r="C253">
            <v>4737.5</v>
          </cell>
          <cell r="D253">
            <v>4576.3</v>
          </cell>
          <cell r="E253">
            <v>4633.05</v>
          </cell>
          <cell r="F253">
            <v>4651.33036994551</v>
          </cell>
          <cell r="G253">
            <v>3487</v>
          </cell>
          <cell r="H253">
            <v>903</v>
          </cell>
          <cell r="I253">
            <v>16219189</v>
          </cell>
          <cell r="J253">
            <v>733</v>
          </cell>
          <cell r="K253">
            <v>21.02</v>
          </cell>
          <cell r="L253">
            <v>161.19999999999999</v>
          </cell>
          <cell r="M253">
            <v>8.0500000000000007</v>
          </cell>
        </row>
        <row r="254">
          <cell r="A254">
            <v>42850</v>
          </cell>
          <cell r="B254">
            <v>4295.3</v>
          </cell>
          <cell r="C254">
            <v>4717.6499999999996</v>
          </cell>
          <cell r="D254">
            <v>4295.3</v>
          </cell>
          <cell r="E254">
            <v>4594.8999999999996</v>
          </cell>
          <cell r="F254">
            <v>4595.0638876302601</v>
          </cell>
          <cell r="G254">
            <v>8828</v>
          </cell>
          <cell r="H254">
            <v>2160</v>
          </cell>
          <cell r="I254">
            <v>40565224</v>
          </cell>
          <cell r="J254">
            <v>4190</v>
          </cell>
          <cell r="K254">
            <v>47.46</v>
          </cell>
          <cell r="L254">
            <v>422.35</v>
          </cell>
          <cell r="M254">
            <v>299.60000000000002</v>
          </cell>
        </row>
        <row r="255">
          <cell r="A255">
            <v>42849</v>
          </cell>
          <cell r="B255">
            <v>4240</v>
          </cell>
          <cell r="C255">
            <v>4378.45</v>
          </cell>
          <cell r="D255">
            <v>4225.05</v>
          </cell>
          <cell r="E255">
            <v>4314.1499999999996</v>
          </cell>
          <cell r="F255">
            <v>4299.7331610402098</v>
          </cell>
          <cell r="G255">
            <v>6191</v>
          </cell>
          <cell r="H255">
            <v>363</v>
          </cell>
          <cell r="I255">
            <v>26619648</v>
          </cell>
          <cell r="J255">
            <v>5691</v>
          </cell>
          <cell r="K255">
            <v>91.92</v>
          </cell>
          <cell r="L255">
            <v>153.4</v>
          </cell>
          <cell r="M255">
            <v>74.150000000000006</v>
          </cell>
        </row>
        <row r="256">
          <cell r="A256">
            <v>42846</v>
          </cell>
          <cell r="B256">
            <v>4140</v>
          </cell>
          <cell r="C256">
            <v>4320</v>
          </cell>
          <cell r="D256">
            <v>4138.55</v>
          </cell>
          <cell r="E256">
            <v>4282.8999999999996</v>
          </cell>
          <cell r="F256">
            <v>4231.3252091669601</v>
          </cell>
          <cell r="G256">
            <v>5498</v>
          </cell>
          <cell r="H256">
            <v>714</v>
          </cell>
          <cell r="I256">
            <v>23263826</v>
          </cell>
          <cell r="J256">
            <v>4301</v>
          </cell>
          <cell r="K256">
            <v>78.23</v>
          </cell>
          <cell r="L256">
            <v>181.45</v>
          </cell>
          <cell r="M256">
            <v>142.9</v>
          </cell>
        </row>
        <row r="257">
          <cell r="A257">
            <v>42845</v>
          </cell>
          <cell r="B257">
            <v>3928</v>
          </cell>
          <cell r="C257">
            <v>4120</v>
          </cell>
          <cell r="D257">
            <v>3905</v>
          </cell>
          <cell r="E257">
            <v>4105.2</v>
          </cell>
          <cell r="F257">
            <v>3978.4422959139001</v>
          </cell>
          <cell r="G257">
            <v>22858</v>
          </cell>
          <cell r="H257">
            <v>638</v>
          </cell>
          <cell r="I257">
            <v>90939234</v>
          </cell>
          <cell r="J257">
            <v>21439</v>
          </cell>
          <cell r="K257">
            <v>93.79</v>
          </cell>
          <cell r="L257">
            <v>215</v>
          </cell>
          <cell r="M257">
            <v>177.2</v>
          </cell>
        </row>
        <row r="258">
          <cell r="A258">
            <v>42844</v>
          </cell>
          <cell r="B258">
            <v>3793</v>
          </cell>
          <cell r="C258">
            <v>3918</v>
          </cell>
          <cell r="D258">
            <v>3744</v>
          </cell>
          <cell r="E258">
            <v>3872.6</v>
          </cell>
          <cell r="F258">
            <v>3762.96871029972</v>
          </cell>
          <cell r="G258">
            <v>21253</v>
          </cell>
          <cell r="H258">
            <v>248</v>
          </cell>
          <cell r="I258">
            <v>79974374</v>
          </cell>
          <cell r="J258">
            <v>20833</v>
          </cell>
          <cell r="K258">
            <v>98.02</v>
          </cell>
          <cell r="L258">
            <v>174</v>
          </cell>
          <cell r="M258">
            <v>79.599999999999994</v>
          </cell>
        </row>
        <row r="259">
          <cell r="A259">
            <v>42843</v>
          </cell>
          <cell r="B259">
            <v>3804.2</v>
          </cell>
          <cell r="C259">
            <v>3824.95</v>
          </cell>
          <cell r="D259">
            <v>3739.05</v>
          </cell>
          <cell r="E259">
            <v>3754.3</v>
          </cell>
          <cell r="F259">
            <v>3798.4964782029301</v>
          </cell>
          <cell r="G259">
            <v>10506</v>
          </cell>
          <cell r="H259">
            <v>119</v>
          </cell>
          <cell r="I259">
            <v>39907004</v>
          </cell>
          <cell r="J259">
            <v>10245</v>
          </cell>
          <cell r="K259">
            <v>97.52</v>
          </cell>
          <cell r="L259">
            <v>85.9</v>
          </cell>
          <cell r="M259">
            <v>-49.9</v>
          </cell>
        </row>
        <row r="260">
          <cell r="A260">
            <v>42842</v>
          </cell>
          <cell r="B260">
            <v>3812.6</v>
          </cell>
          <cell r="C260">
            <v>3815</v>
          </cell>
          <cell r="D260">
            <v>3770</v>
          </cell>
          <cell r="E260">
            <v>3784.2</v>
          </cell>
          <cell r="F260">
            <v>3785.4031413612502</v>
          </cell>
          <cell r="G260">
            <v>191</v>
          </cell>
          <cell r="H260">
            <v>39</v>
          </cell>
          <cell r="I260">
            <v>723012</v>
          </cell>
          <cell r="J260">
            <v>176</v>
          </cell>
          <cell r="K260">
            <v>92.15</v>
          </cell>
          <cell r="L260">
            <v>45</v>
          </cell>
          <cell r="M260">
            <v>-28.4</v>
          </cell>
        </row>
        <row r="261">
          <cell r="A261">
            <v>42838</v>
          </cell>
          <cell r="B261">
            <v>3821.65</v>
          </cell>
          <cell r="C261">
            <v>3845</v>
          </cell>
          <cell r="D261">
            <v>3794.25</v>
          </cell>
          <cell r="E261">
            <v>3799.6</v>
          </cell>
          <cell r="F261">
            <v>3818.3048264182798</v>
          </cell>
          <cell r="G261">
            <v>1181</v>
          </cell>
          <cell r="H261">
            <v>109</v>
          </cell>
          <cell r="I261">
            <v>4509418</v>
          </cell>
          <cell r="J261">
            <v>549</v>
          </cell>
          <cell r="K261">
            <v>46.49</v>
          </cell>
          <cell r="L261">
            <v>50.75</v>
          </cell>
          <cell r="M261">
            <v>-22.05</v>
          </cell>
        </row>
        <row r="262">
          <cell r="A262">
            <v>42837</v>
          </cell>
          <cell r="B262">
            <v>3795.2</v>
          </cell>
          <cell r="C262">
            <v>3835</v>
          </cell>
          <cell r="D262">
            <v>3794.5</v>
          </cell>
          <cell r="E262">
            <v>3825.6</v>
          </cell>
          <cell r="F262">
            <v>3812.07719928186</v>
          </cell>
          <cell r="G262">
            <v>557</v>
          </cell>
          <cell r="H262">
            <v>126</v>
          </cell>
          <cell r="I262">
            <v>2123327</v>
          </cell>
          <cell r="J262">
            <v>278</v>
          </cell>
          <cell r="K262">
            <v>49.91</v>
          </cell>
          <cell r="L262">
            <v>40.5</v>
          </cell>
          <cell r="M262">
            <v>30.4</v>
          </cell>
        </row>
        <row r="263">
          <cell r="A263">
            <v>42836</v>
          </cell>
          <cell r="B263">
            <v>3799.95</v>
          </cell>
          <cell r="C263">
            <v>3820</v>
          </cell>
          <cell r="D263">
            <v>3795</v>
          </cell>
          <cell r="E263">
            <v>3812.05</v>
          </cell>
          <cell r="F263">
            <v>3810.0775862068899</v>
          </cell>
          <cell r="G263">
            <v>116</v>
          </cell>
          <cell r="H263">
            <v>53</v>
          </cell>
          <cell r="I263">
            <v>441969</v>
          </cell>
          <cell r="J263">
            <v>97</v>
          </cell>
          <cell r="K263">
            <v>83.62</v>
          </cell>
          <cell r="L263">
            <v>25</v>
          </cell>
          <cell r="M263">
            <v>12.1</v>
          </cell>
        </row>
        <row r="264">
          <cell r="A264">
            <v>42835</v>
          </cell>
          <cell r="B264">
            <v>3787.1</v>
          </cell>
          <cell r="C264">
            <v>3815</v>
          </cell>
          <cell r="D264">
            <v>3775</v>
          </cell>
          <cell r="E264">
            <v>3783.85</v>
          </cell>
          <cell r="F264">
            <v>3795.3260869565202</v>
          </cell>
          <cell r="G264">
            <v>138</v>
          </cell>
          <cell r="H264">
            <v>67</v>
          </cell>
          <cell r="I264">
            <v>523755</v>
          </cell>
          <cell r="J264">
            <v>95</v>
          </cell>
          <cell r="K264">
            <v>68.84</v>
          </cell>
          <cell r="L264">
            <v>40</v>
          </cell>
          <cell r="M264">
            <v>-3.25</v>
          </cell>
        </row>
        <row r="265">
          <cell r="A265">
            <v>42832</v>
          </cell>
          <cell r="B265">
            <v>3845</v>
          </cell>
          <cell r="C265">
            <v>3845</v>
          </cell>
          <cell r="D265">
            <v>3765</v>
          </cell>
          <cell r="E265">
            <v>3785.9</v>
          </cell>
          <cell r="F265">
            <v>3796.6583850931602</v>
          </cell>
          <cell r="G265">
            <v>322</v>
          </cell>
          <cell r="H265">
            <v>87</v>
          </cell>
          <cell r="I265">
            <v>1222524</v>
          </cell>
          <cell r="J265">
            <v>290</v>
          </cell>
          <cell r="K265">
            <v>90.06</v>
          </cell>
          <cell r="L265">
            <v>80</v>
          </cell>
          <cell r="M265">
            <v>-59.1</v>
          </cell>
        </row>
        <row r="266">
          <cell r="A266">
            <v>42831</v>
          </cell>
          <cell r="B266">
            <v>3800</v>
          </cell>
          <cell r="C266">
            <v>3820</v>
          </cell>
          <cell r="D266">
            <v>3789.9</v>
          </cell>
          <cell r="E266">
            <v>3802.75</v>
          </cell>
          <cell r="F266">
            <v>3800.0338913883002</v>
          </cell>
          <cell r="G266">
            <v>100468</v>
          </cell>
          <cell r="H266">
            <v>97</v>
          </cell>
          <cell r="I266">
            <v>381781805</v>
          </cell>
          <cell r="J266">
            <v>100387</v>
          </cell>
          <cell r="K266">
            <v>99.92</v>
          </cell>
          <cell r="L266">
            <v>30.1</v>
          </cell>
          <cell r="M266">
            <v>2.75</v>
          </cell>
        </row>
        <row r="267">
          <cell r="A267">
            <v>42830</v>
          </cell>
          <cell r="B267">
            <v>3827</v>
          </cell>
          <cell r="C267">
            <v>3839.05</v>
          </cell>
          <cell r="D267">
            <v>3766.5</v>
          </cell>
          <cell r="E267">
            <v>3802.5</v>
          </cell>
          <cell r="F267">
            <v>3806.2552552552502</v>
          </cell>
          <cell r="G267">
            <v>333</v>
          </cell>
          <cell r="H267">
            <v>90</v>
          </cell>
          <cell r="I267">
            <v>1267483</v>
          </cell>
          <cell r="J267">
            <v>183</v>
          </cell>
          <cell r="K267">
            <v>54.95</v>
          </cell>
          <cell r="L267">
            <v>72.55</v>
          </cell>
          <cell r="M267">
            <v>-24.5</v>
          </cell>
        </row>
        <row r="268">
          <cell r="A268">
            <v>42828</v>
          </cell>
          <cell r="B268">
            <v>3794.8</v>
          </cell>
          <cell r="C268">
            <v>3800</v>
          </cell>
          <cell r="D268">
            <v>3750.05</v>
          </cell>
          <cell r="E268">
            <v>3777.2</v>
          </cell>
          <cell r="F268">
            <v>3790.6915073796199</v>
          </cell>
          <cell r="G268">
            <v>20665</v>
          </cell>
          <cell r="H268">
            <v>127</v>
          </cell>
          <cell r="I268">
            <v>78334640</v>
          </cell>
          <cell r="J268">
            <v>20409</v>
          </cell>
          <cell r="K268">
            <v>98.76</v>
          </cell>
          <cell r="L268">
            <v>49.95</v>
          </cell>
          <cell r="M268">
            <v>-17.600000000000001</v>
          </cell>
        </row>
        <row r="269">
          <cell r="A269">
            <v>42825</v>
          </cell>
          <cell r="B269">
            <v>3807.3</v>
          </cell>
          <cell r="C269">
            <v>3820</v>
          </cell>
          <cell r="D269">
            <v>3776.05</v>
          </cell>
          <cell r="E269">
            <v>3794.05</v>
          </cell>
          <cell r="F269">
            <v>3801.36293436293</v>
          </cell>
          <cell r="G269">
            <v>259</v>
          </cell>
          <cell r="H269">
            <v>49</v>
          </cell>
          <cell r="I269">
            <v>984553</v>
          </cell>
          <cell r="J269">
            <v>151</v>
          </cell>
          <cell r="K269">
            <v>58.3</v>
          </cell>
          <cell r="L269">
            <v>43.95</v>
          </cell>
          <cell r="M269">
            <v>-13.25</v>
          </cell>
        </row>
        <row r="270">
          <cell r="A270">
            <v>42824</v>
          </cell>
          <cell r="B270">
            <v>3799.4</v>
          </cell>
          <cell r="C270">
            <v>3830</v>
          </cell>
          <cell r="D270">
            <v>3766.9</v>
          </cell>
          <cell r="E270">
            <v>3779.95</v>
          </cell>
          <cell r="F270">
            <v>3795.8820326678701</v>
          </cell>
          <cell r="G270">
            <v>551</v>
          </cell>
          <cell r="H270">
            <v>134</v>
          </cell>
          <cell r="I270">
            <v>2091531</v>
          </cell>
          <cell r="J270">
            <v>272</v>
          </cell>
          <cell r="K270">
            <v>49.36</v>
          </cell>
          <cell r="L270">
            <v>63.1</v>
          </cell>
          <cell r="M270">
            <v>-19.45</v>
          </cell>
        </row>
        <row r="271">
          <cell r="A271">
            <v>42823</v>
          </cell>
          <cell r="B271">
            <v>3750</v>
          </cell>
          <cell r="C271">
            <v>3819.95</v>
          </cell>
          <cell r="D271">
            <v>3747</v>
          </cell>
          <cell r="E271">
            <v>3794.45</v>
          </cell>
          <cell r="F271">
            <v>3779.3507209499498</v>
          </cell>
          <cell r="G271">
            <v>2358</v>
          </cell>
          <cell r="H271">
            <v>479</v>
          </cell>
          <cell r="I271">
            <v>8911709</v>
          </cell>
          <cell r="J271">
            <v>1128</v>
          </cell>
          <cell r="K271">
            <v>47.84</v>
          </cell>
          <cell r="L271">
            <v>72.95</v>
          </cell>
          <cell r="M271">
            <v>44.45</v>
          </cell>
        </row>
        <row r="272">
          <cell r="A272">
            <v>42822</v>
          </cell>
          <cell r="B272">
            <v>3842</v>
          </cell>
          <cell r="C272">
            <v>3867</v>
          </cell>
          <cell r="D272">
            <v>3744.1</v>
          </cell>
          <cell r="E272">
            <v>3745.3</v>
          </cell>
          <cell r="F272">
            <v>3749.8812691914</v>
          </cell>
          <cell r="G272">
            <v>977</v>
          </cell>
          <cell r="H272">
            <v>147</v>
          </cell>
          <cell r="I272">
            <v>3663634</v>
          </cell>
          <cell r="J272">
            <v>748</v>
          </cell>
          <cell r="K272">
            <v>76.56</v>
          </cell>
          <cell r="L272">
            <v>122.9</v>
          </cell>
          <cell r="M272">
            <v>-96.7</v>
          </cell>
        </row>
        <row r="273">
          <cell r="A273">
            <v>42821</v>
          </cell>
          <cell r="B273">
            <v>3778.45</v>
          </cell>
          <cell r="C273">
            <v>3824.9</v>
          </cell>
          <cell r="D273">
            <v>3758</v>
          </cell>
          <cell r="E273">
            <v>3792.3</v>
          </cell>
          <cell r="F273">
            <v>3780.9799537057202</v>
          </cell>
          <cell r="G273">
            <v>22897</v>
          </cell>
          <cell r="H273">
            <v>400</v>
          </cell>
          <cell r="I273">
            <v>86573098</v>
          </cell>
          <cell r="J273">
            <v>21561</v>
          </cell>
          <cell r="K273">
            <v>94.17</v>
          </cell>
          <cell r="L273">
            <v>66.900000000000006</v>
          </cell>
          <cell r="M273">
            <v>13.85</v>
          </cell>
        </row>
        <row r="274">
          <cell r="A274">
            <v>42818</v>
          </cell>
          <cell r="B274">
            <v>3842</v>
          </cell>
          <cell r="C274">
            <v>3842</v>
          </cell>
          <cell r="D274">
            <v>3779</v>
          </cell>
          <cell r="E274">
            <v>3789.35</v>
          </cell>
          <cell r="F274">
            <v>3789.3604297520601</v>
          </cell>
          <cell r="G274">
            <v>30250</v>
          </cell>
          <cell r="H274">
            <v>58</v>
          </cell>
          <cell r="I274">
            <v>114628153</v>
          </cell>
          <cell r="J274">
            <v>120</v>
          </cell>
          <cell r="K274">
            <v>0.4</v>
          </cell>
          <cell r="L274">
            <v>63</v>
          </cell>
          <cell r="M274">
            <v>-52.65</v>
          </cell>
        </row>
        <row r="275">
          <cell r="A275">
            <v>42817</v>
          </cell>
          <cell r="B275">
            <v>3831.45</v>
          </cell>
          <cell r="C275">
            <v>3846.9</v>
          </cell>
          <cell r="D275">
            <v>3780</v>
          </cell>
          <cell r="E275">
            <v>3793.7</v>
          </cell>
          <cell r="F275">
            <v>3791.2098765432002</v>
          </cell>
          <cell r="G275">
            <v>567</v>
          </cell>
          <cell r="H275">
            <v>145</v>
          </cell>
          <cell r="I275">
            <v>2149616</v>
          </cell>
          <cell r="J275">
            <v>321</v>
          </cell>
          <cell r="K275">
            <v>56.61</v>
          </cell>
          <cell r="L275">
            <v>66.900000000000006</v>
          </cell>
          <cell r="M275">
            <v>-37.75</v>
          </cell>
        </row>
        <row r="276">
          <cell r="A276">
            <v>42816</v>
          </cell>
          <cell r="B276">
            <v>3790.05</v>
          </cell>
          <cell r="C276">
            <v>3792.8</v>
          </cell>
          <cell r="D276">
            <v>3776.5</v>
          </cell>
          <cell r="E276">
            <v>3791.65</v>
          </cell>
          <cell r="F276">
            <v>3785.8050847457598</v>
          </cell>
          <cell r="G276">
            <v>236</v>
          </cell>
          <cell r="H276">
            <v>54</v>
          </cell>
          <cell r="I276">
            <v>893450</v>
          </cell>
          <cell r="J276">
            <v>164</v>
          </cell>
          <cell r="K276">
            <v>69.489999999999995</v>
          </cell>
          <cell r="L276">
            <v>16.3</v>
          </cell>
          <cell r="M276">
            <v>1.6</v>
          </cell>
        </row>
        <row r="277">
          <cell r="A277">
            <v>42815</v>
          </cell>
          <cell r="B277">
            <v>3818.4</v>
          </cell>
          <cell r="C277">
            <v>3856.9</v>
          </cell>
          <cell r="D277">
            <v>3775</v>
          </cell>
          <cell r="E277">
            <v>3822.85</v>
          </cell>
          <cell r="F277">
            <v>3809.7979274611298</v>
          </cell>
          <cell r="G277">
            <v>193</v>
          </cell>
          <cell r="H277">
            <v>77</v>
          </cell>
          <cell r="I277">
            <v>735291</v>
          </cell>
          <cell r="J277">
            <v>78</v>
          </cell>
          <cell r="K277">
            <v>40.409999999999997</v>
          </cell>
          <cell r="L277">
            <v>81.900000000000006</v>
          </cell>
          <cell r="M277">
            <v>4.45</v>
          </cell>
        </row>
        <row r="278">
          <cell r="A278">
            <v>42814</v>
          </cell>
          <cell r="B278">
            <v>3880</v>
          </cell>
          <cell r="C278">
            <v>3899</v>
          </cell>
          <cell r="D278">
            <v>3774.1</v>
          </cell>
          <cell r="E278">
            <v>3788.65</v>
          </cell>
          <cell r="F278">
            <v>3799.9656508376202</v>
          </cell>
          <cell r="G278">
            <v>138606</v>
          </cell>
          <cell r="H278">
            <v>425</v>
          </cell>
          <cell r="I278">
            <v>526698039</v>
          </cell>
          <cell r="J278">
            <v>137468</v>
          </cell>
          <cell r="K278">
            <v>99.18</v>
          </cell>
          <cell r="L278">
            <v>124.9</v>
          </cell>
          <cell r="M278">
            <v>-91.35</v>
          </cell>
        </row>
        <row r="279">
          <cell r="A279">
            <v>42811</v>
          </cell>
          <cell r="B279">
            <v>3880</v>
          </cell>
          <cell r="C279">
            <v>3894</v>
          </cell>
          <cell r="D279">
            <v>3825.25</v>
          </cell>
          <cell r="E279">
            <v>3850.15</v>
          </cell>
          <cell r="F279">
            <v>3855.59029126213</v>
          </cell>
          <cell r="G279">
            <v>515</v>
          </cell>
          <cell r="H279">
            <v>162</v>
          </cell>
          <cell r="I279">
            <v>1985629</v>
          </cell>
          <cell r="J279">
            <v>290</v>
          </cell>
          <cell r="K279">
            <v>56.31</v>
          </cell>
          <cell r="L279">
            <v>68.75</v>
          </cell>
          <cell r="M279">
            <v>-29.85</v>
          </cell>
        </row>
        <row r="280">
          <cell r="A280">
            <v>42810</v>
          </cell>
          <cell r="B280">
            <v>3877.4</v>
          </cell>
          <cell r="C280">
            <v>3878</v>
          </cell>
          <cell r="D280">
            <v>3850</v>
          </cell>
          <cell r="E280">
            <v>3853.25</v>
          </cell>
          <cell r="F280">
            <v>3854.8844621513899</v>
          </cell>
          <cell r="G280">
            <v>251</v>
          </cell>
          <cell r="H280">
            <v>42</v>
          </cell>
          <cell r="I280">
            <v>967576</v>
          </cell>
          <cell r="J280">
            <v>222</v>
          </cell>
          <cell r="K280">
            <v>88.45</v>
          </cell>
          <cell r="L280">
            <v>28</v>
          </cell>
          <cell r="M280">
            <v>-24.15</v>
          </cell>
        </row>
        <row r="281">
          <cell r="A281">
            <v>42809</v>
          </cell>
          <cell r="B281">
            <v>3849.9</v>
          </cell>
          <cell r="C281">
            <v>3865.05</v>
          </cell>
          <cell r="D281">
            <v>3835</v>
          </cell>
          <cell r="E281">
            <v>3844.5</v>
          </cell>
          <cell r="F281">
            <v>3845.1509433962201</v>
          </cell>
          <cell r="G281">
            <v>159</v>
          </cell>
          <cell r="H281">
            <v>42</v>
          </cell>
          <cell r="I281">
            <v>611379</v>
          </cell>
          <cell r="J281">
            <v>114</v>
          </cell>
          <cell r="K281">
            <v>71.7</v>
          </cell>
          <cell r="L281">
            <v>30.05</v>
          </cell>
          <cell r="M281">
            <v>-5.4</v>
          </cell>
        </row>
        <row r="282">
          <cell r="A282">
            <v>42808</v>
          </cell>
          <cell r="B282">
            <v>3800</v>
          </cell>
          <cell r="C282">
            <v>3835</v>
          </cell>
          <cell r="D282">
            <v>3773.45</v>
          </cell>
          <cell r="E282">
            <v>3824.7</v>
          </cell>
          <cell r="F282">
            <v>3808.5883668903798</v>
          </cell>
          <cell r="G282">
            <v>447</v>
          </cell>
          <cell r="H282">
            <v>159</v>
          </cell>
          <cell r="I282">
            <v>1702439</v>
          </cell>
          <cell r="J282">
            <v>266</v>
          </cell>
          <cell r="K282">
            <v>59.51</v>
          </cell>
          <cell r="L282">
            <v>61.55</v>
          </cell>
          <cell r="M282">
            <v>24.7</v>
          </cell>
        </row>
        <row r="283">
          <cell r="A283">
            <v>42804</v>
          </cell>
          <cell r="B283">
            <v>3835</v>
          </cell>
          <cell r="C283">
            <v>3850</v>
          </cell>
          <cell r="D283">
            <v>3764</v>
          </cell>
          <cell r="E283">
            <v>3775</v>
          </cell>
          <cell r="F283">
            <v>3787.7311475409801</v>
          </cell>
          <cell r="G283">
            <v>305</v>
          </cell>
          <cell r="H283">
            <v>103</v>
          </cell>
          <cell r="I283">
            <v>1155258</v>
          </cell>
          <cell r="J283">
            <v>194</v>
          </cell>
          <cell r="K283">
            <v>63.61</v>
          </cell>
          <cell r="L283">
            <v>86</v>
          </cell>
          <cell r="M283">
            <v>-60</v>
          </cell>
        </row>
        <row r="284">
          <cell r="A284">
            <v>42803</v>
          </cell>
          <cell r="B284">
            <v>3859.95</v>
          </cell>
          <cell r="C284">
            <v>3859.95</v>
          </cell>
          <cell r="D284">
            <v>3775</v>
          </cell>
          <cell r="E284">
            <v>3818.3</v>
          </cell>
          <cell r="F284">
            <v>3805.6552462526702</v>
          </cell>
          <cell r="G284">
            <v>467</v>
          </cell>
          <cell r="H284">
            <v>146</v>
          </cell>
          <cell r="I284">
            <v>1777241</v>
          </cell>
          <cell r="J284">
            <v>227</v>
          </cell>
          <cell r="K284">
            <v>48.61</v>
          </cell>
          <cell r="L284">
            <v>84.95</v>
          </cell>
          <cell r="M284">
            <v>-41.65</v>
          </cell>
        </row>
        <row r="285">
          <cell r="A285">
            <v>42802</v>
          </cell>
          <cell r="B285">
            <v>3927</v>
          </cell>
          <cell r="C285">
            <v>3950</v>
          </cell>
          <cell r="D285">
            <v>3827</v>
          </cell>
          <cell r="E285">
            <v>3846.7</v>
          </cell>
          <cell r="F285">
            <v>3868.2009493670798</v>
          </cell>
          <cell r="G285">
            <v>632</v>
          </cell>
          <cell r="H285">
            <v>224</v>
          </cell>
          <cell r="I285">
            <v>2444703</v>
          </cell>
          <cell r="J285">
            <v>353</v>
          </cell>
          <cell r="K285">
            <v>55.85</v>
          </cell>
          <cell r="L285">
            <v>123</v>
          </cell>
          <cell r="M285">
            <v>-80.3</v>
          </cell>
        </row>
        <row r="286">
          <cell r="A286">
            <v>42801</v>
          </cell>
          <cell r="B286">
            <v>3876</v>
          </cell>
          <cell r="C286">
            <v>3924.9</v>
          </cell>
          <cell r="D286">
            <v>3855.35</v>
          </cell>
          <cell r="E286">
            <v>3877.1</v>
          </cell>
          <cell r="F286">
            <v>3867.3253721010701</v>
          </cell>
          <cell r="G286">
            <v>2889</v>
          </cell>
          <cell r="H286">
            <v>80</v>
          </cell>
          <cell r="I286">
            <v>11172703</v>
          </cell>
          <cell r="J286">
            <v>2629</v>
          </cell>
          <cell r="K286">
            <v>91</v>
          </cell>
          <cell r="L286">
            <v>69.55</v>
          </cell>
          <cell r="M286">
            <v>1.1000000000000001</v>
          </cell>
        </row>
        <row r="287">
          <cell r="A287">
            <v>42800</v>
          </cell>
          <cell r="B287">
            <v>3876.05</v>
          </cell>
          <cell r="C287">
            <v>3876.2</v>
          </cell>
          <cell r="D287">
            <v>3846</v>
          </cell>
          <cell r="E287">
            <v>3850.15</v>
          </cell>
          <cell r="F287">
            <v>3859.67849223946</v>
          </cell>
          <cell r="G287">
            <v>451</v>
          </cell>
          <cell r="H287">
            <v>89</v>
          </cell>
          <cell r="I287">
            <v>1740715</v>
          </cell>
          <cell r="J287">
            <v>278</v>
          </cell>
          <cell r="K287">
            <v>61.64</v>
          </cell>
          <cell r="L287">
            <v>30.2</v>
          </cell>
          <cell r="M287">
            <v>-25.9</v>
          </cell>
        </row>
        <row r="288">
          <cell r="A288">
            <v>42797</v>
          </cell>
          <cell r="B288">
            <v>3906.95</v>
          </cell>
          <cell r="C288">
            <v>3940</v>
          </cell>
          <cell r="D288">
            <v>3880.3</v>
          </cell>
          <cell r="E288">
            <v>3907.7</v>
          </cell>
          <cell r="F288">
            <v>3904.25903614457</v>
          </cell>
          <cell r="G288">
            <v>332</v>
          </cell>
          <cell r="H288">
            <v>150</v>
          </cell>
          <cell r="I288">
            <v>1296214</v>
          </cell>
          <cell r="J288">
            <v>221</v>
          </cell>
          <cell r="K288">
            <v>66.569999999999993</v>
          </cell>
          <cell r="L288">
            <v>59.7</v>
          </cell>
          <cell r="M288">
            <v>0.75</v>
          </cell>
        </row>
        <row r="289">
          <cell r="A289">
            <v>42796</v>
          </cell>
          <cell r="B289">
            <v>3891.85</v>
          </cell>
          <cell r="C289">
            <v>3937.8</v>
          </cell>
          <cell r="D289">
            <v>3866.5</v>
          </cell>
          <cell r="E289">
            <v>3903.45</v>
          </cell>
          <cell r="F289">
            <v>3902.72</v>
          </cell>
          <cell r="G289">
            <v>350</v>
          </cell>
          <cell r="H289">
            <v>120</v>
          </cell>
          <cell r="I289">
            <v>1365952</v>
          </cell>
          <cell r="J289">
            <v>177</v>
          </cell>
          <cell r="K289">
            <v>50.57</v>
          </cell>
          <cell r="L289">
            <v>71.3</v>
          </cell>
          <cell r="M289">
            <v>11.6</v>
          </cell>
        </row>
        <row r="290">
          <cell r="A290">
            <v>42795</v>
          </cell>
          <cell r="B290">
            <v>3900</v>
          </cell>
          <cell r="C290">
            <v>3939.65</v>
          </cell>
          <cell r="D290">
            <v>3875</v>
          </cell>
          <cell r="E290">
            <v>3912.95</v>
          </cell>
          <cell r="F290">
            <v>3901.1754537597199</v>
          </cell>
          <cell r="G290">
            <v>4628</v>
          </cell>
          <cell r="H290">
            <v>179</v>
          </cell>
          <cell r="I290">
            <v>18054640</v>
          </cell>
          <cell r="J290">
            <v>4507</v>
          </cell>
          <cell r="K290">
            <v>97.39</v>
          </cell>
          <cell r="L290">
            <v>64.650000000000006</v>
          </cell>
          <cell r="M290">
            <v>12.95</v>
          </cell>
        </row>
        <row r="291">
          <cell r="A291">
            <v>42794</v>
          </cell>
          <cell r="B291">
            <v>3870</v>
          </cell>
          <cell r="C291">
            <v>3885</v>
          </cell>
          <cell r="D291">
            <v>3839</v>
          </cell>
          <cell r="E291">
            <v>3868.5</v>
          </cell>
          <cell r="F291">
            <v>3858.9956989247298</v>
          </cell>
          <cell r="G291">
            <v>465</v>
          </cell>
          <cell r="H291">
            <v>96</v>
          </cell>
          <cell r="I291">
            <v>1794433</v>
          </cell>
          <cell r="J291">
            <v>380</v>
          </cell>
          <cell r="K291">
            <v>81.72</v>
          </cell>
          <cell r="L291">
            <v>46</v>
          </cell>
          <cell r="M291">
            <v>-1.5</v>
          </cell>
        </row>
        <row r="292">
          <cell r="A292">
            <v>42793</v>
          </cell>
          <cell r="B292">
            <v>3870</v>
          </cell>
          <cell r="C292">
            <v>3947.5</v>
          </cell>
          <cell r="D292">
            <v>3870</v>
          </cell>
          <cell r="E292">
            <v>3879.1</v>
          </cell>
          <cell r="F292">
            <v>3914.6719858155998</v>
          </cell>
          <cell r="G292">
            <v>564</v>
          </cell>
          <cell r="H292">
            <v>149</v>
          </cell>
          <cell r="I292">
            <v>2207875</v>
          </cell>
          <cell r="J292">
            <v>479</v>
          </cell>
          <cell r="K292">
            <v>84.93</v>
          </cell>
          <cell r="L292">
            <v>77.5</v>
          </cell>
          <cell r="M292">
            <v>9.1</v>
          </cell>
        </row>
        <row r="293">
          <cell r="A293">
            <v>42789</v>
          </cell>
          <cell r="B293">
            <v>3956.75</v>
          </cell>
          <cell r="C293">
            <v>3957</v>
          </cell>
          <cell r="D293">
            <v>3830</v>
          </cell>
          <cell r="E293">
            <v>3857.8</v>
          </cell>
          <cell r="F293">
            <v>3865.0225856697798</v>
          </cell>
          <cell r="G293">
            <v>5136</v>
          </cell>
          <cell r="H293">
            <v>586</v>
          </cell>
          <cell r="I293">
            <v>19850756</v>
          </cell>
          <cell r="J293">
            <v>4040</v>
          </cell>
          <cell r="K293">
            <v>78.66</v>
          </cell>
          <cell r="L293">
            <v>127</v>
          </cell>
          <cell r="M293">
            <v>-98.95</v>
          </cell>
        </row>
        <row r="294">
          <cell r="A294">
            <v>42788</v>
          </cell>
          <cell r="B294">
            <v>3971.05</v>
          </cell>
          <cell r="C294">
            <v>3988.85</v>
          </cell>
          <cell r="D294">
            <v>3928</v>
          </cell>
          <cell r="E294">
            <v>3939.95</v>
          </cell>
          <cell r="F294">
            <v>3940.1812039311999</v>
          </cell>
          <cell r="G294">
            <v>29304</v>
          </cell>
          <cell r="H294">
            <v>109</v>
          </cell>
          <cell r="I294">
            <v>115463070</v>
          </cell>
          <cell r="J294">
            <v>432</v>
          </cell>
          <cell r="K294">
            <v>1.47</v>
          </cell>
          <cell r="L294">
            <v>60.85</v>
          </cell>
          <cell r="M294">
            <v>-31.1</v>
          </cell>
        </row>
        <row r="295">
          <cell r="A295">
            <v>42787</v>
          </cell>
          <cell r="B295">
            <v>4000</v>
          </cell>
          <cell r="C295">
            <v>4008.45</v>
          </cell>
          <cell r="D295">
            <v>3955</v>
          </cell>
          <cell r="E295">
            <v>3973.35</v>
          </cell>
          <cell r="F295">
            <v>3981.5968063872201</v>
          </cell>
          <cell r="G295">
            <v>501</v>
          </cell>
          <cell r="H295">
            <v>167</v>
          </cell>
          <cell r="I295">
            <v>1994780</v>
          </cell>
          <cell r="J295">
            <v>386</v>
          </cell>
          <cell r="K295">
            <v>77.05</v>
          </cell>
          <cell r="L295">
            <v>53.45</v>
          </cell>
          <cell r="M295">
            <v>-26.65</v>
          </cell>
        </row>
        <row r="296">
          <cell r="A296">
            <v>42786</v>
          </cell>
          <cell r="B296">
            <v>4045.8</v>
          </cell>
          <cell r="C296">
            <v>4051.95</v>
          </cell>
          <cell r="D296">
            <v>4010</v>
          </cell>
          <cell r="E296">
            <v>4010.35</v>
          </cell>
          <cell r="F296">
            <v>4026.5340909090901</v>
          </cell>
          <cell r="G296">
            <v>264</v>
          </cell>
          <cell r="H296">
            <v>51</v>
          </cell>
          <cell r="I296">
            <v>1063005</v>
          </cell>
          <cell r="J296">
            <v>185</v>
          </cell>
          <cell r="K296">
            <v>70.08</v>
          </cell>
          <cell r="L296">
            <v>41.95</v>
          </cell>
          <cell r="M296">
            <v>-35.450000000000003</v>
          </cell>
        </row>
        <row r="297">
          <cell r="A297">
            <v>42783</v>
          </cell>
          <cell r="B297">
            <v>4044.85</v>
          </cell>
          <cell r="C297">
            <v>4059.9</v>
          </cell>
          <cell r="D297">
            <v>4005</v>
          </cell>
          <cell r="E297">
            <v>4010.3</v>
          </cell>
          <cell r="F297">
            <v>4019.8448275862002</v>
          </cell>
          <cell r="G297">
            <v>406</v>
          </cell>
          <cell r="H297">
            <v>100</v>
          </cell>
          <cell r="I297">
            <v>1632057</v>
          </cell>
          <cell r="J297">
            <v>240</v>
          </cell>
          <cell r="K297">
            <v>59.11</v>
          </cell>
          <cell r="L297">
            <v>54.9</v>
          </cell>
          <cell r="M297">
            <v>-34.549999999999997</v>
          </cell>
        </row>
        <row r="298">
          <cell r="A298">
            <v>42782</v>
          </cell>
          <cell r="B298">
            <v>4035.45</v>
          </cell>
          <cell r="C298">
            <v>4099</v>
          </cell>
          <cell r="D298">
            <v>4035</v>
          </cell>
          <cell r="E298">
            <v>4093.45</v>
          </cell>
          <cell r="F298">
            <v>4065.51388888888</v>
          </cell>
          <cell r="G298">
            <v>72</v>
          </cell>
          <cell r="H298">
            <v>16</v>
          </cell>
          <cell r="I298">
            <v>292717</v>
          </cell>
          <cell r="J298">
            <v>67</v>
          </cell>
          <cell r="K298">
            <v>93.06</v>
          </cell>
          <cell r="L298">
            <v>64</v>
          </cell>
          <cell r="M298">
            <v>58</v>
          </cell>
        </row>
        <row r="299">
          <cell r="A299">
            <v>42781</v>
          </cell>
          <cell r="B299">
            <v>4060</v>
          </cell>
          <cell r="C299">
            <v>4060</v>
          </cell>
          <cell r="D299">
            <v>4023</v>
          </cell>
          <cell r="E299">
            <v>4024.7</v>
          </cell>
          <cell r="F299">
            <v>4040.9578313253</v>
          </cell>
          <cell r="G299">
            <v>332</v>
          </cell>
          <cell r="H299">
            <v>73</v>
          </cell>
          <cell r="I299">
            <v>1341598</v>
          </cell>
          <cell r="J299">
            <v>261</v>
          </cell>
          <cell r="K299">
            <v>78.61</v>
          </cell>
          <cell r="L299">
            <v>37</v>
          </cell>
          <cell r="M299">
            <v>-35.299999999999997</v>
          </cell>
        </row>
        <row r="300">
          <cell r="A300">
            <v>42780</v>
          </cell>
          <cell r="B300">
            <v>4100</v>
          </cell>
          <cell r="C300">
            <v>4104</v>
          </cell>
          <cell r="D300">
            <v>4060.15</v>
          </cell>
          <cell r="E300">
            <v>4099.75</v>
          </cell>
          <cell r="F300">
            <v>4096.9266211603999</v>
          </cell>
          <cell r="G300">
            <v>586</v>
          </cell>
          <cell r="H300">
            <v>94</v>
          </cell>
          <cell r="I300">
            <v>2400799</v>
          </cell>
          <cell r="J300">
            <v>484</v>
          </cell>
          <cell r="K300">
            <v>82.59</v>
          </cell>
          <cell r="L300">
            <v>43.85</v>
          </cell>
          <cell r="M300">
            <v>-0.25</v>
          </cell>
        </row>
        <row r="301">
          <cell r="A301">
            <v>42779</v>
          </cell>
          <cell r="B301">
            <v>4150</v>
          </cell>
          <cell r="C301">
            <v>4160.8999999999996</v>
          </cell>
          <cell r="D301">
            <v>4095.55</v>
          </cell>
          <cell r="E301">
            <v>4116.7</v>
          </cell>
          <cell r="F301">
            <v>4134.6000000000004</v>
          </cell>
          <cell r="G301">
            <v>145</v>
          </cell>
          <cell r="H301">
            <v>59</v>
          </cell>
          <cell r="I301">
            <v>599517</v>
          </cell>
          <cell r="J301">
            <v>87</v>
          </cell>
          <cell r="K301">
            <v>60</v>
          </cell>
          <cell r="L301">
            <v>65.349999999999994</v>
          </cell>
          <cell r="M301">
            <v>-33.299999999999997</v>
          </cell>
        </row>
        <row r="302">
          <cell r="A302">
            <v>42776</v>
          </cell>
          <cell r="B302">
            <v>4200</v>
          </cell>
          <cell r="C302">
            <v>4210.1000000000004</v>
          </cell>
          <cell r="D302">
            <v>4133.5</v>
          </cell>
          <cell r="E302">
            <v>4151.45</v>
          </cell>
          <cell r="F302">
            <v>4164.89353612167</v>
          </cell>
          <cell r="G302">
            <v>263</v>
          </cell>
          <cell r="H302">
            <v>50</v>
          </cell>
          <cell r="I302">
            <v>1095367</v>
          </cell>
          <cell r="J302">
            <v>248</v>
          </cell>
          <cell r="K302">
            <v>94.3</v>
          </cell>
          <cell r="L302">
            <v>76.599999999999994</v>
          </cell>
          <cell r="M302">
            <v>-48.55</v>
          </cell>
        </row>
        <row r="303">
          <cell r="A303">
            <v>42775</v>
          </cell>
          <cell r="B303">
            <v>4158</v>
          </cell>
          <cell r="C303">
            <v>4179.8999999999996</v>
          </cell>
          <cell r="D303">
            <v>4125</v>
          </cell>
          <cell r="E303">
            <v>4159.45</v>
          </cell>
          <cell r="F303">
            <v>4146.4960000000001</v>
          </cell>
          <cell r="G303">
            <v>125</v>
          </cell>
          <cell r="H303">
            <v>36</v>
          </cell>
          <cell r="I303">
            <v>518312</v>
          </cell>
          <cell r="J303">
            <v>82</v>
          </cell>
          <cell r="K303">
            <v>65.599999999999994</v>
          </cell>
          <cell r="L303">
            <v>54.9</v>
          </cell>
          <cell r="M303">
            <v>1.45</v>
          </cell>
        </row>
        <row r="304">
          <cell r="A304">
            <v>42774</v>
          </cell>
          <cell r="B304">
            <v>4230</v>
          </cell>
          <cell r="C304">
            <v>4230</v>
          </cell>
          <cell r="D304">
            <v>4121.05</v>
          </cell>
          <cell r="E304">
            <v>4171</v>
          </cell>
          <cell r="F304">
            <v>4154.7156983930699</v>
          </cell>
          <cell r="G304">
            <v>809</v>
          </cell>
          <cell r="H304">
            <v>230</v>
          </cell>
          <cell r="I304">
            <v>3361165</v>
          </cell>
          <cell r="J304">
            <v>355</v>
          </cell>
          <cell r="K304">
            <v>43.88</v>
          </cell>
          <cell r="L304">
            <v>108.95</v>
          </cell>
          <cell r="M304">
            <v>-59</v>
          </cell>
        </row>
        <row r="305">
          <cell r="A305">
            <v>42773</v>
          </cell>
          <cell r="B305">
            <v>4240</v>
          </cell>
          <cell r="C305">
            <v>4290</v>
          </cell>
          <cell r="D305">
            <v>4150</v>
          </cell>
          <cell r="E305">
            <v>4184.7</v>
          </cell>
          <cell r="F305">
            <v>4176.4295964125504</v>
          </cell>
          <cell r="G305">
            <v>1115</v>
          </cell>
          <cell r="H305">
            <v>285</v>
          </cell>
          <cell r="I305">
            <v>4656719</v>
          </cell>
          <cell r="J305">
            <v>578</v>
          </cell>
          <cell r="K305">
            <v>51.84</v>
          </cell>
          <cell r="L305">
            <v>140</v>
          </cell>
          <cell r="M305">
            <v>-55.3</v>
          </cell>
        </row>
        <row r="306">
          <cell r="A306">
            <v>42772</v>
          </cell>
          <cell r="B306">
            <v>4227.8999999999996</v>
          </cell>
          <cell r="C306">
            <v>4250</v>
          </cell>
          <cell r="D306">
            <v>4170.05</v>
          </cell>
          <cell r="E306">
            <v>4209.05</v>
          </cell>
          <cell r="F306">
            <v>4213.7977528089796</v>
          </cell>
          <cell r="G306">
            <v>267</v>
          </cell>
          <cell r="H306">
            <v>98</v>
          </cell>
          <cell r="I306">
            <v>1125084</v>
          </cell>
          <cell r="J306">
            <v>231</v>
          </cell>
          <cell r="K306">
            <v>86.52</v>
          </cell>
          <cell r="L306">
            <v>79.95</v>
          </cell>
          <cell r="M306">
            <v>-18.850000000000001</v>
          </cell>
        </row>
        <row r="307">
          <cell r="A307">
            <v>42769</v>
          </cell>
          <cell r="B307">
            <v>4185</v>
          </cell>
          <cell r="C307">
            <v>4270</v>
          </cell>
          <cell r="D307">
            <v>4178.6000000000004</v>
          </cell>
          <cell r="E307">
            <v>4243.1000000000004</v>
          </cell>
          <cell r="F307">
            <v>4230.6213592232998</v>
          </cell>
          <cell r="G307">
            <v>206</v>
          </cell>
          <cell r="H307">
            <v>79</v>
          </cell>
          <cell r="I307">
            <v>871508</v>
          </cell>
          <cell r="J307">
            <v>139</v>
          </cell>
          <cell r="K307">
            <v>67.48</v>
          </cell>
          <cell r="L307">
            <v>91.4</v>
          </cell>
          <cell r="M307">
            <v>58.1</v>
          </cell>
        </row>
        <row r="308">
          <cell r="A308">
            <v>42768</v>
          </cell>
          <cell r="B308">
            <v>4100</v>
          </cell>
          <cell r="C308">
            <v>4188</v>
          </cell>
          <cell r="D308">
            <v>4060</v>
          </cell>
          <cell r="E308">
            <v>4164.5</v>
          </cell>
          <cell r="F308">
            <v>4119.7619047619</v>
          </cell>
          <cell r="G308">
            <v>336</v>
          </cell>
          <cell r="H308">
            <v>87</v>
          </cell>
          <cell r="I308">
            <v>1384240</v>
          </cell>
          <cell r="J308">
            <v>239</v>
          </cell>
          <cell r="K308">
            <v>71.13</v>
          </cell>
          <cell r="L308">
            <v>128</v>
          </cell>
          <cell r="M308">
            <v>64.5</v>
          </cell>
        </row>
        <row r="309">
          <cell r="A309">
            <v>42767</v>
          </cell>
          <cell r="B309">
            <v>4072.5</v>
          </cell>
          <cell r="C309">
            <v>4100</v>
          </cell>
          <cell r="D309">
            <v>4030</v>
          </cell>
          <cell r="E309">
            <v>4063.7</v>
          </cell>
          <cell r="F309">
            <v>4072.2292102622901</v>
          </cell>
          <cell r="G309">
            <v>34885</v>
          </cell>
          <cell r="H309">
            <v>135</v>
          </cell>
          <cell r="I309">
            <v>142059716</v>
          </cell>
          <cell r="J309">
            <v>34662</v>
          </cell>
          <cell r="K309">
            <v>99.36</v>
          </cell>
          <cell r="L309">
            <v>70</v>
          </cell>
          <cell r="M309">
            <v>-8.8000000000000007</v>
          </cell>
        </row>
        <row r="310">
          <cell r="A310">
            <v>42766</v>
          </cell>
          <cell r="B310">
            <v>4100</v>
          </cell>
          <cell r="C310">
            <v>4115</v>
          </cell>
          <cell r="D310">
            <v>4076</v>
          </cell>
          <cell r="E310">
            <v>4080.1</v>
          </cell>
          <cell r="F310">
            <v>4089.9733665122599</v>
          </cell>
          <cell r="G310">
            <v>40588</v>
          </cell>
          <cell r="H310">
            <v>96</v>
          </cell>
          <cell r="I310">
            <v>166003839</v>
          </cell>
          <cell r="J310">
            <v>40319</v>
          </cell>
          <cell r="K310">
            <v>99.34</v>
          </cell>
          <cell r="L310">
            <v>39</v>
          </cell>
          <cell r="M310">
            <v>-19.899999999999999</v>
          </cell>
        </row>
        <row r="311">
          <cell r="A311">
            <v>42765</v>
          </cell>
          <cell r="B311">
            <v>4100</v>
          </cell>
          <cell r="C311">
            <v>4114.3</v>
          </cell>
          <cell r="D311">
            <v>4088</v>
          </cell>
          <cell r="E311">
            <v>4102.6000000000004</v>
          </cell>
          <cell r="F311">
            <v>4097.8531073446302</v>
          </cell>
          <cell r="G311">
            <v>177</v>
          </cell>
          <cell r="H311">
            <v>59</v>
          </cell>
          <cell r="I311">
            <v>725320</v>
          </cell>
          <cell r="J311">
            <v>175</v>
          </cell>
          <cell r="K311">
            <v>98.87</v>
          </cell>
          <cell r="L311">
            <v>26.3</v>
          </cell>
          <cell r="M311">
            <v>2.6</v>
          </cell>
        </row>
        <row r="312">
          <cell r="A312">
            <v>42762</v>
          </cell>
          <cell r="B312">
            <v>4100</v>
          </cell>
          <cell r="C312">
            <v>4122</v>
          </cell>
          <cell r="D312">
            <v>4075</v>
          </cell>
          <cell r="E312">
            <v>4111.3500000000004</v>
          </cell>
          <cell r="F312">
            <v>4100.9047619047597</v>
          </cell>
          <cell r="G312">
            <v>273</v>
          </cell>
          <cell r="H312">
            <v>83</v>
          </cell>
          <cell r="I312">
            <v>1119547</v>
          </cell>
          <cell r="J312">
            <v>184</v>
          </cell>
          <cell r="K312">
            <v>67.400000000000006</v>
          </cell>
          <cell r="L312">
            <v>47</v>
          </cell>
          <cell r="M312">
            <v>11.35</v>
          </cell>
        </row>
        <row r="313">
          <cell r="A313">
            <v>42760</v>
          </cell>
          <cell r="B313">
            <v>4100</v>
          </cell>
          <cell r="C313">
            <v>4110</v>
          </cell>
          <cell r="D313">
            <v>4050</v>
          </cell>
          <cell r="E313">
            <v>4062.75</v>
          </cell>
          <cell r="F313">
            <v>4069.2135802469102</v>
          </cell>
          <cell r="G313">
            <v>1620</v>
          </cell>
          <cell r="H313">
            <v>246</v>
          </cell>
          <cell r="I313">
            <v>6592126</v>
          </cell>
          <cell r="J313">
            <v>1235</v>
          </cell>
          <cell r="K313">
            <v>76.23</v>
          </cell>
          <cell r="L313">
            <v>60</v>
          </cell>
          <cell r="M313">
            <v>-37.25</v>
          </cell>
        </row>
        <row r="314">
          <cell r="A314">
            <v>42759</v>
          </cell>
          <cell r="B314">
            <v>4090</v>
          </cell>
          <cell r="C314">
            <v>4130</v>
          </cell>
          <cell r="D314">
            <v>4064</v>
          </cell>
          <cell r="E314">
            <v>4096.5</v>
          </cell>
          <cell r="F314">
            <v>4080.17674332344</v>
          </cell>
          <cell r="G314">
            <v>5392</v>
          </cell>
          <cell r="H314">
            <v>90</v>
          </cell>
          <cell r="I314">
            <v>22000313</v>
          </cell>
          <cell r="J314">
            <v>5240</v>
          </cell>
          <cell r="K314">
            <v>97.18</v>
          </cell>
          <cell r="L314">
            <v>66</v>
          </cell>
          <cell r="M314">
            <v>6.5</v>
          </cell>
        </row>
        <row r="315">
          <cell r="A315">
            <v>42758</v>
          </cell>
          <cell r="B315">
            <v>4084.2</v>
          </cell>
          <cell r="C315">
            <v>4100</v>
          </cell>
          <cell r="D315">
            <v>4060</v>
          </cell>
          <cell r="E315">
            <v>4064</v>
          </cell>
          <cell r="F315">
            <v>4074.6075085324201</v>
          </cell>
          <cell r="G315">
            <v>293</v>
          </cell>
          <cell r="H315">
            <v>72</v>
          </cell>
          <cell r="I315">
            <v>1193860</v>
          </cell>
          <cell r="J315">
            <v>213</v>
          </cell>
          <cell r="K315">
            <v>72.7</v>
          </cell>
          <cell r="L315">
            <v>40</v>
          </cell>
          <cell r="M315">
            <v>-20.2</v>
          </cell>
        </row>
        <row r="316">
          <cell r="A316">
            <v>42755</v>
          </cell>
          <cell r="B316">
            <v>4090</v>
          </cell>
          <cell r="C316">
            <v>4178.3999999999996</v>
          </cell>
          <cell r="D316">
            <v>4075</v>
          </cell>
          <cell r="E316">
            <v>4134.6000000000004</v>
          </cell>
          <cell r="F316">
            <v>4095.2137404580099</v>
          </cell>
          <cell r="G316">
            <v>655</v>
          </cell>
          <cell r="H316">
            <v>179</v>
          </cell>
          <cell r="I316">
            <v>2682365</v>
          </cell>
          <cell r="J316">
            <v>575</v>
          </cell>
          <cell r="K316">
            <v>87.79</v>
          </cell>
          <cell r="L316">
            <v>103.4</v>
          </cell>
          <cell r="M316">
            <v>44.6</v>
          </cell>
        </row>
        <row r="317">
          <cell r="A317">
            <v>42754</v>
          </cell>
          <cell r="B317">
            <v>4074.65</v>
          </cell>
          <cell r="C317">
            <v>4130.5</v>
          </cell>
          <cell r="D317">
            <v>4060.05</v>
          </cell>
          <cell r="E317">
            <v>4090.05</v>
          </cell>
          <cell r="F317">
            <v>4083.52297592997</v>
          </cell>
          <cell r="G317">
            <v>457</v>
          </cell>
          <cell r="H317">
            <v>93</v>
          </cell>
          <cell r="I317">
            <v>1866170</v>
          </cell>
          <cell r="J317">
            <v>318</v>
          </cell>
          <cell r="K317">
            <v>69.58</v>
          </cell>
          <cell r="L317">
            <v>70.45</v>
          </cell>
          <cell r="M317">
            <v>15.4</v>
          </cell>
        </row>
        <row r="318">
          <cell r="A318">
            <v>42753</v>
          </cell>
          <cell r="B318">
            <v>4080</v>
          </cell>
          <cell r="C318">
            <v>4120</v>
          </cell>
          <cell r="D318">
            <v>4069</v>
          </cell>
          <cell r="E318">
            <v>4074.7</v>
          </cell>
          <cell r="F318">
            <v>4082.9747340425502</v>
          </cell>
          <cell r="G318">
            <v>752</v>
          </cell>
          <cell r="H318">
            <v>126</v>
          </cell>
          <cell r="I318">
            <v>3070397</v>
          </cell>
          <cell r="J318">
            <v>560</v>
          </cell>
          <cell r="K318">
            <v>74.47</v>
          </cell>
          <cell r="L318">
            <v>51</v>
          </cell>
          <cell r="M318">
            <v>-5.3</v>
          </cell>
        </row>
        <row r="319">
          <cell r="A319">
            <v>42752</v>
          </cell>
          <cell r="B319">
            <v>4129.6000000000004</v>
          </cell>
          <cell r="C319">
            <v>4140</v>
          </cell>
          <cell r="D319">
            <v>4071</v>
          </cell>
          <cell r="E319">
            <v>4080.5</v>
          </cell>
          <cell r="F319">
            <v>4099.5820105820103</v>
          </cell>
          <cell r="G319">
            <v>378</v>
          </cell>
          <cell r="H319">
            <v>94</v>
          </cell>
          <cell r="I319">
            <v>1549642</v>
          </cell>
          <cell r="J319">
            <v>146</v>
          </cell>
          <cell r="K319">
            <v>38.619999999999997</v>
          </cell>
          <cell r="L319">
            <v>69</v>
          </cell>
          <cell r="M319">
            <v>-49.1</v>
          </cell>
        </row>
        <row r="320">
          <cell r="A320">
            <v>42751</v>
          </cell>
          <cell r="B320">
            <v>4053.05</v>
          </cell>
          <cell r="C320">
            <v>4146.6499999999996</v>
          </cell>
          <cell r="D320">
            <v>4053.05</v>
          </cell>
          <cell r="E320">
            <v>4129.5</v>
          </cell>
          <cell r="F320">
            <v>4105.8769911504396</v>
          </cell>
          <cell r="G320">
            <v>1130</v>
          </cell>
          <cell r="H320">
            <v>225</v>
          </cell>
          <cell r="I320">
            <v>4639641</v>
          </cell>
          <cell r="J320">
            <v>738</v>
          </cell>
          <cell r="K320">
            <v>65.31</v>
          </cell>
          <cell r="L320">
            <v>93.6</v>
          </cell>
          <cell r="M320">
            <v>76.45</v>
          </cell>
        </row>
        <row r="321">
          <cell r="A321">
            <v>42748</v>
          </cell>
          <cell r="B321">
            <v>4080</v>
          </cell>
          <cell r="C321">
            <v>4086</v>
          </cell>
          <cell r="D321">
            <v>4056</v>
          </cell>
          <cell r="E321">
            <v>4076.8</v>
          </cell>
          <cell r="F321">
            <v>4070.3368421052601</v>
          </cell>
          <cell r="G321">
            <v>285</v>
          </cell>
          <cell r="H321">
            <v>75</v>
          </cell>
          <cell r="I321">
            <v>1160046</v>
          </cell>
          <cell r="J321">
            <v>211</v>
          </cell>
          <cell r="K321">
            <v>74.040000000000006</v>
          </cell>
          <cell r="L321">
            <v>30</v>
          </cell>
          <cell r="M321">
            <v>-3.2</v>
          </cell>
        </row>
        <row r="322">
          <cell r="A322">
            <v>42747</v>
          </cell>
          <cell r="B322">
            <v>4130</v>
          </cell>
          <cell r="C322">
            <v>4142</v>
          </cell>
          <cell r="D322">
            <v>4087.5</v>
          </cell>
          <cell r="E322">
            <v>4103.05</v>
          </cell>
          <cell r="F322">
            <v>4114.3274853801104</v>
          </cell>
          <cell r="G322">
            <v>342</v>
          </cell>
          <cell r="H322">
            <v>78</v>
          </cell>
          <cell r="I322">
            <v>1407100</v>
          </cell>
          <cell r="J322">
            <v>225</v>
          </cell>
          <cell r="K322">
            <v>65.790000000000006</v>
          </cell>
          <cell r="L322">
            <v>54.5</v>
          </cell>
          <cell r="M322">
            <v>-26.95</v>
          </cell>
        </row>
        <row r="323">
          <cell r="A323">
            <v>42746</v>
          </cell>
          <cell r="B323">
            <v>4106</v>
          </cell>
          <cell r="C323">
            <v>4124</v>
          </cell>
          <cell r="D323">
            <v>4095</v>
          </cell>
          <cell r="E323">
            <v>4109.95</v>
          </cell>
          <cell r="F323">
            <v>4109.5390625</v>
          </cell>
          <cell r="G323">
            <v>128</v>
          </cell>
          <cell r="H323">
            <v>38</v>
          </cell>
          <cell r="I323">
            <v>526021</v>
          </cell>
          <cell r="J323">
            <v>79</v>
          </cell>
          <cell r="K323">
            <v>61.72</v>
          </cell>
          <cell r="L323">
            <v>29</v>
          </cell>
          <cell r="M323">
            <v>3.95</v>
          </cell>
        </row>
        <row r="324">
          <cell r="A324">
            <v>42745</v>
          </cell>
          <cell r="B324">
            <v>4120</v>
          </cell>
          <cell r="C324">
            <v>4125</v>
          </cell>
          <cell r="D324">
            <v>4080</v>
          </cell>
          <cell r="E324">
            <v>4106.05</v>
          </cell>
          <cell r="F324">
            <v>4103.7915567282298</v>
          </cell>
          <cell r="G324">
            <v>379</v>
          </cell>
          <cell r="H324">
            <v>110</v>
          </cell>
          <cell r="I324">
            <v>1555337</v>
          </cell>
          <cell r="J324">
            <v>279</v>
          </cell>
          <cell r="K324">
            <v>73.61</v>
          </cell>
          <cell r="L324">
            <v>45</v>
          </cell>
          <cell r="M324">
            <v>-13.95</v>
          </cell>
        </row>
        <row r="325">
          <cell r="A325">
            <v>42744</v>
          </cell>
          <cell r="B325">
            <v>4135</v>
          </cell>
          <cell r="C325">
            <v>4199.3999999999996</v>
          </cell>
          <cell r="D325">
            <v>4055.55</v>
          </cell>
          <cell r="E325">
            <v>4071.6</v>
          </cell>
          <cell r="F325">
            <v>4099.6839237057202</v>
          </cell>
          <cell r="G325">
            <v>367</v>
          </cell>
          <cell r="H325">
            <v>105</v>
          </cell>
          <cell r="I325">
            <v>1504584</v>
          </cell>
          <cell r="J325">
            <v>221</v>
          </cell>
          <cell r="K325">
            <v>60.22</v>
          </cell>
          <cell r="L325">
            <v>143.85</v>
          </cell>
          <cell r="M325">
            <v>-63.4</v>
          </cell>
        </row>
        <row r="326">
          <cell r="A326">
            <v>42741</v>
          </cell>
          <cell r="B326">
            <v>4238.55</v>
          </cell>
          <cell r="C326">
            <v>4238.55</v>
          </cell>
          <cell r="D326">
            <v>4107</v>
          </cell>
          <cell r="E326">
            <v>4127.1000000000004</v>
          </cell>
          <cell r="F326">
            <v>4163.0720930232501</v>
          </cell>
          <cell r="G326">
            <v>430</v>
          </cell>
          <cell r="H326">
            <v>170</v>
          </cell>
          <cell r="I326">
            <v>1790121</v>
          </cell>
          <cell r="J326">
            <v>291</v>
          </cell>
          <cell r="K326">
            <v>67.67</v>
          </cell>
          <cell r="L326">
            <v>131.55000000000001</v>
          </cell>
          <cell r="M326">
            <v>-111.45</v>
          </cell>
        </row>
        <row r="327">
          <cell r="A327">
            <v>42740</v>
          </cell>
          <cell r="B327">
            <v>4243.55</v>
          </cell>
          <cell r="C327">
            <v>4248.5</v>
          </cell>
          <cell r="D327">
            <v>4206</v>
          </cell>
          <cell r="E327">
            <v>4217.6499999999996</v>
          </cell>
          <cell r="F327">
            <v>4231.2395833333303</v>
          </cell>
          <cell r="G327">
            <v>192</v>
          </cell>
          <cell r="H327">
            <v>41</v>
          </cell>
          <cell r="I327">
            <v>812398</v>
          </cell>
          <cell r="J327">
            <v>110</v>
          </cell>
          <cell r="K327">
            <v>57.29</v>
          </cell>
          <cell r="L327">
            <v>42.5</v>
          </cell>
          <cell r="M327">
            <v>-25.9</v>
          </cell>
        </row>
        <row r="328">
          <cell r="A328">
            <v>42739</v>
          </cell>
          <cell r="B328">
            <v>4225.6499999999996</v>
          </cell>
          <cell r="C328">
            <v>4259.6499999999996</v>
          </cell>
          <cell r="D328">
            <v>4211.8999999999996</v>
          </cell>
          <cell r="E328">
            <v>4230.95</v>
          </cell>
          <cell r="F328">
            <v>4249.3278778709901</v>
          </cell>
          <cell r="G328">
            <v>14542</v>
          </cell>
          <cell r="H328">
            <v>252</v>
          </cell>
          <cell r="I328">
            <v>61793726</v>
          </cell>
          <cell r="J328">
            <v>14005</v>
          </cell>
          <cell r="K328">
            <v>96.31</v>
          </cell>
          <cell r="L328">
            <v>47.75</v>
          </cell>
          <cell r="M328">
            <v>5.3</v>
          </cell>
        </row>
        <row r="329">
          <cell r="A329">
            <v>42738</v>
          </cell>
          <cell r="B329">
            <v>4200</v>
          </cell>
          <cell r="C329">
            <v>4275</v>
          </cell>
          <cell r="D329">
            <v>4190</v>
          </cell>
          <cell r="E329">
            <v>4251.55</v>
          </cell>
          <cell r="F329">
            <v>4232.5235602094199</v>
          </cell>
          <cell r="G329">
            <v>191</v>
          </cell>
          <cell r="H329">
            <v>50</v>
          </cell>
          <cell r="I329">
            <v>808412</v>
          </cell>
          <cell r="J329">
            <v>128</v>
          </cell>
          <cell r="K329">
            <v>67.02</v>
          </cell>
          <cell r="L329">
            <v>85</v>
          </cell>
          <cell r="M329">
            <v>51.55</v>
          </cell>
        </row>
        <row r="330">
          <cell r="A330">
            <v>42737</v>
          </cell>
          <cell r="B330">
            <v>4250</v>
          </cell>
          <cell r="C330">
            <v>4270</v>
          </cell>
          <cell r="D330">
            <v>4180.5</v>
          </cell>
          <cell r="E330">
            <v>4215.1000000000004</v>
          </cell>
          <cell r="F330">
            <v>4233.00408163265</v>
          </cell>
          <cell r="G330">
            <v>245</v>
          </cell>
          <cell r="H330">
            <v>61</v>
          </cell>
          <cell r="I330">
            <v>1037086</v>
          </cell>
          <cell r="J330">
            <v>172</v>
          </cell>
          <cell r="K330">
            <v>70.2</v>
          </cell>
          <cell r="L330">
            <v>89.5</v>
          </cell>
          <cell r="M330">
            <v>-34.9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CROP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3520</v>
          </cell>
          <cell r="C2">
            <v>3557.45</v>
          </cell>
          <cell r="D2">
            <v>3500</v>
          </cell>
          <cell r="E2">
            <v>3510.55</v>
          </cell>
          <cell r="F2">
            <v>3516.5546875</v>
          </cell>
          <cell r="G2">
            <v>128</v>
          </cell>
          <cell r="H2">
            <v>40</v>
          </cell>
          <cell r="I2">
            <v>450119</v>
          </cell>
          <cell r="J2">
            <v>79</v>
          </cell>
          <cell r="K2">
            <v>61.72</v>
          </cell>
          <cell r="L2">
            <v>57.45</v>
          </cell>
          <cell r="M2">
            <v>-9.4499999999999993</v>
          </cell>
        </row>
        <row r="3">
          <cell r="A3">
            <v>43217</v>
          </cell>
          <cell r="B3">
            <v>3522.8</v>
          </cell>
          <cell r="C3">
            <v>3551</v>
          </cell>
          <cell r="D3">
            <v>3520</v>
          </cell>
          <cell r="E3">
            <v>3545.9</v>
          </cell>
          <cell r="F3">
            <v>3530.6264591439599</v>
          </cell>
          <cell r="G3">
            <v>257</v>
          </cell>
          <cell r="H3">
            <v>72</v>
          </cell>
          <cell r="I3">
            <v>907371</v>
          </cell>
          <cell r="J3">
            <v>111</v>
          </cell>
          <cell r="K3">
            <v>43.19</v>
          </cell>
          <cell r="L3">
            <v>31</v>
          </cell>
          <cell r="M3">
            <v>23.1</v>
          </cell>
        </row>
        <row r="4">
          <cell r="A4">
            <v>43216</v>
          </cell>
          <cell r="B4">
            <v>3517</v>
          </cell>
          <cell r="C4">
            <v>3554.25</v>
          </cell>
          <cell r="D4">
            <v>3489</v>
          </cell>
          <cell r="E4">
            <v>3533</v>
          </cell>
          <cell r="F4">
            <v>3508.4109589041</v>
          </cell>
          <cell r="G4">
            <v>146</v>
          </cell>
          <cell r="H4">
            <v>37</v>
          </cell>
          <cell r="I4">
            <v>512228</v>
          </cell>
          <cell r="J4">
            <v>91</v>
          </cell>
          <cell r="K4">
            <v>62.33</v>
          </cell>
          <cell r="L4">
            <v>65.25</v>
          </cell>
          <cell r="M4">
            <v>16</v>
          </cell>
        </row>
        <row r="5">
          <cell r="A5">
            <v>43215</v>
          </cell>
          <cell r="B5">
            <v>3514.05</v>
          </cell>
          <cell r="C5">
            <v>3556</v>
          </cell>
          <cell r="D5">
            <v>3433.2</v>
          </cell>
          <cell r="E5">
            <v>3466.7</v>
          </cell>
          <cell r="F5">
            <v>3496.2340425531902</v>
          </cell>
          <cell r="G5">
            <v>188</v>
          </cell>
          <cell r="H5">
            <v>77</v>
          </cell>
          <cell r="I5">
            <v>657292</v>
          </cell>
          <cell r="J5">
            <v>109</v>
          </cell>
          <cell r="K5">
            <v>57.98</v>
          </cell>
          <cell r="L5">
            <v>122.8</v>
          </cell>
          <cell r="M5">
            <v>-47.35</v>
          </cell>
        </row>
        <row r="6">
          <cell r="A6">
            <v>43214</v>
          </cell>
          <cell r="B6">
            <v>3569.95</v>
          </cell>
          <cell r="C6">
            <v>3588.7</v>
          </cell>
          <cell r="D6">
            <v>3471.25</v>
          </cell>
          <cell r="E6">
            <v>3543.5</v>
          </cell>
          <cell r="F6">
            <v>3552.0524017467201</v>
          </cell>
          <cell r="G6">
            <v>458</v>
          </cell>
          <cell r="H6">
            <v>83</v>
          </cell>
          <cell r="I6">
            <v>1626840</v>
          </cell>
          <cell r="J6">
            <v>275</v>
          </cell>
          <cell r="K6">
            <v>60.04</v>
          </cell>
          <cell r="L6">
            <v>117.45</v>
          </cell>
          <cell r="M6">
            <v>-26.45</v>
          </cell>
        </row>
        <row r="7">
          <cell r="A7">
            <v>43213</v>
          </cell>
          <cell r="B7">
            <v>3504.05</v>
          </cell>
          <cell r="C7">
            <v>3600.65</v>
          </cell>
          <cell r="D7">
            <v>3504.05</v>
          </cell>
          <cell r="E7">
            <v>3558.4</v>
          </cell>
          <cell r="F7">
            <v>3579.3127272727202</v>
          </cell>
          <cell r="G7">
            <v>275</v>
          </cell>
          <cell r="H7">
            <v>103</v>
          </cell>
          <cell r="I7">
            <v>984311</v>
          </cell>
          <cell r="J7">
            <v>147</v>
          </cell>
          <cell r="K7">
            <v>53.45</v>
          </cell>
          <cell r="L7">
            <v>96.6</v>
          </cell>
          <cell r="M7">
            <v>54.35</v>
          </cell>
        </row>
        <row r="8">
          <cell r="A8">
            <v>43210</v>
          </cell>
          <cell r="B8">
            <v>3597</v>
          </cell>
          <cell r="C8">
            <v>3605</v>
          </cell>
          <cell r="D8">
            <v>3539</v>
          </cell>
          <cell r="E8">
            <v>3571.5</v>
          </cell>
          <cell r="F8">
            <v>3576.8158567774899</v>
          </cell>
          <cell r="G8">
            <v>391</v>
          </cell>
          <cell r="H8">
            <v>126</v>
          </cell>
          <cell r="I8">
            <v>1398535</v>
          </cell>
          <cell r="J8">
            <v>125</v>
          </cell>
          <cell r="K8">
            <v>31.97</v>
          </cell>
          <cell r="L8">
            <v>66</v>
          </cell>
          <cell r="M8">
            <v>-25.5</v>
          </cell>
        </row>
        <row r="9">
          <cell r="A9">
            <v>43209</v>
          </cell>
          <cell r="B9">
            <v>3580.45</v>
          </cell>
          <cell r="C9">
            <v>3640</v>
          </cell>
          <cell r="D9">
            <v>3564.7</v>
          </cell>
          <cell r="E9">
            <v>3594.6</v>
          </cell>
          <cell r="F9">
            <v>3603.1687192118202</v>
          </cell>
          <cell r="G9">
            <v>812</v>
          </cell>
          <cell r="H9">
            <v>205</v>
          </cell>
          <cell r="I9">
            <v>2925773</v>
          </cell>
          <cell r="J9">
            <v>429</v>
          </cell>
          <cell r="K9">
            <v>52.83</v>
          </cell>
          <cell r="L9">
            <v>75.3</v>
          </cell>
          <cell r="M9">
            <v>14.15</v>
          </cell>
        </row>
        <row r="10">
          <cell r="A10">
            <v>43208</v>
          </cell>
          <cell r="B10">
            <v>3440</v>
          </cell>
          <cell r="C10">
            <v>3620</v>
          </cell>
          <cell r="D10">
            <v>3333</v>
          </cell>
          <cell r="E10">
            <v>3493.65</v>
          </cell>
          <cell r="F10">
            <v>3510.4217687074802</v>
          </cell>
          <cell r="G10">
            <v>2352</v>
          </cell>
          <cell r="H10">
            <v>733</v>
          </cell>
          <cell r="I10">
            <v>8256512</v>
          </cell>
          <cell r="J10">
            <v>861</v>
          </cell>
          <cell r="K10">
            <v>36.61</v>
          </cell>
          <cell r="L10">
            <v>287</v>
          </cell>
          <cell r="M10">
            <v>53.65</v>
          </cell>
        </row>
        <row r="11">
          <cell r="A11">
            <v>43207</v>
          </cell>
          <cell r="B11">
            <v>3325</v>
          </cell>
          <cell r="C11">
            <v>3349.9</v>
          </cell>
          <cell r="D11">
            <v>3316.1</v>
          </cell>
          <cell r="E11">
            <v>3330.35</v>
          </cell>
          <cell r="F11">
            <v>3325.5625</v>
          </cell>
          <cell r="G11">
            <v>48</v>
          </cell>
          <cell r="H11">
            <v>34</v>
          </cell>
          <cell r="I11">
            <v>159627</v>
          </cell>
          <cell r="J11">
            <v>32</v>
          </cell>
          <cell r="K11">
            <v>66.67</v>
          </cell>
          <cell r="L11">
            <v>33.799999999999997</v>
          </cell>
          <cell r="M11">
            <v>5.35</v>
          </cell>
        </row>
        <row r="12">
          <cell r="A12">
            <v>43206</v>
          </cell>
          <cell r="B12">
            <v>3301.5</v>
          </cell>
          <cell r="C12">
            <v>3340</v>
          </cell>
          <cell r="D12">
            <v>3277</v>
          </cell>
          <cell r="E12">
            <v>3298.5</v>
          </cell>
          <cell r="F12">
            <v>3303.9664804469198</v>
          </cell>
          <cell r="G12">
            <v>358</v>
          </cell>
          <cell r="H12">
            <v>112</v>
          </cell>
          <cell r="I12">
            <v>1182820</v>
          </cell>
          <cell r="J12">
            <v>210</v>
          </cell>
          <cell r="K12">
            <v>58.66</v>
          </cell>
          <cell r="L12">
            <v>63</v>
          </cell>
          <cell r="M12">
            <v>-3</v>
          </cell>
        </row>
        <row r="13">
          <cell r="A13">
            <v>43203</v>
          </cell>
          <cell r="B13">
            <v>3345</v>
          </cell>
          <cell r="C13">
            <v>3345</v>
          </cell>
          <cell r="D13">
            <v>3318</v>
          </cell>
          <cell r="E13">
            <v>3324.5</v>
          </cell>
          <cell r="F13">
            <v>3329.0416666666601</v>
          </cell>
          <cell r="G13">
            <v>48</v>
          </cell>
          <cell r="H13">
            <v>22</v>
          </cell>
          <cell r="I13">
            <v>159794</v>
          </cell>
          <cell r="J13">
            <v>34</v>
          </cell>
          <cell r="K13">
            <v>70.83</v>
          </cell>
          <cell r="L13">
            <v>27</v>
          </cell>
          <cell r="M13">
            <v>-20.5</v>
          </cell>
        </row>
        <row r="14">
          <cell r="A14">
            <v>43202</v>
          </cell>
          <cell r="B14">
            <v>3320.25</v>
          </cell>
          <cell r="C14">
            <v>3380</v>
          </cell>
          <cell r="D14">
            <v>3295.05</v>
          </cell>
          <cell r="E14">
            <v>3354.9</v>
          </cell>
          <cell r="F14">
            <v>3337.6876712328699</v>
          </cell>
          <cell r="G14">
            <v>365</v>
          </cell>
          <cell r="H14">
            <v>78</v>
          </cell>
          <cell r="I14">
            <v>1218256</v>
          </cell>
          <cell r="J14">
            <v>306</v>
          </cell>
          <cell r="K14">
            <v>83.84</v>
          </cell>
          <cell r="L14">
            <v>84.95</v>
          </cell>
          <cell r="M14">
            <v>34.65</v>
          </cell>
        </row>
        <row r="15">
          <cell r="A15">
            <v>43201</v>
          </cell>
          <cell r="B15">
            <v>3322.45</v>
          </cell>
          <cell r="C15">
            <v>3342.1</v>
          </cell>
          <cell r="D15">
            <v>3270</v>
          </cell>
          <cell r="E15">
            <v>3286.45</v>
          </cell>
          <cell r="F15">
            <v>3293.1156493804401</v>
          </cell>
          <cell r="G15">
            <v>2179</v>
          </cell>
          <cell r="H15">
            <v>195</v>
          </cell>
          <cell r="I15">
            <v>7175699</v>
          </cell>
          <cell r="J15">
            <v>1113</v>
          </cell>
          <cell r="K15">
            <v>51.08</v>
          </cell>
          <cell r="L15">
            <v>72.099999999999994</v>
          </cell>
          <cell r="M15">
            <v>-36</v>
          </cell>
        </row>
        <row r="16">
          <cell r="A16">
            <v>43200</v>
          </cell>
          <cell r="B16">
            <v>3350.05</v>
          </cell>
          <cell r="C16">
            <v>3350.05</v>
          </cell>
          <cell r="D16">
            <v>3327</v>
          </cell>
          <cell r="E16">
            <v>3337.8</v>
          </cell>
          <cell r="F16">
            <v>3346.6785714285702</v>
          </cell>
          <cell r="G16">
            <v>196</v>
          </cell>
          <cell r="H16">
            <v>33</v>
          </cell>
          <cell r="I16">
            <v>655949</v>
          </cell>
          <cell r="J16">
            <v>143</v>
          </cell>
          <cell r="K16">
            <v>72.959999999999994</v>
          </cell>
          <cell r="L16">
            <v>23.05</v>
          </cell>
          <cell r="M16">
            <v>-12.25</v>
          </cell>
        </row>
        <row r="17">
          <cell r="A17">
            <v>43199</v>
          </cell>
          <cell r="B17">
            <v>3392</v>
          </cell>
          <cell r="C17">
            <v>3400</v>
          </cell>
          <cell r="D17">
            <v>3315</v>
          </cell>
          <cell r="E17">
            <v>3343.4</v>
          </cell>
          <cell r="F17">
            <v>3350.4598070739498</v>
          </cell>
          <cell r="G17">
            <v>311</v>
          </cell>
          <cell r="H17">
            <v>56</v>
          </cell>
          <cell r="I17">
            <v>1041993</v>
          </cell>
          <cell r="J17">
            <v>226</v>
          </cell>
          <cell r="K17">
            <v>72.67</v>
          </cell>
          <cell r="L17">
            <v>85</v>
          </cell>
          <cell r="M17">
            <v>-48.6</v>
          </cell>
        </row>
        <row r="18">
          <cell r="A18">
            <v>43196</v>
          </cell>
          <cell r="B18">
            <v>3302.1</v>
          </cell>
          <cell r="C18">
            <v>3350</v>
          </cell>
          <cell r="D18">
            <v>3298.05</v>
          </cell>
          <cell r="E18">
            <v>3337.1</v>
          </cell>
          <cell r="F18">
            <v>3321.35</v>
          </cell>
          <cell r="G18">
            <v>480</v>
          </cell>
          <cell r="H18">
            <v>88</v>
          </cell>
          <cell r="I18">
            <v>1594248</v>
          </cell>
          <cell r="J18">
            <v>233</v>
          </cell>
          <cell r="K18">
            <v>48.54</v>
          </cell>
          <cell r="L18">
            <v>51.95</v>
          </cell>
          <cell r="M18">
            <v>35</v>
          </cell>
        </row>
        <row r="19">
          <cell r="A19">
            <v>43195</v>
          </cell>
          <cell r="B19">
            <v>3358.3</v>
          </cell>
          <cell r="C19">
            <v>3380</v>
          </cell>
          <cell r="D19">
            <v>3301.9</v>
          </cell>
          <cell r="E19">
            <v>3345</v>
          </cell>
          <cell r="F19">
            <v>3334.3098591549201</v>
          </cell>
          <cell r="G19">
            <v>710</v>
          </cell>
          <cell r="H19">
            <v>102</v>
          </cell>
          <cell r="I19">
            <v>2367360</v>
          </cell>
          <cell r="J19">
            <v>324</v>
          </cell>
          <cell r="K19">
            <v>45.63</v>
          </cell>
          <cell r="L19">
            <v>78.099999999999994</v>
          </cell>
          <cell r="M19">
            <v>-13.3</v>
          </cell>
        </row>
        <row r="20">
          <cell r="A20">
            <v>43194</v>
          </cell>
          <cell r="B20">
            <v>3266</v>
          </cell>
          <cell r="C20">
            <v>3344.25</v>
          </cell>
          <cell r="D20">
            <v>3266</v>
          </cell>
          <cell r="E20">
            <v>3277.3</v>
          </cell>
          <cell r="F20">
            <v>3295.01180438448</v>
          </cell>
          <cell r="G20">
            <v>1186</v>
          </cell>
          <cell r="H20">
            <v>186</v>
          </cell>
          <cell r="I20">
            <v>3907884</v>
          </cell>
          <cell r="J20">
            <v>456</v>
          </cell>
          <cell r="K20">
            <v>38.450000000000003</v>
          </cell>
          <cell r="L20">
            <v>78.25</v>
          </cell>
          <cell r="M20">
            <v>11.3</v>
          </cell>
        </row>
        <row r="21">
          <cell r="A21">
            <v>43193</v>
          </cell>
          <cell r="B21">
            <v>3140.9</v>
          </cell>
          <cell r="C21">
            <v>3250</v>
          </cell>
          <cell r="D21">
            <v>3140.9</v>
          </cell>
          <cell r="E21">
            <v>3242.45</v>
          </cell>
          <cell r="F21">
            <v>3215.4026379729198</v>
          </cell>
          <cell r="G21">
            <v>2881</v>
          </cell>
          <cell r="H21">
            <v>161</v>
          </cell>
          <cell r="I21">
            <v>9263575</v>
          </cell>
          <cell r="J21">
            <v>1673</v>
          </cell>
          <cell r="K21">
            <v>58.07</v>
          </cell>
          <cell r="L21">
            <v>109.1</v>
          </cell>
          <cell r="M21">
            <v>101.55</v>
          </cell>
        </row>
        <row r="22">
          <cell r="A22">
            <v>43192</v>
          </cell>
          <cell r="B22">
            <v>3092.45</v>
          </cell>
          <cell r="C22">
            <v>3173</v>
          </cell>
          <cell r="D22">
            <v>3019.7</v>
          </cell>
          <cell r="E22">
            <v>3137.5</v>
          </cell>
          <cell r="F22">
            <v>3101.6170212765901</v>
          </cell>
          <cell r="G22">
            <v>752</v>
          </cell>
          <cell r="H22">
            <v>137</v>
          </cell>
          <cell r="I22">
            <v>2332416</v>
          </cell>
          <cell r="J22">
            <v>392</v>
          </cell>
          <cell r="K22">
            <v>52.13</v>
          </cell>
          <cell r="L22">
            <v>153.30000000000001</v>
          </cell>
          <cell r="M22">
            <v>45.05</v>
          </cell>
        </row>
        <row r="23">
          <cell r="A23">
            <v>43187</v>
          </cell>
          <cell r="B23">
            <v>2957.55</v>
          </cell>
          <cell r="C23">
            <v>3137.55</v>
          </cell>
          <cell r="D23">
            <v>2957.55</v>
          </cell>
          <cell r="E23">
            <v>3035.5</v>
          </cell>
          <cell r="F23">
            <v>3096.5040697674399</v>
          </cell>
          <cell r="G23">
            <v>1720</v>
          </cell>
          <cell r="H23">
            <v>84</v>
          </cell>
          <cell r="I23">
            <v>5325987</v>
          </cell>
          <cell r="J23">
            <v>46</v>
          </cell>
          <cell r="K23">
            <v>2.67</v>
          </cell>
          <cell r="L23">
            <v>180</v>
          </cell>
          <cell r="M23">
            <v>77.95</v>
          </cell>
        </row>
        <row r="24">
          <cell r="A24">
            <v>43186</v>
          </cell>
          <cell r="B24">
            <v>2980.45</v>
          </cell>
          <cell r="C24">
            <v>3088.2</v>
          </cell>
          <cell r="D24">
            <v>2980.45</v>
          </cell>
          <cell r="E24">
            <v>3017.95</v>
          </cell>
          <cell r="F24">
            <v>3013.5306814677701</v>
          </cell>
          <cell r="G24">
            <v>3243</v>
          </cell>
          <cell r="H24">
            <v>70</v>
          </cell>
          <cell r="I24">
            <v>9772880</v>
          </cell>
          <cell r="J24">
            <v>3093</v>
          </cell>
          <cell r="K24">
            <v>95.37</v>
          </cell>
          <cell r="L24">
            <v>107.75</v>
          </cell>
          <cell r="M24">
            <v>37.5</v>
          </cell>
        </row>
        <row r="25">
          <cell r="A25">
            <v>43185</v>
          </cell>
          <cell r="B25">
            <v>3067.75</v>
          </cell>
          <cell r="C25">
            <v>3080.5</v>
          </cell>
          <cell r="D25">
            <v>2980.3</v>
          </cell>
          <cell r="E25">
            <v>3029.75</v>
          </cell>
          <cell r="F25">
            <v>3020.2637465051198</v>
          </cell>
          <cell r="G25">
            <v>1073</v>
          </cell>
          <cell r="H25">
            <v>194</v>
          </cell>
          <cell r="I25">
            <v>3240743</v>
          </cell>
          <cell r="J25">
            <v>419</v>
          </cell>
          <cell r="K25">
            <v>39.049999999999997</v>
          </cell>
          <cell r="L25">
            <v>100.2</v>
          </cell>
          <cell r="M25">
            <v>-38</v>
          </cell>
        </row>
        <row r="26">
          <cell r="A26">
            <v>43182</v>
          </cell>
          <cell r="B26">
            <v>3135.05</v>
          </cell>
          <cell r="C26">
            <v>3135.05</v>
          </cell>
          <cell r="D26">
            <v>3027.75</v>
          </cell>
          <cell r="E26">
            <v>3065.9</v>
          </cell>
          <cell r="F26">
            <v>3086.5513513513501</v>
          </cell>
          <cell r="G26">
            <v>740</v>
          </cell>
          <cell r="H26">
            <v>130</v>
          </cell>
          <cell r="I26">
            <v>2284048</v>
          </cell>
          <cell r="J26">
            <v>394</v>
          </cell>
          <cell r="K26">
            <v>53.24</v>
          </cell>
          <cell r="L26">
            <v>107.3</v>
          </cell>
          <cell r="M26">
            <v>-69.150000000000006</v>
          </cell>
        </row>
        <row r="27">
          <cell r="A27">
            <v>43181</v>
          </cell>
          <cell r="B27">
            <v>3223.3</v>
          </cell>
          <cell r="C27">
            <v>3236</v>
          </cell>
          <cell r="D27">
            <v>3050</v>
          </cell>
          <cell r="E27">
            <v>3135.05</v>
          </cell>
          <cell r="F27">
            <v>3156.98546511627</v>
          </cell>
          <cell r="G27">
            <v>344</v>
          </cell>
          <cell r="H27">
            <v>74</v>
          </cell>
          <cell r="I27">
            <v>1086003</v>
          </cell>
          <cell r="J27">
            <v>204</v>
          </cell>
          <cell r="K27">
            <v>59.3</v>
          </cell>
          <cell r="L27">
            <v>186</v>
          </cell>
          <cell r="M27">
            <v>-88.25</v>
          </cell>
        </row>
        <row r="28">
          <cell r="A28">
            <v>43180</v>
          </cell>
          <cell r="B28">
            <v>3145.25</v>
          </cell>
          <cell r="C28">
            <v>3233.9</v>
          </cell>
          <cell r="D28">
            <v>3145.25</v>
          </cell>
          <cell r="E28">
            <v>3211.1</v>
          </cell>
          <cell r="F28">
            <v>3193.8380414312601</v>
          </cell>
          <cell r="G28">
            <v>531</v>
          </cell>
          <cell r="H28">
            <v>131</v>
          </cell>
          <cell r="I28">
            <v>1695928</v>
          </cell>
          <cell r="J28">
            <v>253</v>
          </cell>
          <cell r="K28">
            <v>47.65</v>
          </cell>
          <cell r="L28">
            <v>88.65</v>
          </cell>
          <cell r="M28">
            <v>65.849999999999994</v>
          </cell>
        </row>
        <row r="29">
          <cell r="A29">
            <v>43179</v>
          </cell>
          <cell r="B29">
            <v>3120</v>
          </cell>
          <cell r="C29">
            <v>3155.4</v>
          </cell>
          <cell r="D29">
            <v>3100</v>
          </cell>
          <cell r="E29">
            <v>3125</v>
          </cell>
          <cell r="F29">
            <v>3125.82892188508</v>
          </cell>
          <cell r="G29">
            <v>1549</v>
          </cell>
          <cell r="H29">
            <v>96</v>
          </cell>
          <cell r="I29">
            <v>4841909</v>
          </cell>
          <cell r="J29">
            <v>1284</v>
          </cell>
          <cell r="K29">
            <v>82.89</v>
          </cell>
          <cell r="L29">
            <v>55.4</v>
          </cell>
          <cell r="M29">
            <v>5</v>
          </cell>
        </row>
        <row r="30">
          <cell r="A30">
            <v>43178</v>
          </cell>
          <cell r="B30">
            <v>3213.3</v>
          </cell>
          <cell r="C30">
            <v>3245</v>
          </cell>
          <cell r="D30">
            <v>3085</v>
          </cell>
          <cell r="E30">
            <v>3124.05</v>
          </cell>
          <cell r="F30">
            <v>3133.8121911037802</v>
          </cell>
          <cell r="G30">
            <v>1821</v>
          </cell>
          <cell r="H30">
            <v>190</v>
          </cell>
          <cell r="I30">
            <v>5706672</v>
          </cell>
          <cell r="J30">
            <v>1112</v>
          </cell>
          <cell r="K30">
            <v>61.07</v>
          </cell>
          <cell r="L30">
            <v>160</v>
          </cell>
          <cell r="M30">
            <v>-89.25</v>
          </cell>
        </row>
        <row r="31">
          <cell r="A31">
            <v>43175</v>
          </cell>
          <cell r="B31">
            <v>3220.55</v>
          </cell>
          <cell r="C31">
            <v>3259.75</v>
          </cell>
          <cell r="D31">
            <v>3200.25</v>
          </cell>
          <cell r="E31">
            <v>3224.3</v>
          </cell>
          <cell r="F31">
            <v>3226.1111111111099</v>
          </cell>
          <cell r="G31">
            <v>180</v>
          </cell>
          <cell r="H31">
            <v>47</v>
          </cell>
          <cell r="I31">
            <v>580700</v>
          </cell>
          <cell r="J31">
            <v>81</v>
          </cell>
          <cell r="K31">
            <v>45</v>
          </cell>
          <cell r="L31">
            <v>59.5</v>
          </cell>
          <cell r="M31">
            <v>3.75</v>
          </cell>
        </row>
        <row r="32">
          <cell r="A32">
            <v>43174</v>
          </cell>
          <cell r="B32">
            <v>3253.25</v>
          </cell>
          <cell r="C32">
            <v>3270</v>
          </cell>
          <cell r="D32">
            <v>3181</v>
          </cell>
          <cell r="E32">
            <v>3244.3</v>
          </cell>
          <cell r="F32">
            <v>3243.2899022801298</v>
          </cell>
          <cell r="G32">
            <v>614</v>
          </cell>
          <cell r="H32">
            <v>115</v>
          </cell>
          <cell r="I32">
            <v>1991380</v>
          </cell>
          <cell r="J32">
            <v>191</v>
          </cell>
          <cell r="K32">
            <v>31.11</v>
          </cell>
          <cell r="L32">
            <v>89</v>
          </cell>
          <cell r="M32">
            <v>-8.9499999999999993</v>
          </cell>
        </row>
        <row r="33">
          <cell r="A33">
            <v>43173</v>
          </cell>
          <cell r="B33">
            <v>3220</v>
          </cell>
          <cell r="C33">
            <v>3323.05</v>
          </cell>
          <cell r="D33">
            <v>3190</v>
          </cell>
          <cell r="E33">
            <v>3218</v>
          </cell>
          <cell r="F33">
            <v>3240.0158730158701</v>
          </cell>
          <cell r="G33">
            <v>819</v>
          </cell>
          <cell r="H33">
            <v>160</v>
          </cell>
          <cell r="I33">
            <v>2653573</v>
          </cell>
          <cell r="J33">
            <v>391</v>
          </cell>
          <cell r="K33">
            <v>47.74</v>
          </cell>
          <cell r="L33">
            <v>133.05000000000001</v>
          </cell>
          <cell r="M33">
            <v>-2</v>
          </cell>
        </row>
        <row r="34">
          <cell r="A34">
            <v>43172</v>
          </cell>
          <cell r="B34">
            <v>3281.05</v>
          </cell>
          <cell r="C34">
            <v>3320.95</v>
          </cell>
          <cell r="D34">
            <v>3164.7</v>
          </cell>
          <cell r="E34">
            <v>3200.05</v>
          </cell>
          <cell r="F34">
            <v>3216.97135740971</v>
          </cell>
          <cell r="G34">
            <v>803</v>
          </cell>
          <cell r="H34">
            <v>168</v>
          </cell>
          <cell r="I34">
            <v>2583228</v>
          </cell>
          <cell r="J34">
            <v>398</v>
          </cell>
          <cell r="K34">
            <v>49.56</v>
          </cell>
          <cell r="L34">
            <v>156.25</v>
          </cell>
          <cell r="M34">
            <v>-81</v>
          </cell>
        </row>
        <row r="35">
          <cell r="A35">
            <v>43171</v>
          </cell>
          <cell r="B35">
            <v>3273</v>
          </cell>
          <cell r="C35">
            <v>3329</v>
          </cell>
          <cell r="D35">
            <v>3237.65</v>
          </cell>
          <cell r="E35">
            <v>3271.7</v>
          </cell>
          <cell r="F35">
            <v>3283.5863636363601</v>
          </cell>
          <cell r="G35">
            <v>660</v>
          </cell>
          <cell r="H35">
            <v>129</v>
          </cell>
          <cell r="I35">
            <v>2167167</v>
          </cell>
          <cell r="J35">
            <v>292</v>
          </cell>
          <cell r="K35">
            <v>44.24</v>
          </cell>
          <cell r="L35">
            <v>91.35</v>
          </cell>
          <cell r="M35">
            <v>-1.3</v>
          </cell>
        </row>
        <row r="36">
          <cell r="A36">
            <v>43168</v>
          </cell>
          <cell r="B36">
            <v>3289.85</v>
          </cell>
          <cell r="C36">
            <v>3342.85</v>
          </cell>
          <cell r="D36">
            <v>3260</v>
          </cell>
          <cell r="E36">
            <v>3272.65</v>
          </cell>
          <cell r="F36">
            <v>3294.19686411149</v>
          </cell>
          <cell r="G36">
            <v>574</v>
          </cell>
          <cell r="H36">
            <v>87</v>
          </cell>
          <cell r="I36">
            <v>1890869</v>
          </cell>
          <cell r="J36">
            <v>264</v>
          </cell>
          <cell r="K36">
            <v>45.99</v>
          </cell>
          <cell r="L36">
            <v>82.85</v>
          </cell>
          <cell r="M36">
            <v>-17.2</v>
          </cell>
        </row>
        <row r="37">
          <cell r="A37">
            <v>43167</v>
          </cell>
          <cell r="B37">
            <v>3307.45</v>
          </cell>
          <cell r="C37">
            <v>3375</v>
          </cell>
          <cell r="D37">
            <v>3246</v>
          </cell>
          <cell r="E37">
            <v>3289.85</v>
          </cell>
          <cell r="F37">
            <v>3309.5334448160502</v>
          </cell>
          <cell r="G37">
            <v>1794</v>
          </cell>
          <cell r="H37">
            <v>355</v>
          </cell>
          <cell r="I37">
            <v>5937303</v>
          </cell>
          <cell r="J37">
            <v>855</v>
          </cell>
          <cell r="K37">
            <v>47.66</v>
          </cell>
          <cell r="L37">
            <v>129</v>
          </cell>
          <cell r="M37">
            <v>-17.600000000000001</v>
          </cell>
        </row>
        <row r="38">
          <cell r="A38">
            <v>43166</v>
          </cell>
          <cell r="B38">
            <v>3300.1</v>
          </cell>
          <cell r="C38">
            <v>3399</v>
          </cell>
          <cell r="D38">
            <v>3243.35</v>
          </cell>
          <cell r="E38">
            <v>3264.05</v>
          </cell>
          <cell r="F38">
            <v>3299.8727705112901</v>
          </cell>
          <cell r="G38">
            <v>841</v>
          </cell>
          <cell r="H38">
            <v>195</v>
          </cell>
          <cell r="I38">
            <v>2775193</v>
          </cell>
          <cell r="J38">
            <v>405</v>
          </cell>
          <cell r="K38">
            <v>48.16</v>
          </cell>
          <cell r="L38">
            <v>155.65</v>
          </cell>
          <cell r="M38">
            <v>-36.049999999999997</v>
          </cell>
        </row>
        <row r="39">
          <cell r="A39">
            <v>43165</v>
          </cell>
          <cell r="B39">
            <v>3453</v>
          </cell>
          <cell r="C39">
            <v>3499</v>
          </cell>
          <cell r="D39">
            <v>3251.85</v>
          </cell>
          <cell r="E39">
            <v>3292.65</v>
          </cell>
          <cell r="F39">
            <v>3426.6773761713498</v>
          </cell>
          <cell r="G39">
            <v>1494</v>
          </cell>
          <cell r="H39">
            <v>273</v>
          </cell>
          <cell r="I39">
            <v>5119456</v>
          </cell>
          <cell r="J39">
            <v>754</v>
          </cell>
          <cell r="K39">
            <v>50.47</v>
          </cell>
          <cell r="L39">
            <v>247.15</v>
          </cell>
          <cell r="M39">
            <v>-160.35</v>
          </cell>
        </row>
        <row r="40">
          <cell r="A40">
            <v>43164</v>
          </cell>
          <cell r="B40">
            <v>3527.1</v>
          </cell>
          <cell r="C40">
            <v>3527.1</v>
          </cell>
          <cell r="D40">
            <v>3353</v>
          </cell>
          <cell r="E40">
            <v>3393.5</v>
          </cell>
          <cell r="F40">
            <v>3404.7337709700901</v>
          </cell>
          <cell r="G40">
            <v>1371</v>
          </cell>
          <cell r="H40">
            <v>225</v>
          </cell>
          <cell r="I40">
            <v>4667890</v>
          </cell>
          <cell r="J40">
            <v>717</v>
          </cell>
          <cell r="K40">
            <v>52.3</v>
          </cell>
          <cell r="L40">
            <v>174.1</v>
          </cell>
          <cell r="M40">
            <v>-133.6</v>
          </cell>
        </row>
        <row r="41">
          <cell r="A41">
            <v>43160</v>
          </cell>
          <cell r="B41">
            <v>3300</v>
          </cell>
          <cell r="C41">
            <v>3656.45</v>
          </cell>
          <cell r="D41">
            <v>3250</v>
          </cell>
          <cell r="E41">
            <v>3520.1</v>
          </cell>
          <cell r="F41">
            <v>3476.5636080498298</v>
          </cell>
          <cell r="G41">
            <v>8348</v>
          </cell>
          <cell r="H41">
            <v>1671</v>
          </cell>
          <cell r="I41">
            <v>29022353</v>
          </cell>
          <cell r="J41">
            <v>2609</v>
          </cell>
          <cell r="K41">
            <v>31.25</v>
          </cell>
          <cell r="L41">
            <v>406.45</v>
          </cell>
          <cell r="M41">
            <v>220.1</v>
          </cell>
        </row>
        <row r="42">
          <cell r="A42">
            <v>43159</v>
          </cell>
          <cell r="B42">
            <v>3261.65</v>
          </cell>
          <cell r="C42">
            <v>3359.4</v>
          </cell>
          <cell r="D42">
            <v>3255</v>
          </cell>
          <cell r="E42">
            <v>3291.8</v>
          </cell>
          <cell r="F42">
            <v>3297.45260663507</v>
          </cell>
          <cell r="G42">
            <v>422</v>
          </cell>
          <cell r="H42">
            <v>114</v>
          </cell>
          <cell r="I42">
            <v>1391525</v>
          </cell>
          <cell r="J42">
            <v>214</v>
          </cell>
          <cell r="K42">
            <v>50.71</v>
          </cell>
          <cell r="L42">
            <v>104.4</v>
          </cell>
          <cell r="M42">
            <v>30.15</v>
          </cell>
        </row>
        <row r="43">
          <cell r="A43">
            <v>43158</v>
          </cell>
          <cell r="B43">
            <v>3340</v>
          </cell>
          <cell r="C43">
            <v>3365.35</v>
          </cell>
          <cell r="D43">
            <v>3215.1</v>
          </cell>
          <cell r="E43">
            <v>3266.2</v>
          </cell>
          <cell r="F43">
            <v>3299.3054989816701</v>
          </cell>
          <cell r="G43">
            <v>491</v>
          </cell>
          <cell r="H43">
            <v>103</v>
          </cell>
          <cell r="I43">
            <v>1619959</v>
          </cell>
          <cell r="J43">
            <v>271</v>
          </cell>
          <cell r="K43">
            <v>55.19</v>
          </cell>
          <cell r="L43">
            <v>150.25</v>
          </cell>
          <cell r="M43">
            <v>-73.8</v>
          </cell>
        </row>
        <row r="44">
          <cell r="A44">
            <v>43157</v>
          </cell>
          <cell r="B44">
            <v>3329.15</v>
          </cell>
          <cell r="C44">
            <v>3366</v>
          </cell>
          <cell r="D44">
            <v>3298.6</v>
          </cell>
          <cell r="E44">
            <v>3312.85</v>
          </cell>
          <cell r="F44">
            <v>3326.14222222222</v>
          </cell>
          <cell r="G44">
            <v>225</v>
          </cell>
          <cell r="H44">
            <v>63</v>
          </cell>
          <cell r="I44">
            <v>748382</v>
          </cell>
          <cell r="J44">
            <v>79</v>
          </cell>
          <cell r="K44">
            <v>35.11</v>
          </cell>
          <cell r="L44">
            <v>67.400000000000006</v>
          </cell>
          <cell r="M44">
            <v>-16.3</v>
          </cell>
        </row>
        <row r="45">
          <cell r="A45">
            <v>43154</v>
          </cell>
          <cell r="B45">
            <v>3415</v>
          </cell>
          <cell r="C45">
            <v>3447.1</v>
          </cell>
          <cell r="D45">
            <v>3317</v>
          </cell>
          <cell r="E45">
            <v>3334.1</v>
          </cell>
          <cell r="F45">
            <v>3353.8553459119398</v>
          </cell>
          <cell r="G45">
            <v>477</v>
          </cell>
          <cell r="H45">
            <v>95</v>
          </cell>
          <cell r="I45">
            <v>1599789</v>
          </cell>
          <cell r="J45">
            <v>251</v>
          </cell>
          <cell r="K45">
            <v>52.62</v>
          </cell>
          <cell r="L45">
            <v>130.1</v>
          </cell>
          <cell r="M45">
            <v>-80.900000000000006</v>
          </cell>
        </row>
        <row r="46">
          <cell r="A46">
            <v>43153</v>
          </cell>
          <cell r="B46">
            <v>3150</v>
          </cell>
          <cell r="C46">
            <v>3445</v>
          </cell>
          <cell r="D46">
            <v>3150</v>
          </cell>
          <cell r="E46">
            <v>3407.6</v>
          </cell>
          <cell r="F46">
            <v>3361.96401826484</v>
          </cell>
          <cell r="G46">
            <v>10950</v>
          </cell>
          <cell r="H46">
            <v>315</v>
          </cell>
          <cell r="I46">
            <v>36813506</v>
          </cell>
          <cell r="J46">
            <v>9864</v>
          </cell>
          <cell r="K46">
            <v>90.08</v>
          </cell>
          <cell r="L46">
            <v>295</v>
          </cell>
          <cell r="M46">
            <v>257.60000000000002</v>
          </cell>
        </row>
        <row r="47">
          <cell r="A47">
            <v>43152</v>
          </cell>
          <cell r="B47">
            <v>3365</v>
          </cell>
          <cell r="C47">
            <v>3420.05</v>
          </cell>
          <cell r="D47">
            <v>3303</v>
          </cell>
          <cell r="E47">
            <v>3330.5</v>
          </cell>
          <cell r="F47">
            <v>3352.0855704697901</v>
          </cell>
          <cell r="G47">
            <v>596</v>
          </cell>
          <cell r="H47">
            <v>115</v>
          </cell>
          <cell r="I47">
            <v>1997843</v>
          </cell>
          <cell r="J47">
            <v>191</v>
          </cell>
          <cell r="K47">
            <v>32.049999999999997</v>
          </cell>
          <cell r="L47">
            <v>117.05</v>
          </cell>
          <cell r="M47">
            <v>-34.5</v>
          </cell>
        </row>
        <row r="48">
          <cell r="A48">
            <v>43151</v>
          </cell>
          <cell r="B48">
            <v>3329.65</v>
          </cell>
          <cell r="C48">
            <v>3430</v>
          </cell>
          <cell r="D48">
            <v>3289.7</v>
          </cell>
          <cell r="E48">
            <v>3401.35</v>
          </cell>
          <cell r="F48">
            <v>3375.2380093761199</v>
          </cell>
          <cell r="G48">
            <v>2773</v>
          </cell>
          <cell r="H48">
            <v>368</v>
          </cell>
          <cell r="I48">
            <v>9359535</v>
          </cell>
          <cell r="J48">
            <v>1566</v>
          </cell>
          <cell r="K48">
            <v>56.47</v>
          </cell>
          <cell r="L48">
            <v>140.30000000000001</v>
          </cell>
          <cell r="M48">
            <v>71.7</v>
          </cell>
        </row>
        <row r="49">
          <cell r="A49">
            <v>43150</v>
          </cell>
          <cell r="B49">
            <v>3430</v>
          </cell>
          <cell r="C49">
            <v>3430</v>
          </cell>
          <cell r="D49">
            <v>3202.05</v>
          </cell>
          <cell r="E49">
            <v>3281.75</v>
          </cell>
          <cell r="F49">
            <v>3325.08106543138</v>
          </cell>
          <cell r="G49">
            <v>1727</v>
          </cell>
          <cell r="H49">
            <v>166</v>
          </cell>
          <cell r="I49">
            <v>5742415</v>
          </cell>
          <cell r="J49">
            <v>998</v>
          </cell>
          <cell r="K49">
            <v>57.79</v>
          </cell>
          <cell r="L49">
            <v>227.95</v>
          </cell>
          <cell r="M49">
            <v>-148.25</v>
          </cell>
        </row>
        <row r="50">
          <cell r="A50">
            <v>43147</v>
          </cell>
          <cell r="B50">
            <v>3485</v>
          </cell>
          <cell r="C50">
            <v>3570</v>
          </cell>
          <cell r="D50">
            <v>3390</v>
          </cell>
          <cell r="E50">
            <v>3431.35</v>
          </cell>
          <cell r="F50">
            <v>3439.66697163769</v>
          </cell>
          <cell r="G50">
            <v>1093</v>
          </cell>
          <cell r="H50">
            <v>138</v>
          </cell>
          <cell r="I50">
            <v>3759556</v>
          </cell>
          <cell r="J50">
            <v>502</v>
          </cell>
          <cell r="K50">
            <v>45.93</v>
          </cell>
          <cell r="L50">
            <v>180</v>
          </cell>
          <cell r="M50">
            <v>-53.65</v>
          </cell>
        </row>
        <row r="51">
          <cell r="A51">
            <v>43146</v>
          </cell>
          <cell r="B51">
            <v>3487.75</v>
          </cell>
          <cell r="C51">
            <v>3606.55</v>
          </cell>
          <cell r="D51">
            <v>3418.5</v>
          </cell>
          <cell r="E51">
            <v>3462.35</v>
          </cell>
          <cell r="F51">
            <v>3516.0895336418598</v>
          </cell>
          <cell r="G51">
            <v>5618</v>
          </cell>
          <cell r="H51">
            <v>880</v>
          </cell>
          <cell r="I51">
            <v>19753391</v>
          </cell>
          <cell r="J51">
            <v>2051</v>
          </cell>
          <cell r="K51">
            <v>36.51</v>
          </cell>
          <cell r="L51">
            <v>188.05</v>
          </cell>
          <cell r="M51">
            <v>-25.4</v>
          </cell>
        </row>
        <row r="52">
          <cell r="A52">
            <v>43145</v>
          </cell>
          <cell r="B52">
            <v>3620.45</v>
          </cell>
          <cell r="C52">
            <v>3629.45</v>
          </cell>
          <cell r="D52">
            <v>3465.25</v>
          </cell>
          <cell r="E52">
            <v>3485.8</v>
          </cell>
          <cell r="F52">
            <v>3550.3646456020401</v>
          </cell>
          <cell r="G52">
            <v>1171</v>
          </cell>
          <cell r="H52">
            <v>161</v>
          </cell>
          <cell r="I52">
            <v>4157477</v>
          </cell>
          <cell r="J52">
            <v>329</v>
          </cell>
          <cell r="K52">
            <v>28.1</v>
          </cell>
          <cell r="L52">
            <v>164.2</v>
          </cell>
          <cell r="M52">
            <v>-134.65</v>
          </cell>
        </row>
        <row r="53">
          <cell r="A53">
            <v>43143</v>
          </cell>
          <cell r="B53">
            <v>3639.5</v>
          </cell>
          <cell r="C53">
            <v>3709</v>
          </cell>
          <cell r="D53">
            <v>3526</v>
          </cell>
          <cell r="E53">
            <v>3566.1</v>
          </cell>
          <cell r="F53">
            <v>3612.1859678782698</v>
          </cell>
          <cell r="G53">
            <v>2366</v>
          </cell>
          <cell r="H53">
            <v>364</v>
          </cell>
          <cell r="I53">
            <v>8546432</v>
          </cell>
          <cell r="J53">
            <v>998</v>
          </cell>
          <cell r="K53">
            <v>42.18</v>
          </cell>
          <cell r="L53">
            <v>183</v>
          </cell>
          <cell r="M53">
            <v>-73.400000000000006</v>
          </cell>
        </row>
        <row r="54">
          <cell r="A54">
            <v>43140</v>
          </cell>
          <cell r="B54">
            <v>3690</v>
          </cell>
          <cell r="C54">
            <v>3827</v>
          </cell>
          <cell r="D54">
            <v>3525.1</v>
          </cell>
          <cell r="E54">
            <v>3611.9</v>
          </cell>
          <cell r="F54">
            <v>3680.1148863636299</v>
          </cell>
          <cell r="G54">
            <v>8800</v>
          </cell>
          <cell r="H54">
            <v>1339</v>
          </cell>
          <cell r="I54">
            <v>32385011</v>
          </cell>
          <cell r="J54">
            <v>1818</v>
          </cell>
          <cell r="K54">
            <v>20.66</v>
          </cell>
          <cell r="L54">
            <v>301.89999999999998</v>
          </cell>
          <cell r="M54">
            <v>-78.099999999999994</v>
          </cell>
        </row>
        <row r="55">
          <cell r="A55">
            <v>43139</v>
          </cell>
          <cell r="B55">
            <v>3500</v>
          </cell>
          <cell r="C55">
            <v>3717.45</v>
          </cell>
          <cell r="D55">
            <v>3410.05</v>
          </cell>
          <cell r="E55">
            <v>3693</v>
          </cell>
          <cell r="F55">
            <v>3605.2605445055701</v>
          </cell>
          <cell r="G55">
            <v>7089</v>
          </cell>
          <cell r="H55">
            <v>1037</v>
          </cell>
          <cell r="I55">
            <v>25557692</v>
          </cell>
          <cell r="J55">
            <v>1655</v>
          </cell>
          <cell r="K55">
            <v>23.35</v>
          </cell>
          <cell r="L55">
            <v>307.39999999999998</v>
          </cell>
          <cell r="M55">
            <v>193</v>
          </cell>
        </row>
        <row r="56">
          <cell r="A56">
            <v>43138</v>
          </cell>
          <cell r="B56">
            <v>3210</v>
          </cell>
          <cell r="C56">
            <v>3825</v>
          </cell>
          <cell r="D56">
            <v>3210</v>
          </cell>
          <cell r="E56">
            <v>3439.35</v>
          </cell>
          <cell r="F56">
            <v>3401.8629776020998</v>
          </cell>
          <cell r="G56">
            <v>2277</v>
          </cell>
          <cell r="H56">
            <v>360</v>
          </cell>
          <cell r="I56">
            <v>7746042</v>
          </cell>
          <cell r="J56">
            <v>706</v>
          </cell>
          <cell r="K56">
            <v>31.01</v>
          </cell>
          <cell r="L56">
            <v>615</v>
          </cell>
          <cell r="M56">
            <v>229.35</v>
          </cell>
        </row>
        <row r="57">
          <cell r="A57">
            <v>43137</v>
          </cell>
          <cell r="B57">
            <v>3222</v>
          </cell>
          <cell r="C57">
            <v>3242.85</v>
          </cell>
          <cell r="D57">
            <v>2982.4</v>
          </cell>
          <cell r="E57">
            <v>3197.05</v>
          </cell>
          <cell r="F57">
            <v>3170.9664378337102</v>
          </cell>
          <cell r="G57">
            <v>1311</v>
          </cell>
          <cell r="H57">
            <v>197</v>
          </cell>
          <cell r="I57">
            <v>4157137</v>
          </cell>
          <cell r="J57">
            <v>433</v>
          </cell>
          <cell r="K57">
            <v>33.03</v>
          </cell>
          <cell r="L57">
            <v>260.45</v>
          </cell>
          <cell r="M57">
            <v>-24.95</v>
          </cell>
        </row>
        <row r="58">
          <cell r="A58">
            <v>43136</v>
          </cell>
          <cell r="B58">
            <v>3322.95</v>
          </cell>
          <cell r="C58">
            <v>3441.05</v>
          </cell>
          <cell r="D58">
            <v>3278.45</v>
          </cell>
          <cell r="E58">
            <v>3313.75</v>
          </cell>
          <cell r="F58">
            <v>3336.0741678726399</v>
          </cell>
          <cell r="G58">
            <v>2764</v>
          </cell>
          <cell r="H58">
            <v>395</v>
          </cell>
          <cell r="I58">
            <v>9220909</v>
          </cell>
          <cell r="J58">
            <v>1180</v>
          </cell>
          <cell r="K58">
            <v>42.69</v>
          </cell>
          <cell r="L58">
            <v>162.6</v>
          </cell>
          <cell r="M58">
            <v>-9.1999999999999993</v>
          </cell>
        </row>
        <row r="59">
          <cell r="A59">
            <v>43133</v>
          </cell>
          <cell r="B59">
            <v>3460</v>
          </cell>
          <cell r="C59">
            <v>3552.75</v>
          </cell>
          <cell r="D59">
            <v>3310</v>
          </cell>
          <cell r="E59">
            <v>3455.1</v>
          </cell>
          <cell r="F59">
            <v>3456.9380650994499</v>
          </cell>
          <cell r="G59">
            <v>4424</v>
          </cell>
          <cell r="H59">
            <v>667</v>
          </cell>
          <cell r="I59">
            <v>15293494</v>
          </cell>
          <cell r="J59">
            <v>1504</v>
          </cell>
          <cell r="K59">
            <v>34</v>
          </cell>
          <cell r="L59">
            <v>242.75</v>
          </cell>
          <cell r="M59">
            <v>-4.9000000000000004</v>
          </cell>
        </row>
        <row r="60">
          <cell r="A60">
            <v>43132</v>
          </cell>
          <cell r="B60">
            <v>3636.15</v>
          </cell>
          <cell r="C60">
            <v>3725</v>
          </cell>
          <cell r="D60">
            <v>3441.85</v>
          </cell>
          <cell r="E60">
            <v>3513.45</v>
          </cell>
          <cell r="F60">
            <v>3614.97699680511</v>
          </cell>
          <cell r="G60">
            <v>6260</v>
          </cell>
          <cell r="H60">
            <v>887</v>
          </cell>
          <cell r="I60">
            <v>22629756</v>
          </cell>
          <cell r="J60">
            <v>2732</v>
          </cell>
          <cell r="K60">
            <v>43.64</v>
          </cell>
          <cell r="L60">
            <v>283.14999999999998</v>
          </cell>
          <cell r="M60">
            <v>-122.7</v>
          </cell>
        </row>
        <row r="61">
          <cell r="A61">
            <v>43131</v>
          </cell>
          <cell r="B61">
            <v>3524.25</v>
          </cell>
          <cell r="C61">
            <v>3649.05</v>
          </cell>
          <cell r="D61">
            <v>3524.25</v>
          </cell>
          <cell r="E61">
            <v>3581.4</v>
          </cell>
          <cell r="F61">
            <v>3571.89284347493</v>
          </cell>
          <cell r="G61">
            <v>2613</v>
          </cell>
          <cell r="H61">
            <v>404</v>
          </cell>
          <cell r="I61">
            <v>9333356</v>
          </cell>
          <cell r="J61">
            <v>1062</v>
          </cell>
          <cell r="K61">
            <v>40.64</v>
          </cell>
          <cell r="L61">
            <v>124.8</v>
          </cell>
          <cell r="M61">
            <v>57.15</v>
          </cell>
        </row>
        <row r="62">
          <cell r="A62">
            <v>43130</v>
          </cell>
          <cell r="B62">
            <v>3642</v>
          </cell>
          <cell r="C62">
            <v>3645</v>
          </cell>
          <cell r="D62">
            <v>3475.4</v>
          </cell>
          <cell r="E62">
            <v>3551</v>
          </cell>
          <cell r="F62">
            <v>3540.9795864262901</v>
          </cell>
          <cell r="G62">
            <v>3772</v>
          </cell>
          <cell r="H62">
            <v>476</v>
          </cell>
          <cell r="I62">
            <v>13356575</v>
          </cell>
          <cell r="J62">
            <v>1709</v>
          </cell>
          <cell r="K62">
            <v>45.31</v>
          </cell>
          <cell r="L62">
            <v>169.6</v>
          </cell>
          <cell r="M62">
            <v>-91</v>
          </cell>
        </row>
        <row r="63">
          <cell r="A63">
            <v>43129</v>
          </cell>
          <cell r="B63">
            <v>3730</v>
          </cell>
          <cell r="C63">
            <v>3834.95</v>
          </cell>
          <cell r="D63">
            <v>3582.8</v>
          </cell>
          <cell r="E63">
            <v>3641.9</v>
          </cell>
          <cell r="F63">
            <v>3722.7750401713902</v>
          </cell>
          <cell r="G63">
            <v>3734</v>
          </cell>
          <cell r="H63">
            <v>673</v>
          </cell>
          <cell r="I63">
            <v>13900842</v>
          </cell>
          <cell r="J63">
            <v>1165</v>
          </cell>
          <cell r="K63">
            <v>31.2</v>
          </cell>
          <cell r="L63">
            <v>252.15</v>
          </cell>
          <cell r="M63">
            <v>-88.1</v>
          </cell>
        </row>
        <row r="64">
          <cell r="A64">
            <v>43125</v>
          </cell>
          <cell r="B64">
            <v>3810</v>
          </cell>
          <cell r="C64">
            <v>3829.95</v>
          </cell>
          <cell r="D64">
            <v>3690</v>
          </cell>
          <cell r="E64">
            <v>3736.15</v>
          </cell>
          <cell r="F64">
            <v>3746.6880046136098</v>
          </cell>
          <cell r="G64">
            <v>3468</v>
          </cell>
          <cell r="H64">
            <v>683</v>
          </cell>
          <cell r="I64">
            <v>12993514</v>
          </cell>
          <cell r="J64">
            <v>1124</v>
          </cell>
          <cell r="K64">
            <v>32.409999999999997</v>
          </cell>
          <cell r="L64">
            <v>139.94999999999999</v>
          </cell>
          <cell r="M64">
            <v>-73.849999999999994</v>
          </cell>
        </row>
        <row r="65">
          <cell r="A65">
            <v>43124</v>
          </cell>
          <cell r="B65">
            <v>3829.9</v>
          </cell>
          <cell r="C65">
            <v>3891</v>
          </cell>
          <cell r="D65">
            <v>3650.1</v>
          </cell>
          <cell r="E65">
            <v>3753.6</v>
          </cell>
          <cell r="F65">
            <v>3766.4268358048898</v>
          </cell>
          <cell r="G65">
            <v>5597</v>
          </cell>
          <cell r="H65">
            <v>990</v>
          </cell>
          <cell r="I65">
            <v>21080691</v>
          </cell>
          <cell r="J65">
            <v>1293</v>
          </cell>
          <cell r="K65">
            <v>23.1</v>
          </cell>
          <cell r="L65">
            <v>240.9</v>
          </cell>
          <cell r="M65">
            <v>-76.3</v>
          </cell>
        </row>
        <row r="66">
          <cell r="A66">
            <v>43123</v>
          </cell>
          <cell r="B66">
            <v>3649</v>
          </cell>
          <cell r="C66">
            <v>3940</v>
          </cell>
          <cell r="D66">
            <v>3640</v>
          </cell>
          <cell r="E66">
            <v>3782.1</v>
          </cell>
          <cell r="F66">
            <v>3777.7822890559701</v>
          </cell>
          <cell r="G66">
            <v>17955</v>
          </cell>
          <cell r="H66">
            <v>2344</v>
          </cell>
          <cell r="I66">
            <v>67830081</v>
          </cell>
          <cell r="J66">
            <v>5110</v>
          </cell>
          <cell r="K66">
            <v>28.46</v>
          </cell>
          <cell r="L66">
            <v>300</v>
          </cell>
          <cell r="M66">
            <v>133.1</v>
          </cell>
        </row>
        <row r="67">
          <cell r="A67">
            <v>43122</v>
          </cell>
          <cell r="B67">
            <v>3435</v>
          </cell>
          <cell r="C67">
            <v>3619</v>
          </cell>
          <cell r="D67">
            <v>3354.05</v>
          </cell>
          <cell r="E67">
            <v>3590.85</v>
          </cell>
          <cell r="F67">
            <v>3521.3542757417099</v>
          </cell>
          <cell r="G67">
            <v>8022</v>
          </cell>
          <cell r="H67">
            <v>1411</v>
          </cell>
          <cell r="I67">
            <v>28248304</v>
          </cell>
          <cell r="J67">
            <v>2413</v>
          </cell>
          <cell r="K67">
            <v>30.08</v>
          </cell>
          <cell r="L67">
            <v>264.95</v>
          </cell>
          <cell r="M67">
            <v>155.85</v>
          </cell>
        </row>
        <row r="68">
          <cell r="A68">
            <v>43119</v>
          </cell>
          <cell r="B68">
            <v>3350</v>
          </cell>
          <cell r="C68">
            <v>3456.85</v>
          </cell>
          <cell r="D68">
            <v>3301</v>
          </cell>
          <cell r="E68">
            <v>3410.45</v>
          </cell>
          <cell r="F68">
            <v>3394.1326507901099</v>
          </cell>
          <cell r="G68">
            <v>8986</v>
          </cell>
          <cell r="H68">
            <v>1756</v>
          </cell>
          <cell r="I68">
            <v>30499676</v>
          </cell>
          <cell r="J68">
            <v>2199</v>
          </cell>
          <cell r="K68">
            <v>24.47</v>
          </cell>
          <cell r="L68">
            <v>155.85</v>
          </cell>
          <cell r="M68">
            <v>60.45</v>
          </cell>
        </row>
        <row r="69">
          <cell r="A69">
            <v>43118</v>
          </cell>
          <cell r="B69">
            <v>3125.55</v>
          </cell>
          <cell r="C69">
            <v>3550</v>
          </cell>
          <cell r="D69">
            <v>3100</v>
          </cell>
          <cell r="E69">
            <v>3270.7</v>
          </cell>
          <cell r="F69">
            <v>3374.5428548764498</v>
          </cell>
          <cell r="G69">
            <v>25213</v>
          </cell>
          <cell r="H69">
            <v>4669</v>
          </cell>
          <cell r="I69">
            <v>85082349</v>
          </cell>
          <cell r="J69">
            <v>4341</v>
          </cell>
          <cell r="K69">
            <v>17.22</v>
          </cell>
          <cell r="L69">
            <v>450</v>
          </cell>
          <cell r="M69">
            <v>145.15</v>
          </cell>
        </row>
        <row r="70">
          <cell r="A70">
            <v>43117</v>
          </cell>
          <cell r="B70">
            <v>2989.95</v>
          </cell>
          <cell r="C70">
            <v>3085</v>
          </cell>
          <cell r="D70">
            <v>2920.55</v>
          </cell>
          <cell r="E70">
            <v>3071.2</v>
          </cell>
          <cell r="F70">
            <v>3013.0072013906101</v>
          </cell>
          <cell r="G70">
            <v>4027</v>
          </cell>
          <cell r="H70">
            <v>785</v>
          </cell>
          <cell r="I70">
            <v>12133380</v>
          </cell>
          <cell r="J70">
            <v>1157</v>
          </cell>
          <cell r="K70">
            <v>28.73</v>
          </cell>
          <cell r="L70">
            <v>164.45</v>
          </cell>
          <cell r="M70">
            <v>81.25</v>
          </cell>
        </row>
        <row r="71">
          <cell r="A71">
            <v>43116</v>
          </cell>
          <cell r="B71">
            <v>3005</v>
          </cell>
          <cell r="C71">
            <v>3187</v>
          </cell>
          <cell r="D71">
            <v>2901</v>
          </cell>
          <cell r="E71">
            <v>2963.35</v>
          </cell>
          <cell r="F71">
            <v>3012.2248087078301</v>
          </cell>
          <cell r="G71">
            <v>9279</v>
          </cell>
          <cell r="H71">
            <v>1508</v>
          </cell>
          <cell r="I71">
            <v>27950434</v>
          </cell>
          <cell r="J71">
            <v>3326</v>
          </cell>
          <cell r="K71">
            <v>35.840000000000003</v>
          </cell>
          <cell r="L71">
            <v>286</v>
          </cell>
          <cell r="M71">
            <v>-41.65</v>
          </cell>
        </row>
        <row r="72">
          <cell r="A72">
            <v>43115</v>
          </cell>
          <cell r="B72">
            <v>2952.95</v>
          </cell>
          <cell r="C72">
            <v>3086.5</v>
          </cell>
          <cell r="D72">
            <v>2952.95</v>
          </cell>
          <cell r="E72">
            <v>3050</v>
          </cell>
          <cell r="F72">
            <v>3023.4858467141198</v>
          </cell>
          <cell r="G72">
            <v>6041</v>
          </cell>
          <cell r="H72">
            <v>1113</v>
          </cell>
          <cell r="I72">
            <v>18264878</v>
          </cell>
          <cell r="J72">
            <v>2283</v>
          </cell>
          <cell r="K72">
            <v>37.79</v>
          </cell>
          <cell r="L72">
            <v>133.55000000000001</v>
          </cell>
          <cell r="M72">
            <v>97.05</v>
          </cell>
        </row>
        <row r="73">
          <cell r="A73">
            <v>43112</v>
          </cell>
          <cell r="B73">
            <v>2803.05</v>
          </cell>
          <cell r="C73">
            <v>3000</v>
          </cell>
          <cell r="D73">
            <v>2781</v>
          </cell>
          <cell r="E73">
            <v>2896.8</v>
          </cell>
          <cell r="F73">
            <v>2900.5387311178201</v>
          </cell>
          <cell r="G73">
            <v>8275</v>
          </cell>
          <cell r="H73">
            <v>1523</v>
          </cell>
          <cell r="I73">
            <v>24001958</v>
          </cell>
          <cell r="J73">
            <v>2947</v>
          </cell>
          <cell r="K73">
            <v>35.61</v>
          </cell>
          <cell r="L73">
            <v>219</v>
          </cell>
          <cell r="M73">
            <v>93.75</v>
          </cell>
        </row>
        <row r="74">
          <cell r="A74">
            <v>43111</v>
          </cell>
          <cell r="B74">
            <v>2692.75</v>
          </cell>
          <cell r="C74">
            <v>2810</v>
          </cell>
          <cell r="D74">
            <v>2676.8</v>
          </cell>
          <cell r="E74">
            <v>2770.1</v>
          </cell>
          <cell r="F74">
            <v>2754.6300892662698</v>
          </cell>
          <cell r="G74">
            <v>4593</v>
          </cell>
          <cell r="H74">
            <v>832</v>
          </cell>
          <cell r="I74">
            <v>12652016</v>
          </cell>
          <cell r="J74">
            <v>1472</v>
          </cell>
          <cell r="K74">
            <v>32.049999999999997</v>
          </cell>
          <cell r="L74">
            <v>133.19999999999999</v>
          </cell>
          <cell r="M74">
            <v>77.349999999999994</v>
          </cell>
        </row>
        <row r="75">
          <cell r="A75">
            <v>43110</v>
          </cell>
          <cell r="B75">
            <v>2480</v>
          </cell>
          <cell r="C75">
            <v>2777.65</v>
          </cell>
          <cell r="D75">
            <v>2480</v>
          </cell>
          <cell r="E75">
            <v>2692.55</v>
          </cell>
          <cell r="F75">
            <v>2697.1344122391602</v>
          </cell>
          <cell r="G75">
            <v>19217</v>
          </cell>
          <cell r="H75">
            <v>2822</v>
          </cell>
          <cell r="I75">
            <v>51830832</v>
          </cell>
          <cell r="J75">
            <v>2959</v>
          </cell>
          <cell r="K75">
            <v>15.4</v>
          </cell>
          <cell r="L75">
            <v>297.64999999999998</v>
          </cell>
          <cell r="M75">
            <v>212.55</v>
          </cell>
        </row>
        <row r="76">
          <cell r="A76">
            <v>43109</v>
          </cell>
          <cell r="B76">
            <v>2390</v>
          </cell>
          <cell r="C76">
            <v>2475.6</v>
          </cell>
          <cell r="D76">
            <v>2390</v>
          </cell>
          <cell r="E76">
            <v>2405.65</v>
          </cell>
          <cell r="F76">
            <v>2412.9695201037598</v>
          </cell>
          <cell r="G76">
            <v>1542</v>
          </cell>
          <cell r="H76">
            <v>329</v>
          </cell>
          <cell r="I76">
            <v>3720799</v>
          </cell>
          <cell r="J76">
            <v>712</v>
          </cell>
          <cell r="K76">
            <v>46.17</v>
          </cell>
          <cell r="L76">
            <v>85.6</v>
          </cell>
          <cell r="M76">
            <v>15.65</v>
          </cell>
        </row>
        <row r="77">
          <cell r="A77">
            <v>43108</v>
          </cell>
          <cell r="B77">
            <v>2400</v>
          </cell>
          <cell r="C77">
            <v>2471.3000000000002</v>
          </cell>
          <cell r="D77">
            <v>2383.0500000000002</v>
          </cell>
          <cell r="E77">
            <v>2444.15</v>
          </cell>
          <cell r="F77">
            <v>2430.9244935543202</v>
          </cell>
          <cell r="G77">
            <v>1629</v>
          </cell>
          <cell r="H77">
            <v>377</v>
          </cell>
          <cell r="I77">
            <v>3959976</v>
          </cell>
          <cell r="J77">
            <v>763</v>
          </cell>
          <cell r="K77">
            <v>46.84</v>
          </cell>
          <cell r="L77">
            <v>88.25</v>
          </cell>
          <cell r="M77">
            <v>44.15</v>
          </cell>
        </row>
        <row r="78">
          <cell r="A78">
            <v>43105</v>
          </cell>
          <cell r="B78">
            <v>2403.1999999999998</v>
          </cell>
          <cell r="C78">
            <v>2410</v>
          </cell>
          <cell r="D78">
            <v>2341</v>
          </cell>
          <cell r="E78">
            <v>2358.5</v>
          </cell>
          <cell r="F78">
            <v>2384.9249165739702</v>
          </cell>
          <cell r="G78">
            <v>1798</v>
          </cell>
          <cell r="H78">
            <v>362</v>
          </cell>
          <cell r="I78">
            <v>4288095</v>
          </cell>
          <cell r="J78">
            <v>1050</v>
          </cell>
          <cell r="K78">
            <v>58.4</v>
          </cell>
          <cell r="L78">
            <v>69</v>
          </cell>
          <cell r="M78">
            <v>-44.7</v>
          </cell>
        </row>
        <row r="79">
          <cell r="A79">
            <v>43104</v>
          </cell>
          <cell r="B79">
            <v>2361.3000000000002</v>
          </cell>
          <cell r="C79">
            <v>2499</v>
          </cell>
          <cell r="D79">
            <v>2347</v>
          </cell>
          <cell r="E79">
            <v>2395.0500000000002</v>
          </cell>
          <cell r="F79">
            <v>2417.4475318731602</v>
          </cell>
          <cell r="G79">
            <v>6118</v>
          </cell>
          <cell r="H79">
            <v>1108</v>
          </cell>
          <cell r="I79">
            <v>14789944</v>
          </cell>
          <cell r="J79">
            <v>2112</v>
          </cell>
          <cell r="K79">
            <v>34.520000000000003</v>
          </cell>
          <cell r="L79">
            <v>152</v>
          </cell>
          <cell r="M79">
            <v>33.75</v>
          </cell>
        </row>
        <row r="80">
          <cell r="A80">
            <v>43103</v>
          </cell>
          <cell r="B80">
            <v>2155.0500000000002</v>
          </cell>
          <cell r="C80">
            <v>2455</v>
          </cell>
          <cell r="D80">
            <v>2155.0500000000002</v>
          </cell>
          <cell r="E80">
            <v>2331.4499999999998</v>
          </cell>
          <cell r="F80">
            <v>2338.9450781579999</v>
          </cell>
          <cell r="G80">
            <v>23670</v>
          </cell>
          <cell r="H80">
            <v>3158</v>
          </cell>
          <cell r="I80">
            <v>55362830</v>
          </cell>
          <cell r="J80">
            <v>7041</v>
          </cell>
          <cell r="K80">
            <v>29.75</v>
          </cell>
          <cell r="L80">
            <v>299.95</v>
          </cell>
          <cell r="M80">
            <v>176.4</v>
          </cell>
        </row>
        <row r="81">
          <cell r="A81">
            <v>43102</v>
          </cell>
          <cell r="B81">
            <v>2150</v>
          </cell>
          <cell r="C81">
            <v>2175</v>
          </cell>
          <cell r="D81">
            <v>2090.15</v>
          </cell>
          <cell r="E81">
            <v>2144.1</v>
          </cell>
          <cell r="F81">
            <v>2142.9612810707399</v>
          </cell>
          <cell r="G81">
            <v>6276</v>
          </cell>
          <cell r="H81">
            <v>687</v>
          </cell>
          <cell r="I81">
            <v>13449225</v>
          </cell>
          <cell r="J81">
            <v>4591</v>
          </cell>
          <cell r="K81">
            <v>73.150000000000006</v>
          </cell>
          <cell r="L81">
            <v>84.85</v>
          </cell>
          <cell r="M81">
            <v>-5.9</v>
          </cell>
        </row>
        <row r="82">
          <cell r="A82">
            <v>43101</v>
          </cell>
          <cell r="B82">
            <v>2010</v>
          </cell>
          <cell r="C82">
            <v>2145</v>
          </cell>
          <cell r="D82">
            <v>2001</v>
          </cell>
          <cell r="E82">
            <v>2126.1999999999998</v>
          </cell>
          <cell r="F82">
            <v>2108.3929665482101</v>
          </cell>
          <cell r="G82">
            <v>8161</v>
          </cell>
          <cell r="H82">
            <v>642</v>
          </cell>
          <cell r="I82">
            <v>17206595</v>
          </cell>
          <cell r="J82">
            <v>6024</v>
          </cell>
          <cell r="K82">
            <v>73.81</v>
          </cell>
          <cell r="L82">
            <v>144</v>
          </cell>
          <cell r="M82">
            <v>116.2</v>
          </cell>
        </row>
        <row r="83">
          <cell r="A83">
            <v>43098</v>
          </cell>
          <cell r="B83">
            <v>2003</v>
          </cell>
          <cell r="C83">
            <v>2020.05</v>
          </cell>
          <cell r="D83">
            <v>1971</v>
          </cell>
          <cell r="E83">
            <v>2004.35</v>
          </cell>
          <cell r="F83">
            <v>2014.1086366105301</v>
          </cell>
          <cell r="G83">
            <v>1841</v>
          </cell>
          <cell r="H83">
            <v>117</v>
          </cell>
          <cell r="I83">
            <v>3707974</v>
          </cell>
          <cell r="J83">
            <v>1402</v>
          </cell>
          <cell r="K83">
            <v>76.150000000000006</v>
          </cell>
          <cell r="L83">
            <v>49.05</v>
          </cell>
          <cell r="M83">
            <v>1.35</v>
          </cell>
        </row>
        <row r="84">
          <cell r="A84">
            <v>43097</v>
          </cell>
          <cell r="B84">
            <v>1982.55</v>
          </cell>
          <cell r="C84">
            <v>2000.5</v>
          </cell>
          <cell r="D84">
            <v>1980</v>
          </cell>
          <cell r="E84">
            <v>1988.3</v>
          </cell>
          <cell r="F84">
            <v>1995.6116207951</v>
          </cell>
          <cell r="G84">
            <v>1635</v>
          </cell>
          <cell r="H84">
            <v>82</v>
          </cell>
          <cell r="I84">
            <v>3262825</v>
          </cell>
          <cell r="J84">
            <v>1471</v>
          </cell>
          <cell r="K84">
            <v>89.97</v>
          </cell>
          <cell r="L84">
            <v>20.5</v>
          </cell>
          <cell r="M84">
            <v>5.75</v>
          </cell>
        </row>
        <row r="85">
          <cell r="A85">
            <v>43096</v>
          </cell>
          <cell r="B85">
            <v>2000</v>
          </cell>
          <cell r="C85">
            <v>2001.15</v>
          </cell>
          <cell r="D85">
            <v>1982.55</v>
          </cell>
          <cell r="E85">
            <v>1985.45</v>
          </cell>
          <cell r="F85">
            <v>1997.97275747508</v>
          </cell>
          <cell r="G85">
            <v>1505</v>
          </cell>
          <cell r="H85">
            <v>96</v>
          </cell>
          <cell r="I85">
            <v>3006949</v>
          </cell>
          <cell r="J85">
            <v>1315</v>
          </cell>
          <cell r="K85">
            <v>87.38</v>
          </cell>
          <cell r="L85">
            <v>18.600000000000001</v>
          </cell>
          <cell r="M85">
            <v>-14.55</v>
          </cell>
        </row>
        <row r="86">
          <cell r="A86">
            <v>43095</v>
          </cell>
          <cell r="B86">
            <v>2011.35</v>
          </cell>
          <cell r="C86">
            <v>2013.55</v>
          </cell>
          <cell r="D86">
            <v>1991</v>
          </cell>
          <cell r="E86">
            <v>1999.15</v>
          </cell>
          <cell r="F86">
            <v>2001.5057471264299</v>
          </cell>
          <cell r="G86">
            <v>1653</v>
          </cell>
          <cell r="H86">
            <v>106</v>
          </cell>
          <cell r="I86">
            <v>3308489</v>
          </cell>
          <cell r="J86">
            <v>1459</v>
          </cell>
          <cell r="K86">
            <v>88.26</v>
          </cell>
          <cell r="L86">
            <v>22.55</v>
          </cell>
          <cell r="M86">
            <v>-12.2</v>
          </cell>
        </row>
        <row r="87">
          <cell r="A87">
            <v>43091</v>
          </cell>
          <cell r="B87">
            <v>2000</v>
          </cell>
          <cell r="C87">
            <v>2000</v>
          </cell>
          <cell r="D87">
            <v>1989</v>
          </cell>
          <cell r="E87">
            <v>1991</v>
          </cell>
          <cell r="F87">
            <v>1998.11262553802</v>
          </cell>
          <cell r="G87">
            <v>1394</v>
          </cell>
          <cell r="H87">
            <v>65</v>
          </cell>
          <cell r="I87">
            <v>2785369</v>
          </cell>
          <cell r="J87">
            <v>1169</v>
          </cell>
          <cell r="K87">
            <v>83.86</v>
          </cell>
          <cell r="L87">
            <v>11</v>
          </cell>
          <cell r="M87">
            <v>-9</v>
          </cell>
        </row>
        <row r="88">
          <cell r="A88">
            <v>43090</v>
          </cell>
          <cell r="B88">
            <v>2000</v>
          </cell>
          <cell r="C88">
            <v>2000</v>
          </cell>
          <cell r="D88">
            <v>1987</v>
          </cell>
          <cell r="E88">
            <v>1990.25</v>
          </cell>
          <cell r="F88">
            <v>1996.0775623268601</v>
          </cell>
          <cell r="G88">
            <v>722</v>
          </cell>
          <cell r="H88">
            <v>66</v>
          </cell>
          <cell r="I88">
            <v>1441168</v>
          </cell>
          <cell r="J88">
            <v>710</v>
          </cell>
          <cell r="K88">
            <v>98.34</v>
          </cell>
          <cell r="L88">
            <v>13</v>
          </cell>
          <cell r="M88">
            <v>-9.75</v>
          </cell>
        </row>
        <row r="89">
          <cell r="A89">
            <v>43089</v>
          </cell>
          <cell r="B89">
            <v>2010</v>
          </cell>
          <cell r="C89">
            <v>2015</v>
          </cell>
          <cell r="D89">
            <v>1986</v>
          </cell>
          <cell r="E89">
            <v>1996.65</v>
          </cell>
          <cell r="F89">
            <v>2005.72038369304</v>
          </cell>
          <cell r="G89">
            <v>2085</v>
          </cell>
          <cell r="H89">
            <v>190</v>
          </cell>
          <cell r="I89">
            <v>4181927</v>
          </cell>
          <cell r="J89">
            <v>1777</v>
          </cell>
          <cell r="K89">
            <v>85.23</v>
          </cell>
          <cell r="L89">
            <v>29</v>
          </cell>
          <cell r="M89">
            <v>-13.35</v>
          </cell>
        </row>
        <row r="90">
          <cell r="A90">
            <v>43088</v>
          </cell>
          <cell r="B90">
            <v>1999.95</v>
          </cell>
          <cell r="C90">
            <v>2000.95</v>
          </cell>
          <cell r="D90">
            <v>1986</v>
          </cell>
          <cell r="E90">
            <v>1987.95</v>
          </cell>
          <cell r="F90">
            <v>1991.0465116278999</v>
          </cell>
          <cell r="G90">
            <v>387</v>
          </cell>
          <cell r="H90">
            <v>36</v>
          </cell>
          <cell r="I90">
            <v>770535</v>
          </cell>
          <cell r="J90">
            <v>337</v>
          </cell>
          <cell r="K90">
            <v>87.08</v>
          </cell>
          <cell r="L90">
            <v>14.95</v>
          </cell>
          <cell r="M90">
            <v>-12</v>
          </cell>
        </row>
        <row r="91">
          <cell r="A91">
            <v>43087</v>
          </cell>
          <cell r="B91">
            <v>2013</v>
          </cell>
          <cell r="C91">
            <v>2013</v>
          </cell>
          <cell r="D91">
            <v>1954.1</v>
          </cell>
          <cell r="E91">
            <v>1984.3</v>
          </cell>
          <cell r="F91">
            <v>1978.83605565638</v>
          </cell>
          <cell r="G91">
            <v>1653</v>
          </cell>
          <cell r="H91">
            <v>194</v>
          </cell>
          <cell r="I91">
            <v>3271016</v>
          </cell>
          <cell r="J91">
            <v>972</v>
          </cell>
          <cell r="K91">
            <v>58.8</v>
          </cell>
          <cell r="L91">
            <v>58.9</v>
          </cell>
          <cell r="M91">
            <v>-28.7</v>
          </cell>
        </row>
        <row r="92">
          <cell r="A92">
            <v>43084</v>
          </cell>
          <cell r="B92">
            <v>2017.15</v>
          </cell>
          <cell r="C92">
            <v>2017.15</v>
          </cell>
          <cell r="D92">
            <v>1980</v>
          </cell>
          <cell r="E92">
            <v>1998.2</v>
          </cell>
          <cell r="F92">
            <v>1995.4027113237601</v>
          </cell>
          <cell r="G92">
            <v>1254</v>
          </cell>
          <cell r="H92">
            <v>121</v>
          </cell>
          <cell r="I92">
            <v>2502235</v>
          </cell>
          <cell r="J92">
            <v>894</v>
          </cell>
          <cell r="K92">
            <v>71.290000000000006</v>
          </cell>
          <cell r="L92">
            <v>37.15</v>
          </cell>
          <cell r="M92">
            <v>-18.95</v>
          </cell>
        </row>
        <row r="93">
          <cell r="A93">
            <v>43083</v>
          </cell>
          <cell r="B93">
            <v>2039.25</v>
          </cell>
          <cell r="C93">
            <v>2039.25</v>
          </cell>
          <cell r="D93">
            <v>1990</v>
          </cell>
          <cell r="E93">
            <v>1999.5</v>
          </cell>
          <cell r="F93">
            <v>2012.9625212947101</v>
          </cell>
          <cell r="G93">
            <v>587</v>
          </cell>
          <cell r="H93">
            <v>92</v>
          </cell>
          <cell r="I93">
            <v>1181609</v>
          </cell>
          <cell r="J93">
            <v>276</v>
          </cell>
          <cell r="K93">
            <v>47.02</v>
          </cell>
          <cell r="L93">
            <v>49.25</v>
          </cell>
          <cell r="M93">
            <v>-39.75</v>
          </cell>
        </row>
        <row r="94">
          <cell r="A94">
            <v>43082</v>
          </cell>
          <cell r="B94">
            <v>2000</v>
          </cell>
          <cell r="C94">
            <v>2000</v>
          </cell>
          <cell r="D94">
            <v>1990</v>
          </cell>
          <cell r="E94">
            <v>1992.25</v>
          </cell>
          <cell r="F94">
            <v>1996.4485436893201</v>
          </cell>
          <cell r="G94">
            <v>515</v>
          </cell>
          <cell r="H94">
            <v>20</v>
          </cell>
          <cell r="I94">
            <v>1028171</v>
          </cell>
          <cell r="J94">
            <v>481</v>
          </cell>
          <cell r="K94">
            <v>93.4</v>
          </cell>
          <cell r="L94">
            <v>10</v>
          </cell>
          <cell r="M94">
            <v>-7.75</v>
          </cell>
        </row>
        <row r="95">
          <cell r="A95">
            <v>43081</v>
          </cell>
          <cell r="B95">
            <v>1992</v>
          </cell>
          <cell r="C95">
            <v>2000</v>
          </cell>
          <cell r="D95">
            <v>1992</v>
          </cell>
          <cell r="E95">
            <v>2000</v>
          </cell>
          <cell r="F95">
            <v>1999.93201133144</v>
          </cell>
          <cell r="G95">
            <v>353</v>
          </cell>
          <cell r="H95">
            <v>6</v>
          </cell>
          <cell r="I95">
            <v>705976</v>
          </cell>
          <cell r="J95">
            <v>353</v>
          </cell>
          <cell r="K95">
            <v>100</v>
          </cell>
          <cell r="L95">
            <v>8</v>
          </cell>
          <cell r="M95">
            <v>8</v>
          </cell>
        </row>
        <row r="96">
          <cell r="A96">
            <v>43080</v>
          </cell>
          <cell r="B96">
            <v>2009.95</v>
          </cell>
          <cell r="C96">
            <v>2019</v>
          </cell>
          <cell r="D96">
            <v>1991</v>
          </cell>
          <cell r="E96">
            <v>1995.8</v>
          </cell>
          <cell r="F96">
            <v>2003.2327044025101</v>
          </cell>
          <cell r="G96">
            <v>318</v>
          </cell>
          <cell r="H96">
            <v>75</v>
          </cell>
          <cell r="I96">
            <v>637028</v>
          </cell>
          <cell r="J96">
            <v>257</v>
          </cell>
          <cell r="K96">
            <v>80.819999999999993</v>
          </cell>
          <cell r="L96">
            <v>28</v>
          </cell>
          <cell r="M96">
            <v>-14.15</v>
          </cell>
        </row>
        <row r="97">
          <cell r="A97">
            <v>43077</v>
          </cell>
          <cell r="B97">
            <v>2005</v>
          </cell>
          <cell r="C97">
            <v>2008</v>
          </cell>
          <cell r="D97">
            <v>1995</v>
          </cell>
          <cell r="E97">
            <v>2000</v>
          </cell>
          <cell r="F97">
            <v>1999.9407894736801</v>
          </cell>
          <cell r="G97">
            <v>152</v>
          </cell>
          <cell r="H97">
            <v>17</v>
          </cell>
          <cell r="I97">
            <v>303991</v>
          </cell>
          <cell r="J97">
            <v>128</v>
          </cell>
          <cell r="K97">
            <v>84.21</v>
          </cell>
          <cell r="L97">
            <v>13</v>
          </cell>
          <cell r="M97">
            <v>-5</v>
          </cell>
        </row>
        <row r="98">
          <cell r="A98">
            <v>43076</v>
          </cell>
          <cell r="B98">
            <v>2015</v>
          </cell>
          <cell r="C98">
            <v>2024.8</v>
          </cell>
          <cell r="D98">
            <v>2003</v>
          </cell>
          <cell r="E98">
            <v>2018.45</v>
          </cell>
          <cell r="F98">
            <v>2013.0883977900501</v>
          </cell>
          <cell r="G98">
            <v>181</v>
          </cell>
          <cell r="H98">
            <v>22</v>
          </cell>
          <cell r="I98">
            <v>364369</v>
          </cell>
          <cell r="J98">
            <v>122</v>
          </cell>
          <cell r="K98">
            <v>67.400000000000006</v>
          </cell>
          <cell r="L98">
            <v>21.8</v>
          </cell>
          <cell r="M98">
            <v>3.45</v>
          </cell>
        </row>
        <row r="99">
          <cell r="A99">
            <v>43075</v>
          </cell>
          <cell r="B99">
            <v>2035.05</v>
          </cell>
          <cell r="C99">
            <v>2035.05</v>
          </cell>
          <cell r="D99">
            <v>2007.45</v>
          </cell>
          <cell r="E99">
            <v>2022.9</v>
          </cell>
          <cell r="F99">
            <v>2029.7143906020499</v>
          </cell>
          <cell r="G99">
            <v>1362</v>
          </cell>
          <cell r="H99">
            <v>65</v>
          </cell>
          <cell r="I99">
            <v>2764471</v>
          </cell>
          <cell r="J99">
            <v>1136</v>
          </cell>
          <cell r="K99">
            <v>83.41</v>
          </cell>
          <cell r="L99">
            <v>27.6</v>
          </cell>
          <cell r="M99">
            <v>-12.15</v>
          </cell>
        </row>
        <row r="100">
          <cell r="A100">
            <v>43074</v>
          </cell>
          <cell r="B100">
            <v>2040.05</v>
          </cell>
          <cell r="C100">
            <v>2050</v>
          </cell>
          <cell r="D100">
            <v>2005</v>
          </cell>
          <cell r="E100">
            <v>2032.8</v>
          </cell>
          <cell r="F100">
            <v>2032.16948417858</v>
          </cell>
          <cell r="G100">
            <v>2307</v>
          </cell>
          <cell r="H100">
            <v>49</v>
          </cell>
          <cell r="I100">
            <v>4688215</v>
          </cell>
          <cell r="J100">
            <v>140</v>
          </cell>
          <cell r="K100">
            <v>6.07</v>
          </cell>
          <cell r="L100">
            <v>45</v>
          </cell>
          <cell r="M100">
            <v>-7.25</v>
          </cell>
        </row>
        <row r="101">
          <cell r="A101">
            <v>43073</v>
          </cell>
          <cell r="B101">
            <v>2065</v>
          </cell>
          <cell r="C101">
            <v>2065</v>
          </cell>
          <cell r="D101">
            <v>2050</v>
          </cell>
          <cell r="E101">
            <v>2050</v>
          </cell>
          <cell r="F101">
            <v>2051.046875</v>
          </cell>
          <cell r="G101">
            <v>64</v>
          </cell>
          <cell r="H101">
            <v>9</v>
          </cell>
          <cell r="I101">
            <v>131267</v>
          </cell>
          <cell r="J101">
            <v>63</v>
          </cell>
          <cell r="K101">
            <v>98.44</v>
          </cell>
          <cell r="L101">
            <v>15</v>
          </cell>
          <cell r="M101">
            <v>-15</v>
          </cell>
        </row>
        <row r="102">
          <cell r="A102">
            <v>43070</v>
          </cell>
          <cell r="B102">
            <v>2070</v>
          </cell>
          <cell r="C102">
            <v>2075</v>
          </cell>
          <cell r="D102">
            <v>2040</v>
          </cell>
          <cell r="E102">
            <v>2040.8</v>
          </cell>
          <cell r="F102">
            <v>2058.6919060052201</v>
          </cell>
          <cell r="G102">
            <v>766</v>
          </cell>
          <cell r="H102">
            <v>60</v>
          </cell>
          <cell r="I102">
            <v>1576958</v>
          </cell>
          <cell r="J102">
            <v>645</v>
          </cell>
          <cell r="K102">
            <v>84.2</v>
          </cell>
          <cell r="L102">
            <v>35</v>
          </cell>
          <cell r="M102">
            <v>-29.2</v>
          </cell>
        </row>
        <row r="103">
          <cell r="A103">
            <v>43069</v>
          </cell>
          <cell r="B103">
            <v>2070</v>
          </cell>
          <cell r="C103">
            <v>2090</v>
          </cell>
          <cell r="D103">
            <v>2050.1</v>
          </cell>
          <cell r="E103">
            <v>2066.1</v>
          </cell>
          <cell r="F103">
            <v>2079.09113764927</v>
          </cell>
          <cell r="G103">
            <v>3182</v>
          </cell>
          <cell r="H103">
            <v>149</v>
          </cell>
          <cell r="I103">
            <v>6615668</v>
          </cell>
          <cell r="J103">
            <v>2344</v>
          </cell>
          <cell r="K103">
            <v>73.66</v>
          </cell>
          <cell r="L103">
            <v>39.9</v>
          </cell>
          <cell r="M103">
            <v>-3.9</v>
          </cell>
        </row>
        <row r="104">
          <cell r="A104">
            <v>43068</v>
          </cell>
          <cell r="B104">
            <v>2094</v>
          </cell>
          <cell r="C104">
            <v>2094</v>
          </cell>
          <cell r="D104">
            <v>2017</v>
          </cell>
          <cell r="E104">
            <v>2049.35</v>
          </cell>
          <cell r="F104">
            <v>2044.47062023939</v>
          </cell>
          <cell r="G104">
            <v>1838</v>
          </cell>
          <cell r="H104">
            <v>117</v>
          </cell>
          <cell r="I104">
            <v>3757737</v>
          </cell>
          <cell r="J104">
            <v>1515</v>
          </cell>
          <cell r="K104">
            <v>82.43</v>
          </cell>
          <cell r="L104">
            <v>77</v>
          </cell>
          <cell r="M104">
            <v>-44.65</v>
          </cell>
        </row>
        <row r="105">
          <cell r="A105">
            <v>43067</v>
          </cell>
          <cell r="B105">
            <v>2010</v>
          </cell>
          <cell r="C105">
            <v>2011.5</v>
          </cell>
          <cell r="D105">
            <v>1998</v>
          </cell>
          <cell r="E105">
            <v>2004.85</v>
          </cell>
          <cell r="F105">
            <v>2007.2964475296001</v>
          </cell>
          <cell r="G105">
            <v>2449</v>
          </cell>
          <cell r="H105">
            <v>106</v>
          </cell>
          <cell r="I105">
            <v>4915869</v>
          </cell>
          <cell r="J105">
            <v>2197</v>
          </cell>
          <cell r="K105">
            <v>89.71</v>
          </cell>
          <cell r="L105">
            <v>13.5</v>
          </cell>
          <cell r="M105">
            <v>-5.15</v>
          </cell>
        </row>
        <row r="106">
          <cell r="A106">
            <v>43066</v>
          </cell>
          <cell r="B106">
            <v>2005</v>
          </cell>
          <cell r="C106">
            <v>2005</v>
          </cell>
          <cell r="D106">
            <v>1990</v>
          </cell>
          <cell r="E106">
            <v>1996</v>
          </cell>
          <cell r="F106">
            <v>2001.71835443037</v>
          </cell>
          <cell r="G106">
            <v>316</v>
          </cell>
          <cell r="H106">
            <v>20</v>
          </cell>
          <cell r="I106">
            <v>632543</v>
          </cell>
          <cell r="J106">
            <v>312</v>
          </cell>
          <cell r="K106">
            <v>98.73</v>
          </cell>
          <cell r="L106">
            <v>15</v>
          </cell>
          <cell r="M106">
            <v>-9</v>
          </cell>
        </row>
        <row r="107">
          <cell r="A107">
            <v>43063</v>
          </cell>
          <cell r="B107">
            <v>2000</v>
          </cell>
          <cell r="C107">
            <v>2000</v>
          </cell>
          <cell r="D107">
            <v>1980</v>
          </cell>
          <cell r="E107">
            <v>1986.3</v>
          </cell>
          <cell r="F107">
            <v>1991.85024154589</v>
          </cell>
          <cell r="G107">
            <v>207</v>
          </cell>
          <cell r="H107">
            <v>25</v>
          </cell>
          <cell r="I107">
            <v>412313</v>
          </cell>
          <cell r="J107">
            <v>184</v>
          </cell>
          <cell r="K107">
            <v>88.89</v>
          </cell>
          <cell r="L107">
            <v>20</v>
          </cell>
          <cell r="M107">
            <v>-13.7</v>
          </cell>
        </row>
        <row r="108">
          <cell r="A108">
            <v>43062</v>
          </cell>
          <cell r="B108">
            <v>1994</v>
          </cell>
          <cell r="C108">
            <v>2010</v>
          </cell>
          <cell r="D108">
            <v>1994</v>
          </cell>
          <cell r="E108">
            <v>1997.4</v>
          </cell>
          <cell r="F108">
            <v>2003.4531835205901</v>
          </cell>
          <cell r="G108">
            <v>267</v>
          </cell>
          <cell r="H108">
            <v>24</v>
          </cell>
          <cell r="I108">
            <v>534922</v>
          </cell>
          <cell r="J108">
            <v>267</v>
          </cell>
          <cell r="K108">
            <v>100</v>
          </cell>
          <cell r="L108">
            <v>16</v>
          </cell>
          <cell r="M108">
            <v>3.4</v>
          </cell>
        </row>
        <row r="109">
          <cell r="A109">
            <v>43061</v>
          </cell>
          <cell r="B109">
            <v>2005</v>
          </cell>
          <cell r="C109">
            <v>2011.95</v>
          </cell>
          <cell r="D109">
            <v>1996.15</v>
          </cell>
          <cell r="E109">
            <v>1997.5</v>
          </cell>
          <cell r="F109">
            <v>2007.3959390862899</v>
          </cell>
          <cell r="G109">
            <v>197</v>
          </cell>
          <cell r="H109">
            <v>33</v>
          </cell>
          <cell r="I109">
            <v>395457</v>
          </cell>
          <cell r="J109">
            <v>150</v>
          </cell>
          <cell r="K109">
            <v>76.14</v>
          </cell>
          <cell r="L109">
            <v>15.8</v>
          </cell>
          <cell r="M109">
            <v>-7.5</v>
          </cell>
        </row>
        <row r="110">
          <cell r="A110">
            <v>43060</v>
          </cell>
          <cell r="B110">
            <v>2019.95</v>
          </cell>
          <cell r="C110">
            <v>2020</v>
          </cell>
          <cell r="D110">
            <v>2005</v>
          </cell>
          <cell r="E110">
            <v>2005</v>
          </cell>
          <cell r="F110">
            <v>2011.4306569343</v>
          </cell>
          <cell r="G110">
            <v>137</v>
          </cell>
          <cell r="H110">
            <v>19</v>
          </cell>
          <cell r="I110">
            <v>275566</v>
          </cell>
          <cell r="J110">
            <v>101</v>
          </cell>
          <cell r="K110">
            <v>73.72</v>
          </cell>
          <cell r="L110">
            <v>15</v>
          </cell>
          <cell r="M110">
            <v>-14.95</v>
          </cell>
        </row>
        <row r="111">
          <cell r="A111">
            <v>43059</v>
          </cell>
          <cell r="B111">
            <v>2002.6</v>
          </cell>
          <cell r="C111">
            <v>2020</v>
          </cell>
          <cell r="D111">
            <v>1995</v>
          </cell>
          <cell r="E111">
            <v>2012.75</v>
          </cell>
          <cell r="F111">
            <v>2012.2112561174499</v>
          </cell>
          <cell r="G111">
            <v>1226</v>
          </cell>
          <cell r="H111">
            <v>150</v>
          </cell>
          <cell r="I111">
            <v>2466971</v>
          </cell>
          <cell r="J111">
            <v>812</v>
          </cell>
          <cell r="K111">
            <v>66.23</v>
          </cell>
          <cell r="L111">
            <v>25</v>
          </cell>
          <cell r="M111">
            <v>10.15</v>
          </cell>
        </row>
        <row r="112">
          <cell r="A112">
            <v>43056</v>
          </cell>
          <cell r="B112">
            <v>2000</v>
          </cell>
          <cell r="C112">
            <v>2020</v>
          </cell>
          <cell r="D112">
            <v>1991</v>
          </cell>
          <cell r="E112">
            <v>2002.6</v>
          </cell>
          <cell r="F112">
            <v>2008.0487804878001</v>
          </cell>
          <cell r="G112">
            <v>738</v>
          </cell>
          <cell r="H112">
            <v>87</v>
          </cell>
          <cell r="I112">
            <v>1481940</v>
          </cell>
          <cell r="J112">
            <v>600</v>
          </cell>
          <cell r="K112">
            <v>81.3</v>
          </cell>
          <cell r="L112">
            <v>29</v>
          </cell>
          <cell r="M112">
            <v>2.6</v>
          </cell>
        </row>
        <row r="113">
          <cell r="A113">
            <v>43055</v>
          </cell>
          <cell r="B113">
            <v>1965</v>
          </cell>
          <cell r="C113">
            <v>2020</v>
          </cell>
          <cell r="D113">
            <v>1965</v>
          </cell>
          <cell r="E113">
            <v>2019.65</v>
          </cell>
          <cell r="F113">
            <v>2013.31533477321</v>
          </cell>
          <cell r="G113">
            <v>463</v>
          </cell>
          <cell r="H113">
            <v>59</v>
          </cell>
          <cell r="I113">
            <v>932165</v>
          </cell>
          <cell r="J113">
            <v>372</v>
          </cell>
          <cell r="K113">
            <v>80.349999999999994</v>
          </cell>
          <cell r="L113">
            <v>55</v>
          </cell>
          <cell r="M113">
            <v>54.65</v>
          </cell>
        </row>
        <row r="114">
          <cell r="A114">
            <v>43054</v>
          </cell>
          <cell r="B114">
            <v>2000</v>
          </cell>
          <cell r="C114">
            <v>2020</v>
          </cell>
          <cell r="D114">
            <v>1976</v>
          </cell>
          <cell r="E114">
            <v>1985.25</v>
          </cell>
          <cell r="F114">
            <v>1994.93076923076</v>
          </cell>
          <cell r="G114">
            <v>260</v>
          </cell>
          <cell r="H114">
            <v>45</v>
          </cell>
          <cell r="I114">
            <v>518682</v>
          </cell>
          <cell r="J114">
            <v>178</v>
          </cell>
          <cell r="K114">
            <v>68.459999999999994</v>
          </cell>
          <cell r="L114">
            <v>44</v>
          </cell>
          <cell r="M114">
            <v>-14.75</v>
          </cell>
        </row>
        <row r="115">
          <cell r="A115">
            <v>43053</v>
          </cell>
          <cell r="B115">
            <v>2020</v>
          </cell>
          <cell r="C115">
            <v>2020</v>
          </cell>
          <cell r="D115">
            <v>1997.8</v>
          </cell>
          <cell r="E115">
            <v>2010.1</v>
          </cell>
          <cell r="F115">
            <v>2009.0978260869499</v>
          </cell>
          <cell r="G115">
            <v>368</v>
          </cell>
          <cell r="H115">
            <v>72</v>
          </cell>
          <cell r="I115">
            <v>739348</v>
          </cell>
          <cell r="J115">
            <v>122</v>
          </cell>
          <cell r="K115">
            <v>33.15</v>
          </cell>
          <cell r="L115">
            <v>22.2</v>
          </cell>
          <cell r="M115">
            <v>-9.9</v>
          </cell>
        </row>
        <row r="116">
          <cell r="A116">
            <v>43052</v>
          </cell>
          <cell r="B116">
            <v>2032</v>
          </cell>
          <cell r="C116">
            <v>2032</v>
          </cell>
          <cell r="D116">
            <v>2000</v>
          </cell>
          <cell r="E116">
            <v>2019.6</v>
          </cell>
          <cell r="F116">
            <v>2016.3088888888799</v>
          </cell>
          <cell r="G116">
            <v>450</v>
          </cell>
          <cell r="H116">
            <v>46</v>
          </cell>
          <cell r="I116">
            <v>907339</v>
          </cell>
          <cell r="J116">
            <v>346</v>
          </cell>
          <cell r="K116">
            <v>76.89</v>
          </cell>
          <cell r="L116">
            <v>32</v>
          </cell>
          <cell r="M116">
            <v>-12.4</v>
          </cell>
        </row>
        <row r="117">
          <cell r="A117">
            <v>43049</v>
          </cell>
          <cell r="B117">
            <v>1917</v>
          </cell>
          <cell r="C117">
            <v>2038</v>
          </cell>
          <cell r="D117">
            <v>1850</v>
          </cell>
          <cell r="E117">
            <v>2035.55</v>
          </cell>
          <cell r="F117">
            <v>2024.5850340136001</v>
          </cell>
          <cell r="G117">
            <v>147</v>
          </cell>
          <cell r="H117">
            <v>40</v>
          </cell>
          <cell r="I117">
            <v>297614</v>
          </cell>
          <cell r="J117">
            <v>103</v>
          </cell>
          <cell r="K117">
            <v>70.069999999999993</v>
          </cell>
          <cell r="L117">
            <v>188</v>
          </cell>
          <cell r="M117">
            <v>118.55</v>
          </cell>
        </row>
        <row r="118">
          <cell r="A118">
            <v>43048</v>
          </cell>
          <cell r="B118">
            <v>2099.9</v>
          </cell>
          <cell r="C118">
            <v>2120</v>
          </cell>
          <cell r="D118">
            <v>1977.7</v>
          </cell>
          <cell r="E118">
            <v>2030</v>
          </cell>
          <cell r="F118">
            <v>2020.9540873460201</v>
          </cell>
          <cell r="G118">
            <v>893</v>
          </cell>
          <cell r="H118">
            <v>149</v>
          </cell>
          <cell r="I118">
            <v>1804712</v>
          </cell>
          <cell r="J118">
            <v>498</v>
          </cell>
          <cell r="K118">
            <v>55.77</v>
          </cell>
          <cell r="L118">
            <v>142.30000000000001</v>
          </cell>
          <cell r="M118">
            <v>-69.900000000000006</v>
          </cell>
        </row>
        <row r="119">
          <cell r="A119">
            <v>43047</v>
          </cell>
          <cell r="B119">
            <v>2035</v>
          </cell>
          <cell r="C119">
            <v>2055</v>
          </cell>
          <cell r="D119">
            <v>2012.25</v>
          </cell>
          <cell r="E119">
            <v>2017.25</v>
          </cell>
          <cell r="F119">
            <v>2032.3403441682599</v>
          </cell>
          <cell r="G119">
            <v>1046</v>
          </cell>
          <cell r="H119">
            <v>152</v>
          </cell>
          <cell r="I119">
            <v>2125828</v>
          </cell>
          <cell r="J119">
            <v>547</v>
          </cell>
          <cell r="K119">
            <v>52.29</v>
          </cell>
          <cell r="L119">
            <v>42.75</v>
          </cell>
          <cell r="M119">
            <v>-17.75</v>
          </cell>
        </row>
        <row r="120">
          <cell r="A120">
            <v>43046</v>
          </cell>
          <cell r="B120">
            <v>2099</v>
          </cell>
          <cell r="C120">
            <v>2113.6</v>
          </cell>
          <cell r="D120">
            <v>2010</v>
          </cell>
          <cell r="E120">
            <v>2032.5</v>
          </cell>
          <cell r="F120">
            <v>2057.0511571254501</v>
          </cell>
          <cell r="G120">
            <v>821</v>
          </cell>
          <cell r="H120">
            <v>86</v>
          </cell>
          <cell r="I120">
            <v>1688839</v>
          </cell>
          <cell r="J120">
            <v>632</v>
          </cell>
          <cell r="K120">
            <v>76.98</v>
          </cell>
          <cell r="L120">
            <v>103.6</v>
          </cell>
          <cell r="M120">
            <v>-66.5</v>
          </cell>
        </row>
        <row r="121">
          <cell r="A121">
            <v>43045</v>
          </cell>
          <cell r="B121">
            <v>2060</v>
          </cell>
          <cell r="C121">
            <v>2095</v>
          </cell>
          <cell r="D121">
            <v>2013.15</v>
          </cell>
          <cell r="E121">
            <v>2070.6999999999998</v>
          </cell>
          <cell r="F121">
            <v>2045.94798890429</v>
          </cell>
          <cell r="G121">
            <v>2884</v>
          </cell>
          <cell r="H121">
            <v>325</v>
          </cell>
          <cell r="I121">
            <v>5900514</v>
          </cell>
          <cell r="J121">
            <v>1124</v>
          </cell>
          <cell r="K121">
            <v>38.97</v>
          </cell>
          <cell r="L121">
            <v>81.849999999999994</v>
          </cell>
          <cell r="M121">
            <v>10.7</v>
          </cell>
        </row>
        <row r="122">
          <cell r="A122">
            <v>43042</v>
          </cell>
          <cell r="B122">
            <v>2119.0500000000002</v>
          </cell>
          <cell r="C122">
            <v>2119.0500000000002</v>
          </cell>
          <cell r="D122">
            <v>2000</v>
          </cell>
          <cell r="E122">
            <v>2015.6</v>
          </cell>
          <cell r="F122">
            <v>2062.3198448917101</v>
          </cell>
          <cell r="G122">
            <v>37909</v>
          </cell>
          <cell r="H122">
            <v>2552</v>
          </cell>
          <cell r="I122">
            <v>78180483</v>
          </cell>
          <cell r="J122">
            <v>18292</v>
          </cell>
          <cell r="K122">
            <v>48.25</v>
          </cell>
          <cell r="L122">
            <v>119.05</v>
          </cell>
          <cell r="M122">
            <v>-103.45</v>
          </cell>
        </row>
        <row r="123">
          <cell r="A123">
            <v>43041</v>
          </cell>
          <cell r="B123">
            <v>1780</v>
          </cell>
          <cell r="C123">
            <v>1780</v>
          </cell>
          <cell r="D123">
            <v>1760</v>
          </cell>
          <cell r="E123">
            <v>1765.9</v>
          </cell>
          <cell r="F123">
            <v>1764.26056338028</v>
          </cell>
          <cell r="G123">
            <v>284</v>
          </cell>
          <cell r="H123">
            <v>26</v>
          </cell>
          <cell r="I123">
            <v>501050</v>
          </cell>
          <cell r="J123">
            <v>238</v>
          </cell>
          <cell r="K123">
            <v>83.8</v>
          </cell>
          <cell r="L123">
            <v>20</v>
          </cell>
          <cell r="M123">
            <v>-14.1</v>
          </cell>
        </row>
        <row r="124">
          <cell r="A124">
            <v>43040</v>
          </cell>
          <cell r="B124">
            <v>1733</v>
          </cell>
          <cell r="C124">
            <v>1779.95</v>
          </cell>
          <cell r="D124">
            <v>1733</v>
          </cell>
          <cell r="E124">
            <v>1754.65</v>
          </cell>
          <cell r="F124">
            <v>1736.01563981042</v>
          </cell>
          <cell r="G124">
            <v>2110</v>
          </cell>
          <cell r="H124">
            <v>31</v>
          </cell>
          <cell r="I124">
            <v>3662993</v>
          </cell>
          <cell r="J124">
            <v>2083</v>
          </cell>
          <cell r="K124">
            <v>98.72</v>
          </cell>
          <cell r="L124">
            <v>46.95</v>
          </cell>
          <cell r="M124">
            <v>21.65</v>
          </cell>
        </row>
        <row r="125">
          <cell r="A125">
            <v>43039</v>
          </cell>
          <cell r="B125">
            <v>1736.9</v>
          </cell>
          <cell r="C125">
            <v>1742</v>
          </cell>
          <cell r="D125">
            <v>1723</v>
          </cell>
          <cell r="E125">
            <v>1724.4</v>
          </cell>
          <cell r="F125">
            <v>1736.27419354838</v>
          </cell>
          <cell r="G125">
            <v>124</v>
          </cell>
          <cell r="H125">
            <v>14</v>
          </cell>
          <cell r="I125">
            <v>215298</v>
          </cell>
          <cell r="J125">
            <v>108</v>
          </cell>
          <cell r="K125">
            <v>87.1</v>
          </cell>
          <cell r="L125">
            <v>19</v>
          </cell>
          <cell r="M125">
            <v>-12.5</v>
          </cell>
        </row>
        <row r="126">
          <cell r="A126">
            <v>43038</v>
          </cell>
          <cell r="B126">
            <v>1713</v>
          </cell>
          <cell r="C126">
            <v>1735</v>
          </cell>
          <cell r="D126">
            <v>1702</v>
          </cell>
          <cell r="E126">
            <v>1708.35</v>
          </cell>
          <cell r="F126">
            <v>1713.9170854271299</v>
          </cell>
          <cell r="G126">
            <v>796</v>
          </cell>
          <cell r="H126">
            <v>89</v>
          </cell>
          <cell r="I126">
            <v>1364278</v>
          </cell>
          <cell r="J126">
            <v>368</v>
          </cell>
          <cell r="K126">
            <v>46.23</v>
          </cell>
          <cell r="L126">
            <v>33</v>
          </cell>
          <cell r="M126">
            <v>-4.6500000000000004</v>
          </cell>
        </row>
        <row r="127">
          <cell r="A127">
            <v>43035</v>
          </cell>
          <cell r="B127">
            <v>1747.95</v>
          </cell>
          <cell r="C127">
            <v>1747.95</v>
          </cell>
          <cell r="D127">
            <v>1705</v>
          </cell>
          <cell r="E127">
            <v>1720.45</v>
          </cell>
          <cell r="F127">
            <v>1724.2976744186001</v>
          </cell>
          <cell r="G127">
            <v>215</v>
          </cell>
          <cell r="H127">
            <v>39</v>
          </cell>
          <cell r="I127">
            <v>370724</v>
          </cell>
          <cell r="J127">
            <v>123</v>
          </cell>
          <cell r="K127">
            <v>57.21</v>
          </cell>
          <cell r="L127">
            <v>42.95</v>
          </cell>
          <cell r="M127">
            <v>-27.5</v>
          </cell>
        </row>
        <row r="128">
          <cell r="A128">
            <v>43034</v>
          </cell>
          <cell r="B128">
            <v>1747</v>
          </cell>
          <cell r="C128">
            <v>1766</v>
          </cell>
          <cell r="D128">
            <v>1722</v>
          </cell>
          <cell r="E128">
            <v>1722</v>
          </cell>
          <cell r="F128">
            <v>1747.51968503937</v>
          </cell>
          <cell r="G128">
            <v>127</v>
          </cell>
          <cell r="H128">
            <v>19</v>
          </cell>
          <cell r="I128">
            <v>221935</v>
          </cell>
          <cell r="J128">
            <v>99</v>
          </cell>
          <cell r="K128">
            <v>77.95</v>
          </cell>
          <cell r="L128">
            <v>44</v>
          </cell>
          <cell r="M128">
            <v>-25</v>
          </cell>
        </row>
        <row r="129">
          <cell r="A129">
            <v>43033</v>
          </cell>
          <cell r="B129">
            <v>1782</v>
          </cell>
          <cell r="C129">
            <v>1800</v>
          </cell>
          <cell r="D129">
            <v>1740</v>
          </cell>
          <cell r="E129">
            <v>1764.5</v>
          </cell>
          <cell r="F129">
            <v>1778.52865329512</v>
          </cell>
          <cell r="G129">
            <v>698</v>
          </cell>
          <cell r="H129">
            <v>29</v>
          </cell>
          <cell r="I129">
            <v>1241413</v>
          </cell>
          <cell r="J129">
            <v>615</v>
          </cell>
          <cell r="K129">
            <v>88.11</v>
          </cell>
          <cell r="L129">
            <v>60</v>
          </cell>
          <cell r="M129">
            <v>-17.5</v>
          </cell>
        </row>
        <row r="130">
          <cell r="A130">
            <v>43032</v>
          </cell>
          <cell r="B130">
            <v>1690</v>
          </cell>
          <cell r="C130">
            <v>1799</v>
          </cell>
          <cell r="D130">
            <v>1630</v>
          </cell>
          <cell r="E130">
            <v>1778.45</v>
          </cell>
          <cell r="F130">
            <v>1730.0580645161201</v>
          </cell>
          <cell r="G130">
            <v>620</v>
          </cell>
          <cell r="H130">
            <v>65</v>
          </cell>
          <cell r="I130">
            <v>1072636</v>
          </cell>
          <cell r="J130">
            <v>325</v>
          </cell>
          <cell r="K130">
            <v>52.42</v>
          </cell>
          <cell r="L130">
            <v>169</v>
          </cell>
          <cell r="M130">
            <v>88.45</v>
          </cell>
        </row>
        <row r="131">
          <cell r="A131">
            <v>43031</v>
          </cell>
          <cell r="B131">
            <v>1700</v>
          </cell>
          <cell r="C131">
            <v>1706</v>
          </cell>
          <cell r="D131">
            <v>1665.05</v>
          </cell>
          <cell r="E131">
            <v>1706</v>
          </cell>
          <cell r="F131">
            <v>1684.70909090909</v>
          </cell>
          <cell r="G131">
            <v>55</v>
          </cell>
          <cell r="H131">
            <v>14</v>
          </cell>
          <cell r="I131">
            <v>92659</v>
          </cell>
          <cell r="J131">
            <v>31</v>
          </cell>
          <cell r="K131">
            <v>56.36</v>
          </cell>
          <cell r="L131">
            <v>40.950000000000003</v>
          </cell>
          <cell r="M131">
            <v>6</v>
          </cell>
        </row>
        <row r="132">
          <cell r="A132">
            <v>43026</v>
          </cell>
          <cell r="B132">
            <v>1700</v>
          </cell>
          <cell r="C132">
            <v>1705</v>
          </cell>
          <cell r="D132">
            <v>1664</v>
          </cell>
          <cell r="E132">
            <v>1667.45</v>
          </cell>
          <cell r="F132">
            <v>1689.0645161290299</v>
          </cell>
          <cell r="G132">
            <v>217</v>
          </cell>
          <cell r="H132">
            <v>25</v>
          </cell>
          <cell r="I132">
            <v>366527</v>
          </cell>
          <cell r="J132">
            <v>171</v>
          </cell>
          <cell r="K132">
            <v>78.8</v>
          </cell>
          <cell r="L132">
            <v>41</v>
          </cell>
          <cell r="M132">
            <v>-32.549999999999997</v>
          </cell>
        </row>
        <row r="133">
          <cell r="A133">
            <v>43025</v>
          </cell>
          <cell r="B133">
            <v>1735</v>
          </cell>
          <cell r="C133">
            <v>1735</v>
          </cell>
          <cell r="D133">
            <v>1694</v>
          </cell>
          <cell r="E133">
            <v>1697.95</v>
          </cell>
          <cell r="F133">
            <v>1713.6791044776101</v>
          </cell>
          <cell r="G133">
            <v>402</v>
          </cell>
          <cell r="H133">
            <v>44</v>
          </cell>
          <cell r="I133">
            <v>688899</v>
          </cell>
          <cell r="J133">
            <v>360</v>
          </cell>
          <cell r="K133">
            <v>89.55</v>
          </cell>
          <cell r="L133">
            <v>41</v>
          </cell>
          <cell r="M133">
            <v>-37.049999999999997</v>
          </cell>
        </row>
        <row r="134">
          <cell r="A134">
            <v>43024</v>
          </cell>
          <cell r="B134">
            <v>1770</v>
          </cell>
          <cell r="C134">
            <v>1770</v>
          </cell>
          <cell r="D134">
            <v>1721</v>
          </cell>
          <cell r="E134">
            <v>1737</v>
          </cell>
          <cell r="F134">
            <v>1744.1818181818101</v>
          </cell>
          <cell r="G134">
            <v>44</v>
          </cell>
          <cell r="H134">
            <v>15</v>
          </cell>
          <cell r="I134">
            <v>76744</v>
          </cell>
          <cell r="J134">
            <v>20</v>
          </cell>
          <cell r="K134">
            <v>45.45</v>
          </cell>
          <cell r="L134">
            <v>49</v>
          </cell>
          <cell r="M134">
            <v>-33</v>
          </cell>
        </row>
        <row r="135">
          <cell r="A135">
            <v>43021</v>
          </cell>
          <cell r="B135">
            <v>1730</v>
          </cell>
          <cell r="C135">
            <v>1730</v>
          </cell>
          <cell r="D135">
            <v>1720</v>
          </cell>
          <cell r="E135">
            <v>1720</v>
          </cell>
          <cell r="F135">
            <v>1721.0408163265299</v>
          </cell>
          <cell r="G135">
            <v>49</v>
          </cell>
          <cell r="H135">
            <v>16</v>
          </cell>
          <cell r="I135">
            <v>84331</v>
          </cell>
          <cell r="J135">
            <v>49</v>
          </cell>
          <cell r="K135">
            <v>100</v>
          </cell>
          <cell r="L135">
            <v>10</v>
          </cell>
          <cell r="M135">
            <v>-10</v>
          </cell>
        </row>
        <row r="136">
          <cell r="A136">
            <v>43020</v>
          </cell>
          <cell r="B136">
            <v>1677.05</v>
          </cell>
          <cell r="C136">
            <v>1765</v>
          </cell>
          <cell r="D136">
            <v>1675</v>
          </cell>
          <cell r="E136">
            <v>1730</v>
          </cell>
          <cell r="F136">
            <v>1727.4937759336001</v>
          </cell>
          <cell r="G136">
            <v>241</v>
          </cell>
          <cell r="H136">
            <v>36</v>
          </cell>
          <cell r="I136">
            <v>416326</v>
          </cell>
          <cell r="J136">
            <v>143</v>
          </cell>
          <cell r="K136">
            <v>59.34</v>
          </cell>
          <cell r="L136">
            <v>90</v>
          </cell>
          <cell r="M136">
            <v>52.95</v>
          </cell>
        </row>
        <row r="137">
          <cell r="A137">
            <v>43019</v>
          </cell>
          <cell r="B137">
            <v>1710</v>
          </cell>
          <cell r="C137">
            <v>1720</v>
          </cell>
          <cell r="D137">
            <v>1685.4</v>
          </cell>
          <cell r="E137">
            <v>1690</v>
          </cell>
          <cell r="F137">
            <v>1692.1445783132499</v>
          </cell>
          <cell r="G137">
            <v>83</v>
          </cell>
          <cell r="H137">
            <v>11</v>
          </cell>
          <cell r="I137">
            <v>140448</v>
          </cell>
          <cell r="J137">
            <v>64</v>
          </cell>
          <cell r="K137">
            <v>77.11</v>
          </cell>
          <cell r="L137">
            <v>34.6</v>
          </cell>
          <cell r="M137">
            <v>-20</v>
          </cell>
        </row>
        <row r="138">
          <cell r="A138">
            <v>43018</v>
          </cell>
          <cell r="B138">
            <v>1703</v>
          </cell>
          <cell r="C138">
            <v>1703</v>
          </cell>
          <cell r="D138">
            <v>1690</v>
          </cell>
          <cell r="E138">
            <v>1702.1</v>
          </cell>
          <cell r="F138">
            <v>1693.8064516129</v>
          </cell>
          <cell r="G138">
            <v>31</v>
          </cell>
          <cell r="H138">
            <v>11</v>
          </cell>
          <cell r="I138">
            <v>52508</v>
          </cell>
          <cell r="J138">
            <v>22</v>
          </cell>
          <cell r="K138">
            <v>70.97</v>
          </cell>
          <cell r="L138">
            <v>13</v>
          </cell>
          <cell r="M138">
            <v>-0.9</v>
          </cell>
        </row>
        <row r="139">
          <cell r="A139">
            <v>43017</v>
          </cell>
          <cell r="B139">
            <v>1720</v>
          </cell>
          <cell r="C139">
            <v>1748.95</v>
          </cell>
          <cell r="D139">
            <v>1713</v>
          </cell>
          <cell r="E139">
            <v>1735</v>
          </cell>
          <cell r="F139">
            <v>1728.1466666666599</v>
          </cell>
          <cell r="G139">
            <v>75</v>
          </cell>
          <cell r="H139">
            <v>16</v>
          </cell>
          <cell r="I139">
            <v>129611</v>
          </cell>
          <cell r="J139">
            <v>51</v>
          </cell>
          <cell r="K139">
            <v>68</v>
          </cell>
          <cell r="L139">
            <v>35.950000000000003</v>
          </cell>
          <cell r="M139">
            <v>15</v>
          </cell>
        </row>
        <row r="140">
          <cell r="A140">
            <v>43014</v>
          </cell>
          <cell r="B140">
            <v>1715</v>
          </cell>
          <cell r="C140">
            <v>1740</v>
          </cell>
          <cell r="D140">
            <v>1702.5</v>
          </cell>
          <cell r="E140">
            <v>1717.95</v>
          </cell>
          <cell r="F140">
            <v>1715.5947368421</v>
          </cell>
          <cell r="G140">
            <v>190</v>
          </cell>
          <cell r="H140">
            <v>32</v>
          </cell>
          <cell r="I140">
            <v>325963</v>
          </cell>
          <cell r="J140">
            <v>127</v>
          </cell>
          <cell r="K140">
            <v>66.84</v>
          </cell>
          <cell r="L140">
            <v>37.5</v>
          </cell>
          <cell r="M140">
            <v>2.95</v>
          </cell>
        </row>
        <row r="141">
          <cell r="A141">
            <v>43013</v>
          </cell>
          <cell r="B141">
            <v>1690</v>
          </cell>
          <cell r="C141">
            <v>1690.05</v>
          </cell>
          <cell r="D141">
            <v>1677.05</v>
          </cell>
          <cell r="E141">
            <v>1690.05</v>
          </cell>
          <cell r="F141">
            <v>1684.9</v>
          </cell>
          <cell r="G141">
            <v>10</v>
          </cell>
          <cell r="H141">
            <v>5</v>
          </cell>
          <cell r="I141">
            <v>16849</v>
          </cell>
          <cell r="J141">
            <v>6</v>
          </cell>
          <cell r="K141">
            <v>60</v>
          </cell>
          <cell r="L141">
            <v>13</v>
          </cell>
          <cell r="M141">
            <v>0.05</v>
          </cell>
        </row>
        <row r="142">
          <cell r="A142">
            <v>43012</v>
          </cell>
          <cell r="B142">
            <v>1692</v>
          </cell>
          <cell r="C142">
            <v>1710</v>
          </cell>
          <cell r="D142">
            <v>1677.95</v>
          </cell>
          <cell r="E142">
            <v>1681</v>
          </cell>
          <cell r="F142">
            <v>1693.9510489510401</v>
          </cell>
          <cell r="G142">
            <v>143</v>
          </cell>
          <cell r="H142">
            <v>37</v>
          </cell>
          <cell r="I142">
            <v>242235</v>
          </cell>
          <cell r="J142">
            <v>64</v>
          </cell>
          <cell r="K142">
            <v>44.76</v>
          </cell>
          <cell r="L142">
            <v>32.049999999999997</v>
          </cell>
          <cell r="M142">
            <v>-11</v>
          </cell>
        </row>
        <row r="143">
          <cell r="A143">
            <v>43011</v>
          </cell>
          <cell r="B143">
            <v>1698</v>
          </cell>
          <cell r="C143">
            <v>1710</v>
          </cell>
          <cell r="D143">
            <v>1680</v>
          </cell>
          <cell r="E143">
            <v>1686.4</v>
          </cell>
          <cell r="F143">
            <v>1693.80188679245</v>
          </cell>
          <cell r="G143">
            <v>106</v>
          </cell>
          <cell r="H143">
            <v>14</v>
          </cell>
          <cell r="I143">
            <v>179543</v>
          </cell>
          <cell r="J143">
            <v>99</v>
          </cell>
          <cell r="K143">
            <v>93.4</v>
          </cell>
          <cell r="L143">
            <v>30</v>
          </cell>
          <cell r="M143">
            <v>-11.6</v>
          </cell>
        </row>
        <row r="144">
          <cell r="A144">
            <v>43007</v>
          </cell>
          <cell r="B144">
            <v>1674</v>
          </cell>
          <cell r="C144">
            <v>1698</v>
          </cell>
          <cell r="D144">
            <v>1674</v>
          </cell>
          <cell r="E144">
            <v>1698</v>
          </cell>
          <cell r="F144">
            <v>1691.1428571428501</v>
          </cell>
          <cell r="G144">
            <v>7</v>
          </cell>
          <cell r="H144">
            <v>2</v>
          </cell>
          <cell r="I144">
            <v>11838</v>
          </cell>
          <cell r="J144">
            <v>7</v>
          </cell>
          <cell r="K144">
            <v>100</v>
          </cell>
          <cell r="L144">
            <v>24</v>
          </cell>
          <cell r="M144">
            <v>24</v>
          </cell>
        </row>
        <row r="145">
          <cell r="A145">
            <v>43006</v>
          </cell>
          <cell r="B145">
            <v>1715.1</v>
          </cell>
          <cell r="C145">
            <v>1715.1</v>
          </cell>
          <cell r="D145">
            <v>1700</v>
          </cell>
          <cell r="E145">
            <v>1700</v>
          </cell>
          <cell r="F145">
            <v>1707.5</v>
          </cell>
          <cell r="G145">
            <v>2</v>
          </cell>
          <cell r="H145">
            <v>2</v>
          </cell>
          <cell r="I145">
            <v>3415</v>
          </cell>
          <cell r="J145">
            <v>1</v>
          </cell>
          <cell r="K145">
            <v>50</v>
          </cell>
          <cell r="L145">
            <v>15.1</v>
          </cell>
          <cell r="M145">
            <v>-15.1</v>
          </cell>
        </row>
        <row r="146">
          <cell r="A146">
            <v>43005</v>
          </cell>
          <cell r="B146">
            <v>1713.1</v>
          </cell>
          <cell r="C146">
            <v>1713.1</v>
          </cell>
          <cell r="D146">
            <v>1698.2</v>
          </cell>
          <cell r="E146">
            <v>1698.2</v>
          </cell>
          <cell r="F146">
            <v>1705.5833333333301</v>
          </cell>
          <cell r="G146">
            <v>12</v>
          </cell>
          <cell r="H146">
            <v>2</v>
          </cell>
          <cell r="I146">
            <v>20467</v>
          </cell>
          <cell r="J146">
            <v>6</v>
          </cell>
          <cell r="K146">
            <v>50</v>
          </cell>
          <cell r="L146">
            <v>14.9</v>
          </cell>
          <cell r="M146">
            <v>-14.9</v>
          </cell>
        </row>
        <row r="147">
          <cell r="A147">
            <v>43004</v>
          </cell>
          <cell r="B147">
            <v>1687.65</v>
          </cell>
          <cell r="C147">
            <v>1720.7</v>
          </cell>
          <cell r="D147">
            <v>1687.65</v>
          </cell>
          <cell r="E147">
            <v>1700</v>
          </cell>
          <cell r="F147">
            <v>1706.39726027397</v>
          </cell>
          <cell r="G147">
            <v>73</v>
          </cell>
          <cell r="H147">
            <v>22</v>
          </cell>
          <cell r="I147">
            <v>124567</v>
          </cell>
          <cell r="J147">
            <v>25</v>
          </cell>
          <cell r="K147">
            <v>34.25</v>
          </cell>
          <cell r="L147">
            <v>33.049999999999997</v>
          </cell>
          <cell r="M147">
            <v>12.35</v>
          </cell>
        </row>
        <row r="148">
          <cell r="A148">
            <v>43003</v>
          </cell>
          <cell r="B148">
            <v>1700</v>
          </cell>
          <cell r="C148">
            <v>1735</v>
          </cell>
          <cell r="D148">
            <v>1695</v>
          </cell>
          <cell r="E148">
            <v>1700</v>
          </cell>
          <cell r="F148">
            <v>1704.7368421052599</v>
          </cell>
          <cell r="G148">
            <v>95</v>
          </cell>
          <cell r="H148">
            <v>5</v>
          </cell>
          <cell r="I148">
            <v>161950</v>
          </cell>
          <cell r="J148">
            <v>95</v>
          </cell>
          <cell r="K148">
            <v>100</v>
          </cell>
          <cell r="L148">
            <v>40</v>
          </cell>
          <cell r="M148">
            <v>0</v>
          </cell>
        </row>
        <row r="149">
          <cell r="A149">
            <v>43000</v>
          </cell>
          <cell r="B149">
            <v>1752</v>
          </cell>
          <cell r="C149">
            <v>1752</v>
          </cell>
          <cell r="D149">
            <v>1700</v>
          </cell>
          <cell r="E149">
            <v>1715.45</v>
          </cell>
          <cell r="F149">
            <v>1728.03771131339</v>
          </cell>
          <cell r="G149">
            <v>769</v>
          </cell>
          <cell r="H149">
            <v>98</v>
          </cell>
          <cell r="I149">
            <v>1328861</v>
          </cell>
          <cell r="J149">
            <v>494</v>
          </cell>
          <cell r="K149">
            <v>64.239999999999995</v>
          </cell>
          <cell r="L149">
            <v>52</v>
          </cell>
          <cell r="M149">
            <v>-36.549999999999997</v>
          </cell>
        </row>
        <row r="150">
          <cell r="A150">
            <v>42999</v>
          </cell>
          <cell r="B150">
            <v>1767</v>
          </cell>
          <cell r="C150">
            <v>1780</v>
          </cell>
          <cell r="D150">
            <v>1761</v>
          </cell>
          <cell r="E150">
            <v>1767.95</v>
          </cell>
          <cell r="F150">
            <v>1769.84195402298</v>
          </cell>
          <cell r="G150">
            <v>348</v>
          </cell>
          <cell r="H150">
            <v>29</v>
          </cell>
          <cell r="I150">
            <v>615905</v>
          </cell>
          <cell r="J150">
            <v>282</v>
          </cell>
          <cell r="K150">
            <v>81.03</v>
          </cell>
          <cell r="L150">
            <v>19</v>
          </cell>
          <cell r="M150">
            <v>0.95</v>
          </cell>
        </row>
        <row r="151">
          <cell r="A151">
            <v>42998</v>
          </cell>
          <cell r="B151">
            <v>1770.05</v>
          </cell>
          <cell r="C151">
            <v>1820</v>
          </cell>
          <cell r="D151">
            <v>1766</v>
          </cell>
          <cell r="E151">
            <v>1817.7</v>
          </cell>
          <cell r="F151">
            <v>1802.5899581589899</v>
          </cell>
          <cell r="G151">
            <v>239</v>
          </cell>
          <cell r="H151">
            <v>16</v>
          </cell>
          <cell r="I151">
            <v>430819</v>
          </cell>
          <cell r="J151">
            <v>235</v>
          </cell>
          <cell r="K151">
            <v>98.33</v>
          </cell>
          <cell r="L151">
            <v>54</v>
          </cell>
          <cell r="M151">
            <v>47.65</v>
          </cell>
        </row>
        <row r="152">
          <cell r="A152">
            <v>42996</v>
          </cell>
          <cell r="B152">
            <v>1785.4</v>
          </cell>
          <cell r="C152">
            <v>1785.4</v>
          </cell>
          <cell r="D152">
            <v>1770</v>
          </cell>
          <cell r="E152">
            <v>1777.5</v>
          </cell>
          <cell r="F152">
            <v>1775.61666666666</v>
          </cell>
          <cell r="G152">
            <v>60</v>
          </cell>
          <cell r="H152">
            <v>14</v>
          </cell>
          <cell r="I152">
            <v>106537</v>
          </cell>
          <cell r="J152">
            <v>37</v>
          </cell>
          <cell r="K152">
            <v>61.67</v>
          </cell>
          <cell r="L152">
            <v>15.4</v>
          </cell>
          <cell r="M152">
            <v>-7.9</v>
          </cell>
        </row>
        <row r="153">
          <cell r="A153">
            <v>42993</v>
          </cell>
          <cell r="B153">
            <v>1759</v>
          </cell>
          <cell r="C153">
            <v>1797</v>
          </cell>
          <cell r="D153">
            <v>1759</v>
          </cell>
          <cell r="E153">
            <v>1786.85</v>
          </cell>
          <cell r="F153">
            <v>1781.4336099585</v>
          </cell>
          <cell r="G153">
            <v>482</v>
          </cell>
          <cell r="H153">
            <v>57</v>
          </cell>
          <cell r="I153">
            <v>858651</v>
          </cell>
          <cell r="J153">
            <v>231</v>
          </cell>
          <cell r="K153">
            <v>47.93</v>
          </cell>
          <cell r="L153">
            <v>38</v>
          </cell>
          <cell r="M153">
            <v>27.85</v>
          </cell>
        </row>
        <row r="154">
          <cell r="A154">
            <v>42992</v>
          </cell>
          <cell r="B154">
            <v>1765</v>
          </cell>
          <cell r="C154">
            <v>1779.95</v>
          </cell>
          <cell r="D154">
            <v>1760.05</v>
          </cell>
          <cell r="E154">
            <v>1762.25</v>
          </cell>
          <cell r="F154">
            <v>1765.6</v>
          </cell>
          <cell r="G154">
            <v>25</v>
          </cell>
          <cell r="H154">
            <v>7</v>
          </cell>
          <cell r="I154">
            <v>44140</v>
          </cell>
          <cell r="J154">
            <v>16</v>
          </cell>
          <cell r="K154">
            <v>64</v>
          </cell>
          <cell r="L154">
            <v>19.899999999999999</v>
          </cell>
          <cell r="M154">
            <v>-2.75</v>
          </cell>
        </row>
        <row r="155">
          <cell r="A155">
            <v>42991</v>
          </cell>
          <cell r="B155">
            <v>1780</v>
          </cell>
          <cell r="C155">
            <v>1803</v>
          </cell>
          <cell r="D155">
            <v>1780</v>
          </cell>
          <cell r="E155">
            <v>1780.65</v>
          </cell>
          <cell r="F155">
            <v>1789.0731707317</v>
          </cell>
          <cell r="G155">
            <v>697</v>
          </cell>
          <cell r="H155">
            <v>54</v>
          </cell>
          <cell r="I155">
            <v>1246984</v>
          </cell>
          <cell r="J155">
            <v>569</v>
          </cell>
          <cell r="K155">
            <v>81.64</v>
          </cell>
          <cell r="L155">
            <v>23</v>
          </cell>
          <cell r="M155">
            <v>0.65</v>
          </cell>
        </row>
        <row r="156">
          <cell r="A156">
            <v>42990</v>
          </cell>
          <cell r="B156">
            <v>1790</v>
          </cell>
          <cell r="C156">
            <v>1799.95</v>
          </cell>
          <cell r="D156">
            <v>1756</v>
          </cell>
          <cell r="E156">
            <v>1781.05</v>
          </cell>
          <cell r="F156">
            <v>1775.78181818181</v>
          </cell>
          <cell r="G156">
            <v>110</v>
          </cell>
          <cell r="H156">
            <v>25</v>
          </cell>
          <cell r="I156">
            <v>195336</v>
          </cell>
          <cell r="J156">
            <v>53</v>
          </cell>
          <cell r="K156">
            <v>48.18</v>
          </cell>
          <cell r="L156">
            <v>43.95</v>
          </cell>
          <cell r="M156">
            <v>-8.9499999999999993</v>
          </cell>
        </row>
        <row r="157">
          <cell r="A157">
            <v>42989</v>
          </cell>
          <cell r="B157">
            <v>1840</v>
          </cell>
          <cell r="C157">
            <v>1840</v>
          </cell>
          <cell r="D157">
            <v>1776</v>
          </cell>
          <cell r="E157">
            <v>1795.75</v>
          </cell>
          <cell r="F157">
            <v>1793.8249258160199</v>
          </cell>
          <cell r="G157">
            <v>337</v>
          </cell>
          <cell r="H157">
            <v>35</v>
          </cell>
          <cell r="I157">
            <v>604519</v>
          </cell>
          <cell r="J157">
            <v>296</v>
          </cell>
          <cell r="K157">
            <v>87.83</v>
          </cell>
          <cell r="L157">
            <v>64</v>
          </cell>
          <cell r="M157">
            <v>-44.25</v>
          </cell>
        </row>
        <row r="158">
          <cell r="A158">
            <v>42986</v>
          </cell>
          <cell r="B158">
            <v>1800</v>
          </cell>
          <cell r="C158">
            <v>1842.5</v>
          </cell>
          <cell r="D158">
            <v>1794.75</v>
          </cell>
          <cell r="E158">
            <v>1799.25</v>
          </cell>
          <cell r="F158">
            <v>1812.68986083499</v>
          </cell>
          <cell r="G158">
            <v>503</v>
          </cell>
          <cell r="H158">
            <v>78</v>
          </cell>
          <cell r="I158">
            <v>911783</v>
          </cell>
          <cell r="J158">
            <v>210</v>
          </cell>
          <cell r="K158">
            <v>41.75</v>
          </cell>
          <cell r="L158">
            <v>47.75</v>
          </cell>
          <cell r="M158">
            <v>-0.75</v>
          </cell>
        </row>
        <row r="159">
          <cell r="A159">
            <v>42985</v>
          </cell>
          <cell r="B159">
            <v>1765</v>
          </cell>
          <cell r="C159">
            <v>1799.95</v>
          </cell>
          <cell r="D159">
            <v>1765</v>
          </cell>
          <cell r="E159">
            <v>1779.9</v>
          </cell>
          <cell r="F159">
            <v>1777.74</v>
          </cell>
          <cell r="G159">
            <v>100</v>
          </cell>
          <cell r="H159">
            <v>28</v>
          </cell>
          <cell r="I159">
            <v>177774</v>
          </cell>
          <cell r="J159">
            <v>33</v>
          </cell>
          <cell r="K159">
            <v>33</v>
          </cell>
          <cell r="L159">
            <v>34.950000000000003</v>
          </cell>
          <cell r="M159">
            <v>14.9</v>
          </cell>
        </row>
        <row r="160">
          <cell r="A160">
            <v>42984</v>
          </cell>
          <cell r="B160">
            <v>1767.85</v>
          </cell>
          <cell r="C160">
            <v>1780</v>
          </cell>
          <cell r="D160">
            <v>1736</v>
          </cell>
          <cell r="E160">
            <v>1754.3</v>
          </cell>
          <cell r="F160">
            <v>1745.18444444444</v>
          </cell>
          <cell r="G160">
            <v>450</v>
          </cell>
          <cell r="H160">
            <v>28</v>
          </cell>
          <cell r="I160">
            <v>785333</v>
          </cell>
          <cell r="J160">
            <v>370</v>
          </cell>
          <cell r="K160">
            <v>82.22</v>
          </cell>
          <cell r="L160">
            <v>44</v>
          </cell>
          <cell r="M160">
            <v>-13.55</v>
          </cell>
        </row>
        <row r="161">
          <cell r="A161">
            <v>42983</v>
          </cell>
          <cell r="B161">
            <v>1756.1</v>
          </cell>
          <cell r="C161">
            <v>1756.1</v>
          </cell>
          <cell r="D161">
            <v>1755</v>
          </cell>
          <cell r="E161">
            <v>1755</v>
          </cell>
          <cell r="F161">
            <v>1755.64</v>
          </cell>
          <cell r="G161">
            <v>25</v>
          </cell>
          <cell r="H161">
            <v>3</v>
          </cell>
          <cell r="I161">
            <v>43891</v>
          </cell>
          <cell r="J161">
            <v>25</v>
          </cell>
          <cell r="K161">
            <v>100</v>
          </cell>
          <cell r="L161">
            <v>1.1000000000000001</v>
          </cell>
          <cell r="M161">
            <v>-1.1000000000000001</v>
          </cell>
        </row>
        <row r="162">
          <cell r="A162">
            <v>42982</v>
          </cell>
          <cell r="B162">
            <v>1775</v>
          </cell>
          <cell r="C162">
            <v>1775</v>
          </cell>
          <cell r="D162">
            <v>1730</v>
          </cell>
          <cell r="E162">
            <v>1755.3</v>
          </cell>
          <cell r="F162">
            <v>1758.7950310558999</v>
          </cell>
          <cell r="G162">
            <v>483</v>
          </cell>
          <cell r="H162">
            <v>49</v>
          </cell>
          <cell r="I162">
            <v>849498</v>
          </cell>
          <cell r="J162">
            <v>258</v>
          </cell>
          <cell r="K162">
            <v>53.42</v>
          </cell>
          <cell r="L162">
            <v>45</v>
          </cell>
          <cell r="M162">
            <v>-19.7</v>
          </cell>
        </row>
        <row r="163">
          <cell r="A163">
            <v>42979</v>
          </cell>
          <cell r="B163">
            <v>1790.95</v>
          </cell>
          <cell r="C163">
            <v>1840</v>
          </cell>
          <cell r="D163">
            <v>1790.95</v>
          </cell>
          <cell r="E163">
            <v>1807.65</v>
          </cell>
          <cell r="F163">
            <v>1816.42857142857</v>
          </cell>
          <cell r="G163">
            <v>105</v>
          </cell>
          <cell r="H163">
            <v>24</v>
          </cell>
          <cell r="I163">
            <v>190725</v>
          </cell>
          <cell r="J163">
            <v>76</v>
          </cell>
          <cell r="K163">
            <v>72.38</v>
          </cell>
          <cell r="L163">
            <v>49.05</v>
          </cell>
          <cell r="M163">
            <v>16.7</v>
          </cell>
        </row>
        <row r="164">
          <cell r="A164">
            <v>42978</v>
          </cell>
          <cell r="B164">
            <v>1765</v>
          </cell>
          <cell r="C164">
            <v>1790</v>
          </cell>
          <cell r="D164">
            <v>1735</v>
          </cell>
          <cell r="E164">
            <v>1785.95</v>
          </cell>
          <cell r="F164">
            <v>1750.2081632653001</v>
          </cell>
          <cell r="G164">
            <v>2450</v>
          </cell>
          <cell r="H164">
            <v>13</v>
          </cell>
          <cell r="I164">
            <v>4288010</v>
          </cell>
          <cell r="J164">
            <v>2427</v>
          </cell>
          <cell r="K164">
            <v>99.06</v>
          </cell>
          <cell r="L164">
            <v>55</v>
          </cell>
          <cell r="M164">
            <v>20.95</v>
          </cell>
        </row>
        <row r="165">
          <cell r="A165">
            <v>42977</v>
          </cell>
          <cell r="B165">
            <v>1731.25</v>
          </cell>
          <cell r="C165">
            <v>1742.25</v>
          </cell>
          <cell r="D165">
            <v>1725.2</v>
          </cell>
          <cell r="E165">
            <v>1726.25</v>
          </cell>
          <cell r="F165">
            <v>1732.9732620320799</v>
          </cell>
          <cell r="G165">
            <v>187</v>
          </cell>
          <cell r="H165">
            <v>29</v>
          </cell>
          <cell r="I165">
            <v>324066</v>
          </cell>
          <cell r="J165">
            <v>140</v>
          </cell>
          <cell r="K165">
            <v>74.87</v>
          </cell>
          <cell r="L165">
            <v>17.05</v>
          </cell>
          <cell r="M165">
            <v>-5</v>
          </cell>
        </row>
        <row r="166">
          <cell r="A166">
            <v>42976</v>
          </cell>
          <cell r="B166">
            <v>1711</v>
          </cell>
          <cell r="C166">
            <v>1750</v>
          </cell>
          <cell r="D166">
            <v>1711</v>
          </cell>
          <cell r="E166">
            <v>1749.9</v>
          </cell>
          <cell r="F166">
            <v>1744.52272727272</v>
          </cell>
          <cell r="G166">
            <v>44</v>
          </cell>
          <cell r="H166">
            <v>6</v>
          </cell>
          <cell r="I166">
            <v>76759</v>
          </cell>
          <cell r="J166">
            <v>35</v>
          </cell>
          <cell r="K166">
            <v>79.55</v>
          </cell>
          <cell r="L166">
            <v>39</v>
          </cell>
          <cell r="M166">
            <v>38.9</v>
          </cell>
        </row>
        <row r="167">
          <cell r="A167">
            <v>42975</v>
          </cell>
          <cell r="B167">
            <v>1745</v>
          </cell>
          <cell r="C167">
            <v>1745</v>
          </cell>
          <cell r="D167">
            <v>1745</v>
          </cell>
          <cell r="E167">
            <v>1745</v>
          </cell>
          <cell r="F167">
            <v>1745</v>
          </cell>
          <cell r="G167">
            <v>2</v>
          </cell>
          <cell r="H167">
            <v>2</v>
          </cell>
          <cell r="I167">
            <v>3490</v>
          </cell>
          <cell r="J167">
            <v>2</v>
          </cell>
          <cell r="K167">
            <v>100</v>
          </cell>
          <cell r="L167">
            <v>0</v>
          </cell>
          <cell r="M167">
            <v>0</v>
          </cell>
        </row>
        <row r="168">
          <cell r="A168">
            <v>42971</v>
          </cell>
          <cell r="B168">
            <v>1775</v>
          </cell>
          <cell r="C168">
            <v>1779.95</v>
          </cell>
          <cell r="D168">
            <v>1730</v>
          </cell>
          <cell r="E168">
            <v>1745</v>
          </cell>
          <cell r="F168">
            <v>1750.0746268656701</v>
          </cell>
          <cell r="G168">
            <v>134</v>
          </cell>
          <cell r="H168">
            <v>25</v>
          </cell>
          <cell r="I168">
            <v>234510</v>
          </cell>
          <cell r="J168">
            <v>45</v>
          </cell>
          <cell r="K168">
            <v>33.58</v>
          </cell>
          <cell r="L168">
            <v>49.95</v>
          </cell>
          <cell r="M168">
            <v>-30</v>
          </cell>
        </row>
        <row r="169">
          <cell r="A169">
            <v>42970</v>
          </cell>
          <cell r="B169">
            <v>1758</v>
          </cell>
          <cell r="C169">
            <v>1760</v>
          </cell>
          <cell r="D169">
            <v>1757.35</v>
          </cell>
          <cell r="E169">
            <v>1760</v>
          </cell>
          <cell r="F169">
            <v>1757.92857142857</v>
          </cell>
          <cell r="G169">
            <v>14</v>
          </cell>
          <cell r="H169">
            <v>6</v>
          </cell>
          <cell r="I169">
            <v>24611</v>
          </cell>
          <cell r="J169">
            <v>12</v>
          </cell>
          <cell r="K169">
            <v>85.71</v>
          </cell>
          <cell r="L169">
            <v>2.65</v>
          </cell>
          <cell r="M169">
            <v>2</v>
          </cell>
        </row>
        <row r="170">
          <cell r="A170">
            <v>42969</v>
          </cell>
          <cell r="B170">
            <v>1741.55</v>
          </cell>
          <cell r="C170">
            <v>1750.05</v>
          </cell>
          <cell r="D170">
            <v>1736.65</v>
          </cell>
          <cell r="E170">
            <v>1750</v>
          </cell>
          <cell r="F170">
            <v>1747.0990990990899</v>
          </cell>
          <cell r="G170">
            <v>111</v>
          </cell>
          <cell r="H170">
            <v>12</v>
          </cell>
          <cell r="I170">
            <v>193928</v>
          </cell>
          <cell r="J170">
            <v>97</v>
          </cell>
          <cell r="K170">
            <v>87.39</v>
          </cell>
          <cell r="L170">
            <v>13.4</v>
          </cell>
          <cell r="M170">
            <v>8.4499999999999993</v>
          </cell>
        </row>
        <row r="171">
          <cell r="A171">
            <v>42968</v>
          </cell>
          <cell r="B171">
            <v>1780</v>
          </cell>
          <cell r="C171">
            <v>1780.1</v>
          </cell>
          <cell r="D171">
            <v>1751.15</v>
          </cell>
          <cell r="E171">
            <v>1761.25</v>
          </cell>
          <cell r="F171">
            <v>1773.38775510204</v>
          </cell>
          <cell r="G171">
            <v>49</v>
          </cell>
          <cell r="H171">
            <v>19</v>
          </cell>
          <cell r="I171">
            <v>86896</v>
          </cell>
          <cell r="J171">
            <v>25</v>
          </cell>
          <cell r="K171">
            <v>51.02</v>
          </cell>
          <cell r="L171">
            <v>28.95</v>
          </cell>
          <cell r="M171">
            <v>-18.75</v>
          </cell>
        </row>
        <row r="172">
          <cell r="A172">
            <v>42965</v>
          </cell>
          <cell r="B172">
            <v>1755.45</v>
          </cell>
          <cell r="C172">
            <v>1771</v>
          </cell>
          <cell r="D172">
            <v>1755.45</v>
          </cell>
          <cell r="E172">
            <v>1771</v>
          </cell>
          <cell r="F172">
            <v>1766.6733668341701</v>
          </cell>
          <cell r="G172">
            <v>199</v>
          </cell>
          <cell r="H172">
            <v>20</v>
          </cell>
          <cell r="I172">
            <v>351568</v>
          </cell>
          <cell r="J172">
            <v>138</v>
          </cell>
          <cell r="K172">
            <v>69.349999999999994</v>
          </cell>
          <cell r="L172">
            <v>15.55</v>
          </cell>
          <cell r="M172">
            <v>15.55</v>
          </cell>
        </row>
        <row r="173">
          <cell r="A173">
            <v>42964</v>
          </cell>
          <cell r="B173">
            <v>1770</v>
          </cell>
          <cell r="C173">
            <v>1794.95</v>
          </cell>
          <cell r="D173">
            <v>1768</v>
          </cell>
          <cell r="E173">
            <v>1774.2</v>
          </cell>
          <cell r="F173">
            <v>1774.87394957983</v>
          </cell>
          <cell r="G173">
            <v>119</v>
          </cell>
          <cell r="H173">
            <v>19</v>
          </cell>
          <cell r="I173">
            <v>211210</v>
          </cell>
          <cell r="J173">
            <v>108</v>
          </cell>
          <cell r="K173">
            <v>90.76</v>
          </cell>
          <cell r="L173">
            <v>26.95</v>
          </cell>
          <cell r="M173">
            <v>4.2</v>
          </cell>
        </row>
        <row r="174">
          <cell r="A174">
            <v>42963</v>
          </cell>
          <cell r="B174">
            <v>1731.75</v>
          </cell>
          <cell r="C174">
            <v>1794</v>
          </cell>
          <cell r="D174">
            <v>1731.75</v>
          </cell>
          <cell r="E174">
            <v>1777.95</v>
          </cell>
          <cell r="F174">
            <v>1771.7030075187899</v>
          </cell>
          <cell r="G174">
            <v>798</v>
          </cell>
          <cell r="H174">
            <v>50</v>
          </cell>
          <cell r="I174">
            <v>1413819</v>
          </cell>
          <cell r="J174">
            <v>188</v>
          </cell>
          <cell r="K174">
            <v>23.56</v>
          </cell>
          <cell r="L174">
            <v>62.25</v>
          </cell>
          <cell r="M174">
            <v>46.2</v>
          </cell>
        </row>
        <row r="175">
          <cell r="A175">
            <v>42961</v>
          </cell>
          <cell r="B175">
            <v>1745</v>
          </cell>
          <cell r="C175">
            <v>1788</v>
          </cell>
          <cell r="D175">
            <v>1731.25</v>
          </cell>
          <cell r="E175">
            <v>1746.85</v>
          </cell>
          <cell r="F175">
            <v>1764.4936479128801</v>
          </cell>
          <cell r="G175">
            <v>1102</v>
          </cell>
          <cell r="H175">
            <v>21</v>
          </cell>
          <cell r="I175">
            <v>1944472</v>
          </cell>
          <cell r="J175">
            <v>50</v>
          </cell>
          <cell r="K175">
            <v>4.54</v>
          </cell>
          <cell r="L175">
            <v>56.75</v>
          </cell>
          <cell r="M175">
            <v>1.85</v>
          </cell>
        </row>
        <row r="176">
          <cell r="A176">
            <v>42958</v>
          </cell>
          <cell r="B176">
            <v>1752.3</v>
          </cell>
          <cell r="C176">
            <v>1787.05</v>
          </cell>
          <cell r="D176">
            <v>1745</v>
          </cell>
          <cell r="E176">
            <v>1760.1</v>
          </cell>
          <cell r="F176">
            <v>1767.9871794871699</v>
          </cell>
          <cell r="G176">
            <v>156</v>
          </cell>
          <cell r="H176">
            <v>26</v>
          </cell>
          <cell r="I176">
            <v>275806</v>
          </cell>
          <cell r="J176">
            <v>131</v>
          </cell>
          <cell r="K176">
            <v>83.97</v>
          </cell>
          <cell r="L176">
            <v>42.05</v>
          </cell>
          <cell r="M176">
            <v>7.8</v>
          </cell>
        </row>
        <row r="177">
          <cell r="A177">
            <v>42957</v>
          </cell>
          <cell r="B177">
            <v>1810</v>
          </cell>
          <cell r="C177">
            <v>1828.95</v>
          </cell>
          <cell r="D177">
            <v>1770</v>
          </cell>
          <cell r="E177">
            <v>1775.9</v>
          </cell>
          <cell r="F177">
            <v>1786.75177304964</v>
          </cell>
          <cell r="G177">
            <v>282</v>
          </cell>
          <cell r="H177">
            <v>56</v>
          </cell>
          <cell r="I177">
            <v>503864</v>
          </cell>
          <cell r="J177">
            <v>215</v>
          </cell>
          <cell r="K177">
            <v>76.239999999999995</v>
          </cell>
          <cell r="L177">
            <v>58.95</v>
          </cell>
          <cell r="M177">
            <v>-34.1</v>
          </cell>
        </row>
        <row r="178">
          <cell r="A178">
            <v>42956</v>
          </cell>
          <cell r="B178">
            <v>1816.05</v>
          </cell>
          <cell r="C178">
            <v>1826</v>
          </cell>
          <cell r="D178">
            <v>1793</v>
          </cell>
          <cell r="E178">
            <v>1797.65</v>
          </cell>
          <cell r="F178">
            <v>1812.9848484848401</v>
          </cell>
          <cell r="G178">
            <v>66</v>
          </cell>
          <cell r="H178">
            <v>18</v>
          </cell>
          <cell r="I178">
            <v>119657</v>
          </cell>
          <cell r="J178">
            <v>40</v>
          </cell>
          <cell r="K178">
            <v>60.61</v>
          </cell>
          <cell r="L178">
            <v>33</v>
          </cell>
          <cell r="M178">
            <v>-18.399999999999999</v>
          </cell>
        </row>
        <row r="179">
          <cell r="A179">
            <v>42955</v>
          </cell>
          <cell r="B179">
            <v>1824.75</v>
          </cell>
          <cell r="C179">
            <v>1825.15</v>
          </cell>
          <cell r="D179">
            <v>1823.8</v>
          </cell>
          <cell r="E179">
            <v>1823.8</v>
          </cell>
          <cell r="F179">
            <v>1824.0909090908999</v>
          </cell>
          <cell r="G179">
            <v>11</v>
          </cell>
          <cell r="H179">
            <v>3</v>
          </cell>
          <cell r="I179">
            <v>20065</v>
          </cell>
          <cell r="J179">
            <v>11</v>
          </cell>
          <cell r="K179">
            <v>100</v>
          </cell>
          <cell r="L179">
            <v>1.35</v>
          </cell>
          <cell r="M179">
            <v>-0.95</v>
          </cell>
        </row>
        <row r="180">
          <cell r="A180">
            <v>42954</v>
          </cell>
          <cell r="B180">
            <v>1820</v>
          </cell>
          <cell r="C180">
            <v>1830</v>
          </cell>
          <cell r="D180">
            <v>1820</v>
          </cell>
          <cell r="E180">
            <v>1820.5</v>
          </cell>
          <cell r="F180">
            <v>1820.5</v>
          </cell>
          <cell r="G180">
            <v>20</v>
          </cell>
          <cell r="H180">
            <v>3</v>
          </cell>
          <cell r="I180">
            <v>36410</v>
          </cell>
          <cell r="J180">
            <v>20</v>
          </cell>
          <cell r="K180">
            <v>100</v>
          </cell>
          <cell r="L180">
            <v>10</v>
          </cell>
          <cell r="M180">
            <v>0.5</v>
          </cell>
        </row>
        <row r="181">
          <cell r="A181">
            <v>42951</v>
          </cell>
          <cell r="B181">
            <v>1795</v>
          </cell>
          <cell r="C181">
            <v>1826.95</v>
          </cell>
          <cell r="D181">
            <v>1781</v>
          </cell>
          <cell r="E181">
            <v>1810</v>
          </cell>
          <cell r="F181">
            <v>1802.86972477064</v>
          </cell>
          <cell r="G181">
            <v>545</v>
          </cell>
          <cell r="H181">
            <v>22</v>
          </cell>
          <cell r="I181">
            <v>982564</v>
          </cell>
          <cell r="J181">
            <v>101</v>
          </cell>
          <cell r="K181">
            <v>18.53</v>
          </cell>
          <cell r="L181">
            <v>45.95</v>
          </cell>
          <cell r="M181">
            <v>15</v>
          </cell>
        </row>
        <row r="182">
          <cell r="A182">
            <v>42950</v>
          </cell>
          <cell r="B182">
            <v>1800.95</v>
          </cell>
          <cell r="C182">
            <v>1800.95</v>
          </cell>
          <cell r="D182">
            <v>1790</v>
          </cell>
          <cell r="E182">
            <v>1794.9</v>
          </cell>
          <cell r="F182">
            <v>1793.24605678233</v>
          </cell>
          <cell r="G182">
            <v>317</v>
          </cell>
          <cell r="H182">
            <v>27</v>
          </cell>
          <cell r="I182">
            <v>568459</v>
          </cell>
          <cell r="J182">
            <v>113</v>
          </cell>
          <cell r="K182">
            <v>35.65</v>
          </cell>
          <cell r="L182">
            <v>10.95</v>
          </cell>
          <cell r="M182">
            <v>-6.05</v>
          </cell>
        </row>
        <row r="183">
          <cell r="A183">
            <v>42949</v>
          </cell>
          <cell r="B183">
            <v>1790.1</v>
          </cell>
          <cell r="C183">
            <v>1820</v>
          </cell>
          <cell r="D183">
            <v>1767</v>
          </cell>
          <cell r="E183">
            <v>1815.9</v>
          </cell>
          <cell r="F183">
            <v>1792.7784011220101</v>
          </cell>
          <cell r="G183">
            <v>1426</v>
          </cell>
          <cell r="H183">
            <v>74</v>
          </cell>
          <cell r="I183">
            <v>2556502</v>
          </cell>
          <cell r="J183">
            <v>166</v>
          </cell>
          <cell r="K183">
            <v>11.64</v>
          </cell>
          <cell r="L183">
            <v>53</v>
          </cell>
          <cell r="M183">
            <v>25.8</v>
          </cell>
        </row>
        <row r="184">
          <cell r="A184">
            <v>42948</v>
          </cell>
          <cell r="B184">
            <v>1794.15</v>
          </cell>
          <cell r="C184">
            <v>1804</v>
          </cell>
          <cell r="D184">
            <v>1755</v>
          </cell>
          <cell r="E184">
            <v>1789.85</v>
          </cell>
          <cell r="F184">
            <v>1784.3779527559</v>
          </cell>
          <cell r="G184">
            <v>1016</v>
          </cell>
          <cell r="H184">
            <v>71</v>
          </cell>
          <cell r="I184">
            <v>1812928</v>
          </cell>
          <cell r="J184">
            <v>684</v>
          </cell>
          <cell r="K184">
            <v>67.319999999999993</v>
          </cell>
          <cell r="L184">
            <v>49</v>
          </cell>
          <cell r="M184">
            <v>-4.3</v>
          </cell>
        </row>
        <row r="185">
          <cell r="A185">
            <v>42947</v>
          </cell>
          <cell r="B185">
            <v>1790.8</v>
          </cell>
          <cell r="C185">
            <v>1822</v>
          </cell>
          <cell r="D185">
            <v>1773</v>
          </cell>
          <cell r="E185">
            <v>1801.2</v>
          </cell>
          <cell r="F185">
            <v>1796.8136779752199</v>
          </cell>
          <cell r="G185">
            <v>1857</v>
          </cell>
          <cell r="H185">
            <v>100</v>
          </cell>
          <cell r="I185">
            <v>3336683</v>
          </cell>
          <cell r="J185">
            <v>503</v>
          </cell>
          <cell r="K185">
            <v>27.09</v>
          </cell>
          <cell r="L185">
            <v>49</v>
          </cell>
          <cell r="M185">
            <v>10.4</v>
          </cell>
        </row>
        <row r="186">
          <cell r="A186">
            <v>42944</v>
          </cell>
          <cell r="B186">
            <v>1773.1</v>
          </cell>
          <cell r="C186">
            <v>1815.4</v>
          </cell>
          <cell r="D186">
            <v>1773.1</v>
          </cell>
          <cell r="E186">
            <v>1790.3</v>
          </cell>
          <cell r="F186">
            <v>1792.5383759732999</v>
          </cell>
          <cell r="G186">
            <v>899</v>
          </cell>
          <cell r="H186">
            <v>45</v>
          </cell>
          <cell r="I186">
            <v>1611492</v>
          </cell>
          <cell r="J186">
            <v>229</v>
          </cell>
          <cell r="K186">
            <v>25.47</v>
          </cell>
          <cell r="L186">
            <v>42.3</v>
          </cell>
          <cell r="M186">
            <v>17.2</v>
          </cell>
        </row>
        <row r="187">
          <cell r="A187">
            <v>42943</v>
          </cell>
          <cell r="B187">
            <v>1794.1</v>
          </cell>
          <cell r="C187">
            <v>1816</v>
          </cell>
          <cell r="D187">
            <v>1780</v>
          </cell>
          <cell r="E187">
            <v>1783.35</v>
          </cell>
          <cell r="F187">
            <v>1805.9817708333301</v>
          </cell>
          <cell r="G187">
            <v>384</v>
          </cell>
          <cell r="H187">
            <v>19</v>
          </cell>
          <cell r="I187">
            <v>693497</v>
          </cell>
          <cell r="J187">
            <v>62</v>
          </cell>
          <cell r="K187">
            <v>16.149999999999999</v>
          </cell>
          <cell r="L187">
            <v>36</v>
          </cell>
          <cell r="M187">
            <v>-10.75</v>
          </cell>
        </row>
        <row r="188">
          <cell r="A188">
            <v>42942</v>
          </cell>
          <cell r="B188">
            <v>1773</v>
          </cell>
          <cell r="C188">
            <v>1848</v>
          </cell>
          <cell r="D188">
            <v>1762.3</v>
          </cell>
          <cell r="E188">
            <v>1801.4</v>
          </cell>
          <cell r="F188">
            <v>1780.22800844475</v>
          </cell>
          <cell r="G188">
            <v>1421</v>
          </cell>
          <cell r="H188">
            <v>61</v>
          </cell>
          <cell r="I188">
            <v>2529704</v>
          </cell>
          <cell r="J188">
            <v>676</v>
          </cell>
          <cell r="K188">
            <v>47.57</v>
          </cell>
          <cell r="L188">
            <v>85.7</v>
          </cell>
          <cell r="M188">
            <v>28.4</v>
          </cell>
        </row>
        <row r="189">
          <cell r="A189">
            <v>42941</v>
          </cell>
          <cell r="B189">
            <v>1815</v>
          </cell>
          <cell r="C189">
            <v>1815</v>
          </cell>
          <cell r="D189">
            <v>1776</v>
          </cell>
          <cell r="E189">
            <v>1783.95</v>
          </cell>
          <cell r="F189">
            <v>1786.6082474226801</v>
          </cell>
          <cell r="G189">
            <v>582</v>
          </cell>
          <cell r="H189">
            <v>104</v>
          </cell>
          <cell r="I189">
            <v>1039806</v>
          </cell>
          <cell r="J189">
            <v>341</v>
          </cell>
          <cell r="K189">
            <v>58.59</v>
          </cell>
          <cell r="L189">
            <v>39</v>
          </cell>
          <cell r="M189">
            <v>-31.05</v>
          </cell>
        </row>
        <row r="190">
          <cell r="A190">
            <v>42940</v>
          </cell>
          <cell r="B190">
            <v>1934.8</v>
          </cell>
          <cell r="C190">
            <v>1940</v>
          </cell>
          <cell r="D190">
            <v>1830</v>
          </cell>
          <cell r="E190">
            <v>1837.2</v>
          </cell>
          <cell r="F190">
            <v>1876.0075187969901</v>
          </cell>
          <cell r="G190">
            <v>931</v>
          </cell>
          <cell r="H190">
            <v>170</v>
          </cell>
          <cell r="I190">
            <v>1746563</v>
          </cell>
          <cell r="J190">
            <v>307</v>
          </cell>
          <cell r="K190">
            <v>32.979999999999997</v>
          </cell>
          <cell r="L190">
            <v>110</v>
          </cell>
          <cell r="M190">
            <v>-97.6</v>
          </cell>
        </row>
        <row r="191">
          <cell r="A191">
            <v>42937</v>
          </cell>
          <cell r="B191">
            <v>1856.15</v>
          </cell>
          <cell r="C191">
            <v>1908</v>
          </cell>
          <cell r="D191">
            <v>1833.8</v>
          </cell>
          <cell r="E191">
            <v>1879.5</v>
          </cell>
          <cell r="F191">
            <v>1880.23239436619</v>
          </cell>
          <cell r="G191">
            <v>1562</v>
          </cell>
          <cell r="H191">
            <v>93</v>
          </cell>
          <cell r="I191">
            <v>2936923</v>
          </cell>
          <cell r="J191">
            <v>342</v>
          </cell>
          <cell r="K191">
            <v>21.9</v>
          </cell>
          <cell r="L191">
            <v>74.2</v>
          </cell>
          <cell r="M191">
            <v>23.35</v>
          </cell>
        </row>
        <row r="192">
          <cell r="A192">
            <v>42936</v>
          </cell>
          <cell r="B192">
            <v>1869.55</v>
          </cell>
          <cell r="C192">
            <v>1901.95</v>
          </cell>
          <cell r="D192">
            <v>1867.05</v>
          </cell>
          <cell r="E192">
            <v>1892.15</v>
          </cell>
          <cell r="F192">
            <v>1889.44736842105</v>
          </cell>
          <cell r="G192">
            <v>304</v>
          </cell>
          <cell r="H192">
            <v>49</v>
          </cell>
          <cell r="I192">
            <v>574392</v>
          </cell>
          <cell r="J192">
            <v>172</v>
          </cell>
          <cell r="K192">
            <v>56.58</v>
          </cell>
          <cell r="L192">
            <v>34.9</v>
          </cell>
          <cell r="M192">
            <v>22.6</v>
          </cell>
        </row>
        <row r="193">
          <cell r="A193">
            <v>42935</v>
          </cell>
          <cell r="B193">
            <v>1902.25</v>
          </cell>
          <cell r="C193">
            <v>1919</v>
          </cell>
          <cell r="D193">
            <v>1859.8</v>
          </cell>
          <cell r="E193">
            <v>1882.05</v>
          </cell>
          <cell r="F193">
            <v>1883.49773755656</v>
          </cell>
          <cell r="G193">
            <v>221</v>
          </cell>
          <cell r="H193">
            <v>36</v>
          </cell>
          <cell r="I193">
            <v>416253</v>
          </cell>
          <cell r="J193">
            <v>36</v>
          </cell>
          <cell r="K193">
            <v>16.29</v>
          </cell>
          <cell r="L193">
            <v>59.2</v>
          </cell>
          <cell r="M193">
            <v>-20.2</v>
          </cell>
        </row>
        <row r="194">
          <cell r="A194">
            <v>42934</v>
          </cell>
          <cell r="B194">
            <v>1962.05</v>
          </cell>
          <cell r="C194">
            <v>1974.4</v>
          </cell>
          <cell r="D194">
            <v>1892.55</v>
          </cell>
          <cell r="E194">
            <v>1899.5</v>
          </cell>
          <cell r="F194">
            <v>1925.4069548872101</v>
          </cell>
          <cell r="G194">
            <v>1064</v>
          </cell>
          <cell r="H194">
            <v>189</v>
          </cell>
          <cell r="I194">
            <v>2048633</v>
          </cell>
          <cell r="J194">
            <v>467</v>
          </cell>
          <cell r="K194">
            <v>43.89</v>
          </cell>
          <cell r="L194">
            <v>81.849999999999994</v>
          </cell>
          <cell r="M194">
            <v>-62.55</v>
          </cell>
        </row>
        <row r="195">
          <cell r="A195">
            <v>42933</v>
          </cell>
          <cell r="B195">
            <v>1962.85</v>
          </cell>
          <cell r="C195">
            <v>1990</v>
          </cell>
          <cell r="D195">
            <v>1958.8</v>
          </cell>
          <cell r="E195">
            <v>1973.3</v>
          </cell>
          <cell r="F195">
            <v>1976.38407079646</v>
          </cell>
          <cell r="G195">
            <v>565</v>
          </cell>
          <cell r="H195">
            <v>96</v>
          </cell>
          <cell r="I195">
            <v>1116657</v>
          </cell>
          <cell r="J195">
            <v>386</v>
          </cell>
          <cell r="K195">
            <v>68.319999999999993</v>
          </cell>
          <cell r="L195">
            <v>31.2</v>
          </cell>
          <cell r="M195">
            <v>10.45</v>
          </cell>
        </row>
        <row r="196">
          <cell r="A196">
            <v>42930</v>
          </cell>
          <cell r="B196">
            <v>2028.25</v>
          </cell>
          <cell r="C196">
            <v>2060</v>
          </cell>
          <cell r="D196">
            <v>1954</v>
          </cell>
          <cell r="E196">
            <v>1965.3</v>
          </cell>
          <cell r="F196">
            <v>2004.60222696043</v>
          </cell>
          <cell r="G196">
            <v>4221</v>
          </cell>
          <cell r="H196">
            <v>633</v>
          </cell>
          <cell r="I196">
            <v>8461426</v>
          </cell>
          <cell r="J196">
            <v>1523</v>
          </cell>
          <cell r="K196">
            <v>36.08</v>
          </cell>
          <cell r="L196">
            <v>106</v>
          </cell>
          <cell r="M196">
            <v>-62.95</v>
          </cell>
        </row>
        <row r="197">
          <cell r="A197">
            <v>42929</v>
          </cell>
          <cell r="B197">
            <v>1757.1</v>
          </cell>
          <cell r="C197">
            <v>2102.4</v>
          </cell>
          <cell r="D197">
            <v>1757.1</v>
          </cell>
          <cell r="E197">
            <v>2017.7</v>
          </cell>
          <cell r="F197">
            <v>2012.7364684465999</v>
          </cell>
          <cell r="G197">
            <v>16480</v>
          </cell>
          <cell r="H197">
            <v>1966</v>
          </cell>
          <cell r="I197">
            <v>33169897</v>
          </cell>
          <cell r="J197">
            <v>5342</v>
          </cell>
          <cell r="K197">
            <v>32.42</v>
          </cell>
          <cell r="L197">
            <v>345.3</v>
          </cell>
          <cell r="M197">
            <v>260.60000000000002</v>
          </cell>
        </row>
        <row r="198">
          <cell r="A198">
            <v>42928</v>
          </cell>
          <cell r="B198">
            <v>1755</v>
          </cell>
          <cell r="C198">
            <v>1766</v>
          </cell>
          <cell r="D198">
            <v>1740</v>
          </cell>
          <cell r="E198">
            <v>1752</v>
          </cell>
          <cell r="F198">
            <v>1758.2421052631501</v>
          </cell>
          <cell r="G198">
            <v>285</v>
          </cell>
          <cell r="H198">
            <v>41</v>
          </cell>
          <cell r="I198">
            <v>501099</v>
          </cell>
          <cell r="J198">
            <v>157</v>
          </cell>
          <cell r="K198">
            <v>55.09</v>
          </cell>
          <cell r="L198">
            <v>26</v>
          </cell>
          <cell r="M198">
            <v>-3</v>
          </cell>
        </row>
        <row r="199">
          <cell r="A199">
            <v>42927</v>
          </cell>
          <cell r="B199">
            <v>1752.15</v>
          </cell>
          <cell r="C199">
            <v>1785.8</v>
          </cell>
          <cell r="D199">
            <v>1750</v>
          </cell>
          <cell r="E199">
            <v>1765.4</v>
          </cell>
          <cell r="F199">
            <v>1762.0063291139199</v>
          </cell>
          <cell r="G199">
            <v>158</v>
          </cell>
          <cell r="H199">
            <v>22</v>
          </cell>
          <cell r="I199">
            <v>278397</v>
          </cell>
          <cell r="J199">
            <v>136</v>
          </cell>
          <cell r="K199">
            <v>86.08</v>
          </cell>
          <cell r="L199">
            <v>35.799999999999997</v>
          </cell>
          <cell r="M199">
            <v>13.25</v>
          </cell>
        </row>
        <row r="200">
          <cell r="A200">
            <v>42926</v>
          </cell>
          <cell r="B200">
            <v>1735</v>
          </cell>
          <cell r="C200">
            <v>1759</v>
          </cell>
          <cell r="D200">
            <v>1726</v>
          </cell>
          <cell r="E200">
            <v>1746.95</v>
          </cell>
          <cell r="F200">
            <v>1744.6391752577299</v>
          </cell>
          <cell r="G200">
            <v>194</v>
          </cell>
          <cell r="H200">
            <v>24</v>
          </cell>
          <cell r="I200">
            <v>338460</v>
          </cell>
          <cell r="J200">
            <v>182</v>
          </cell>
          <cell r="K200">
            <v>93.81</v>
          </cell>
          <cell r="L200">
            <v>33</v>
          </cell>
          <cell r="M200">
            <v>11.95</v>
          </cell>
        </row>
        <row r="201">
          <cell r="A201">
            <v>42923</v>
          </cell>
          <cell r="B201">
            <v>1770</v>
          </cell>
          <cell r="C201">
            <v>1770</v>
          </cell>
          <cell r="D201">
            <v>1730</v>
          </cell>
          <cell r="E201">
            <v>1748.8</v>
          </cell>
          <cell r="F201">
            <v>1745.65159574468</v>
          </cell>
          <cell r="G201">
            <v>752</v>
          </cell>
          <cell r="H201">
            <v>46</v>
          </cell>
          <cell r="I201">
            <v>1312730</v>
          </cell>
          <cell r="J201">
            <v>626</v>
          </cell>
          <cell r="K201">
            <v>83.24</v>
          </cell>
          <cell r="L201">
            <v>40</v>
          </cell>
          <cell r="M201">
            <v>-21.2</v>
          </cell>
        </row>
        <row r="202">
          <cell r="A202">
            <v>42922</v>
          </cell>
          <cell r="B202">
            <v>1748.85</v>
          </cell>
          <cell r="C202">
            <v>1774.95</v>
          </cell>
          <cell r="D202">
            <v>1748.85</v>
          </cell>
          <cell r="E202">
            <v>1760</v>
          </cell>
          <cell r="F202">
            <v>1759.29900332225</v>
          </cell>
          <cell r="G202">
            <v>301</v>
          </cell>
          <cell r="H202">
            <v>49</v>
          </cell>
          <cell r="I202">
            <v>529549</v>
          </cell>
          <cell r="J202">
            <v>73</v>
          </cell>
          <cell r="K202">
            <v>24.25</v>
          </cell>
          <cell r="L202">
            <v>26.1</v>
          </cell>
          <cell r="M202">
            <v>11.15</v>
          </cell>
        </row>
        <row r="203">
          <cell r="A203">
            <v>42921</v>
          </cell>
          <cell r="B203">
            <v>1758</v>
          </cell>
          <cell r="C203">
            <v>1764.65</v>
          </cell>
          <cell r="D203">
            <v>1756</v>
          </cell>
          <cell r="E203">
            <v>1756</v>
          </cell>
          <cell r="F203">
            <v>1757.9466666666599</v>
          </cell>
          <cell r="G203">
            <v>75</v>
          </cell>
          <cell r="H203">
            <v>7</v>
          </cell>
          <cell r="I203">
            <v>131846</v>
          </cell>
          <cell r="J203">
            <v>75</v>
          </cell>
          <cell r="K203">
            <v>100</v>
          </cell>
          <cell r="L203">
            <v>8.65</v>
          </cell>
          <cell r="M203">
            <v>-2</v>
          </cell>
        </row>
        <row r="204">
          <cell r="A204">
            <v>42920</v>
          </cell>
          <cell r="B204">
            <v>1790</v>
          </cell>
          <cell r="C204">
            <v>1790</v>
          </cell>
          <cell r="D204">
            <v>1764</v>
          </cell>
          <cell r="E204">
            <v>1764</v>
          </cell>
          <cell r="F204">
            <v>1783.6024096385499</v>
          </cell>
          <cell r="G204">
            <v>83</v>
          </cell>
          <cell r="H204">
            <v>11</v>
          </cell>
          <cell r="I204">
            <v>148039</v>
          </cell>
          <cell r="J204">
            <v>57</v>
          </cell>
          <cell r="K204">
            <v>68.67</v>
          </cell>
          <cell r="L204">
            <v>26</v>
          </cell>
          <cell r="M204">
            <v>-26</v>
          </cell>
        </row>
        <row r="205">
          <cell r="A205">
            <v>42919</v>
          </cell>
          <cell r="B205">
            <v>1752.5</v>
          </cell>
          <cell r="C205">
            <v>1762.05</v>
          </cell>
          <cell r="D205">
            <v>1750</v>
          </cell>
          <cell r="E205">
            <v>1750</v>
          </cell>
          <cell r="F205">
            <v>1752.5460526315701</v>
          </cell>
          <cell r="G205">
            <v>152</v>
          </cell>
          <cell r="H205">
            <v>4</v>
          </cell>
          <cell r="I205">
            <v>266387</v>
          </cell>
          <cell r="J205">
            <v>150</v>
          </cell>
          <cell r="K205">
            <v>98.68</v>
          </cell>
          <cell r="L205">
            <v>12.05</v>
          </cell>
          <cell r="M205">
            <v>-2.5</v>
          </cell>
        </row>
        <row r="206">
          <cell r="A206">
            <v>42916</v>
          </cell>
          <cell r="B206">
            <v>1752</v>
          </cell>
          <cell r="C206">
            <v>1760</v>
          </cell>
          <cell r="D206">
            <v>1732.25</v>
          </cell>
          <cell r="E206">
            <v>1754.25</v>
          </cell>
          <cell r="F206">
            <v>1754.05586592178</v>
          </cell>
          <cell r="G206">
            <v>179</v>
          </cell>
          <cell r="H206">
            <v>29</v>
          </cell>
          <cell r="I206">
            <v>313976</v>
          </cell>
          <cell r="J206">
            <v>131</v>
          </cell>
          <cell r="K206">
            <v>73.180000000000007</v>
          </cell>
          <cell r="L206">
            <v>27.75</v>
          </cell>
          <cell r="M206">
            <v>2.25</v>
          </cell>
        </row>
        <row r="207">
          <cell r="A207">
            <v>42915</v>
          </cell>
          <cell r="B207">
            <v>1765.05</v>
          </cell>
          <cell r="C207">
            <v>1765.05</v>
          </cell>
          <cell r="D207">
            <v>1746.05</v>
          </cell>
          <cell r="E207">
            <v>1751.45</v>
          </cell>
          <cell r="F207">
            <v>1756.23529411764</v>
          </cell>
          <cell r="G207">
            <v>17</v>
          </cell>
          <cell r="H207">
            <v>4</v>
          </cell>
          <cell r="I207">
            <v>29856</v>
          </cell>
          <cell r="J207">
            <v>16</v>
          </cell>
          <cell r="K207">
            <v>94.12</v>
          </cell>
          <cell r="L207">
            <v>19</v>
          </cell>
          <cell r="M207">
            <v>-13.6</v>
          </cell>
        </row>
        <row r="208">
          <cell r="A208">
            <v>42914</v>
          </cell>
          <cell r="B208">
            <v>1740</v>
          </cell>
          <cell r="C208">
            <v>1800</v>
          </cell>
          <cell r="D208">
            <v>1728.75</v>
          </cell>
          <cell r="E208">
            <v>1767.5</v>
          </cell>
          <cell r="F208">
            <v>1780.0773480662899</v>
          </cell>
          <cell r="G208">
            <v>181</v>
          </cell>
          <cell r="H208">
            <v>35</v>
          </cell>
          <cell r="I208">
            <v>322194</v>
          </cell>
          <cell r="J208">
            <v>35</v>
          </cell>
          <cell r="K208">
            <v>19.34</v>
          </cell>
          <cell r="L208">
            <v>71.25</v>
          </cell>
          <cell r="M208">
            <v>27.5</v>
          </cell>
        </row>
        <row r="209">
          <cell r="A209">
            <v>42913</v>
          </cell>
          <cell r="B209">
            <v>1725.05</v>
          </cell>
          <cell r="C209">
            <v>1745</v>
          </cell>
          <cell r="D209">
            <v>1725</v>
          </cell>
          <cell r="E209">
            <v>1725</v>
          </cell>
          <cell r="F209">
            <v>1725.57142857142</v>
          </cell>
          <cell r="G209">
            <v>105</v>
          </cell>
          <cell r="H209">
            <v>6</v>
          </cell>
          <cell r="I209">
            <v>181185</v>
          </cell>
          <cell r="J209">
            <v>104</v>
          </cell>
          <cell r="K209">
            <v>99.05</v>
          </cell>
          <cell r="L209">
            <v>20</v>
          </cell>
          <cell r="M209">
            <v>-0.05</v>
          </cell>
        </row>
        <row r="210">
          <cell r="A210">
            <v>42909</v>
          </cell>
          <cell r="B210">
            <v>1736</v>
          </cell>
          <cell r="C210">
            <v>1766</v>
          </cell>
          <cell r="D210">
            <v>1736</v>
          </cell>
          <cell r="E210">
            <v>1750.25</v>
          </cell>
          <cell r="F210">
            <v>1752.40425531914</v>
          </cell>
          <cell r="G210">
            <v>282</v>
          </cell>
          <cell r="H210">
            <v>29</v>
          </cell>
          <cell r="I210">
            <v>494178</v>
          </cell>
          <cell r="J210">
            <v>207</v>
          </cell>
          <cell r="K210">
            <v>73.400000000000006</v>
          </cell>
          <cell r="L210">
            <v>30</v>
          </cell>
          <cell r="M210">
            <v>14.25</v>
          </cell>
        </row>
        <row r="211">
          <cell r="A211">
            <v>42908</v>
          </cell>
          <cell r="B211">
            <v>1786.45</v>
          </cell>
          <cell r="C211">
            <v>1805</v>
          </cell>
          <cell r="D211">
            <v>1770</v>
          </cell>
          <cell r="E211">
            <v>1770</v>
          </cell>
          <cell r="F211">
            <v>1801.39446366782</v>
          </cell>
          <cell r="G211">
            <v>578</v>
          </cell>
          <cell r="H211">
            <v>32</v>
          </cell>
          <cell r="I211">
            <v>1041206</v>
          </cell>
          <cell r="J211">
            <v>501</v>
          </cell>
          <cell r="K211">
            <v>86.68</v>
          </cell>
          <cell r="L211">
            <v>35</v>
          </cell>
          <cell r="M211">
            <v>-16.45</v>
          </cell>
        </row>
        <row r="212">
          <cell r="A212">
            <v>42907</v>
          </cell>
          <cell r="B212">
            <v>1775</v>
          </cell>
          <cell r="C212">
            <v>1775</v>
          </cell>
          <cell r="D212">
            <v>1770</v>
          </cell>
          <cell r="E212">
            <v>1770</v>
          </cell>
          <cell r="F212">
            <v>1771.6666666666599</v>
          </cell>
          <cell r="G212">
            <v>15</v>
          </cell>
          <cell r="H212">
            <v>4</v>
          </cell>
          <cell r="I212">
            <v>26575</v>
          </cell>
          <cell r="J212">
            <v>15</v>
          </cell>
          <cell r="K212">
            <v>100</v>
          </cell>
          <cell r="L212">
            <v>5</v>
          </cell>
          <cell r="M212">
            <v>-5</v>
          </cell>
        </row>
        <row r="213">
          <cell r="A213">
            <v>42906</v>
          </cell>
          <cell r="B213">
            <v>1750</v>
          </cell>
          <cell r="C213">
            <v>1790</v>
          </cell>
          <cell r="D213">
            <v>1742</v>
          </cell>
          <cell r="E213">
            <v>1770.35</v>
          </cell>
          <cell r="F213">
            <v>1769.3360655737699</v>
          </cell>
          <cell r="G213">
            <v>244</v>
          </cell>
          <cell r="H213">
            <v>26</v>
          </cell>
          <cell r="I213">
            <v>431718</v>
          </cell>
          <cell r="J213">
            <v>243</v>
          </cell>
          <cell r="K213">
            <v>99.59</v>
          </cell>
          <cell r="L213">
            <v>48</v>
          </cell>
          <cell r="M213">
            <v>20.350000000000001</v>
          </cell>
        </row>
        <row r="214">
          <cell r="A214">
            <v>42905</v>
          </cell>
          <cell r="B214">
            <v>1750</v>
          </cell>
          <cell r="C214">
            <v>1750</v>
          </cell>
          <cell r="D214">
            <v>1750</v>
          </cell>
          <cell r="E214">
            <v>1750</v>
          </cell>
          <cell r="F214">
            <v>1750</v>
          </cell>
          <cell r="G214">
            <v>25</v>
          </cell>
          <cell r="H214">
            <v>1</v>
          </cell>
          <cell r="I214">
            <v>43750</v>
          </cell>
          <cell r="J214">
            <v>25</v>
          </cell>
          <cell r="K214">
            <v>100</v>
          </cell>
          <cell r="L214">
            <v>0</v>
          </cell>
          <cell r="M214">
            <v>0</v>
          </cell>
        </row>
        <row r="215">
          <cell r="A215">
            <v>42902</v>
          </cell>
          <cell r="B215">
            <v>1730</v>
          </cell>
          <cell r="C215">
            <v>1769</v>
          </cell>
          <cell r="D215">
            <v>1725</v>
          </cell>
          <cell r="E215">
            <v>1740.65</v>
          </cell>
          <cell r="F215">
            <v>1751.28136531365</v>
          </cell>
          <cell r="G215">
            <v>1084</v>
          </cell>
          <cell r="H215">
            <v>24</v>
          </cell>
          <cell r="I215">
            <v>1898389</v>
          </cell>
          <cell r="J215">
            <v>67</v>
          </cell>
          <cell r="K215">
            <v>6.18</v>
          </cell>
          <cell r="L215">
            <v>44</v>
          </cell>
          <cell r="M215">
            <v>10.65</v>
          </cell>
        </row>
        <row r="216">
          <cell r="A216">
            <v>42901</v>
          </cell>
          <cell r="B216">
            <v>1720.6</v>
          </cell>
          <cell r="C216">
            <v>1778</v>
          </cell>
          <cell r="D216">
            <v>1708.1</v>
          </cell>
          <cell r="E216">
            <v>1725</v>
          </cell>
          <cell r="F216">
            <v>1746.14669223394</v>
          </cell>
          <cell r="G216">
            <v>2086</v>
          </cell>
          <cell r="H216">
            <v>20</v>
          </cell>
          <cell r="I216">
            <v>3642462</v>
          </cell>
          <cell r="J216">
            <v>20</v>
          </cell>
          <cell r="K216">
            <v>0.96</v>
          </cell>
          <cell r="L216">
            <v>69.900000000000006</v>
          </cell>
          <cell r="M216">
            <v>4.4000000000000004</v>
          </cell>
        </row>
        <row r="217">
          <cell r="A217">
            <v>42900</v>
          </cell>
          <cell r="B217">
            <v>1754.35</v>
          </cell>
          <cell r="C217">
            <v>1754.35</v>
          </cell>
          <cell r="D217">
            <v>1747.55</v>
          </cell>
          <cell r="E217">
            <v>1747.55</v>
          </cell>
          <cell r="F217">
            <v>1750.9</v>
          </cell>
          <cell r="G217">
            <v>10</v>
          </cell>
          <cell r="H217">
            <v>2</v>
          </cell>
          <cell r="I217">
            <v>17509</v>
          </cell>
          <cell r="J217">
            <v>5</v>
          </cell>
          <cell r="K217">
            <v>50</v>
          </cell>
          <cell r="L217">
            <v>6.8</v>
          </cell>
          <cell r="M217">
            <v>-6.8</v>
          </cell>
        </row>
        <row r="218">
          <cell r="A218">
            <v>42899</v>
          </cell>
          <cell r="B218">
            <v>1765</v>
          </cell>
          <cell r="C218">
            <v>1765</v>
          </cell>
          <cell r="D218">
            <v>1726</v>
          </cell>
          <cell r="E218">
            <v>1730</v>
          </cell>
          <cell r="F218">
            <v>1730.6964856229999</v>
          </cell>
          <cell r="G218">
            <v>313</v>
          </cell>
          <cell r="H218">
            <v>11</v>
          </cell>
          <cell r="I218">
            <v>541708</v>
          </cell>
          <cell r="J218">
            <v>273</v>
          </cell>
          <cell r="K218">
            <v>87.22</v>
          </cell>
          <cell r="L218">
            <v>39</v>
          </cell>
          <cell r="M218">
            <v>-35</v>
          </cell>
        </row>
        <row r="219">
          <cell r="A219">
            <v>42898</v>
          </cell>
          <cell r="B219">
            <v>1740</v>
          </cell>
          <cell r="C219">
            <v>1740</v>
          </cell>
          <cell r="D219">
            <v>1720</v>
          </cell>
          <cell r="E219">
            <v>1724.35</v>
          </cell>
          <cell r="F219">
            <v>1728.07171314741</v>
          </cell>
          <cell r="G219">
            <v>251</v>
          </cell>
          <cell r="H219">
            <v>21</v>
          </cell>
          <cell r="I219">
            <v>433746</v>
          </cell>
          <cell r="J219">
            <v>180</v>
          </cell>
          <cell r="K219">
            <v>71.709999999999994</v>
          </cell>
          <cell r="L219">
            <v>20</v>
          </cell>
          <cell r="M219">
            <v>-15.65</v>
          </cell>
        </row>
        <row r="220">
          <cell r="A220">
            <v>42895</v>
          </cell>
          <cell r="B220">
            <v>1749</v>
          </cell>
          <cell r="C220">
            <v>1775</v>
          </cell>
          <cell r="D220">
            <v>1749</v>
          </cell>
          <cell r="E220">
            <v>1767.55</v>
          </cell>
          <cell r="F220">
            <v>1761.0833333333301</v>
          </cell>
          <cell r="G220">
            <v>24</v>
          </cell>
          <cell r="H220">
            <v>9</v>
          </cell>
          <cell r="I220">
            <v>42266</v>
          </cell>
          <cell r="J220">
            <v>12</v>
          </cell>
          <cell r="K220">
            <v>50</v>
          </cell>
          <cell r="L220">
            <v>26</v>
          </cell>
          <cell r="M220">
            <v>18.55</v>
          </cell>
        </row>
        <row r="221">
          <cell r="A221">
            <v>42893</v>
          </cell>
          <cell r="B221">
            <v>1752.85</v>
          </cell>
          <cell r="C221">
            <v>1753.55</v>
          </cell>
          <cell r="D221">
            <v>1715</v>
          </cell>
          <cell r="E221">
            <v>1718.4</v>
          </cell>
          <cell r="F221">
            <v>1739.85681818181</v>
          </cell>
          <cell r="G221">
            <v>440</v>
          </cell>
          <cell r="H221">
            <v>56</v>
          </cell>
          <cell r="I221">
            <v>765537</v>
          </cell>
          <cell r="J221">
            <v>76</v>
          </cell>
          <cell r="K221">
            <v>17.27</v>
          </cell>
          <cell r="L221">
            <v>38.549999999999997</v>
          </cell>
          <cell r="M221">
            <v>-34.450000000000003</v>
          </cell>
        </row>
        <row r="222">
          <cell r="A222">
            <v>42892</v>
          </cell>
          <cell r="B222">
            <v>1745</v>
          </cell>
          <cell r="C222">
            <v>1745</v>
          </cell>
          <cell r="D222">
            <v>1719</v>
          </cell>
          <cell r="E222">
            <v>1736.15</v>
          </cell>
          <cell r="F222">
            <v>1739.875</v>
          </cell>
          <cell r="G222">
            <v>136</v>
          </cell>
          <cell r="H222">
            <v>29</v>
          </cell>
          <cell r="I222">
            <v>236623</v>
          </cell>
          <cell r="J222">
            <v>69</v>
          </cell>
          <cell r="K222">
            <v>50.74</v>
          </cell>
          <cell r="L222">
            <v>26</v>
          </cell>
          <cell r="M222">
            <v>-8.85</v>
          </cell>
        </row>
        <row r="223">
          <cell r="A223">
            <v>42891</v>
          </cell>
          <cell r="B223">
            <v>1780</v>
          </cell>
          <cell r="C223">
            <v>1785</v>
          </cell>
          <cell r="D223">
            <v>1730</v>
          </cell>
          <cell r="E223">
            <v>1751.35</v>
          </cell>
          <cell r="F223">
            <v>1750.6144578313199</v>
          </cell>
          <cell r="G223">
            <v>166</v>
          </cell>
          <cell r="H223">
            <v>16</v>
          </cell>
          <cell r="I223">
            <v>290602</v>
          </cell>
          <cell r="J223">
            <v>116</v>
          </cell>
          <cell r="K223">
            <v>69.88</v>
          </cell>
          <cell r="L223">
            <v>55</v>
          </cell>
          <cell r="M223">
            <v>-28.65</v>
          </cell>
        </row>
        <row r="224">
          <cell r="A224">
            <v>42888</v>
          </cell>
          <cell r="B224">
            <v>1775</v>
          </cell>
          <cell r="C224">
            <v>1778</v>
          </cell>
          <cell r="D224">
            <v>1763</v>
          </cell>
          <cell r="E224">
            <v>1778</v>
          </cell>
          <cell r="F224">
            <v>1775.9090909090901</v>
          </cell>
          <cell r="G224">
            <v>33</v>
          </cell>
          <cell r="H224">
            <v>5</v>
          </cell>
          <cell r="I224">
            <v>58605</v>
          </cell>
          <cell r="J224">
            <v>23</v>
          </cell>
          <cell r="K224">
            <v>69.7</v>
          </cell>
          <cell r="L224">
            <v>15</v>
          </cell>
          <cell r="M224">
            <v>3</v>
          </cell>
        </row>
        <row r="225">
          <cell r="A225">
            <v>42887</v>
          </cell>
          <cell r="B225">
            <v>1730</v>
          </cell>
          <cell r="C225">
            <v>1744.5</v>
          </cell>
          <cell r="D225">
            <v>1714</v>
          </cell>
          <cell r="E225">
            <v>1741.25</v>
          </cell>
          <cell r="F225">
            <v>1719.6315789473599</v>
          </cell>
          <cell r="G225">
            <v>114</v>
          </cell>
          <cell r="H225">
            <v>13</v>
          </cell>
          <cell r="I225">
            <v>196038</v>
          </cell>
          <cell r="J225">
            <v>101</v>
          </cell>
          <cell r="K225">
            <v>88.6</v>
          </cell>
          <cell r="L225">
            <v>30.5</v>
          </cell>
          <cell r="M225">
            <v>11.25</v>
          </cell>
        </row>
        <row r="226">
          <cell r="A226">
            <v>42886</v>
          </cell>
          <cell r="B226">
            <v>1700</v>
          </cell>
          <cell r="C226">
            <v>1714.05</v>
          </cell>
          <cell r="D226">
            <v>1700</v>
          </cell>
          <cell r="E226">
            <v>1714</v>
          </cell>
          <cell r="F226">
            <v>1712.8333333333301</v>
          </cell>
          <cell r="G226">
            <v>12</v>
          </cell>
          <cell r="H226">
            <v>4</v>
          </cell>
          <cell r="I226">
            <v>20554</v>
          </cell>
          <cell r="J226">
            <v>11</v>
          </cell>
          <cell r="K226">
            <v>91.67</v>
          </cell>
          <cell r="L226">
            <v>14.05</v>
          </cell>
          <cell r="M226">
            <v>14</v>
          </cell>
        </row>
        <row r="227">
          <cell r="A227">
            <v>42885</v>
          </cell>
          <cell r="B227">
            <v>1701.25</v>
          </cell>
          <cell r="C227">
            <v>1730</v>
          </cell>
          <cell r="D227">
            <v>1683</v>
          </cell>
          <cell r="E227">
            <v>1702.25</v>
          </cell>
          <cell r="F227">
            <v>1700.7377622377601</v>
          </cell>
          <cell r="G227">
            <v>286</v>
          </cell>
          <cell r="H227">
            <v>27</v>
          </cell>
          <cell r="I227">
            <v>486411</v>
          </cell>
          <cell r="J227">
            <v>255</v>
          </cell>
          <cell r="K227">
            <v>89.16</v>
          </cell>
          <cell r="L227">
            <v>47</v>
          </cell>
          <cell r="M227">
            <v>1</v>
          </cell>
        </row>
        <row r="228">
          <cell r="A228">
            <v>42884</v>
          </cell>
          <cell r="B228">
            <v>1744.95</v>
          </cell>
          <cell r="C228">
            <v>1744.95</v>
          </cell>
          <cell r="D228">
            <v>1705</v>
          </cell>
          <cell r="E228">
            <v>1716.8</v>
          </cell>
          <cell r="F228">
            <v>1721.64705882352</v>
          </cell>
          <cell r="G228">
            <v>51</v>
          </cell>
          <cell r="H228">
            <v>14</v>
          </cell>
          <cell r="I228">
            <v>87804</v>
          </cell>
          <cell r="J228">
            <v>35</v>
          </cell>
          <cell r="K228">
            <v>68.63</v>
          </cell>
          <cell r="L228">
            <v>39.950000000000003</v>
          </cell>
          <cell r="M228">
            <v>-28.15</v>
          </cell>
        </row>
        <row r="229">
          <cell r="A229">
            <v>42881</v>
          </cell>
          <cell r="B229">
            <v>1740</v>
          </cell>
          <cell r="C229">
            <v>1752</v>
          </cell>
          <cell r="D229">
            <v>1711</v>
          </cell>
          <cell r="E229">
            <v>1711</v>
          </cell>
          <cell r="F229">
            <v>1734.77419354838</v>
          </cell>
          <cell r="G229">
            <v>124</v>
          </cell>
          <cell r="H229">
            <v>18</v>
          </cell>
          <cell r="I229">
            <v>215112</v>
          </cell>
          <cell r="J229">
            <v>82</v>
          </cell>
          <cell r="K229">
            <v>66.13</v>
          </cell>
          <cell r="L229">
            <v>41</v>
          </cell>
          <cell r="M229">
            <v>-29</v>
          </cell>
        </row>
        <row r="230">
          <cell r="A230">
            <v>42880</v>
          </cell>
          <cell r="B230">
            <v>1714.05</v>
          </cell>
          <cell r="C230">
            <v>1715</v>
          </cell>
          <cell r="D230">
            <v>1714</v>
          </cell>
          <cell r="E230">
            <v>1715</v>
          </cell>
          <cell r="F230">
            <v>1714.1666666666599</v>
          </cell>
          <cell r="G230">
            <v>6</v>
          </cell>
          <cell r="H230">
            <v>3</v>
          </cell>
          <cell r="I230">
            <v>10285</v>
          </cell>
          <cell r="J230">
            <v>5</v>
          </cell>
          <cell r="K230">
            <v>83.33</v>
          </cell>
          <cell r="L230">
            <v>1</v>
          </cell>
          <cell r="M230">
            <v>0.95</v>
          </cell>
        </row>
        <row r="231">
          <cell r="A231">
            <v>42879</v>
          </cell>
          <cell r="B231">
            <v>1686.95</v>
          </cell>
          <cell r="C231">
            <v>1750.7</v>
          </cell>
          <cell r="D231">
            <v>1675</v>
          </cell>
          <cell r="E231">
            <v>1704.95</v>
          </cell>
          <cell r="F231">
            <v>1710.5009009009</v>
          </cell>
          <cell r="G231">
            <v>1110</v>
          </cell>
          <cell r="H231">
            <v>98</v>
          </cell>
          <cell r="I231">
            <v>1898656</v>
          </cell>
          <cell r="J231">
            <v>565</v>
          </cell>
          <cell r="K231">
            <v>50.9</v>
          </cell>
          <cell r="L231">
            <v>75.7</v>
          </cell>
          <cell r="M231">
            <v>18</v>
          </cell>
        </row>
        <row r="232">
          <cell r="A232">
            <v>42878</v>
          </cell>
          <cell r="B232">
            <v>1760</v>
          </cell>
          <cell r="C232">
            <v>1760</v>
          </cell>
          <cell r="D232">
            <v>1700</v>
          </cell>
          <cell r="E232">
            <v>1713</v>
          </cell>
          <cell r="F232">
            <v>1728.96774193548</v>
          </cell>
          <cell r="G232">
            <v>31</v>
          </cell>
          <cell r="H232">
            <v>9</v>
          </cell>
          <cell r="I232">
            <v>53598</v>
          </cell>
          <cell r="J232">
            <v>23</v>
          </cell>
          <cell r="K232">
            <v>74.19</v>
          </cell>
          <cell r="L232">
            <v>60</v>
          </cell>
          <cell r="M232">
            <v>-47</v>
          </cell>
        </row>
        <row r="233">
          <cell r="A233">
            <v>42877</v>
          </cell>
          <cell r="B233">
            <v>1763.75</v>
          </cell>
          <cell r="C233">
            <v>1765</v>
          </cell>
          <cell r="D233">
            <v>1745</v>
          </cell>
          <cell r="E233">
            <v>1750.35</v>
          </cell>
          <cell r="F233">
            <v>1753.05185185185</v>
          </cell>
          <cell r="G233">
            <v>135</v>
          </cell>
          <cell r="H233">
            <v>12</v>
          </cell>
          <cell r="I233">
            <v>236662</v>
          </cell>
          <cell r="J233">
            <v>125</v>
          </cell>
          <cell r="K233">
            <v>92.59</v>
          </cell>
          <cell r="L233">
            <v>20</v>
          </cell>
          <cell r="M233">
            <v>-13.4</v>
          </cell>
        </row>
        <row r="234">
          <cell r="A234">
            <v>42874</v>
          </cell>
          <cell r="B234">
            <v>1780</v>
          </cell>
          <cell r="C234">
            <v>1803.8</v>
          </cell>
          <cell r="D234">
            <v>1740</v>
          </cell>
          <cell r="E234">
            <v>1765</v>
          </cell>
          <cell r="F234">
            <v>1780.2668269230701</v>
          </cell>
          <cell r="G234">
            <v>416</v>
          </cell>
          <cell r="H234">
            <v>54</v>
          </cell>
          <cell r="I234">
            <v>740591</v>
          </cell>
          <cell r="J234">
            <v>214</v>
          </cell>
          <cell r="K234">
            <v>51.44</v>
          </cell>
          <cell r="L234">
            <v>63.8</v>
          </cell>
          <cell r="M234">
            <v>-15</v>
          </cell>
        </row>
        <row r="235">
          <cell r="A235">
            <v>42873</v>
          </cell>
          <cell r="B235">
            <v>1765</v>
          </cell>
          <cell r="C235">
            <v>1790</v>
          </cell>
          <cell r="D235">
            <v>1765</v>
          </cell>
          <cell r="E235">
            <v>1772.5</v>
          </cell>
          <cell r="F235">
            <v>1770</v>
          </cell>
          <cell r="G235">
            <v>99</v>
          </cell>
          <cell r="H235">
            <v>18</v>
          </cell>
          <cell r="I235">
            <v>175230</v>
          </cell>
          <cell r="J235">
            <v>82</v>
          </cell>
          <cell r="K235">
            <v>82.83</v>
          </cell>
          <cell r="L235">
            <v>25</v>
          </cell>
          <cell r="M235">
            <v>7.5</v>
          </cell>
        </row>
        <row r="236">
          <cell r="A236">
            <v>42872</v>
          </cell>
          <cell r="B236">
            <v>1751.5</v>
          </cell>
          <cell r="C236">
            <v>1790</v>
          </cell>
          <cell r="D236">
            <v>1735</v>
          </cell>
          <cell r="E236">
            <v>1749.7</v>
          </cell>
          <cell r="F236">
            <v>1765.89953271028</v>
          </cell>
          <cell r="G236">
            <v>856</v>
          </cell>
          <cell r="H236">
            <v>107</v>
          </cell>
          <cell r="I236">
            <v>1511610</v>
          </cell>
          <cell r="J236">
            <v>685</v>
          </cell>
          <cell r="K236">
            <v>80.02</v>
          </cell>
          <cell r="L236">
            <v>55</v>
          </cell>
          <cell r="M236">
            <v>-1.8</v>
          </cell>
        </row>
        <row r="237">
          <cell r="A237">
            <v>42871</v>
          </cell>
          <cell r="B237">
            <v>1790</v>
          </cell>
          <cell r="C237">
            <v>1825</v>
          </cell>
          <cell r="D237">
            <v>1745.5</v>
          </cell>
          <cell r="E237">
            <v>1757.75</v>
          </cell>
          <cell r="F237">
            <v>1784.7921686746899</v>
          </cell>
          <cell r="G237">
            <v>332</v>
          </cell>
          <cell r="H237">
            <v>51</v>
          </cell>
          <cell r="I237">
            <v>592551</v>
          </cell>
          <cell r="J237">
            <v>34</v>
          </cell>
          <cell r="K237">
            <v>10.24</v>
          </cell>
          <cell r="L237">
            <v>79.5</v>
          </cell>
          <cell r="M237">
            <v>-32.25</v>
          </cell>
        </row>
        <row r="238">
          <cell r="A238">
            <v>42870</v>
          </cell>
          <cell r="B238">
            <v>1790.85</v>
          </cell>
          <cell r="C238">
            <v>1790.85</v>
          </cell>
          <cell r="D238">
            <v>1740</v>
          </cell>
          <cell r="E238">
            <v>1754.35</v>
          </cell>
          <cell r="F238">
            <v>1778.4492753623099</v>
          </cell>
          <cell r="G238">
            <v>414</v>
          </cell>
          <cell r="H238">
            <v>50</v>
          </cell>
          <cell r="I238">
            <v>736278</v>
          </cell>
          <cell r="J238">
            <v>16</v>
          </cell>
          <cell r="K238">
            <v>3.86</v>
          </cell>
          <cell r="L238">
            <v>50.85</v>
          </cell>
          <cell r="M238">
            <v>-36.5</v>
          </cell>
        </row>
        <row r="239">
          <cell r="A239">
            <v>42867</v>
          </cell>
          <cell r="B239">
            <v>1775.1</v>
          </cell>
          <cell r="C239">
            <v>1775.1</v>
          </cell>
          <cell r="D239">
            <v>1770</v>
          </cell>
          <cell r="E239">
            <v>1770</v>
          </cell>
          <cell r="F239">
            <v>1773.5</v>
          </cell>
          <cell r="G239">
            <v>6</v>
          </cell>
          <cell r="H239">
            <v>6</v>
          </cell>
          <cell r="I239">
            <v>10641</v>
          </cell>
          <cell r="J239">
            <v>3</v>
          </cell>
          <cell r="K239">
            <v>50</v>
          </cell>
          <cell r="L239">
            <v>5.0999999999999996</v>
          </cell>
          <cell r="M239">
            <v>-5.0999999999999996</v>
          </cell>
        </row>
        <row r="240">
          <cell r="A240">
            <v>42866</v>
          </cell>
          <cell r="B240">
            <v>1820</v>
          </cell>
          <cell r="C240">
            <v>1830</v>
          </cell>
          <cell r="D240">
            <v>1800</v>
          </cell>
          <cell r="E240">
            <v>1824.8</v>
          </cell>
          <cell r="F240">
            <v>1821.2738372092999</v>
          </cell>
          <cell r="G240">
            <v>1720</v>
          </cell>
          <cell r="H240">
            <v>109</v>
          </cell>
          <cell r="I240">
            <v>3132591</v>
          </cell>
          <cell r="J240">
            <v>1382</v>
          </cell>
          <cell r="K240">
            <v>80.349999999999994</v>
          </cell>
          <cell r="L240">
            <v>30</v>
          </cell>
          <cell r="M240">
            <v>4.8</v>
          </cell>
        </row>
        <row r="241">
          <cell r="A241">
            <v>42865</v>
          </cell>
          <cell r="B241">
            <v>1757</v>
          </cell>
          <cell r="C241">
            <v>1824.5</v>
          </cell>
          <cell r="D241">
            <v>1757</v>
          </cell>
          <cell r="E241">
            <v>1801.85</v>
          </cell>
          <cell r="F241">
            <v>1788.1158818097799</v>
          </cell>
          <cell r="G241">
            <v>2166</v>
          </cell>
          <cell r="H241">
            <v>209</v>
          </cell>
          <cell r="I241">
            <v>3873059</v>
          </cell>
          <cell r="J241">
            <v>1568</v>
          </cell>
          <cell r="K241">
            <v>72.39</v>
          </cell>
          <cell r="L241">
            <v>67.5</v>
          </cell>
          <cell r="M241">
            <v>44.85</v>
          </cell>
        </row>
        <row r="242">
          <cell r="A242">
            <v>42864</v>
          </cell>
          <cell r="B242">
            <v>1750</v>
          </cell>
          <cell r="C242">
            <v>1758</v>
          </cell>
          <cell r="D242">
            <v>1715</v>
          </cell>
          <cell r="E242">
            <v>1729.35</v>
          </cell>
          <cell r="F242">
            <v>1738.0903225806401</v>
          </cell>
          <cell r="G242">
            <v>155</v>
          </cell>
          <cell r="H242">
            <v>22</v>
          </cell>
          <cell r="I242">
            <v>269404</v>
          </cell>
          <cell r="J242">
            <v>123</v>
          </cell>
          <cell r="K242">
            <v>79.349999999999994</v>
          </cell>
          <cell r="L242">
            <v>43</v>
          </cell>
          <cell r="M242">
            <v>-20.65</v>
          </cell>
        </row>
        <row r="243">
          <cell r="A243">
            <v>42863</v>
          </cell>
          <cell r="B243">
            <v>1717</v>
          </cell>
          <cell r="C243">
            <v>1717</v>
          </cell>
          <cell r="D243">
            <v>1717</v>
          </cell>
          <cell r="E243">
            <v>1717</v>
          </cell>
          <cell r="F243">
            <v>1717</v>
          </cell>
          <cell r="G243">
            <v>35</v>
          </cell>
          <cell r="H243">
            <v>3</v>
          </cell>
          <cell r="I243">
            <v>60095</v>
          </cell>
          <cell r="J243">
            <v>35</v>
          </cell>
          <cell r="K243">
            <v>100</v>
          </cell>
          <cell r="L243">
            <v>0</v>
          </cell>
          <cell r="M243">
            <v>0</v>
          </cell>
        </row>
        <row r="244">
          <cell r="A244">
            <v>42860</v>
          </cell>
          <cell r="B244">
            <v>1715</v>
          </cell>
          <cell r="C244">
            <v>1725</v>
          </cell>
          <cell r="D244">
            <v>1715</v>
          </cell>
          <cell r="E244">
            <v>1717.6</v>
          </cell>
          <cell r="F244">
            <v>1719.00421940928</v>
          </cell>
          <cell r="G244">
            <v>237</v>
          </cell>
          <cell r="H244">
            <v>20</v>
          </cell>
          <cell r="I244">
            <v>407404</v>
          </cell>
          <cell r="J244">
            <v>181</v>
          </cell>
          <cell r="K244">
            <v>76.37</v>
          </cell>
          <cell r="L244">
            <v>10</v>
          </cell>
          <cell r="M244">
            <v>2.6</v>
          </cell>
        </row>
        <row r="245">
          <cell r="A245">
            <v>42859</v>
          </cell>
          <cell r="B245">
            <v>1734.9</v>
          </cell>
          <cell r="C245">
            <v>1734.9</v>
          </cell>
          <cell r="D245">
            <v>1715</v>
          </cell>
          <cell r="E245">
            <v>1715</v>
          </cell>
          <cell r="F245">
            <v>1717.06976744186</v>
          </cell>
          <cell r="G245">
            <v>344</v>
          </cell>
          <cell r="H245">
            <v>16</v>
          </cell>
          <cell r="I245">
            <v>590672</v>
          </cell>
          <cell r="J245">
            <v>344</v>
          </cell>
          <cell r="K245">
            <v>100</v>
          </cell>
          <cell r="L245">
            <v>19.899999999999999</v>
          </cell>
          <cell r="M245">
            <v>-19.899999999999999</v>
          </cell>
        </row>
        <row r="246">
          <cell r="A246">
            <v>42858</v>
          </cell>
          <cell r="B246">
            <v>1718.05</v>
          </cell>
          <cell r="C246">
            <v>1730</v>
          </cell>
          <cell r="D246">
            <v>1718.05</v>
          </cell>
          <cell r="E246">
            <v>1729</v>
          </cell>
          <cell r="F246">
            <v>1729.26470588235</v>
          </cell>
          <cell r="G246">
            <v>34</v>
          </cell>
          <cell r="H246">
            <v>8</v>
          </cell>
          <cell r="I246">
            <v>58795</v>
          </cell>
          <cell r="J246">
            <v>32</v>
          </cell>
          <cell r="K246">
            <v>94.12</v>
          </cell>
          <cell r="L246">
            <v>11.95</v>
          </cell>
          <cell r="M246">
            <v>10.95</v>
          </cell>
        </row>
        <row r="247">
          <cell r="A247">
            <v>42857</v>
          </cell>
          <cell r="B247">
            <v>1732.5</v>
          </cell>
          <cell r="C247">
            <v>1732.5</v>
          </cell>
          <cell r="D247">
            <v>1732.5</v>
          </cell>
          <cell r="E247">
            <v>1732.5</v>
          </cell>
          <cell r="F247">
            <v>1732</v>
          </cell>
          <cell r="G247">
            <v>1</v>
          </cell>
          <cell r="H247">
            <v>1</v>
          </cell>
          <cell r="I247">
            <v>1732</v>
          </cell>
          <cell r="J247">
            <v>1</v>
          </cell>
          <cell r="K247">
            <v>100</v>
          </cell>
          <cell r="L247">
            <v>0</v>
          </cell>
          <cell r="M247">
            <v>0</v>
          </cell>
        </row>
        <row r="248">
          <cell r="A248">
            <v>42853</v>
          </cell>
          <cell r="B248">
            <v>1730</v>
          </cell>
          <cell r="C248">
            <v>1730.05</v>
          </cell>
          <cell r="D248">
            <v>1711.45</v>
          </cell>
          <cell r="E248">
            <v>1715</v>
          </cell>
          <cell r="F248">
            <v>1724.41611721611</v>
          </cell>
          <cell r="G248">
            <v>1365</v>
          </cell>
          <cell r="H248">
            <v>18</v>
          </cell>
          <cell r="I248">
            <v>2353828</v>
          </cell>
          <cell r="J248">
            <v>553</v>
          </cell>
          <cell r="K248">
            <v>40.51</v>
          </cell>
          <cell r="L248">
            <v>18.600000000000001</v>
          </cell>
          <cell r="M248">
            <v>-15</v>
          </cell>
        </row>
        <row r="249">
          <cell r="A249">
            <v>42852</v>
          </cell>
          <cell r="B249">
            <v>1720.1</v>
          </cell>
          <cell r="C249">
            <v>1730</v>
          </cell>
          <cell r="D249">
            <v>1720</v>
          </cell>
          <cell r="E249">
            <v>1730</v>
          </cell>
          <cell r="F249">
            <v>1720.09900990099</v>
          </cell>
          <cell r="G249">
            <v>202</v>
          </cell>
          <cell r="H249">
            <v>7</v>
          </cell>
          <cell r="I249">
            <v>347460</v>
          </cell>
          <cell r="J249">
            <v>200</v>
          </cell>
          <cell r="K249">
            <v>99.01</v>
          </cell>
          <cell r="L249">
            <v>10</v>
          </cell>
          <cell r="M249">
            <v>9.9</v>
          </cell>
        </row>
        <row r="250">
          <cell r="A250">
            <v>42851</v>
          </cell>
          <cell r="B250">
            <v>1743</v>
          </cell>
          <cell r="C250">
            <v>1746</v>
          </cell>
          <cell r="D250">
            <v>1706</v>
          </cell>
          <cell r="E250">
            <v>1712.15</v>
          </cell>
          <cell r="F250">
            <v>1736.7089552238799</v>
          </cell>
          <cell r="G250">
            <v>1072</v>
          </cell>
          <cell r="H250">
            <v>31</v>
          </cell>
          <cell r="I250">
            <v>1861752</v>
          </cell>
          <cell r="J250">
            <v>1042</v>
          </cell>
          <cell r="K250">
            <v>97.2</v>
          </cell>
          <cell r="L250">
            <v>40</v>
          </cell>
          <cell r="M250">
            <v>-30.85</v>
          </cell>
        </row>
        <row r="251">
          <cell r="A251">
            <v>42850</v>
          </cell>
          <cell r="B251">
            <v>1736.05</v>
          </cell>
          <cell r="C251">
            <v>1742</v>
          </cell>
          <cell r="D251">
            <v>1706</v>
          </cell>
          <cell r="E251">
            <v>1729.15</v>
          </cell>
          <cell r="F251">
            <v>1731.23655913978</v>
          </cell>
          <cell r="G251">
            <v>465</v>
          </cell>
          <cell r="H251">
            <v>53</v>
          </cell>
          <cell r="I251">
            <v>805025</v>
          </cell>
          <cell r="J251">
            <v>396</v>
          </cell>
          <cell r="K251">
            <v>85.16</v>
          </cell>
          <cell r="L251">
            <v>36</v>
          </cell>
          <cell r="M251">
            <v>-6.9</v>
          </cell>
        </row>
        <row r="252">
          <cell r="A252">
            <v>42849</v>
          </cell>
          <cell r="B252">
            <v>1731.05</v>
          </cell>
          <cell r="C252">
            <v>1740.1</v>
          </cell>
          <cell r="D252">
            <v>1731</v>
          </cell>
          <cell r="E252">
            <v>1739.8</v>
          </cell>
          <cell r="F252">
            <v>1739.37804878048</v>
          </cell>
          <cell r="G252">
            <v>82</v>
          </cell>
          <cell r="H252">
            <v>6</v>
          </cell>
          <cell r="I252">
            <v>142629</v>
          </cell>
          <cell r="J252">
            <v>81</v>
          </cell>
          <cell r="K252">
            <v>98.78</v>
          </cell>
          <cell r="L252">
            <v>9.1</v>
          </cell>
          <cell r="M252">
            <v>8.75</v>
          </cell>
        </row>
        <row r="253">
          <cell r="A253">
            <v>42846</v>
          </cell>
          <cell r="B253">
            <v>1745.8</v>
          </cell>
          <cell r="C253">
            <v>1750.1</v>
          </cell>
          <cell r="D253">
            <v>1724</v>
          </cell>
          <cell r="E253">
            <v>1726</v>
          </cell>
          <cell r="F253">
            <v>1726.7869281045701</v>
          </cell>
          <cell r="G253">
            <v>765</v>
          </cell>
          <cell r="H253">
            <v>39</v>
          </cell>
          <cell r="I253">
            <v>1320992</v>
          </cell>
          <cell r="J253">
            <v>575</v>
          </cell>
          <cell r="K253">
            <v>75.16</v>
          </cell>
          <cell r="L253">
            <v>26.1</v>
          </cell>
          <cell r="M253">
            <v>-19.8</v>
          </cell>
        </row>
        <row r="254">
          <cell r="A254">
            <v>42845</v>
          </cell>
          <cell r="B254">
            <v>1709.8</v>
          </cell>
          <cell r="C254">
            <v>1730</v>
          </cell>
          <cell r="D254">
            <v>1700.1</v>
          </cell>
          <cell r="E254">
            <v>1729.55</v>
          </cell>
          <cell r="F254">
            <v>1711.0437317784199</v>
          </cell>
          <cell r="G254">
            <v>343</v>
          </cell>
          <cell r="H254">
            <v>13</v>
          </cell>
          <cell r="I254">
            <v>586888</v>
          </cell>
          <cell r="J254">
            <v>317</v>
          </cell>
          <cell r="K254">
            <v>92.42</v>
          </cell>
          <cell r="L254">
            <v>29.9</v>
          </cell>
          <cell r="M254">
            <v>19.75</v>
          </cell>
        </row>
        <row r="255">
          <cell r="A255">
            <v>42844</v>
          </cell>
          <cell r="B255">
            <v>1730</v>
          </cell>
          <cell r="C255">
            <v>1730</v>
          </cell>
          <cell r="D255">
            <v>1719.75</v>
          </cell>
          <cell r="E255">
            <v>1719.8</v>
          </cell>
          <cell r="F255">
            <v>1722.61971830985</v>
          </cell>
          <cell r="G255">
            <v>71</v>
          </cell>
          <cell r="H255">
            <v>9</v>
          </cell>
          <cell r="I255">
            <v>122306</v>
          </cell>
          <cell r="J255">
            <v>55</v>
          </cell>
          <cell r="K255">
            <v>77.459999999999994</v>
          </cell>
          <cell r="L255">
            <v>10.25</v>
          </cell>
          <cell r="M255">
            <v>-10.199999999999999</v>
          </cell>
        </row>
        <row r="256">
          <cell r="A256">
            <v>42843</v>
          </cell>
          <cell r="B256">
            <v>1775</v>
          </cell>
          <cell r="C256">
            <v>1775</v>
          </cell>
          <cell r="D256">
            <v>1730</v>
          </cell>
          <cell r="E256">
            <v>1733.3</v>
          </cell>
          <cell r="F256">
            <v>1744.5457721872799</v>
          </cell>
          <cell r="G256">
            <v>1431</v>
          </cell>
          <cell r="H256">
            <v>46</v>
          </cell>
          <cell r="I256">
            <v>2496445</v>
          </cell>
          <cell r="J256">
            <v>1127</v>
          </cell>
          <cell r="K256">
            <v>78.760000000000005</v>
          </cell>
          <cell r="L256">
            <v>45</v>
          </cell>
          <cell r="M256">
            <v>-41.7</v>
          </cell>
        </row>
        <row r="257">
          <cell r="A257">
            <v>42842</v>
          </cell>
          <cell r="B257">
            <v>1785</v>
          </cell>
          <cell r="C257">
            <v>1785</v>
          </cell>
          <cell r="D257">
            <v>1722</v>
          </cell>
          <cell r="E257">
            <v>1749.95</v>
          </cell>
          <cell r="F257">
            <v>1745.22435897435</v>
          </cell>
          <cell r="G257">
            <v>312</v>
          </cell>
          <cell r="H257">
            <v>45</v>
          </cell>
          <cell r="I257">
            <v>544510</v>
          </cell>
          <cell r="J257">
            <v>200</v>
          </cell>
          <cell r="K257">
            <v>64.099999999999994</v>
          </cell>
          <cell r="L257">
            <v>63</v>
          </cell>
          <cell r="M257">
            <v>-35.049999999999997</v>
          </cell>
        </row>
        <row r="258">
          <cell r="A258">
            <v>42837</v>
          </cell>
          <cell r="B258">
            <v>1734.95</v>
          </cell>
          <cell r="C258">
            <v>1740.75</v>
          </cell>
          <cell r="D258">
            <v>1720.05</v>
          </cell>
          <cell r="E258">
            <v>1730.35</v>
          </cell>
          <cell r="F258">
            <v>1731.7</v>
          </cell>
          <cell r="G258">
            <v>10</v>
          </cell>
          <cell r="H258">
            <v>6</v>
          </cell>
          <cell r="I258">
            <v>17317</v>
          </cell>
          <cell r="J258">
            <v>6</v>
          </cell>
          <cell r="K258">
            <v>60</v>
          </cell>
          <cell r="L258">
            <v>20.7</v>
          </cell>
          <cell r="M258">
            <v>-4.5999999999999996</v>
          </cell>
        </row>
        <row r="259">
          <cell r="A259">
            <v>42836</v>
          </cell>
          <cell r="B259">
            <v>1720</v>
          </cell>
          <cell r="C259">
            <v>1730.9</v>
          </cell>
          <cell r="D259">
            <v>1709.65</v>
          </cell>
          <cell r="E259">
            <v>1730.9</v>
          </cell>
          <cell r="F259">
            <v>1718.5833333333301</v>
          </cell>
          <cell r="G259">
            <v>36</v>
          </cell>
          <cell r="H259">
            <v>8</v>
          </cell>
          <cell r="I259">
            <v>61869</v>
          </cell>
          <cell r="J259">
            <v>25</v>
          </cell>
          <cell r="K259">
            <v>69.44</v>
          </cell>
          <cell r="L259">
            <v>21.25</v>
          </cell>
          <cell r="M259">
            <v>10.9</v>
          </cell>
        </row>
        <row r="260">
          <cell r="A260">
            <v>42835</v>
          </cell>
          <cell r="B260">
            <v>1710.25</v>
          </cell>
          <cell r="C260">
            <v>1734.9</v>
          </cell>
          <cell r="D260">
            <v>1706</v>
          </cell>
          <cell r="E260">
            <v>1706.25</v>
          </cell>
          <cell r="F260">
            <v>1713.4122137404499</v>
          </cell>
          <cell r="G260">
            <v>262</v>
          </cell>
          <cell r="H260">
            <v>11</v>
          </cell>
          <cell r="I260">
            <v>448914</v>
          </cell>
          <cell r="J260">
            <v>210</v>
          </cell>
          <cell r="K260">
            <v>80.150000000000006</v>
          </cell>
          <cell r="L260">
            <v>28.9</v>
          </cell>
          <cell r="M260">
            <v>-4</v>
          </cell>
        </row>
        <row r="261">
          <cell r="A261">
            <v>42832</v>
          </cell>
          <cell r="B261">
            <v>1740</v>
          </cell>
          <cell r="C261">
            <v>1740</v>
          </cell>
          <cell r="D261">
            <v>1701</v>
          </cell>
          <cell r="E261">
            <v>1733.45</v>
          </cell>
          <cell r="F261">
            <v>1728.60081190798</v>
          </cell>
          <cell r="G261">
            <v>1478</v>
          </cell>
          <cell r="H261">
            <v>138</v>
          </cell>
          <cell r="I261">
            <v>2554872</v>
          </cell>
          <cell r="J261">
            <v>780</v>
          </cell>
          <cell r="K261">
            <v>52.77</v>
          </cell>
          <cell r="L261">
            <v>39</v>
          </cell>
          <cell r="M261">
            <v>-6.55</v>
          </cell>
        </row>
        <row r="262">
          <cell r="A262">
            <v>42831</v>
          </cell>
          <cell r="B262">
            <v>1735</v>
          </cell>
          <cell r="C262">
            <v>1745.2</v>
          </cell>
          <cell r="D262">
            <v>1713</v>
          </cell>
          <cell r="E262">
            <v>1715</v>
          </cell>
          <cell r="F262">
            <v>1719.5559566787001</v>
          </cell>
          <cell r="G262">
            <v>277</v>
          </cell>
          <cell r="H262">
            <v>31</v>
          </cell>
          <cell r="I262">
            <v>476317</v>
          </cell>
          <cell r="J262">
            <v>185</v>
          </cell>
          <cell r="K262">
            <v>66.790000000000006</v>
          </cell>
          <cell r="L262">
            <v>32.200000000000003</v>
          </cell>
          <cell r="M262">
            <v>-20</v>
          </cell>
        </row>
        <row r="263">
          <cell r="A263">
            <v>42830</v>
          </cell>
          <cell r="B263">
            <v>1754.8</v>
          </cell>
          <cell r="C263">
            <v>1756</v>
          </cell>
          <cell r="D263">
            <v>1726</v>
          </cell>
          <cell r="E263">
            <v>1738.05</v>
          </cell>
          <cell r="F263">
            <v>1741.4166666666599</v>
          </cell>
          <cell r="G263">
            <v>12</v>
          </cell>
          <cell r="H263">
            <v>10</v>
          </cell>
          <cell r="I263">
            <v>20897</v>
          </cell>
          <cell r="J263">
            <v>9</v>
          </cell>
          <cell r="K263">
            <v>75</v>
          </cell>
          <cell r="L263">
            <v>30</v>
          </cell>
          <cell r="M263">
            <v>-16.75</v>
          </cell>
        </row>
        <row r="264">
          <cell r="A264">
            <v>42828</v>
          </cell>
          <cell r="B264">
            <v>1721.05</v>
          </cell>
          <cell r="C264">
            <v>1760.05</v>
          </cell>
          <cell r="D264">
            <v>1701.1</v>
          </cell>
          <cell r="E264">
            <v>1752.1</v>
          </cell>
          <cell r="F264">
            <v>1734.2078313253</v>
          </cell>
          <cell r="G264">
            <v>332</v>
          </cell>
          <cell r="H264">
            <v>76</v>
          </cell>
          <cell r="I264">
            <v>575757</v>
          </cell>
          <cell r="J264">
            <v>224</v>
          </cell>
          <cell r="K264">
            <v>67.47</v>
          </cell>
          <cell r="L264">
            <v>58.95</v>
          </cell>
          <cell r="M264">
            <v>31.05</v>
          </cell>
        </row>
        <row r="265">
          <cell r="A265">
            <v>42825</v>
          </cell>
          <cell r="B265">
            <v>1703.6</v>
          </cell>
          <cell r="C265">
            <v>1713.05</v>
          </cell>
          <cell r="D265">
            <v>1701.55</v>
          </cell>
          <cell r="E265">
            <v>1712</v>
          </cell>
          <cell r="F265">
            <v>1707.1481481481401</v>
          </cell>
          <cell r="G265">
            <v>27</v>
          </cell>
          <cell r="H265">
            <v>10</v>
          </cell>
          <cell r="I265">
            <v>46093</v>
          </cell>
          <cell r="J265">
            <v>20</v>
          </cell>
          <cell r="K265">
            <v>74.069999999999993</v>
          </cell>
          <cell r="L265">
            <v>11.5</v>
          </cell>
          <cell r="M265">
            <v>8.4</v>
          </cell>
        </row>
        <row r="266">
          <cell r="A266">
            <v>42824</v>
          </cell>
          <cell r="B266">
            <v>1700</v>
          </cell>
          <cell r="C266">
            <v>1720</v>
          </cell>
          <cell r="D266">
            <v>1690</v>
          </cell>
          <cell r="E266">
            <v>1718.6</v>
          </cell>
          <cell r="F266">
            <v>1704.2541436464001</v>
          </cell>
          <cell r="G266">
            <v>543</v>
          </cell>
          <cell r="H266">
            <v>80</v>
          </cell>
          <cell r="I266">
            <v>925410</v>
          </cell>
          <cell r="J266">
            <v>395</v>
          </cell>
          <cell r="K266">
            <v>72.739999999999995</v>
          </cell>
          <cell r="L266">
            <v>30</v>
          </cell>
          <cell r="M266">
            <v>18.600000000000001</v>
          </cell>
        </row>
        <row r="267">
          <cell r="A267">
            <v>42823</v>
          </cell>
          <cell r="B267">
            <v>1716</v>
          </cell>
          <cell r="C267">
            <v>1736</v>
          </cell>
          <cell r="D267">
            <v>1675</v>
          </cell>
          <cell r="E267">
            <v>1677.6</v>
          </cell>
          <cell r="F267">
            <v>1707.1506931886599</v>
          </cell>
          <cell r="G267">
            <v>1659</v>
          </cell>
          <cell r="H267">
            <v>61</v>
          </cell>
          <cell r="I267">
            <v>2832163</v>
          </cell>
          <cell r="J267">
            <v>503</v>
          </cell>
          <cell r="K267">
            <v>30.32</v>
          </cell>
          <cell r="L267">
            <v>61</v>
          </cell>
          <cell r="M267">
            <v>-38.4</v>
          </cell>
        </row>
        <row r="268">
          <cell r="A268">
            <v>42822</v>
          </cell>
          <cell r="B268">
            <v>1720.6</v>
          </cell>
          <cell r="C268">
            <v>1720.6</v>
          </cell>
          <cell r="D268">
            <v>1718</v>
          </cell>
          <cell r="E268">
            <v>1720</v>
          </cell>
          <cell r="F268">
            <v>1720.3157894736801</v>
          </cell>
          <cell r="G268">
            <v>57</v>
          </cell>
          <cell r="H268">
            <v>4</v>
          </cell>
          <cell r="I268">
            <v>98058</v>
          </cell>
          <cell r="J268">
            <v>55</v>
          </cell>
          <cell r="K268">
            <v>96.49</v>
          </cell>
          <cell r="L268">
            <v>2.6</v>
          </cell>
          <cell r="M268">
            <v>-0.6</v>
          </cell>
        </row>
        <row r="269">
          <cell r="A269">
            <v>42821</v>
          </cell>
          <cell r="B269">
            <v>1736.15</v>
          </cell>
          <cell r="C269">
            <v>1750</v>
          </cell>
          <cell r="D269">
            <v>1709</v>
          </cell>
          <cell r="E269">
            <v>1719.5</v>
          </cell>
          <cell r="F269">
            <v>1719.1406551059699</v>
          </cell>
          <cell r="G269">
            <v>1038</v>
          </cell>
          <cell r="H269">
            <v>93</v>
          </cell>
          <cell r="I269">
            <v>1784468</v>
          </cell>
          <cell r="J269">
            <v>873</v>
          </cell>
          <cell r="K269">
            <v>84.1</v>
          </cell>
          <cell r="L269">
            <v>41</v>
          </cell>
          <cell r="M269">
            <v>-16.649999999999999</v>
          </cell>
        </row>
        <row r="270">
          <cell r="A270">
            <v>42818</v>
          </cell>
          <cell r="B270">
            <v>1784.55</v>
          </cell>
          <cell r="C270">
            <v>1785.95</v>
          </cell>
          <cell r="D270">
            <v>1755</v>
          </cell>
          <cell r="E270">
            <v>1757.05</v>
          </cell>
          <cell r="F270">
            <v>1761.6042553191401</v>
          </cell>
          <cell r="G270">
            <v>235</v>
          </cell>
          <cell r="H270">
            <v>51</v>
          </cell>
          <cell r="I270">
            <v>413977</v>
          </cell>
          <cell r="J270">
            <v>203</v>
          </cell>
          <cell r="K270">
            <v>86.38</v>
          </cell>
          <cell r="L270">
            <v>30.95</v>
          </cell>
          <cell r="M270">
            <v>-27.5</v>
          </cell>
        </row>
        <row r="271">
          <cell r="A271">
            <v>42817</v>
          </cell>
          <cell r="B271">
            <v>1760</v>
          </cell>
          <cell r="C271">
            <v>1805</v>
          </cell>
          <cell r="D271">
            <v>1760</v>
          </cell>
          <cell r="E271">
            <v>1792</v>
          </cell>
          <cell r="F271">
            <v>1793.44017094017</v>
          </cell>
          <cell r="G271">
            <v>234</v>
          </cell>
          <cell r="H271">
            <v>40</v>
          </cell>
          <cell r="I271">
            <v>419665</v>
          </cell>
          <cell r="J271">
            <v>223</v>
          </cell>
          <cell r="K271">
            <v>95.3</v>
          </cell>
          <cell r="L271">
            <v>45</v>
          </cell>
          <cell r="M271">
            <v>32</v>
          </cell>
        </row>
        <row r="272">
          <cell r="A272">
            <v>42816</v>
          </cell>
          <cell r="B272">
            <v>1754.4</v>
          </cell>
          <cell r="C272">
            <v>1771</v>
          </cell>
          <cell r="D272">
            <v>1700</v>
          </cell>
          <cell r="E272">
            <v>1741.7</v>
          </cell>
          <cell r="F272">
            <v>1745.9906976744101</v>
          </cell>
          <cell r="G272">
            <v>1505</v>
          </cell>
          <cell r="H272">
            <v>418</v>
          </cell>
          <cell r="I272">
            <v>2627716</v>
          </cell>
          <cell r="J272">
            <v>609</v>
          </cell>
          <cell r="K272">
            <v>40.47</v>
          </cell>
          <cell r="L272">
            <v>71</v>
          </cell>
          <cell r="M272">
            <v>-12.7</v>
          </cell>
        </row>
        <row r="273">
          <cell r="A273">
            <v>42815</v>
          </cell>
          <cell r="B273">
            <v>1767.4</v>
          </cell>
          <cell r="C273">
            <v>1771.95</v>
          </cell>
          <cell r="D273">
            <v>1767.4</v>
          </cell>
          <cell r="E273">
            <v>1771.45</v>
          </cell>
          <cell r="F273">
            <v>1770.3448275861999</v>
          </cell>
          <cell r="G273">
            <v>464</v>
          </cell>
          <cell r="H273">
            <v>21</v>
          </cell>
          <cell r="I273">
            <v>821440</v>
          </cell>
          <cell r="J273">
            <v>464</v>
          </cell>
          <cell r="K273">
            <v>100</v>
          </cell>
          <cell r="L273">
            <v>4.55</v>
          </cell>
          <cell r="M273">
            <v>4.05</v>
          </cell>
        </row>
        <row r="274">
          <cell r="A274">
            <v>42814</v>
          </cell>
          <cell r="B274">
            <v>1775.55</v>
          </cell>
          <cell r="C274">
            <v>1775.55</v>
          </cell>
          <cell r="D274">
            <v>1767.35</v>
          </cell>
          <cell r="E274">
            <v>1772</v>
          </cell>
          <cell r="F274">
            <v>1770.5607580824901</v>
          </cell>
          <cell r="G274">
            <v>897</v>
          </cell>
          <cell r="H274">
            <v>67</v>
          </cell>
          <cell r="I274">
            <v>1588193</v>
          </cell>
          <cell r="J274">
            <v>894</v>
          </cell>
          <cell r="K274">
            <v>99.67</v>
          </cell>
          <cell r="L274">
            <v>8.1999999999999993</v>
          </cell>
          <cell r="M274">
            <v>-3.55</v>
          </cell>
        </row>
        <row r="275">
          <cell r="A275">
            <v>42811</v>
          </cell>
          <cell r="B275">
            <v>1790</v>
          </cell>
          <cell r="C275">
            <v>1790.9</v>
          </cell>
          <cell r="D275">
            <v>1760</v>
          </cell>
          <cell r="E275">
            <v>1774.6</v>
          </cell>
          <cell r="F275">
            <v>1775.00285714285</v>
          </cell>
          <cell r="G275">
            <v>350</v>
          </cell>
          <cell r="H275">
            <v>147</v>
          </cell>
          <cell r="I275">
            <v>621251</v>
          </cell>
          <cell r="J275">
            <v>190</v>
          </cell>
          <cell r="K275">
            <v>54.29</v>
          </cell>
          <cell r="L275">
            <v>30.9</v>
          </cell>
          <cell r="M275">
            <v>-15.4</v>
          </cell>
        </row>
        <row r="276">
          <cell r="A276">
            <v>42810</v>
          </cell>
          <cell r="B276">
            <v>1800</v>
          </cell>
          <cell r="C276">
            <v>1806</v>
          </cell>
          <cell r="D276">
            <v>1800</v>
          </cell>
          <cell r="E276">
            <v>1802.8</v>
          </cell>
          <cell r="F276">
            <v>1801.9024390243901</v>
          </cell>
          <cell r="G276">
            <v>41</v>
          </cell>
          <cell r="H276">
            <v>26</v>
          </cell>
          <cell r="I276">
            <v>73878</v>
          </cell>
          <cell r="J276">
            <v>30</v>
          </cell>
          <cell r="K276">
            <v>73.17</v>
          </cell>
          <cell r="L276">
            <v>6</v>
          </cell>
          <cell r="M276">
            <v>2.8</v>
          </cell>
        </row>
        <row r="277">
          <cell r="A277">
            <v>42809</v>
          </cell>
          <cell r="B277">
            <v>1800</v>
          </cell>
          <cell r="C277">
            <v>1809.95</v>
          </cell>
          <cell r="D277">
            <v>1776.15</v>
          </cell>
          <cell r="E277">
            <v>1791.3</v>
          </cell>
          <cell r="F277">
            <v>1798.42424242424</v>
          </cell>
          <cell r="G277">
            <v>363</v>
          </cell>
          <cell r="H277">
            <v>177</v>
          </cell>
          <cell r="I277">
            <v>652828</v>
          </cell>
          <cell r="J277">
            <v>280</v>
          </cell>
          <cell r="K277">
            <v>77.13</v>
          </cell>
          <cell r="L277">
            <v>33.799999999999997</v>
          </cell>
          <cell r="M277">
            <v>-8.6999999999999993</v>
          </cell>
        </row>
        <row r="278">
          <cell r="A278">
            <v>42808</v>
          </cell>
          <cell r="B278">
            <v>1810</v>
          </cell>
          <cell r="C278">
            <v>1830</v>
          </cell>
          <cell r="D278">
            <v>1765</v>
          </cell>
          <cell r="E278">
            <v>1798.9</v>
          </cell>
          <cell r="F278">
            <v>1799.4307954787801</v>
          </cell>
          <cell r="G278">
            <v>9378</v>
          </cell>
          <cell r="H278">
            <v>331</v>
          </cell>
          <cell r="I278">
            <v>16875062</v>
          </cell>
          <cell r="J278">
            <v>2103</v>
          </cell>
          <cell r="K278">
            <v>22.42</v>
          </cell>
          <cell r="L278">
            <v>65</v>
          </cell>
          <cell r="M278">
            <v>-11.1</v>
          </cell>
        </row>
        <row r="279">
          <cell r="A279">
            <v>42804</v>
          </cell>
          <cell r="B279">
            <v>1800</v>
          </cell>
          <cell r="C279">
            <v>1815</v>
          </cell>
          <cell r="D279">
            <v>1791</v>
          </cell>
          <cell r="E279">
            <v>1798.5</v>
          </cell>
          <cell r="F279">
            <v>1801.04347826086</v>
          </cell>
          <cell r="G279">
            <v>115</v>
          </cell>
          <cell r="H279">
            <v>23</v>
          </cell>
          <cell r="I279">
            <v>207120</v>
          </cell>
          <cell r="J279">
            <v>109</v>
          </cell>
          <cell r="K279">
            <v>94.78</v>
          </cell>
          <cell r="L279">
            <v>24</v>
          </cell>
          <cell r="M279">
            <v>-1.5</v>
          </cell>
        </row>
        <row r="280">
          <cell r="A280">
            <v>42803</v>
          </cell>
          <cell r="B280">
            <v>1815</v>
          </cell>
          <cell r="C280">
            <v>1820</v>
          </cell>
          <cell r="D280">
            <v>1790</v>
          </cell>
          <cell r="E280">
            <v>1811.8</v>
          </cell>
          <cell r="F280">
            <v>1805.7483588621401</v>
          </cell>
          <cell r="G280">
            <v>457</v>
          </cell>
          <cell r="H280">
            <v>178</v>
          </cell>
          <cell r="I280">
            <v>825227</v>
          </cell>
          <cell r="J280">
            <v>199</v>
          </cell>
          <cell r="K280">
            <v>43.54</v>
          </cell>
          <cell r="L280">
            <v>30</v>
          </cell>
          <cell r="M280">
            <v>-3.2</v>
          </cell>
        </row>
        <row r="281">
          <cell r="A281">
            <v>42802</v>
          </cell>
          <cell r="B281">
            <v>1801.05</v>
          </cell>
          <cell r="C281">
            <v>1825</v>
          </cell>
          <cell r="D281">
            <v>1791</v>
          </cell>
          <cell r="E281">
            <v>1820.05</v>
          </cell>
          <cell r="F281">
            <v>1803.1032581453601</v>
          </cell>
          <cell r="G281">
            <v>1995</v>
          </cell>
          <cell r="H281">
            <v>137</v>
          </cell>
          <cell r="I281">
            <v>3597191</v>
          </cell>
          <cell r="J281">
            <v>791</v>
          </cell>
          <cell r="K281">
            <v>39.65</v>
          </cell>
          <cell r="L281">
            <v>34</v>
          </cell>
          <cell r="M281">
            <v>19</v>
          </cell>
        </row>
        <row r="282">
          <cell r="A282">
            <v>42801</v>
          </cell>
          <cell r="B282">
            <v>1800</v>
          </cell>
          <cell r="C282">
            <v>1816</v>
          </cell>
          <cell r="D282">
            <v>1767.95</v>
          </cell>
          <cell r="E282">
            <v>1811.8</v>
          </cell>
          <cell r="F282">
            <v>1794.16267942583</v>
          </cell>
          <cell r="G282">
            <v>418</v>
          </cell>
          <cell r="H282">
            <v>91</v>
          </cell>
          <cell r="I282">
            <v>749960</v>
          </cell>
          <cell r="J282">
            <v>401</v>
          </cell>
          <cell r="K282">
            <v>95.93</v>
          </cell>
          <cell r="L282">
            <v>48.05</v>
          </cell>
          <cell r="M282">
            <v>11.8</v>
          </cell>
        </row>
        <row r="283">
          <cell r="A283">
            <v>42800</v>
          </cell>
          <cell r="B283">
            <v>1780</v>
          </cell>
          <cell r="C283">
            <v>1798</v>
          </cell>
          <cell r="D283">
            <v>1770</v>
          </cell>
          <cell r="E283">
            <v>1787</v>
          </cell>
          <cell r="F283">
            <v>1782.3078431372501</v>
          </cell>
          <cell r="G283">
            <v>510</v>
          </cell>
          <cell r="H283">
            <v>118</v>
          </cell>
          <cell r="I283">
            <v>908977</v>
          </cell>
          <cell r="J283">
            <v>393</v>
          </cell>
          <cell r="K283">
            <v>77.06</v>
          </cell>
          <cell r="L283">
            <v>28</v>
          </cell>
          <cell r="M283">
            <v>7</v>
          </cell>
        </row>
        <row r="284">
          <cell r="A284">
            <v>42797</v>
          </cell>
          <cell r="B284">
            <v>1737.8</v>
          </cell>
          <cell r="C284">
            <v>1775</v>
          </cell>
          <cell r="D284">
            <v>1730</v>
          </cell>
          <cell r="E284">
            <v>1755.45</v>
          </cell>
          <cell r="F284">
            <v>1746.3713235294099</v>
          </cell>
          <cell r="G284">
            <v>272</v>
          </cell>
          <cell r="H284">
            <v>152</v>
          </cell>
          <cell r="I284">
            <v>475013</v>
          </cell>
          <cell r="J284">
            <v>178</v>
          </cell>
          <cell r="K284">
            <v>65.44</v>
          </cell>
          <cell r="L284">
            <v>45</v>
          </cell>
          <cell r="M284">
            <v>17.649999999999999</v>
          </cell>
        </row>
        <row r="285">
          <cell r="A285">
            <v>42796</v>
          </cell>
          <cell r="B285">
            <v>1745</v>
          </cell>
          <cell r="C285">
            <v>1750</v>
          </cell>
          <cell r="D285">
            <v>1731.05</v>
          </cell>
          <cell r="E285">
            <v>1750</v>
          </cell>
          <cell r="F285">
            <v>1738.2083333333301</v>
          </cell>
          <cell r="G285">
            <v>24</v>
          </cell>
          <cell r="H285">
            <v>20</v>
          </cell>
          <cell r="I285">
            <v>41717</v>
          </cell>
          <cell r="J285">
            <v>10</v>
          </cell>
          <cell r="K285">
            <v>41.67</v>
          </cell>
          <cell r="L285">
            <v>18.95</v>
          </cell>
          <cell r="M285">
            <v>5</v>
          </cell>
        </row>
        <row r="286">
          <cell r="A286">
            <v>42795</v>
          </cell>
          <cell r="B286">
            <v>1726.25</v>
          </cell>
          <cell r="C286">
            <v>1755.3</v>
          </cell>
          <cell r="D286">
            <v>1725</v>
          </cell>
          <cell r="E286">
            <v>1736.85</v>
          </cell>
          <cell r="F286">
            <v>1733.75</v>
          </cell>
          <cell r="G286">
            <v>116</v>
          </cell>
          <cell r="H286">
            <v>45</v>
          </cell>
          <cell r="I286">
            <v>201115</v>
          </cell>
          <cell r="J286">
            <v>61</v>
          </cell>
          <cell r="K286">
            <v>52.59</v>
          </cell>
          <cell r="L286">
            <v>30.3</v>
          </cell>
          <cell r="M286">
            <v>10.6</v>
          </cell>
        </row>
        <row r="287">
          <cell r="A287">
            <v>42794</v>
          </cell>
          <cell r="B287">
            <v>1740</v>
          </cell>
          <cell r="C287">
            <v>1740</v>
          </cell>
          <cell r="D287">
            <v>1710.3</v>
          </cell>
          <cell r="E287">
            <v>1725.35</v>
          </cell>
          <cell r="F287">
            <v>1729.5026881720401</v>
          </cell>
          <cell r="G287">
            <v>372</v>
          </cell>
          <cell r="H287">
            <v>111</v>
          </cell>
          <cell r="I287">
            <v>643375</v>
          </cell>
          <cell r="J287">
            <v>203</v>
          </cell>
          <cell r="K287">
            <v>54.57</v>
          </cell>
          <cell r="L287">
            <v>29.7</v>
          </cell>
          <cell r="M287">
            <v>-14.65</v>
          </cell>
        </row>
        <row r="288">
          <cell r="A288">
            <v>42793</v>
          </cell>
          <cell r="B288">
            <v>1725.05</v>
          </cell>
          <cell r="C288">
            <v>1747</v>
          </cell>
          <cell r="D288">
            <v>1725</v>
          </cell>
          <cell r="E288">
            <v>1740.3</v>
          </cell>
          <cell r="F288">
            <v>1735.17449664429</v>
          </cell>
          <cell r="G288">
            <v>298</v>
          </cell>
          <cell r="H288">
            <v>88</v>
          </cell>
          <cell r="I288">
            <v>517082</v>
          </cell>
          <cell r="J288">
            <v>191</v>
          </cell>
          <cell r="K288">
            <v>64.09</v>
          </cell>
          <cell r="L288">
            <v>22</v>
          </cell>
          <cell r="M288">
            <v>15.25</v>
          </cell>
        </row>
        <row r="289">
          <cell r="A289">
            <v>42789</v>
          </cell>
          <cell r="B289">
            <v>1723.75</v>
          </cell>
          <cell r="C289">
            <v>1785</v>
          </cell>
          <cell r="D289">
            <v>1720</v>
          </cell>
          <cell r="E289">
            <v>1766.15</v>
          </cell>
          <cell r="F289">
            <v>1740.6314847942699</v>
          </cell>
          <cell r="G289">
            <v>559</v>
          </cell>
          <cell r="H289">
            <v>115</v>
          </cell>
          <cell r="I289">
            <v>973013</v>
          </cell>
          <cell r="J289">
            <v>427</v>
          </cell>
          <cell r="K289">
            <v>76.39</v>
          </cell>
          <cell r="L289">
            <v>65</v>
          </cell>
          <cell r="M289">
            <v>42.4</v>
          </cell>
        </row>
        <row r="290">
          <cell r="A290">
            <v>42788</v>
          </cell>
          <cell r="B290">
            <v>1740</v>
          </cell>
          <cell r="C290">
            <v>1740</v>
          </cell>
          <cell r="D290">
            <v>1720</v>
          </cell>
          <cell r="E290">
            <v>1735.15</v>
          </cell>
          <cell r="F290">
            <v>1730.65384615384</v>
          </cell>
          <cell r="G290">
            <v>26</v>
          </cell>
          <cell r="H290">
            <v>18</v>
          </cell>
          <cell r="I290">
            <v>44997</v>
          </cell>
          <cell r="J290">
            <v>9</v>
          </cell>
          <cell r="K290">
            <v>34.619999999999997</v>
          </cell>
          <cell r="L290">
            <v>20</v>
          </cell>
          <cell r="M290">
            <v>-4.8499999999999996</v>
          </cell>
        </row>
        <row r="291">
          <cell r="A291">
            <v>42787</v>
          </cell>
          <cell r="B291">
            <v>1743.65</v>
          </cell>
          <cell r="C291">
            <v>1752</v>
          </cell>
          <cell r="D291">
            <v>1740</v>
          </cell>
          <cell r="E291">
            <v>1740.7</v>
          </cell>
          <cell r="F291">
            <v>1745.92810457516</v>
          </cell>
          <cell r="G291">
            <v>306</v>
          </cell>
          <cell r="H291">
            <v>138</v>
          </cell>
          <cell r="I291">
            <v>534254</v>
          </cell>
          <cell r="J291">
            <v>264</v>
          </cell>
          <cell r="K291">
            <v>86.27</v>
          </cell>
          <cell r="L291">
            <v>12</v>
          </cell>
          <cell r="M291">
            <v>-2.95</v>
          </cell>
        </row>
        <row r="292">
          <cell r="A292">
            <v>42786</v>
          </cell>
          <cell r="B292">
            <v>1760</v>
          </cell>
          <cell r="C292">
            <v>1810</v>
          </cell>
          <cell r="D292">
            <v>1745</v>
          </cell>
          <cell r="E292">
            <v>1745.1</v>
          </cell>
          <cell r="F292">
            <v>1746.96221026035</v>
          </cell>
          <cell r="G292">
            <v>9103</v>
          </cell>
          <cell r="H292">
            <v>157</v>
          </cell>
          <cell r="I292">
            <v>15902597</v>
          </cell>
          <cell r="J292">
            <v>8742</v>
          </cell>
          <cell r="K292">
            <v>96.03</v>
          </cell>
          <cell r="L292">
            <v>65</v>
          </cell>
          <cell r="M292">
            <v>-14.9</v>
          </cell>
        </row>
        <row r="293">
          <cell r="A293">
            <v>42783</v>
          </cell>
          <cell r="B293">
            <v>1750</v>
          </cell>
          <cell r="C293">
            <v>1801</v>
          </cell>
          <cell r="D293">
            <v>1738</v>
          </cell>
          <cell r="E293">
            <v>1790.95</v>
          </cell>
          <cell r="F293">
            <v>1785.48924731182</v>
          </cell>
          <cell r="G293">
            <v>186</v>
          </cell>
          <cell r="H293">
            <v>42</v>
          </cell>
          <cell r="I293">
            <v>332101</v>
          </cell>
          <cell r="J293">
            <v>160</v>
          </cell>
          <cell r="K293">
            <v>86.02</v>
          </cell>
          <cell r="L293">
            <v>63</v>
          </cell>
          <cell r="M293">
            <v>40.950000000000003</v>
          </cell>
        </row>
        <row r="294">
          <cell r="A294">
            <v>42782</v>
          </cell>
          <cell r="B294">
            <v>1760</v>
          </cell>
          <cell r="C294">
            <v>1775</v>
          </cell>
          <cell r="D294">
            <v>1730</v>
          </cell>
          <cell r="E294">
            <v>1740.55</v>
          </cell>
          <cell r="F294">
            <v>1746.87719298245</v>
          </cell>
          <cell r="G294">
            <v>114</v>
          </cell>
          <cell r="H294">
            <v>54</v>
          </cell>
          <cell r="I294">
            <v>199144</v>
          </cell>
          <cell r="J294">
            <v>35</v>
          </cell>
          <cell r="K294">
            <v>30.7</v>
          </cell>
          <cell r="L294">
            <v>45</v>
          </cell>
          <cell r="M294">
            <v>-19.45</v>
          </cell>
        </row>
        <row r="295">
          <cell r="A295">
            <v>42781</v>
          </cell>
          <cell r="B295">
            <v>1721.95</v>
          </cell>
          <cell r="C295">
            <v>1785</v>
          </cell>
          <cell r="D295">
            <v>1678.35</v>
          </cell>
          <cell r="E295">
            <v>1772.55</v>
          </cell>
          <cell r="F295">
            <v>1742.9546436285</v>
          </cell>
          <cell r="G295">
            <v>463</v>
          </cell>
          <cell r="H295">
            <v>130</v>
          </cell>
          <cell r="I295">
            <v>806988</v>
          </cell>
          <cell r="J295">
            <v>284</v>
          </cell>
          <cell r="K295">
            <v>61.34</v>
          </cell>
          <cell r="L295">
            <v>106.65</v>
          </cell>
          <cell r="M295">
            <v>50.6</v>
          </cell>
        </row>
        <row r="296">
          <cell r="A296">
            <v>42780</v>
          </cell>
          <cell r="B296">
            <v>1763.9</v>
          </cell>
          <cell r="C296">
            <v>1763.9</v>
          </cell>
          <cell r="D296">
            <v>1710</v>
          </cell>
          <cell r="E296">
            <v>1718.4</v>
          </cell>
          <cell r="F296">
            <v>1741.8885191347699</v>
          </cell>
          <cell r="G296">
            <v>601</v>
          </cell>
          <cell r="H296">
            <v>158</v>
          </cell>
          <cell r="I296">
            <v>1046875</v>
          </cell>
          <cell r="J296">
            <v>83</v>
          </cell>
          <cell r="K296">
            <v>13.81</v>
          </cell>
          <cell r="L296">
            <v>53.9</v>
          </cell>
          <cell r="M296">
            <v>-45.5</v>
          </cell>
        </row>
        <row r="297">
          <cell r="A297">
            <v>42779</v>
          </cell>
          <cell r="B297">
            <v>1770</v>
          </cell>
          <cell r="C297">
            <v>1770</v>
          </cell>
          <cell r="D297">
            <v>1730</v>
          </cell>
          <cell r="E297">
            <v>1736.95</v>
          </cell>
          <cell r="F297">
            <v>1749.76470588235</v>
          </cell>
          <cell r="G297">
            <v>442</v>
          </cell>
          <cell r="H297">
            <v>65</v>
          </cell>
          <cell r="I297">
            <v>773396</v>
          </cell>
          <cell r="J297">
            <v>261</v>
          </cell>
          <cell r="K297">
            <v>59.05</v>
          </cell>
          <cell r="L297">
            <v>40</v>
          </cell>
          <cell r="M297">
            <v>-33.049999999999997</v>
          </cell>
        </row>
        <row r="298">
          <cell r="A298">
            <v>42776</v>
          </cell>
          <cell r="B298">
            <v>1770</v>
          </cell>
          <cell r="C298">
            <v>1789.95</v>
          </cell>
          <cell r="D298">
            <v>1760</v>
          </cell>
          <cell r="E298">
            <v>1783.45</v>
          </cell>
          <cell r="F298">
            <v>1774.9909365558899</v>
          </cell>
          <cell r="G298">
            <v>331</v>
          </cell>
          <cell r="H298">
            <v>36</v>
          </cell>
          <cell r="I298">
            <v>587522</v>
          </cell>
          <cell r="J298">
            <v>303</v>
          </cell>
          <cell r="K298">
            <v>91.54</v>
          </cell>
          <cell r="L298">
            <v>29.95</v>
          </cell>
          <cell r="M298">
            <v>13.45</v>
          </cell>
        </row>
        <row r="299">
          <cell r="A299">
            <v>42775</v>
          </cell>
          <cell r="B299">
            <v>1760</v>
          </cell>
          <cell r="C299">
            <v>1778</v>
          </cell>
          <cell r="D299">
            <v>1760</v>
          </cell>
          <cell r="E299">
            <v>1765.55</v>
          </cell>
          <cell r="F299">
            <v>1766.8896551724099</v>
          </cell>
          <cell r="G299">
            <v>145</v>
          </cell>
          <cell r="H299">
            <v>40</v>
          </cell>
          <cell r="I299">
            <v>256199</v>
          </cell>
          <cell r="J299">
            <v>129</v>
          </cell>
          <cell r="K299">
            <v>88.97</v>
          </cell>
          <cell r="L299">
            <v>18</v>
          </cell>
          <cell r="M299">
            <v>5.55</v>
          </cell>
        </row>
        <row r="300">
          <cell r="A300">
            <v>42774</v>
          </cell>
          <cell r="B300">
            <v>1760</v>
          </cell>
          <cell r="C300">
            <v>1765</v>
          </cell>
          <cell r="D300">
            <v>1748</v>
          </cell>
          <cell r="E300">
            <v>1756.25</v>
          </cell>
          <cell r="F300">
            <v>1752.2947662061599</v>
          </cell>
          <cell r="G300">
            <v>7528</v>
          </cell>
          <cell r="H300">
            <v>137</v>
          </cell>
          <cell r="I300">
            <v>13191275</v>
          </cell>
          <cell r="J300">
            <v>6675</v>
          </cell>
          <cell r="K300">
            <v>88.67</v>
          </cell>
          <cell r="L300">
            <v>17</v>
          </cell>
          <cell r="M300">
            <v>-3.75</v>
          </cell>
        </row>
        <row r="301">
          <cell r="A301">
            <v>42773</v>
          </cell>
          <cell r="B301">
            <v>1780</v>
          </cell>
          <cell r="C301">
            <v>1787.5</v>
          </cell>
          <cell r="D301">
            <v>1765</v>
          </cell>
          <cell r="E301">
            <v>1767.2</v>
          </cell>
          <cell r="F301">
            <v>1770.0706653715299</v>
          </cell>
          <cell r="G301">
            <v>4118</v>
          </cell>
          <cell r="H301">
            <v>39</v>
          </cell>
          <cell r="I301">
            <v>7289151</v>
          </cell>
          <cell r="J301">
            <v>4091</v>
          </cell>
          <cell r="K301">
            <v>99.34</v>
          </cell>
          <cell r="L301">
            <v>22.5</v>
          </cell>
          <cell r="M301">
            <v>-12.8</v>
          </cell>
        </row>
        <row r="302">
          <cell r="A302">
            <v>42772</v>
          </cell>
          <cell r="B302">
            <v>1800</v>
          </cell>
          <cell r="C302">
            <v>1800.05</v>
          </cell>
          <cell r="D302">
            <v>1765</v>
          </cell>
          <cell r="E302">
            <v>1774.7</v>
          </cell>
          <cell r="F302">
            <v>1783.3192660550401</v>
          </cell>
          <cell r="G302">
            <v>545</v>
          </cell>
          <cell r="H302">
            <v>68</v>
          </cell>
          <cell r="I302">
            <v>971909</v>
          </cell>
          <cell r="J302">
            <v>410</v>
          </cell>
          <cell r="K302">
            <v>75.23</v>
          </cell>
          <cell r="L302">
            <v>35.049999999999997</v>
          </cell>
          <cell r="M302">
            <v>-25.3</v>
          </cell>
        </row>
        <row r="303">
          <cell r="A303">
            <v>42769</v>
          </cell>
          <cell r="B303">
            <v>1800</v>
          </cell>
          <cell r="C303">
            <v>1810</v>
          </cell>
          <cell r="D303">
            <v>1760</v>
          </cell>
          <cell r="E303">
            <v>1790.85</v>
          </cell>
          <cell r="F303">
            <v>1784.19529206625</v>
          </cell>
          <cell r="G303">
            <v>1147</v>
          </cell>
          <cell r="H303">
            <v>345</v>
          </cell>
          <cell r="I303">
            <v>2046472</v>
          </cell>
          <cell r="J303">
            <v>490</v>
          </cell>
          <cell r="K303">
            <v>42.72</v>
          </cell>
          <cell r="L303">
            <v>50</v>
          </cell>
          <cell r="M303">
            <v>-9.15</v>
          </cell>
        </row>
        <row r="304">
          <cell r="A304">
            <v>42768</v>
          </cell>
          <cell r="B304">
            <v>1733.55</v>
          </cell>
          <cell r="C304">
            <v>1798.95</v>
          </cell>
          <cell r="D304">
            <v>1733.55</v>
          </cell>
          <cell r="E304">
            <v>1774.75</v>
          </cell>
          <cell r="F304">
            <v>1760.2351973684199</v>
          </cell>
          <cell r="G304">
            <v>608</v>
          </cell>
          <cell r="H304">
            <v>121</v>
          </cell>
          <cell r="I304">
            <v>1070223</v>
          </cell>
          <cell r="J304">
            <v>331</v>
          </cell>
          <cell r="K304">
            <v>54.44</v>
          </cell>
          <cell r="L304">
            <v>65.400000000000006</v>
          </cell>
          <cell r="M304">
            <v>41.2</v>
          </cell>
        </row>
        <row r="305">
          <cell r="A305">
            <v>42767</v>
          </cell>
          <cell r="B305">
            <v>1758</v>
          </cell>
          <cell r="C305">
            <v>1784.95</v>
          </cell>
          <cell r="D305">
            <v>1740</v>
          </cell>
          <cell r="E305">
            <v>1748.7</v>
          </cell>
          <cell r="F305">
            <v>1757.45625</v>
          </cell>
          <cell r="G305">
            <v>160</v>
          </cell>
          <cell r="H305">
            <v>74</v>
          </cell>
          <cell r="I305">
            <v>281193</v>
          </cell>
          <cell r="J305">
            <v>83</v>
          </cell>
          <cell r="K305">
            <v>51.88</v>
          </cell>
          <cell r="L305">
            <v>44.95</v>
          </cell>
          <cell r="M305">
            <v>-9.3000000000000007</v>
          </cell>
        </row>
        <row r="306">
          <cell r="A306">
            <v>42766</v>
          </cell>
          <cell r="B306">
            <v>1755.5</v>
          </cell>
          <cell r="C306">
            <v>1769.95</v>
          </cell>
          <cell r="D306">
            <v>1719.95</v>
          </cell>
          <cell r="E306">
            <v>1726.45</v>
          </cell>
          <cell r="F306">
            <v>1742.5328836424901</v>
          </cell>
          <cell r="G306">
            <v>593</v>
          </cell>
          <cell r="H306">
            <v>132</v>
          </cell>
          <cell r="I306">
            <v>1033322</v>
          </cell>
          <cell r="J306">
            <v>372</v>
          </cell>
          <cell r="K306">
            <v>62.73</v>
          </cell>
          <cell r="L306">
            <v>50</v>
          </cell>
          <cell r="M306">
            <v>-29.05</v>
          </cell>
        </row>
        <row r="307">
          <cell r="A307">
            <v>42765</v>
          </cell>
          <cell r="B307">
            <v>1797.05</v>
          </cell>
          <cell r="C307">
            <v>1797.05</v>
          </cell>
          <cell r="D307">
            <v>1758.05</v>
          </cell>
          <cell r="E307">
            <v>1761.7</v>
          </cell>
          <cell r="F307">
            <v>1773.7103174603101</v>
          </cell>
          <cell r="G307">
            <v>252</v>
          </cell>
          <cell r="H307">
            <v>75</v>
          </cell>
          <cell r="I307">
            <v>446975</v>
          </cell>
          <cell r="J307">
            <v>131</v>
          </cell>
          <cell r="K307">
            <v>51.98</v>
          </cell>
          <cell r="L307">
            <v>39</v>
          </cell>
          <cell r="M307">
            <v>-35.35</v>
          </cell>
        </row>
        <row r="308">
          <cell r="A308">
            <v>42762</v>
          </cell>
          <cell r="B308">
            <v>1770</v>
          </cell>
          <cell r="C308">
            <v>1840</v>
          </cell>
          <cell r="D308">
            <v>1770</v>
          </cell>
          <cell r="E308">
            <v>1811.15</v>
          </cell>
          <cell r="F308">
            <v>1816.5351074718501</v>
          </cell>
          <cell r="G308">
            <v>4885</v>
          </cell>
          <cell r="H308">
            <v>989</v>
          </cell>
          <cell r="I308">
            <v>8873774</v>
          </cell>
          <cell r="J308">
            <v>1465</v>
          </cell>
          <cell r="K308">
            <v>29.99</v>
          </cell>
          <cell r="L308">
            <v>70</v>
          </cell>
          <cell r="M308">
            <v>41.15</v>
          </cell>
        </row>
        <row r="309">
          <cell r="A309">
            <v>42760</v>
          </cell>
          <cell r="B309">
            <v>1745</v>
          </cell>
          <cell r="C309">
            <v>1770</v>
          </cell>
          <cell r="D309">
            <v>1726.6</v>
          </cell>
          <cell r="E309">
            <v>1765</v>
          </cell>
          <cell r="F309">
            <v>1743.07180650037</v>
          </cell>
          <cell r="G309">
            <v>1323</v>
          </cell>
          <cell r="H309">
            <v>324</v>
          </cell>
          <cell r="I309">
            <v>2306084</v>
          </cell>
          <cell r="J309">
            <v>674</v>
          </cell>
          <cell r="K309">
            <v>50.94</v>
          </cell>
          <cell r="L309">
            <v>43.4</v>
          </cell>
          <cell r="M309">
            <v>20</v>
          </cell>
        </row>
        <row r="310">
          <cell r="A310">
            <v>42759</v>
          </cell>
          <cell r="B310">
            <v>1730</v>
          </cell>
          <cell r="C310">
            <v>1765</v>
          </cell>
          <cell r="D310">
            <v>1730</v>
          </cell>
          <cell r="E310">
            <v>1762.7</v>
          </cell>
          <cell r="F310">
            <v>1753.1304347826001</v>
          </cell>
          <cell r="G310">
            <v>23</v>
          </cell>
          <cell r="H310">
            <v>17</v>
          </cell>
          <cell r="I310">
            <v>40322</v>
          </cell>
          <cell r="J310">
            <v>15</v>
          </cell>
          <cell r="K310">
            <v>65.22</v>
          </cell>
          <cell r="L310">
            <v>35</v>
          </cell>
          <cell r="M310">
            <v>32.700000000000003</v>
          </cell>
        </row>
        <row r="311">
          <cell r="A311">
            <v>42758</v>
          </cell>
          <cell r="B311">
            <v>1735.9</v>
          </cell>
          <cell r="C311">
            <v>1740.85</v>
          </cell>
          <cell r="D311">
            <v>1725</v>
          </cell>
          <cell r="E311">
            <v>1725.05</v>
          </cell>
          <cell r="F311">
            <v>1729.7719298245599</v>
          </cell>
          <cell r="G311">
            <v>114</v>
          </cell>
          <cell r="H311">
            <v>38</v>
          </cell>
          <cell r="I311">
            <v>197194</v>
          </cell>
          <cell r="J311">
            <v>80</v>
          </cell>
          <cell r="K311">
            <v>70.180000000000007</v>
          </cell>
          <cell r="L311">
            <v>15.85</v>
          </cell>
          <cell r="M311">
            <v>-10.85</v>
          </cell>
        </row>
        <row r="312">
          <cell r="A312">
            <v>42755</v>
          </cell>
          <cell r="B312">
            <v>1750</v>
          </cell>
          <cell r="C312">
            <v>1750</v>
          </cell>
          <cell r="D312">
            <v>1730</v>
          </cell>
          <cell r="E312">
            <v>1730</v>
          </cell>
          <cell r="F312">
            <v>1736.7865168539299</v>
          </cell>
          <cell r="G312">
            <v>89</v>
          </cell>
          <cell r="H312">
            <v>19</v>
          </cell>
          <cell r="I312">
            <v>154574</v>
          </cell>
          <cell r="J312">
            <v>81</v>
          </cell>
          <cell r="K312">
            <v>91.01</v>
          </cell>
          <cell r="L312">
            <v>20</v>
          </cell>
          <cell r="M312">
            <v>-20</v>
          </cell>
        </row>
        <row r="313">
          <cell r="A313">
            <v>42754</v>
          </cell>
          <cell r="B313">
            <v>1730</v>
          </cell>
          <cell r="C313">
            <v>1775</v>
          </cell>
          <cell r="D313">
            <v>1730</v>
          </cell>
          <cell r="E313">
            <v>1740.05</v>
          </cell>
          <cell r="F313">
            <v>1743.6412556053799</v>
          </cell>
          <cell r="G313">
            <v>446</v>
          </cell>
          <cell r="H313">
            <v>68</v>
          </cell>
          <cell r="I313">
            <v>777664</v>
          </cell>
          <cell r="J313">
            <v>375</v>
          </cell>
          <cell r="K313">
            <v>84.08</v>
          </cell>
          <cell r="L313">
            <v>45</v>
          </cell>
          <cell r="M313">
            <v>10.050000000000001</v>
          </cell>
        </row>
        <row r="314">
          <cell r="A314">
            <v>42753</v>
          </cell>
          <cell r="B314">
            <v>1725</v>
          </cell>
          <cell r="C314">
            <v>1750.05</v>
          </cell>
          <cell r="D314">
            <v>1725</v>
          </cell>
          <cell r="E314">
            <v>1741</v>
          </cell>
          <cell r="F314">
            <v>1745.32653061224</v>
          </cell>
          <cell r="G314">
            <v>98</v>
          </cell>
          <cell r="H314">
            <v>31</v>
          </cell>
          <cell r="I314">
            <v>171042</v>
          </cell>
          <cell r="J314">
            <v>48</v>
          </cell>
          <cell r="K314">
            <v>48.98</v>
          </cell>
          <cell r="L314">
            <v>25.05</v>
          </cell>
          <cell r="M314">
            <v>16</v>
          </cell>
        </row>
        <row r="315">
          <cell r="A315">
            <v>42752</v>
          </cell>
          <cell r="B315">
            <v>1730</v>
          </cell>
          <cell r="C315">
            <v>1749.9</v>
          </cell>
          <cell r="D315">
            <v>1720</v>
          </cell>
          <cell r="E315">
            <v>1740</v>
          </cell>
          <cell r="F315">
            <v>1740.1443001442999</v>
          </cell>
          <cell r="G315">
            <v>693</v>
          </cell>
          <cell r="H315">
            <v>32</v>
          </cell>
          <cell r="I315">
            <v>1205920</v>
          </cell>
          <cell r="J315">
            <v>584</v>
          </cell>
          <cell r="K315">
            <v>84.27</v>
          </cell>
          <cell r="L315">
            <v>29.9</v>
          </cell>
          <cell r="M315">
            <v>10</v>
          </cell>
        </row>
        <row r="316">
          <cell r="A316">
            <v>42751</v>
          </cell>
          <cell r="B316">
            <v>1740</v>
          </cell>
          <cell r="C316">
            <v>1740.05</v>
          </cell>
          <cell r="D316">
            <v>1735.4</v>
          </cell>
          <cell r="E316">
            <v>1740</v>
          </cell>
          <cell r="F316">
            <v>1739.99306759098</v>
          </cell>
          <cell r="G316">
            <v>577</v>
          </cell>
          <cell r="H316">
            <v>15</v>
          </cell>
          <cell r="I316">
            <v>1003976</v>
          </cell>
          <cell r="J316">
            <v>574</v>
          </cell>
          <cell r="K316">
            <v>99.48</v>
          </cell>
          <cell r="L316">
            <v>4.6500000000000004</v>
          </cell>
          <cell r="M316">
            <v>0</v>
          </cell>
        </row>
        <row r="317">
          <cell r="A317">
            <v>42748</v>
          </cell>
          <cell r="B317">
            <v>1725.5</v>
          </cell>
          <cell r="C317">
            <v>1759.95</v>
          </cell>
          <cell r="D317">
            <v>1725.5</v>
          </cell>
          <cell r="E317">
            <v>1741.6</v>
          </cell>
          <cell r="F317">
            <v>1740.4</v>
          </cell>
          <cell r="G317">
            <v>10</v>
          </cell>
          <cell r="H317">
            <v>8</v>
          </cell>
          <cell r="I317">
            <v>17404</v>
          </cell>
          <cell r="J317">
            <v>6</v>
          </cell>
          <cell r="K317">
            <v>60</v>
          </cell>
          <cell r="L317">
            <v>34.450000000000003</v>
          </cell>
          <cell r="M317">
            <v>16.100000000000001</v>
          </cell>
        </row>
        <row r="318">
          <cell r="A318">
            <v>42747</v>
          </cell>
          <cell r="B318">
            <v>1730</v>
          </cell>
          <cell r="C318">
            <v>1760</v>
          </cell>
          <cell r="D318">
            <v>1730</v>
          </cell>
          <cell r="E318">
            <v>1758.6</v>
          </cell>
          <cell r="F318">
            <v>1749.85365853658</v>
          </cell>
          <cell r="G318">
            <v>41</v>
          </cell>
          <cell r="H318">
            <v>22</v>
          </cell>
          <cell r="I318">
            <v>71744</v>
          </cell>
          <cell r="J318">
            <v>36</v>
          </cell>
          <cell r="K318">
            <v>87.8</v>
          </cell>
          <cell r="L318">
            <v>30</v>
          </cell>
          <cell r="M318">
            <v>28.6</v>
          </cell>
        </row>
        <row r="319">
          <cell r="A319">
            <v>42746</v>
          </cell>
          <cell r="B319">
            <v>1740</v>
          </cell>
          <cell r="C319">
            <v>1759</v>
          </cell>
          <cell r="D319">
            <v>1733.5</v>
          </cell>
          <cell r="E319">
            <v>1759</v>
          </cell>
          <cell r="F319">
            <v>1750.23275862068</v>
          </cell>
          <cell r="G319">
            <v>116</v>
          </cell>
          <cell r="H319">
            <v>11</v>
          </cell>
          <cell r="I319">
            <v>203027</v>
          </cell>
          <cell r="J319">
            <v>111</v>
          </cell>
          <cell r="K319">
            <v>95.69</v>
          </cell>
          <cell r="L319">
            <v>25.5</v>
          </cell>
          <cell r="M319">
            <v>19</v>
          </cell>
        </row>
        <row r="320">
          <cell r="A320">
            <v>42745</v>
          </cell>
          <cell r="B320">
            <v>1740</v>
          </cell>
          <cell r="C320">
            <v>1766.9</v>
          </cell>
          <cell r="D320">
            <v>1733.05</v>
          </cell>
          <cell r="E320">
            <v>1754.3</v>
          </cell>
          <cell r="F320">
            <v>1746.6262626262601</v>
          </cell>
          <cell r="G320">
            <v>297</v>
          </cell>
          <cell r="H320">
            <v>110</v>
          </cell>
          <cell r="I320">
            <v>518748</v>
          </cell>
          <cell r="J320">
            <v>74</v>
          </cell>
          <cell r="K320">
            <v>24.92</v>
          </cell>
          <cell r="L320">
            <v>33.85</v>
          </cell>
          <cell r="M320">
            <v>14.3</v>
          </cell>
        </row>
        <row r="321">
          <cell r="A321">
            <v>42744</v>
          </cell>
          <cell r="B321">
            <v>1740</v>
          </cell>
          <cell r="C321">
            <v>1770</v>
          </cell>
          <cell r="D321">
            <v>1700</v>
          </cell>
          <cell r="E321">
            <v>1706.2</v>
          </cell>
          <cell r="F321">
            <v>1739.38607594936</v>
          </cell>
          <cell r="G321">
            <v>158</v>
          </cell>
          <cell r="H321">
            <v>90</v>
          </cell>
          <cell r="I321">
            <v>274823</v>
          </cell>
          <cell r="J321">
            <v>72</v>
          </cell>
          <cell r="K321">
            <v>45.57</v>
          </cell>
          <cell r="L321">
            <v>70</v>
          </cell>
          <cell r="M321">
            <v>-33.799999999999997</v>
          </cell>
        </row>
        <row r="322">
          <cell r="A322">
            <v>42741</v>
          </cell>
          <cell r="B322">
            <v>1749.95</v>
          </cell>
          <cell r="C322">
            <v>1836</v>
          </cell>
          <cell r="D322">
            <v>1740</v>
          </cell>
          <cell r="E322">
            <v>1750.65</v>
          </cell>
          <cell r="F322">
            <v>1772.10387811634</v>
          </cell>
          <cell r="G322">
            <v>722</v>
          </cell>
          <cell r="H322">
            <v>135</v>
          </cell>
          <cell r="I322">
            <v>1279459</v>
          </cell>
          <cell r="J322">
            <v>263</v>
          </cell>
          <cell r="K322">
            <v>36.43</v>
          </cell>
          <cell r="L322">
            <v>96</v>
          </cell>
          <cell r="M322">
            <v>0.7</v>
          </cell>
        </row>
        <row r="323">
          <cell r="A323">
            <v>42740</v>
          </cell>
          <cell r="B323">
            <v>1730</v>
          </cell>
          <cell r="C323">
            <v>1749.85</v>
          </cell>
          <cell r="D323">
            <v>1725</v>
          </cell>
          <cell r="E323">
            <v>1741</v>
          </cell>
          <cell r="F323">
            <v>1734.7119565217299</v>
          </cell>
          <cell r="G323">
            <v>184</v>
          </cell>
          <cell r="H323">
            <v>40</v>
          </cell>
          <cell r="I323">
            <v>319187</v>
          </cell>
          <cell r="J323">
            <v>150</v>
          </cell>
          <cell r="K323">
            <v>81.52</v>
          </cell>
          <cell r="L323">
            <v>24.85</v>
          </cell>
          <cell r="M323">
            <v>11</v>
          </cell>
        </row>
        <row r="324">
          <cell r="A324">
            <v>42739</v>
          </cell>
          <cell r="B324">
            <v>1714.9</v>
          </cell>
          <cell r="C324">
            <v>1725</v>
          </cell>
          <cell r="D324">
            <v>1701</v>
          </cell>
          <cell r="E324">
            <v>1721.55</v>
          </cell>
          <cell r="F324">
            <v>1713</v>
          </cell>
          <cell r="G324">
            <v>72</v>
          </cell>
          <cell r="H324">
            <v>46</v>
          </cell>
          <cell r="I324">
            <v>123336</v>
          </cell>
          <cell r="J324">
            <v>47</v>
          </cell>
          <cell r="K324">
            <v>65.28</v>
          </cell>
          <cell r="L324">
            <v>24</v>
          </cell>
          <cell r="M324">
            <v>6.65</v>
          </cell>
        </row>
        <row r="325">
          <cell r="A325">
            <v>42738</v>
          </cell>
          <cell r="B325">
            <v>1710</v>
          </cell>
          <cell r="C325">
            <v>1760</v>
          </cell>
          <cell r="D325">
            <v>1690.3</v>
          </cell>
          <cell r="E325">
            <v>1707.45</v>
          </cell>
          <cell r="F325">
            <v>1716.80555555555</v>
          </cell>
          <cell r="G325">
            <v>108</v>
          </cell>
          <cell r="H325">
            <v>63</v>
          </cell>
          <cell r="I325">
            <v>185415</v>
          </cell>
          <cell r="J325">
            <v>20</v>
          </cell>
          <cell r="K325">
            <v>18.52</v>
          </cell>
          <cell r="L325">
            <v>69.7</v>
          </cell>
          <cell r="M325">
            <v>-2.5499999999999998</v>
          </cell>
        </row>
        <row r="326">
          <cell r="A326">
            <v>42737</v>
          </cell>
          <cell r="B326">
            <v>1684.05</v>
          </cell>
          <cell r="C326">
            <v>1710</v>
          </cell>
          <cell r="D326">
            <v>1670</v>
          </cell>
          <cell r="E326">
            <v>1697.1</v>
          </cell>
          <cell r="F326">
            <v>1685.5213270142101</v>
          </cell>
          <cell r="G326">
            <v>422</v>
          </cell>
          <cell r="H326">
            <v>128</v>
          </cell>
          <cell r="I326">
            <v>711290</v>
          </cell>
          <cell r="J326">
            <v>218</v>
          </cell>
          <cell r="K326">
            <v>51.66</v>
          </cell>
          <cell r="L326">
            <v>40</v>
          </cell>
          <cell r="M326">
            <v>13.05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EMENS"/>
    </sheetNames>
    <sheetDataSet>
      <sheetData sheetId="0" refreshError="1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1092.05</v>
          </cell>
          <cell r="C2">
            <v>1127.1500000000001</v>
          </cell>
          <cell r="D2">
            <v>1092.05</v>
          </cell>
          <cell r="E2">
            <v>1121.05</v>
          </cell>
          <cell r="F2">
            <v>1114.0151980973301</v>
          </cell>
          <cell r="G2">
            <v>17239</v>
          </cell>
          <cell r="H2">
            <v>883</v>
          </cell>
          <cell r="I2">
            <v>19204508</v>
          </cell>
          <cell r="J2">
            <v>8120</v>
          </cell>
          <cell r="K2">
            <v>47.1</v>
          </cell>
          <cell r="L2">
            <v>35.1</v>
          </cell>
          <cell r="M2">
            <v>29</v>
          </cell>
        </row>
        <row r="3">
          <cell r="A3">
            <v>43217</v>
          </cell>
          <cell r="B3">
            <v>1091.05</v>
          </cell>
          <cell r="C3">
            <v>1102</v>
          </cell>
          <cell r="D3">
            <v>1086.8499999999999</v>
          </cell>
          <cell r="E3">
            <v>1093.45</v>
          </cell>
          <cell r="F3">
            <v>1094.9729891060999</v>
          </cell>
          <cell r="G3">
            <v>6701</v>
          </cell>
          <cell r="H3">
            <v>408</v>
          </cell>
          <cell r="I3">
            <v>7337414</v>
          </cell>
          <cell r="J3">
            <v>1570</v>
          </cell>
          <cell r="K3">
            <v>23.43</v>
          </cell>
          <cell r="L3">
            <v>15.15</v>
          </cell>
          <cell r="M3">
            <v>2.4</v>
          </cell>
        </row>
        <row r="4">
          <cell r="A4">
            <v>43216</v>
          </cell>
          <cell r="B4">
            <v>1093</v>
          </cell>
          <cell r="C4">
            <v>1102.2</v>
          </cell>
          <cell r="D4">
            <v>1076.6500000000001</v>
          </cell>
          <cell r="E4">
            <v>1089.95</v>
          </cell>
          <cell r="F4">
            <v>1093.2345741113299</v>
          </cell>
          <cell r="G4">
            <v>11928</v>
          </cell>
          <cell r="H4">
            <v>1231</v>
          </cell>
          <cell r="I4">
            <v>13040102</v>
          </cell>
          <cell r="J4">
            <v>4553</v>
          </cell>
          <cell r="K4">
            <v>38.17</v>
          </cell>
          <cell r="L4">
            <v>25.55</v>
          </cell>
          <cell r="M4">
            <v>-3.05</v>
          </cell>
        </row>
        <row r="5">
          <cell r="A5">
            <v>43215</v>
          </cell>
          <cell r="B5">
            <v>1080</v>
          </cell>
          <cell r="C5">
            <v>1110</v>
          </cell>
          <cell r="D5">
            <v>1077.9000000000001</v>
          </cell>
          <cell r="E5">
            <v>1091.3499999999999</v>
          </cell>
          <cell r="F5">
            <v>1098.61944879046</v>
          </cell>
          <cell r="G5">
            <v>16618</v>
          </cell>
          <cell r="H5">
            <v>977</v>
          </cell>
          <cell r="I5">
            <v>18256858</v>
          </cell>
          <cell r="J5">
            <v>7027</v>
          </cell>
          <cell r="K5">
            <v>42.29</v>
          </cell>
          <cell r="L5">
            <v>32.1</v>
          </cell>
          <cell r="M5">
            <v>11.35</v>
          </cell>
        </row>
        <row r="6">
          <cell r="A6">
            <v>43214</v>
          </cell>
          <cell r="B6">
            <v>1095</v>
          </cell>
          <cell r="C6">
            <v>1100.3</v>
          </cell>
          <cell r="D6">
            <v>1081.4000000000001</v>
          </cell>
          <cell r="E6">
            <v>1087.6500000000001</v>
          </cell>
          <cell r="F6">
            <v>1093.0361354127001</v>
          </cell>
          <cell r="G6">
            <v>7887</v>
          </cell>
          <cell r="H6">
            <v>484</v>
          </cell>
          <cell r="I6">
            <v>8620776</v>
          </cell>
          <cell r="J6">
            <v>2125</v>
          </cell>
          <cell r="K6">
            <v>26.94</v>
          </cell>
          <cell r="L6">
            <v>18.899999999999999</v>
          </cell>
          <cell r="M6">
            <v>-7.35</v>
          </cell>
        </row>
        <row r="7">
          <cell r="A7">
            <v>43213</v>
          </cell>
          <cell r="B7">
            <v>1074.45</v>
          </cell>
          <cell r="C7">
            <v>1092.75</v>
          </cell>
          <cell r="D7">
            <v>1070</v>
          </cell>
          <cell r="E7">
            <v>1088.95</v>
          </cell>
          <cell r="F7">
            <v>1083.32324455205</v>
          </cell>
          <cell r="G7">
            <v>13216</v>
          </cell>
          <cell r="H7">
            <v>796</v>
          </cell>
          <cell r="I7">
            <v>14317200</v>
          </cell>
          <cell r="J7">
            <v>4102</v>
          </cell>
          <cell r="K7">
            <v>31.04</v>
          </cell>
          <cell r="L7">
            <v>22.75</v>
          </cell>
          <cell r="M7">
            <v>14.5</v>
          </cell>
        </row>
        <row r="8">
          <cell r="A8">
            <v>43210</v>
          </cell>
          <cell r="B8">
            <v>1060</v>
          </cell>
          <cell r="C8">
            <v>1077.7</v>
          </cell>
          <cell r="D8">
            <v>1056.0999999999999</v>
          </cell>
          <cell r="E8">
            <v>1073.05</v>
          </cell>
          <cell r="F8">
            <v>1065.64162946428</v>
          </cell>
          <cell r="G8">
            <v>8960</v>
          </cell>
          <cell r="H8">
            <v>479</v>
          </cell>
          <cell r="I8">
            <v>9548149</v>
          </cell>
          <cell r="J8">
            <v>3348</v>
          </cell>
          <cell r="K8">
            <v>37.369999999999997</v>
          </cell>
          <cell r="L8">
            <v>21.6</v>
          </cell>
          <cell r="M8">
            <v>13.05</v>
          </cell>
        </row>
        <row r="9">
          <cell r="A9">
            <v>43209</v>
          </cell>
          <cell r="B9">
            <v>1079</v>
          </cell>
          <cell r="C9">
            <v>1084.0999999999999</v>
          </cell>
          <cell r="D9">
            <v>1060</v>
          </cell>
          <cell r="E9">
            <v>1062.8</v>
          </cell>
          <cell r="F9">
            <v>1066.5884569490599</v>
          </cell>
          <cell r="G9">
            <v>15923</v>
          </cell>
          <cell r="H9">
            <v>992</v>
          </cell>
          <cell r="I9">
            <v>16983288</v>
          </cell>
          <cell r="J9">
            <v>8609</v>
          </cell>
          <cell r="K9">
            <v>54.07</v>
          </cell>
          <cell r="L9">
            <v>24.1</v>
          </cell>
          <cell r="M9">
            <v>-16.2</v>
          </cell>
        </row>
        <row r="10">
          <cell r="A10">
            <v>43208</v>
          </cell>
          <cell r="B10">
            <v>1078.45</v>
          </cell>
          <cell r="C10">
            <v>1088.5999999999999</v>
          </cell>
          <cell r="D10">
            <v>1072.2</v>
          </cell>
          <cell r="E10">
            <v>1078.45</v>
          </cell>
          <cell r="F10">
            <v>1080.78264747101</v>
          </cell>
          <cell r="G10">
            <v>7849</v>
          </cell>
          <cell r="H10">
            <v>436</v>
          </cell>
          <cell r="I10">
            <v>8483063</v>
          </cell>
          <cell r="J10">
            <v>3013</v>
          </cell>
          <cell r="K10">
            <v>38.39</v>
          </cell>
          <cell r="L10">
            <v>16.399999999999999</v>
          </cell>
          <cell r="M10">
            <v>0</v>
          </cell>
        </row>
        <row r="11">
          <cell r="A11">
            <v>43207</v>
          </cell>
          <cell r="B11">
            <v>1083</v>
          </cell>
          <cell r="C11">
            <v>1084.95</v>
          </cell>
          <cell r="D11">
            <v>1075</v>
          </cell>
          <cell r="E11">
            <v>1077.9000000000001</v>
          </cell>
          <cell r="F11">
            <v>1079.42497776648</v>
          </cell>
          <cell r="G11">
            <v>7871</v>
          </cell>
          <cell r="H11">
            <v>403</v>
          </cell>
          <cell r="I11">
            <v>8496154</v>
          </cell>
          <cell r="J11">
            <v>4276</v>
          </cell>
          <cell r="K11">
            <v>54.33</v>
          </cell>
          <cell r="L11">
            <v>9.9499999999999993</v>
          </cell>
          <cell r="M11">
            <v>-5.0999999999999996</v>
          </cell>
        </row>
        <row r="12">
          <cell r="A12">
            <v>43206</v>
          </cell>
          <cell r="B12">
            <v>1075</v>
          </cell>
          <cell r="C12">
            <v>1082</v>
          </cell>
          <cell r="D12">
            <v>1068.25</v>
          </cell>
          <cell r="E12">
            <v>1078.9000000000001</v>
          </cell>
          <cell r="F12">
            <v>1075.5305509181901</v>
          </cell>
          <cell r="G12">
            <v>5990</v>
          </cell>
          <cell r="H12">
            <v>476</v>
          </cell>
          <cell r="I12">
            <v>6442428</v>
          </cell>
          <cell r="J12">
            <v>1693</v>
          </cell>
          <cell r="K12">
            <v>28.26</v>
          </cell>
          <cell r="L12">
            <v>13.75</v>
          </cell>
          <cell r="M12">
            <v>3.9</v>
          </cell>
        </row>
        <row r="13">
          <cell r="A13">
            <v>43203</v>
          </cell>
          <cell r="B13">
            <v>1102</v>
          </cell>
          <cell r="C13">
            <v>1111.95</v>
          </cell>
          <cell r="D13">
            <v>1076.75</v>
          </cell>
          <cell r="E13">
            <v>1077.95</v>
          </cell>
          <cell r="F13">
            <v>1089.26352224478</v>
          </cell>
          <cell r="G13">
            <v>10834</v>
          </cell>
          <cell r="H13">
            <v>852</v>
          </cell>
          <cell r="I13">
            <v>11801081</v>
          </cell>
          <cell r="J13">
            <v>5767</v>
          </cell>
          <cell r="K13">
            <v>53.23</v>
          </cell>
          <cell r="L13">
            <v>35.200000000000003</v>
          </cell>
          <cell r="M13">
            <v>-24.05</v>
          </cell>
        </row>
        <row r="14">
          <cell r="A14">
            <v>43202</v>
          </cell>
          <cell r="B14">
            <v>1107.2</v>
          </cell>
          <cell r="C14">
            <v>1112.0999999999999</v>
          </cell>
          <cell r="D14">
            <v>1093.3499999999999</v>
          </cell>
          <cell r="E14">
            <v>1101.05</v>
          </cell>
          <cell r="F14">
            <v>1099.62503796699</v>
          </cell>
          <cell r="G14">
            <v>19754</v>
          </cell>
          <cell r="H14">
            <v>1030</v>
          </cell>
          <cell r="I14">
            <v>21721993</v>
          </cell>
          <cell r="J14">
            <v>9793</v>
          </cell>
          <cell r="K14">
            <v>49.57</v>
          </cell>
          <cell r="L14">
            <v>18.75</v>
          </cell>
          <cell r="M14">
            <v>-6.15</v>
          </cell>
        </row>
        <row r="15">
          <cell r="A15">
            <v>43201</v>
          </cell>
          <cell r="B15">
            <v>1112</v>
          </cell>
          <cell r="C15">
            <v>1119.8</v>
          </cell>
          <cell r="D15">
            <v>1103.25</v>
          </cell>
          <cell r="E15">
            <v>1107</v>
          </cell>
          <cell r="F15">
            <v>1108.1261192608099</v>
          </cell>
          <cell r="G15">
            <v>5249</v>
          </cell>
          <cell r="H15">
            <v>317</v>
          </cell>
          <cell r="I15">
            <v>5816554</v>
          </cell>
          <cell r="J15">
            <v>2466</v>
          </cell>
          <cell r="K15">
            <v>46.98</v>
          </cell>
          <cell r="L15">
            <v>16.55</v>
          </cell>
          <cell r="M15">
            <v>-5</v>
          </cell>
        </row>
        <row r="16">
          <cell r="A16">
            <v>43200</v>
          </cell>
          <cell r="B16">
            <v>1133</v>
          </cell>
          <cell r="C16">
            <v>1133</v>
          </cell>
          <cell r="D16">
            <v>1108</v>
          </cell>
          <cell r="E16">
            <v>1115.1500000000001</v>
          </cell>
          <cell r="F16">
            <v>1112.3684561520499</v>
          </cell>
          <cell r="G16">
            <v>5998</v>
          </cell>
          <cell r="H16">
            <v>289</v>
          </cell>
          <cell r="I16">
            <v>6671986</v>
          </cell>
          <cell r="J16">
            <v>3091</v>
          </cell>
          <cell r="K16">
            <v>51.53</v>
          </cell>
          <cell r="L16">
            <v>25</v>
          </cell>
          <cell r="M16">
            <v>-17.850000000000001</v>
          </cell>
        </row>
        <row r="17">
          <cell r="A17">
            <v>43199</v>
          </cell>
          <cell r="B17">
            <v>1130.3499999999999</v>
          </cell>
          <cell r="C17">
            <v>1130.3499999999999</v>
          </cell>
          <cell r="D17">
            <v>1108.4000000000001</v>
          </cell>
          <cell r="E17">
            <v>1115.8</v>
          </cell>
          <cell r="F17">
            <v>1114.5158238172901</v>
          </cell>
          <cell r="G17">
            <v>9195</v>
          </cell>
          <cell r="H17">
            <v>434</v>
          </cell>
          <cell r="I17">
            <v>10247973</v>
          </cell>
          <cell r="J17">
            <v>4766</v>
          </cell>
          <cell r="K17">
            <v>51.83</v>
          </cell>
          <cell r="L17">
            <v>21.95</v>
          </cell>
          <cell r="M17">
            <v>-14.55</v>
          </cell>
        </row>
        <row r="18">
          <cell r="A18">
            <v>43196</v>
          </cell>
          <cell r="B18">
            <v>1133.95</v>
          </cell>
          <cell r="C18">
            <v>1133.95</v>
          </cell>
          <cell r="D18">
            <v>1111.95</v>
          </cell>
          <cell r="E18">
            <v>1122.55</v>
          </cell>
          <cell r="F18">
            <v>1123.7180500658701</v>
          </cell>
          <cell r="G18">
            <v>2277</v>
          </cell>
          <cell r="H18">
            <v>200</v>
          </cell>
          <cell r="I18">
            <v>2558706</v>
          </cell>
          <cell r="J18">
            <v>816</v>
          </cell>
          <cell r="K18">
            <v>35.840000000000003</v>
          </cell>
          <cell r="L18">
            <v>22</v>
          </cell>
          <cell r="M18">
            <v>-11.4</v>
          </cell>
        </row>
        <row r="19">
          <cell r="A19">
            <v>43195</v>
          </cell>
          <cell r="B19">
            <v>1110</v>
          </cell>
          <cell r="C19">
            <v>1134.45</v>
          </cell>
          <cell r="D19">
            <v>1110</v>
          </cell>
          <cell r="E19">
            <v>1124.25</v>
          </cell>
          <cell r="F19">
            <v>1124.5310809318701</v>
          </cell>
          <cell r="G19">
            <v>9057</v>
          </cell>
          <cell r="H19">
            <v>1054</v>
          </cell>
          <cell r="I19">
            <v>10184878</v>
          </cell>
          <cell r="J19">
            <v>4050</v>
          </cell>
          <cell r="K19">
            <v>44.72</v>
          </cell>
          <cell r="L19">
            <v>24.45</v>
          </cell>
          <cell r="M19">
            <v>14.25</v>
          </cell>
        </row>
        <row r="20">
          <cell r="A20">
            <v>43194</v>
          </cell>
          <cell r="B20">
            <v>1125.2</v>
          </cell>
          <cell r="C20">
            <v>1130</v>
          </cell>
          <cell r="D20">
            <v>1098.05</v>
          </cell>
          <cell r="E20">
            <v>1115.1500000000001</v>
          </cell>
          <cell r="F20">
            <v>1117.4628496503401</v>
          </cell>
          <cell r="G20">
            <v>13728</v>
          </cell>
          <cell r="H20">
            <v>1647</v>
          </cell>
          <cell r="I20">
            <v>15340530</v>
          </cell>
          <cell r="J20">
            <v>6848</v>
          </cell>
          <cell r="K20">
            <v>49.88</v>
          </cell>
          <cell r="L20">
            <v>31.95</v>
          </cell>
          <cell r="M20">
            <v>-10.050000000000001</v>
          </cell>
        </row>
        <row r="21">
          <cell r="A21">
            <v>43193</v>
          </cell>
          <cell r="B21">
            <v>1098.8</v>
          </cell>
          <cell r="C21">
            <v>1129.1500000000001</v>
          </cell>
          <cell r="D21">
            <v>1095.05</v>
          </cell>
          <cell r="E21">
            <v>1123.5</v>
          </cell>
          <cell r="F21">
            <v>1118.95895337301</v>
          </cell>
          <cell r="G21">
            <v>8064</v>
          </cell>
          <cell r="H21">
            <v>505</v>
          </cell>
          <cell r="I21">
            <v>9023285</v>
          </cell>
          <cell r="J21">
            <v>2571</v>
          </cell>
          <cell r="K21">
            <v>31.88</v>
          </cell>
          <cell r="L21">
            <v>34.1</v>
          </cell>
          <cell r="M21">
            <v>24.7</v>
          </cell>
        </row>
        <row r="22">
          <cell r="A22">
            <v>43192</v>
          </cell>
          <cell r="B22">
            <v>1081.45</v>
          </cell>
          <cell r="C22">
            <v>1109.95</v>
          </cell>
          <cell r="D22">
            <v>1064.8499999999999</v>
          </cell>
          <cell r="E22">
            <v>1101.95</v>
          </cell>
          <cell r="F22">
            <v>1085.1841121495299</v>
          </cell>
          <cell r="G22">
            <v>5350</v>
          </cell>
          <cell r="H22">
            <v>372</v>
          </cell>
          <cell r="I22">
            <v>5805735</v>
          </cell>
          <cell r="J22">
            <v>1784</v>
          </cell>
          <cell r="K22">
            <v>33.35</v>
          </cell>
          <cell r="L22">
            <v>45.1</v>
          </cell>
          <cell r="M22">
            <v>20.5</v>
          </cell>
        </row>
        <row r="23">
          <cell r="A23">
            <v>43187</v>
          </cell>
          <cell r="B23">
            <v>1081.4000000000001</v>
          </cell>
          <cell r="C23">
            <v>1104.3</v>
          </cell>
          <cell r="D23">
            <v>1070</v>
          </cell>
          <cell r="E23">
            <v>1073.05</v>
          </cell>
          <cell r="F23">
            <v>1084.19504461322</v>
          </cell>
          <cell r="G23">
            <v>13561</v>
          </cell>
          <cell r="H23">
            <v>622</v>
          </cell>
          <cell r="I23">
            <v>14702769</v>
          </cell>
          <cell r="J23">
            <v>5732</v>
          </cell>
          <cell r="K23">
            <v>42.27</v>
          </cell>
          <cell r="L23">
            <v>34.299999999999997</v>
          </cell>
          <cell r="M23">
            <v>-8.35</v>
          </cell>
        </row>
        <row r="24">
          <cell r="A24">
            <v>43186</v>
          </cell>
          <cell r="B24">
            <v>1103.5999999999999</v>
          </cell>
          <cell r="C24">
            <v>1113.8499999999999</v>
          </cell>
          <cell r="D24">
            <v>1087.05</v>
          </cell>
          <cell r="E24">
            <v>1096.5999999999999</v>
          </cell>
          <cell r="F24">
            <v>1094.01347620299</v>
          </cell>
          <cell r="G24">
            <v>15212</v>
          </cell>
          <cell r="H24">
            <v>702</v>
          </cell>
          <cell r="I24">
            <v>16642133</v>
          </cell>
          <cell r="J24">
            <v>5376</v>
          </cell>
          <cell r="K24">
            <v>35.340000000000003</v>
          </cell>
          <cell r="L24">
            <v>26.8</v>
          </cell>
          <cell r="M24">
            <v>-7</v>
          </cell>
        </row>
        <row r="25">
          <cell r="A25">
            <v>43185</v>
          </cell>
          <cell r="B25">
            <v>1095</v>
          </cell>
          <cell r="C25">
            <v>1110</v>
          </cell>
          <cell r="D25">
            <v>1074.8499999999999</v>
          </cell>
          <cell r="E25">
            <v>1100.25</v>
          </cell>
          <cell r="F25">
            <v>1089.6521739130401</v>
          </cell>
          <cell r="G25">
            <v>12880</v>
          </cell>
          <cell r="H25">
            <v>589</v>
          </cell>
          <cell r="I25">
            <v>14034720</v>
          </cell>
          <cell r="J25">
            <v>6041</v>
          </cell>
          <cell r="K25">
            <v>46.9</v>
          </cell>
          <cell r="L25">
            <v>35.15</v>
          </cell>
          <cell r="M25">
            <v>5.25</v>
          </cell>
        </row>
        <row r="26">
          <cell r="A26">
            <v>43182</v>
          </cell>
          <cell r="B26">
            <v>1086.5</v>
          </cell>
          <cell r="C26">
            <v>1105</v>
          </cell>
          <cell r="D26">
            <v>1080</v>
          </cell>
          <cell r="E26">
            <v>1095.0999999999999</v>
          </cell>
          <cell r="F26">
            <v>1090.7397879207001</v>
          </cell>
          <cell r="G26">
            <v>10845</v>
          </cell>
          <cell r="H26">
            <v>644</v>
          </cell>
          <cell r="I26">
            <v>11829073</v>
          </cell>
          <cell r="J26">
            <v>4220</v>
          </cell>
          <cell r="K26">
            <v>38.909999999999997</v>
          </cell>
          <cell r="L26">
            <v>25</v>
          </cell>
          <cell r="M26">
            <v>8.6</v>
          </cell>
        </row>
        <row r="27">
          <cell r="A27">
            <v>43181</v>
          </cell>
          <cell r="B27">
            <v>1107.3</v>
          </cell>
          <cell r="C27">
            <v>1109.1500000000001</v>
          </cell>
          <cell r="D27">
            <v>1084.05</v>
          </cell>
          <cell r="E27">
            <v>1095.1500000000001</v>
          </cell>
          <cell r="F27">
            <v>1097.23520908621</v>
          </cell>
          <cell r="G27">
            <v>9685</v>
          </cell>
          <cell r="H27">
            <v>467</v>
          </cell>
          <cell r="I27">
            <v>10626723</v>
          </cell>
          <cell r="J27">
            <v>3958</v>
          </cell>
          <cell r="K27">
            <v>40.869999999999997</v>
          </cell>
          <cell r="L27">
            <v>25.1</v>
          </cell>
          <cell r="M27">
            <v>-12.15</v>
          </cell>
        </row>
        <row r="28">
          <cell r="A28">
            <v>43180</v>
          </cell>
          <cell r="B28">
            <v>1100</v>
          </cell>
          <cell r="C28">
            <v>1128.5</v>
          </cell>
          <cell r="D28">
            <v>1095</v>
          </cell>
          <cell r="E28">
            <v>1107.3</v>
          </cell>
          <cell r="F28">
            <v>1109.7339818852699</v>
          </cell>
          <cell r="G28">
            <v>17886</v>
          </cell>
          <cell r="H28">
            <v>651</v>
          </cell>
          <cell r="I28">
            <v>19848702</v>
          </cell>
          <cell r="J28">
            <v>8225</v>
          </cell>
          <cell r="K28">
            <v>45.99</v>
          </cell>
          <cell r="L28">
            <v>33.5</v>
          </cell>
          <cell r="M28">
            <v>7.3</v>
          </cell>
        </row>
        <row r="29">
          <cell r="A29">
            <v>43179</v>
          </cell>
          <cell r="B29">
            <v>1085</v>
          </cell>
          <cell r="C29">
            <v>1116.25</v>
          </cell>
          <cell r="D29">
            <v>1081</v>
          </cell>
          <cell r="E29">
            <v>1111.3</v>
          </cell>
          <cell r="F29">
            <v>1103.5969181478299</v>
          </cell>
          <cell r="G29">
            <v>13109</v>
          </cell>
          <cell r="H29">
            <v>718</v>
          </cell>
          <cell r="I29">
            <v>14467052</v>
          </cell>
          <cell r="J29">
            <v>5334</v>
          </cell>
          <cell r="K29">
            <v>40.69</v>
          </cell>
          <cell r="L29">
            <v>35.25</v>
          </cell>
          <cell r="M29">
            <v>26.3</v>
          </cell>
        </row>
        <row r="30">
          <cell r="A30">
            <v>43178</v>
          </cell>
          <cell r="B30">
            <v>1115.3499999999999</v>
          </cell>
          <cell r="C30">
            <v>1115.3499999999999</v>
          </cell>
          <cell r="D30">
            <v>1078.95</v>
          </cell>
          <cell r="E30">
            <v>1090.75</v>
          </cell>
          <cell r="F30">
            <v>1088.08414565826</v>
          </cell>
          <cell r="G30">
            <v>8925</v>
          </cell>
          <cell r="H30">
            <v>507</v>
          </cell>
          <cell r="I30">
            <v>9711151</v>
          </cell>
          <cell r="J30">
            <v>2863</v>
          </cell>
          <cell r="K30">
            <v>32.08</v>
          </cell>
          <cell r="L30">
            <v>36.4</v>
          </cell>
          <cell r="M30">
            <v>-24.6</v>
          </cell>
        </row>
        <row r="31">
          <cell r="A31">
            <v>43175</v>
          </cell>
          <cell r="B31">
            <v>1123.6500000000001</v>
          </cell>
          <cell r="C31">
            <v>1125.3</v>
          </cell>
          <cell r="D31">
            <v>1099</v>
          </cell>
          <cell r="E31">
            <v>1103.1500000000001</v>
          </cell>
          <cell r="F31">
            <v>1108.5548361390499</v>
          </cell>
          <cell r="G31">
            <v>10039</v>
          </cell>
          <cell r="H31">
            <v>549</v>
          </cell>
          <cell r="I31">
            <v>11128782</v>
          </cell>
          <cell r="J31">
            <v>3287</v>
          </cell>
          <cell r="K31">
            <v>32.74</v>
          </cell>
          <cell r="L31">
            <v>26.3</v>
          </cell>
          <cell r="M31">
            <v>-20.5</v>
          </cell>
        </row>
        <row r="32">
          <cell r="A32">
            <v>43174</v>
          </cell>
          <cell r="B32">
            <v>1128.5</v>
          </cell>
          <cell r="C32">
            <v>1138.1500000000001</v>
          </cell>
          <cell r="D32">
            <v>1119.45</v>
          </cell>
          <cell r="E32">
            <v>1133.6500000000001</v>
          </cell>
          <cell r="F32">
            <v>1132.0515413472499</v>
          </cell>
          <cell r="G32">
            <v>6131</v>
          </cell>
          <cell r="H32">
            <v>360</v>
          </cell>
          <cell r="I32">
            <v>6940608</v>
          </cell>
          <cell r="J32">
            <v>2658</v>
          </cell>
          <cell r="K32">
            <v>43.35</v>
          </cell>
          <cell r="L32">
            <v>18.7</v>
          </cell>
          <cell r="M32">
            <v>5.15</v>
          </cell>
        </row>
        <row r="33">
          <cell r="A33">
            <v>43173</v>
          </cell>
          <cell r="B33">
            <v>1132</v>
          </cell>
          <cell r="C33">
            <v>1132</v>
          </cell>
          <cell r="D33">
            <v>1111.0999999999999</v>
          </cell>
          <cell r="E33">
            <v>1128.1500000000001</v>
          </cell>
          <cell r="F33">
            <v>1123.0558796836499</v>
          </cell>
          <cell r="G33">
            <v>7713</v>
          </cell>
          <cell r="H33">
            <v>345</v>
          </cell>
          <cell r="I33">
            <v>8662130</v>
          </cell>
          <cell r="J33">
            <v>3009</v>
          </cell>
          <cell r="K33">
            <v>39.01</v>
          </cell>
          <cell r="L33">
            <v>20.9</v>
          </cell>
          <cell r="M33">
            <v>-3.85</v>
          </cell>
        </row>
        <row r="34">
          <cell r="A34">
            <v>43172</v>
          </cell>
          <cell r="B34">
            <v>1108.25</v>
          </cell>
          <cell r="C34">
            <v>1125</v>
          </cell>
          <cell r="D34">
            <v>1100</v>
          </cell>
          <cell r="E34">
            <v>1118.8</v>
          </cell>
          <cell r="F34">
            <v>1115.5031104198999</v>
          </cell>
          <cell r="G34">
            <v>15432</v>
          </cell>
          <cell r="H34">
            <v>607</v>
          </cell>
          <cell r="I34">
            <v>17214444</v>
          </cell>
          <cell r="J34">
            <v>4889</v>
          </cell>
          <cell r="K34">
            <v>31.68</v>
          </cell>
          <cell r="L34">
            <v>25</v>
          </cell>
          <cell r="M34">
            <v>10.55</v>
          </cell>
        </row>
        <row r="35">
          <cell r="A35">
            <v>43171</v>
          </cell>
          <cell r="B35">
            <v>1093.55</v>
          </cell>
          <cell r="C35">
            <v>1108.9000000000001</v>
          </cell>
          <cell r="D35">
            <v>1088</v>
          </cell>
          <cell r="E35">
            <v>1105.4000000000001</v>
          </cell>
          <cell r="F35">
            <v>1099.37900072411</v>
          </cell>
          <cell r="G35">
            <v>6905</v>
          </cell>
          <cell r="H35">
            <v>360</v>
          </cell>
          <cell r="I35">
            <v>7591212</v>
          </cell>
          <cell r="J35">
            <v>2724</v>
          </cell>
          <cell r="K35">
            <v>39.450000000000003</v>
          </cell>
          <cell r="L35">
            <v>20.9</v>
          </cell>
          <cell r="M35">
            <v>11.85</v>
          </cell>
        </row>
        <row r="36">
          <cell r="A36">
            <v>43168</v>
          </cell>
          <cell r="B36">
            <v>1110.95</v>
          </cell>
          <cell r="C36">
            <v>1134.8</v>
          </cell>
          <cell r="D36">
            <v>1082.3499999999999</v>
          </cell>
          <cell r="E36">
            <v>1086.7</v>
          </cell>
          <cell r="F36">
            <v>1103.11449694149</v>
          </cell>
          <cell r="G36">
            <v>26647</v>
          </cell>
          <cell r="H36">
            <v>1411</v>
          </cell>
          <cell r="I36">
            <v>29394692</v>
          </cell>
          <cell r="J36">
            <v>3005</v>
          </cell>
          <cell r="K36">
            <v>11.28</v>
          </cell>
          <cell r="L36">
            <v>52.45</v>
          </cell>
          <cell r="M36">
            <v>-24.25</v>
          </cell>
        </row>
        <row r="37">
          <cell r="A37">
            <v>43167</v>
          </cell>
          <cell r="B37">
            <v>1095.4000000000001</v>
          </cell>
          <cell r="C37">
            <v>1107.9000000000001</v>
          </cell>
          <cell r="D37">
            <v>1081</v>
          </cell>
          <cell r="E37">
            <v>1101.25</v>
          </cell>
          <cell r="F37">
            <v>1096.15142176775</v>
          </cell>
          <cell r="G37">
            <v>14278</v>
          </cell>
          <cell r="H37">
            <v>718</v>
          </cell>
          <cell r="I37">
            <v>15650850</v>
          </cell>
          <cell r="J37">
            <v>7058</v>
          </cell>
          <cell r="K37">
            <v>49.43</v>
          </cell>
          <cell r="L37">
            <v>26.9</v>
          </cell>
          <cell r="M37">
            <v>5.85</v>
          </cell>
        </row>
        <row r="38">
          <cell r="A38">
            <v>43166</v>
          </cell>
          <cell r="B38">
            <v>1129</v>
          </cell>
          <cell r="C38">
            <v>1129</v>
          </cell>
          <cell r="D38">
            <v>1091</v>
          </cell>
          <cell r="E38">
            <v>1094.4000000000001</v>
          </cell>
          <cell r="F38">
            <v>1105.15887297265</v>
          </cell>
          <cell r="G38">
            <v>16894</v>
          </cell>
          <cell r="H38">
            <v>918</v>
          </cell>
          <cell r="I38">
            <v>18670554</v>
          </cell>
          <cell r="J38">
            <v>5838</v>
          </cell>
          <cell r="K38">
            <v>34.56</v>
          </cell>
          <cell r="L38">
            <v>38</v>
          </cell>
          <cell r="M38">
            <v>-34.6</v>
          </cell>
        </row>
        <row r="39">
          <cell r="A39">
            <v>43165</v>
          </cell>
          <cell r="B39">
            <v>1154.5999999999999</v>
          </cell>
          <cell r="C39">
            <v>1154.6500000000001</v>
          </cell>
          <cell r="D39">
            <v>1120</v>
          </cell>
          <cell r="E39">
            <v>1128.55</v>
          </cell>
          <cell r="F39">
            <v>1139.07689787001</v>
          </cell>
          <cell r="G39">
            <v>18310</v>
          </cell>
          <cell r="H39">
            <v>731</v>
          </cell>
          <cell r="I39">
            <v>20856498</v>
          </cell>
          <cell r="J39">
            <v>8665</v>
          </cell>
          <cell r="K39">
            <v>47.32</v>
          </cell>
          <cell r="L39">
            <v>34.65</v>
          </cell>
          <cell r="M39">
            <v>-26.05</v>
          </cell>
        </row>
        <row r="40">
          <cell r="A40">
            <v>43164</v>
          </cell>
          <cell r="B40">
            <v>1154.5</v>
          </cell>
          <cell r="C40">
            <v>1157.8</v>
          </cell>
          <cell r="D40">
            <v>1136.4000000000001</v>
          </cell>
          <cell r="E40">
            <v>1138.8499999999999</v>
          </cell>
          <cell r="F40">
            <v>1143.5235186316399</v>
          </cell>
          <cell r="G40">
            <v>6548</v>
          </cell>
          <cell r="H40">
            <v>383</v>
          </cell>
          <cell r="I40">
            <v>7487792</v>
          </cell>
          <cell r="J40">
            <v>2353</v>
          </cell>
          <cell r="K40">
            <v>35.93</v>
          </cell>
          <cell r="L40">
            <v>21.4</v>
          </cell>
          <cell r="M40">
            <v>-15.65</v>
          </cell>
        </row>
        <row r="41">
          <cell r="A41">
            <v>43160</v>
          </cell>
          <cell r="B41">
            <v>1180</v>
          </cell>
          <cell r="C41">
            <v>1180</v>
          </cell>
          <cell r="D41">
            <v>1150</v>
          </cell>
          <cell r="E41">
            <v>1153.55</v>
          </cell>
          <cell r="F41">
            <v>1163.2496263079199</v>
          </cell>
          <cell r="G41">
            <v>9366</v>
          </cell>
          <cell r="H41">
            <v>813</v>
          </cell>
          <cell r="I41">
            <v>10894996</v>
          </cell>
          <cell r="J41">
            <v>3216</v>
          </cell>
          <cell r="K41">
            <v>34.340000000000003</v>
          </cell>
          <cell r="L41">
            <v>30</v>
          </cell>
          <cell r="M41">
            <v>-26.45</v>
          </cell>
        </row>
        <row r="42">
          <cell r="A42">
            <v>43159</v>
          </cell>
          <cell r="B42">
            <v>1160.05</v>
          </cell>
          <cell r="C42">
            <v>1176.25</v>
          </cell>
          <cell r="D42">
            <v>1145</v>
          </cell>
          <cell r="E42">
            <v>1164.3499999999999</v>
          </cell>
          <cell r="F42">
            <v>1157.90938303341</v>
          </cell>
          <cell r="G42">
            <v>6224</v>
          </cell>
          <cell r="H42">
            <v>365</v>
          </cell>
          <cell r="I42">
            <v>7206828</v>
          </cell>
          <cell r="J42">
            <v>2444</v>
          </cell>
          <cell r="K42">
            <v>39.270000000000003</v>
          </cell>
          <cell r="L42">
            <v>31.25</v>
          </cell>
          <cell r="M42">
            <v>4.3</v>
          </cell>
        </row>
        <row r="43">
          <cell r="A43">
            <v>43158</v>
          </cell>
          <cell r="B43">
            <v>1166.3499999999999</v>
          </cell>
          <cell r="C43">
            <v>1180</v>
          </cell>
          <cell r="D43">
            <v>1154.25</v>
          </cell>
          <cell r="E43">
            <v>1164.25</v>
          </cell>
          <cell r="F43">
            <v>1165.5641958041899</v>
          </cell>
          <cell r="G43">
            <v>10725</v>
          </cell>
          <cell r="H43">
            <v>470</v>
          </cell>
          <cell r="I43">
            <v>12500676</v>
          </cell>
          <cell r="J43">
            <v>3828</v>
          </cell>
          <cell r="K43">
            <v>35.69</v>
          </cell>
          <cell r="L43">
            <v>25.75</v>
          </cell>
          <cell r="M43">
            <v>-2.1</v>
          </cell>
        </row>
        <row r="44">
          <cell r="A44">
            <v>43157</v>
          </cell>
          <cell r="B44">
            <v>1200</v>
          </cell>
          <cell r="C44">
            <v>1200</v>
          </cell>
          <cell r="D44">
            <v>1170.05</v>
          </cell>
          <cell r="E44">
            <v>1174</v>
          </cell>
          <cell r="F44">
            <v>1175.60581289736</v>
          </cell>
          <cell r="G44">
            <v>12111</v>
          </cell>
          <cell r="H44">
            <v>561</v>
          </cell>
          <cell r="I44">
            <v>14237762</v>
          </cell>
          <cell r="J44">
            <v>5123</v>
          </cell>
          <cell r="K44">
            <v>42.3</v>
          </cell>
          <cell r="L44">
            <v>29.95</v>
          </cell>
          <cell r="M44">
            <v>-26</v>
          </cell>
        </row>
        <row r="45">
          <cell r="A45">
            <v>43154</v>
          </cell>
          <cell r="B45">
            <v>1189</v>
          </cell>
          <cell r="C45">
            <v>1189</v>
          </cell>
          <cell r="D45">
            <v>1159.3</v>
          </cell>
          <cell r="E45">
            <v>1171.0999999999999</v>
          </cell>
          <cell r="F45">
            <v>1169.80226808202</v>
          </cell>
          <cell r="G45">
            <v>30334</v>
          </cell>
          <cell r="H45">
            <v>1717</v>
          </cell>
          <cell r="I45">
            <v>35484782</v>
          </cell>
          <cell r="J45">
            <v>7549</v>
          </cell>
          <cell r="K45">
            <v>24.89</v>
          </cell>
          <cell r="L45">
            <v>29.7</v>
          </cell>
          <cell r="M45">
            <v>-17.899999999999999</v>
          </cell>
        </row>
        <row r="46">
          <cell r="A46">
            <v>43153</v>
          </cell>
          <cell r="B46">
            <v>1251.4000000000001</v>
          </cell>
          <cell r="C46">
            <v>1255.9000000000001</v>
          </cell>
          <cell r="D46">
            <v>1193</v>
          </cell>
          <cell r="E46">
            <v>1199.1500000000001</v>
          </cell>
          <cell r="F46">
            <v>1213.7591253345399</v>
          </cell>
          <cell r="G46">
            <v>17561</v>
          </cell>
          <cell r="H46">
            <v>999</v>
          </cell>
          <cell r="I46">
            <v>21314824</v>
          </cell>
          <cell r="J46">
            <v>7102</v>
          </cell>
          <cell r="K46">
            <v>40.44</v>
          </cell>
          <cell r="L46">
            <v>62.9</v>
          </cell>
          <cell r="M46">
            <v>-52.25</v>
          </cell>
        </row>
        <row r="47">
          <cell r="A47">
            <v>43152</v>
          </cell>
          <cell r="B47">
            <v>1250.4000000000001</v>
          </cell>
          <cell r="C47">
            <v>1256.4000000000001</v>
          </cell>
          <cell r="D47">
            <v>1231.55</v>
          </cell>
          <cell r="E47">
            <v>1246.1500000000001</v>
          </cell>
          <cell r="F47">
            <v>1245.74249397326</v>
          </cell>
          <cell r="G47">
            <v>4563</v>
          </cell>
          <cell r="H47">
            <v>313</v>
          </cell>
          <cell r="I47">
            <v>5684323</v>
          </cell>
          <cell r="J47">
            <v>1560</v>
          </cell>
          <cell r="K47">
            <v>34.19</v>
          </cell>
          <cell r="L47">
            <v>24.85</v>
          </cell>
          <cell r="M47">
            <v>-4.25</v>
          </cell>
        </row>
        <row r="48">
          <cell r="A48">
            <v>43151</v>
          </cell>
          <cell r="B48">
            <v>1243.95</v>
          </cell>
          <cell r="C48">
            <v>1260</v>
          </cell>
          <cell r="D48">
            <v>1229</v>
          </cell>
          <cell r="E48">
            <v>1239.0999999999999</v>
          </cell>
          <cell r="F48">
            <v>1247.1933320559399</v>
          </cell>
          <cell r="G48">
            <v>10438</v>
          </cell>
          <cell r="H48">
            <v>483</v>
          </cell>
          <cell r="I48">
            <v>13018204</v>
          </cell>
          <cell r="J48">
            <v>3787</v>
          </cell>
          <cell r="K48">
            <v>36.28</v>
          </cell>
          <cell r="L48">
            <v>31</v>
          </cell>
          <cell r="M48">
            <v>-4.8499999999999996</v>
          </cell>
        </row>
        <row r="49">
          <cell r="A49">
            <v>43150</v>
          </cell>
          <cell r="B49">
            <v>1258.75</v>
          </cell>
          <cell r="C49">
            <v>1274.95</v>
          </cell>
          <cell r="D49">
            <v>1235</v>
          </cell>
          <cell r="E49">
            <v>1245.5</v>
          </cell>
          <cell r="F49">
            <v>1251.7603239366899</v>
          </cell>
          <cell r="G49">
            <v>16176</v>
          </cell>
          <cell r="H49">
            <v>1129</v>
          </cell>
          <cell r="I49">
            <v>20248475</v>
          </cell>
          <cell r="J49">
            <v>5045</v>
          </cell>
          <cell r="K49">
            <v>31.19</v>
          </cell>
          <cell r="L49">
            <v>39.950000000000003</v>
          </cell>
          <cell r="M49">
            <v>-13.25</v>
          </cell>
        </row>
        <row r="50">
          <cell r="A50">
            <v>43147</v>
          </cell>
          <cell r="B50">
            <v>1267.9000000000001</v>
          </cell>
          <cell r="C50">
            <v>1279.3</v>
          </cell>
          <cell r="D50">
            <v>1236.7</v>
          </cell>
          <cell r="E50">
            <v>1264.2</v>
          </cell>
          <cell r="F50">
            <v>1259.5601431980899</v>
          </cell>
          <cell r="G50">
            <v>4190</v>
          </cell>
          <cell r="H50">
            <v>257</v>
          </cell>
          <cell r="I50">
            <v>5277557</v>
          </cell>
          <cell r="J50">
            <v>961</v>
          </cell>
          <cell r="K50">
            <v>22.94</v>
          </cell>
          <cell r="L50">
            <v>42.6</v>
          </cell>
          <cell r="M50">
            <v>-3.7</v>
          </cell>
        </row>
        <row r="51">
          <cell r="A51">
            <v>43146</v>
          </cell>
          <cell r="B51">
            <v>1274.7</v>
          </cell>
          <cell r="C51">
            <v>1293.4000000000001</v>
          </cell>
          <cell r="D51">
            <v>1254.0999999999999</v>
          </cell>
          <cell r="E51">
            <v>1258.55</v>
          </cell>
          <cell r="F51">
            <v>1279.2541387024601</v>
          </cell>
          <cell r="G51">
            <v>11175</v>
          </cell>
          <cell r="H51">
            <v>1302</v>
          </cell>
          <cell r="I51">
            <v>14295665</v>
          </cell>
          <cell r="J51">
            <v>3286</v>
          </cell>
          <cell r="K51">
            <v>29.4</v>
          </cell>
          <cell r="L51">
            <v>39.299999999999997</v>
          </cell>
          <cell r="M51">
            <v>-16.149999999999999</v>
          </cell>
        </row>
        <row r="52">
          <cell r="A52">
            <v>43145</v>
          </cell>
          <cell r="B52">
            <v>1258</v>
          </cell>
          <cell r="C52">
            <v>1280</v>
          </cell>
          <cell r="D52">
            <v>1255.8499999999999</v>
          </cell>
          <cell r="E52">
            <v>1273.6500000000001</v>
          </cell>
          <cell r="F52">
            <v>1270.5368614255101</v>
          </cell>
          <cell r="G52">
            <v>16345</v>
          </cell>
          <cell r="H52">
            <v>2591</v>
          </cell>
          <cell r="I52">
            <v>20766925</v>
          </cell>
          <cell r="J52">
            <v>5572</v>
          </cell>
          <cell r="K52">
            <v>34.090000000000003</v>
          </cell>
          <cell r="L52">
            <v>24.15</v>
          </cell>
          <cell r="M52">
            <v>15.65</v>
          </cell>
        </row>
        <row r="53">
          <cell r="A53">
            <v>43143</v>
          </cell>
          <cell r="B53">
            <v>1236</v>
          </cell>
          <cell r="C53">
            <v>1260.55</v>
          </cell>
          <cell r="D53">
            <v>1236</v>
          </cell>
          <cell r="E53">
            <v>1254.2</v>
          </cell>
          <cell r="F53">
            <v>1250.74764475494</v>
          </cell>
          <cell r="G53">
            <v>9447</v>
          </cell>
          <cell r="H53">
            <v>359</v>
          </cell>
          <cell r="I53">
            <v>11815813</v>
          </cell>
          <cell r="J53">
            <v>2352</v>
          </cell>
          <cell r="K53">
            <v>24.9</v>
          </cell>
          <cell r="L53">
            <v>24.55</v>
          </cell>
          <cell r="M53">
            <v>18.2</v>
          </cell>
        </row>
        <row r="54">
          <cell r="A54">
            <v>43140</v>
          </cell>
          <cell r="B54">
            <v>1202</v>
          </cell>
          <cell r="C54">
            <v>1240</v>
          </cell>
          <cell r="D54">
            <v>1202</v>
          </cell>
          <cell r="E54">
            <v>1232.8499999999999</v>
          </cell>
          <cell r="F54">
            <v>1222.3640007072499</v>
          </cell>
          <cell r="G54">
            <v>16967</v>
          </cell>
          <cell r="H54">
            <v>646</v>
          </cell>
          <cell r="I54">
            <v>20739850</v>
          </cell>
          <cell r="J54">
            <v>5971</v>
          </cell>
          <cell r="K54">
            <v>35.19</v>
          </cell>
          <cell r="L54">
            <v>38</v>
          </cell>
          <cell r="M54">
            <v>30.85</v>
          </cell>
        </row>
        <row r="55">
          <cell r="A55">
            <v>43139</v>
          </cell>
          <cell r="B55">
            <v>1230.3499999999999</v>
          </cell>
          <cell r="C55">
            <v>1247.95</v>
          </cell>
          <cell r="D55">
            <v>1216.6500000000001</v>
          </cell>
          <cell r="E55">
            <v>1227.2</v>
          </cell>
          <cell r="F55">
            <v>1228.4831447635599</v>
          </cell>
          <cell r="G55">
            <v>17235</v>
          </cell>
          <cell r="H55">
            <v>616</v>
          </cell>
          <cell r="I55">
            <v>21172907</v>
          </cell>
          <cell r="J55">
            <v>4710</v>
          </cell>
          <cell r="K55">
            <v>27.33</v>
          </cell>
          <cell r="L55">
            <v>31.3</v>
          </cell>
          <cell r="M55">
            <v>-3.15</v>
          </cell>
        </row>
        <row r="56">
          <cell r="A56">
            <v>43138</v>
          </cell>
          <cell r="B56">
            <v>1250</v>
          </cell>
          <cell r="C56">
            <v>1275.45</v>
          </cell>
          <cell r="D56">
            <v>1211</v>
          </cell>
          <cell r="E56">
            <v>1216.1500000000001</v>
          </cell>
          <cell r="F56">
            <v>1234.75198344256</v>
          </cell>
          <cell r="G56">
            <v>20293</v>
          </cell>
          <cell r="H56">
            <v>860</v>
          </cell>
          <cell r="I56">
            <v>25056822</v>
          </cell>
          <cell r="J56">
            <v>5984</v>
          </cell>
          <cell r="K56">
            <v>29.49</v>
          </cell>
          <cell r="L56">
            <v>64.45</v>
          </cell>
          <cell r="M56">
            <v>-33.85</v>
          </cell>
        </row>
        <row r="57">
          <cell r="A57">
            <v>43137</v>
          </cell>
          <cell r="B57">
            <v>1249</v>
          </cell>
          <cell r="C57">
            <v>1266</v>
          </cell>
          <cell r="D57">
            <v>1203</v>
          </cell>
          <cell r="E57">
            <v>1251.5</v>
          </cell>
          <cell r="F57">
            <v>1236.6276006871501</v>
          </cell>
          <cell r="G57">
            <v>26195</v>
          </cell>
          <cell r="H57">
            <v>1245</v>
          </cell>
          <cell r="I57">
            <v>32393460</v>
          </cell>
          <cell r="J57">
            <v>4200</v>
          </cell>
          <cell r="K57">
            <v>16.03</v>
          </cell>
          <cell r="L57">
            <v>63</v>
          </cell>
          <cell r="M57">
            <v>2.5</v>
          </cell>
        </row>
        <row r="58">
          <cell r="A58">
            <v>43136</v>
          </cell>
          <cell r="B58">
            <v>1275</v>
          </cell>
          <cell r="C58">
            <v>1285</v>
          </cell>
          <cell r="D58">
            <v>1257</v>
          </cell>
          <cell r="E58">
            <v>1268.2</v>
          </cell>
          <cell r="F58">
            <v>1270.6888073892901</v>
          </cell>
          <cell r="G58">
            <v>7362</v>
          </cell>
          <cell r="H58">
            <v>379</v>
          </cell>
          <cell r="I58">
            <v>9354811</v>
          </cell>
          <cell r="J58">
            <v>1984</v>
          </cell>
          <cell r="K58">
            <v>26.95</v>
          </cell>
          <cell r="L58">
            <v>28</v>
          </cell>
          <cell r="M58">
            <v>-6.8</v>
          </cell>
        </row>
        <row r="59">
          <cell r="A59">
            <v>43133</v>
          </cell>
          <cell r="B59">
            <v>1323.7</v>
          </cell>
          <cell r="C59">
            <v>1330</v>
          </cell>
          <cell r="D59">
            <v>1275.05</v>
          </cell>
          <cell r="E59">
            <v>1288</v>
          </cell>
          <cell r="F59">
            <v>1300.41518759829</v>
          </cell>
          <cell r="G59">
            <v>13353</v>
          </cell>
          <cell r="H59">
            <v>626</v>
          </cell>
          <cell r="I59">
            <v>17364444</v>
          </cell>
          <cell r="J59">
            <v>4654</v>
          </cell>
          <cell r="K59">
            <v>34.85</v>
          </cell>
          <cell r="L59">
            <v>54.95</v>
          </cell>
          <cell r="M59">
            <v>-35.700000000000003</v>
          </cell>
        </row>
        <row r="60">
          <cell r="A60">
            <v>43132</v>
          </cell>
          <cell r="B60">
            <v>1324</v>
          </cell>
          <cell r="C60">
            <v>1330</v>
          </cell>
          <cell r="D60">
            <v>1266.3499999999999</v>
          </cell>
          <cell r="E60">
            <v>1317</v>
          </cell>
          <cell r="F60">
            <v>1301.3830250271999</v>
          </cell>
          <cell r="G60">
            <v>36760</v>
          </cell>
          <cell r="H60">
            <v>1006</v>
          </cell>
          <cell r="I60">
            <v>47838840</v>
          </cell>
          <cell r="J60">
            <v>21980</v>
          </cell>
          <cell r="K60">
            <v>59.79</v>
          </cell>
          <cell r="L60">
            <v>63.65</v>
          </cell>
          <cell r="M60">
            <v>-7</v>
          </cell>
        </row>
        <row r="61">
          <cell r="A61">
            <v>43131</v>
          </cell>
          <cell r="B61">
            <v>1286.8499999999999</v>
          </cell>
          <cell r="C61">
            <v>1328.4</v>
          </cell>
          <cell r="D61">
            <v>1278.05</v>
          </cell>
          <cell r="E61">
            <v>1297.55</v>
          </cell>
          <cell r="F61">
            <v>1306.3130407486599</v>
          </cell>
          <cell r="G61">
            <v>50971</v>
          </cell>
          <cell r="H61">
            <v>1184</v>
          </cell>
          <cell r="I61">
            <v>66584082</v>
          </cell>
          <cell r="J61">
            <v>32615</v>
          </cell>
          <cell r="K61">
            <v>63.99</v>
          </cell>
          <cell r="L61">
            <v>50.35</v>
          </cell>
          <cell r="M61">
            <v>10.7</v>
          </cell>
        </row>
        <row r="62">
          <cell r="A62">
            <v>43130</v>
          </cell>
          <cell r="B62">
            <v>1284.5999999999999</v>
          </cell>
          <cell r="C62">
            <v>1299.9000000000001</v>
          </cell>
          <cell r="D62">
            <v>1265</v>
          </cell>
          <cell r="E62">
            <v>1284.5</v>
          </cell>
          <cell r="F62">
            <v>1279.7008401237999</v>
          </cell>
          <cell r="G62">
            <v>15831</v>
          </cell>
          <cell r="H62">
            <v>686</v>
          </cell>
          <cell r="I62">
            <v>20258944</v>
          </cell>
          <cell r="J62">
            <v>7101</v>
          </cell>
          <cell r="K62">
            <v>44.86</v>
          </cell>
          <cell r="L62">
            <v>34.9</v>
          </cell>
          <cell r="M62">
            <v>-0.1</v>
          </cell>
        </row>
        <row r="63">
          <cell r="A63">
            <v>43129</v>
          </cell>
          <cell r="B63">
            <v>1296</v>
          </cell>
          <cell r="C63">
            <v>1307.6500000000001</v>
          </cell>
          <cell r="D63">
            <v>1268.9000000000001</v>
          </cell>
          <cell r="E63">
            <v>1281.95</v>
          </cell>
          <cell r="F63">
            <v>1288.9741399485099</v>
          </cell>
          <cell r="G63">
            <v>17092</v>
          </cell>
          <cell r="H63">
            <v>676</v>
          </cell>
          <cell r="I63">
            <v>22031146</v>
          </cell>
          <cell r="J63">
            <v>4716</v>
          </cell>
          <cell r="K63">
            <v>27.59</v>
          </cell>
          <cell r="L63">
            <v>38.75</v>
          </cell>
          <cell r="M63">
            <v>-14.05</v>
          </cell>
        </row>
        <row r="64">
          <cell r="A64">
            <v>43125</v>
          </cell>
          <cell r="B64">
            <v>1303</v>
          </cell>
          <cell r="C64">
            <v>1320</v>
          </cell>
          <cell r="D64">
            <v>1295</v>
          </cell>
          <cell r="E64">
            <v>1299.75</v>
          </cell>
          <cell r="F64">
            <v>1308.27302477793</v>
          </cell>
          <cell r="G64">
            <v>12834</v>
          </cell>
          <cell r="H64">
            <v>552</v>
          </cell>
          <cell r="I64">
            <v>16790376</v>
          </cell>
          <cell r="J64">
            <v>4153</v>
          </cell>
          <cell r="K64">
            <v>32.36</v>
          </cell>
          <cell r="L64">
            <v>25</v>
          </cell>
          <cell r="M64">
            <v>-3.25</v>
          </cell>
        </row>
        <row r="65">
          <cell r="A65">
            <v>43124</v>
          </cell>
          <cell r="B65">
            <v>1307.5999999999999</v>
          </cell>
          <cell r="C65">
            <v>1327.4</v>
          </cell>
          <cell r="D65">
            <v>1291.1500000000001</v>
          </cell>
          <cell r="E65">
            <v>1301.2</v>
          </cell>
          <cell r="F65">
            <v>1313.0508929867799</v>
          </cell>
          <cell r="G65">
            <v>27548</v>
          </cell>
          <cell r="H65">
            <v>1107</v>
          </cell>
          <cell r="I65">
            <v>36171926</v>
          </cell>
          <cell r="J65">
            <v>6875</v>
          </cell>
          <cell r="K65">
            <v>24.96</v>
          </cell>
          <cell r="L65">
            <v>36.25</v>
          </cell>
          <cell r="M65">
            <v>-6.4</v>
          </cell>
        </row>
        <row r="66">
          <cell r="A66">
            <v>43123</v>
          </cell>
          <cell r="B66">
            <v>1321</v>
          </cell>
          <cell r="C66">
            <v>1330.1</v>
          </cell>
          <cell r="D66">
            <v>1309</v>
          </cell>
          <cell r="E66">
            <v>1314.35</v>
          </cell>
          <cell r="F66">
            <v>1319.3417275245499</v>
          </cell>
          <cell r="G66">
            <v>11913</v>
          </cell>
          <cell r="H66">
            <v>572</v>
          </cell>
          <cell r="I66">
            <v>15717318</v>
          </cell>
          <cell r="J66">
            <v>3388</v>
          </cell>
          <cell r="K66">
            <v>28.44</v>
          </cell>
          <cell r="L66">
            <v>21.1</v>
          </cell>
          <cell r="M66">
            <v>-6.65</v>
          </cell>
        </row>
        <row r="67">
          <cell r="A67">
            <v>43122</v>
          </cell>
          <cell r="B67">
            <v>1299</v>
          </cell>
          <cell r="C67">
            <v>1321.95</v>
          </cell>
          <cell r="D67">
            <v>1290.45</v>
          </cell>
          <cell r="E67">
            <v>1317.5</v>
          </cell>
          <cell r="F67">
            <v>1307.8080993788799</v>
          </cell>
          <cell r="G67">
            <v>20125</v>
          </cell>
          <cell r="H67">
            <v>705</v>
          </cell>
          <cell r="I67">
            <v>26319638</v>
          </cell>
          <cell r="J67">
            <v>7739</v>
          </cell>
          <cell r="K67">
            <v>38.450000000000003</v>
          </cell>
          <cell r="L67">
            <v>31.5</v>
          </cell>
          <cell r="M67">
            <v>18.5</v>
          </cell>
        </row>
        <row r="68">
          <cell r="A68">
            <v>43119</v>
          </cell>
          <cell r="B68">
            <v>1289.5999999999999</v>
          </cell>
          <cell r="C68">
            <v>1305.75</v>
          </cell>
          <cell r="D68">
            <v>1259.0999999999999</v>
          </cell>
          <cell r="E68">
            <v>1296.95</v>
          </cell>
          <cell r="F68">
            <v>1279.90079992558</v>
          </cell>
          <cell r="G68">
            <v>21502</v>
          </cell>
          <cell r="H68">
            <v>997</v>
          </cell>
          <cell r="I68">
            <v>27520427</v>
          </cell>
          <cell r="J68">
            <v>6147</v>
          </cell>
          <cell r="K68">
            <v>28.59</v>
          </cell>
          <cell r="L68">
            <v>46.65</v>
          </cell>
          <cell r="M68">
            <v>7.35</v>
          </cell>
        </row>
        <row r="69">
          <cell r="A69">
            <v>43118</v>
          </cell>
          <cell r="B69">
            <v>1314</v>
          </cell>
          <cell r="C69">
            <v>1315</v>
          </cell>
          <cell r="D69">
            <v>1279.5</v>
          </cell>
          <cell r="E69">
            <v>1292.55</v>
          </cell>
          <cell r="F69">
            <v>1294.77784913303</v>
          </cell>
          <cell r="G69">
            <v>20243</v>
          </cell>
          <cell r="H69">
            <v>715</v>
          </cell>
          <cell r="I69">
            <v>26210188</v>
          </cell>
          <cell r="J69">
            <v>5646</v>
          </cell>
          <cell r="K69">
            <v>27.89</v>
          </cell>
          <cell r="L69">
            <v>35.5</v>
          </cell>
          <cell r="M69">
            <v>-21.45</v>
          </cell>
        </row>
        <row r="70">
          <cell r="A70">
            <v>43117</v>
          </cell>
          <cell r="B70">
            <v>1290.3499999999999</v>
          </cell>
          <cell r="C70">
            <v>1319</v>
          </cell>
          <cell r="D70">
            <v>1266.5</v>
          </cell>
          <cell r="E70">
            <v>1312.4</v>
          </cell>
          <cell r="F70">
            <v>1294.4006603310499</v>
          </cell>
          <cell r="G70">
            <v>22413</v>
          </cell>
          <cell r="H70">
            <v>861</v>
          </cell>
          <cell r="I70">
            <v>29011402</v>
          </cell>
          <cell r="J70">
            <v>7068</v>
          </cell>
          <cell r="K70">
            <v>31.54</v>
          </cell>
          <cell r="L70">
            <v>52.5</v>
          </cell>
          <cell r="M70">
            <v>22.05</v>
          </cell>
        </row>
        <row r="71">
          <cell r="A71">
            <v>43116</v>
          </cell>
          <cell r="B71">
            <v>1304.5999999999999</v>
          </cell>
          <cell r="C71">
            <v>1308.4000000000001</v>
          </cell>
          <cell r="D71">
            <v>1275</v>
          </cell>
          <cell r="E71">
            <v>1289.5999999999999</v>
          </cell>
          <cell r="F71">
            <v>1290.23841881351</v>
          </cell>
          <cell r="G71">
            <v>16924</v>
          </cell>
          <cell r="H71">
            <v>1012</v>
          </cell>
          <cell r="I71">
            <v>21835995</v>
          </cell>
          <cell r="J71">
            <v>3516</v>
          </cell>
          <cell r="K71">
            <v>20.78</v>
          </cell>
          <cell r="L71">
            <v>33.4</v>
          </cell>
          <cell r="M71">
            <v>-15</v>
          </cell>
        </row>
        <row r="72">
          <cell r="A72">
            <v>43115</v>
          </cell>
          <cell r="B72">
            <v>1322</v>
          </cell>
          <cell r="C72">
            <v>1325.45</v>
          </cell>
          <cell r="D72">
            <v>1296</v>
          </cell>
          <cell r="E72">
            <v>1304.2</v>
          </cell>
          <cell r="F72">
            <v>1320.25863592735</v>
          </cell>
          <cell r="G72">
            <v>210458</v>
          </cell>
          <cell r="H72">
            <v>692</v>
          </cell>
          <cell r="I72">
            <v>277858992</v>
          </cell>
          <cell r="J72">
            <v>199661</v>
          </cell>
          <cell r="K72">
            <v>94.87</v>
          </cell>
          <cell r="L72">
            <v>29.45</v>
          </cell>
          <cell r="M72">
            <v>-17.8</v>
          </cell>
        </row>
        <row r="73">
          <cell r="A73">
            <v>43112</v>
          </cell>
          <cell r="B73">
            <v>1305</v>
          </cell>
          <cell r="C73">
            <v>1330</v>
          </cell>
          <cell r="D73">
            <v>1288</v>
          </cell>
          <cell r="E73">
            <v>1322.2</v>
          </cell>
          <cell r="F73">
            <v>1309.29387893134</v>
          </cell>
          <cell r="G73">
            <v>35484</v>
          </cell>
          <cell r="H73">
            <v>1367</v>
          </cell>
          <cell r="I73">
            <v>46458984</v>
          </cell>
          <cell r="J73">
            <v>14807</v>
          </cell>
          <cell r="K73">
            <v>41.73</v>
          </cell>
          <cell r="L73">
            <v>42</v>
          </cell>
          <cell r="M73">
            <v>17.2</v>
          </cell>
        </row>
        <row r="74">
          <cell r="A74">
            <v>43111</v>
          </cell>
          <cell r="B74">
            <v>1297.8499999999999</v>
          </cell>
          <cell r="C74">
            <v>1303</v>
          </cell>
          <cell r="D74">
            <v>1280.95</v>
          </cell>
          <cell r="E74">
            <v>1299.2</v>
          </cell>
          <cell r="F74">
            <v>1289.9426700029401</v>
          </cell>
          <cell r="G74">
            <v>13588</v>
          </cell>
          <cell r="H74">
            <v>618</v>
          </cell>
          <cell r="I74">
            <v>17527741</v>
          </cell>
          <cell r="J74">
            <v>4596</v>
          </cell>
          <cell r="K74">
            <v>33.82</v>
          </cell>
          <cell r="L74">
            <v>22.05</v>
          </cell>
          <cell r="M74">
            <v>1.35</v>
          </cell>
        </row>
        <row r="75">
          <cell r="A75">
            <v>43110</v>
          </cell>
          <cell r="B75">
            <v>1300</v>
          </cell>
          <cell r="C75">
            <v>1305.5999999999999</v>
          </cell>
          <cell r="D75">
            <v>1280.25</v>
          </cell>
          <cell r="E75">
            <v>1294.05</v>
          </cell>
          <cell r="F75">
            <v>1296.1537457582799</v>
          </cell>
          <cell r="G75">
            <v>11493</v>
          </cell>
          <cell r="H75">
            <v>472</v>
          </cell>
          <cell r="I75">
            <v>14896695</v>
          </cell>
          <cell r="J75">
            <v>3408</v>
          </cell>
          <cell r="K75">
            <v>29.65</v>
          </cell>
          <cell r="L75">
            <v>25.35</v>
          </cell>
          <cell r="M75">
            <v>-5.95</v>
          </cell>
        </row>
        <row r="76">
          <cell r="A76">
            <v>43109</v>
          </cell>
          <cell r="B76">
            <v>1315</v>
          </cell>
          <cell r="C76">
            <v>1319.95</v>
          </cell>
          <cell r="D76">
            <v>1290</v>
          </cell>
          <cell r="E76">
            <v>1299.4000000000001</v>
          </cell>
          <cell r="F76">
            <v>1302.60294230917</v>
          </cell>
          <cell r="G76">
            <v>25966</v>
          </cell>
          <cell r="H76">
            <v>906</v>
          </cell>
          <cell r="I76">
            <v>33823388</v>
          </cell>
          <cell r="J76">
            <v>6109</v>
          </cell>
          <cell r="K76">
            <v>23.53</v>
          </cell>
          <cell r="L76">
            <v>29.95</v>
          </cell>
          <cell r="M76">
            <v>-15.6</v>
          </cell>
        </row>
        <row r="77">
          <cell r="A77">
            <v>43108</v>
          </cell>
          <cell r="B77">
            <v>1290</v>
          </cell>
          <cell r="C77">
            <v>1306.5</v>
          </cell>
          <cell r="D77">
            <v>1286.25</v>
          </cell>
          <cell r="E77">
            <v>1290.5999999999999</v>
          </cell>
          <cell r="F77">
            <v>1297.9544092318199</v>
          </cell>
          <cell r="G77">
            <v>58060</v>
          </cell>
          <cell r="H77">
            <v>2734</v>
          </cell>
          <cell r="I77">
            <v>75359233</v>
          </cell>
          <cell r="J77">
            <v>5000</v>
          </cell>
          <cell r="K77">
            <v>8.61</v>
          </cell>
          <cell r="L77">
            <v>20.25</v>
          </cell>
          <cell r="M77">
            <v>0.6</v>
          </cell>
        </row>
        <row r="78">
          <cell r="A78">
            <v>43105</v>
          </cell>
          <cell r="B78">
            <v>1283.7</v>
          </cell>
          <cell r="C78">
            <v>1290</v>
          </cell>
          <cell r="D78">
            <v>1270.05</v>
          </cell>
          <cell r="E78">
            <v>1286.5</v>
          </cell>
          <cell r="F78">
            <v>1279.5269676599701</v>
          </cell>
          <cell r="G78">
            <v>37786</v>
          </cell>
          <cell r="H78">
            <v>1050</v>
          </cell>
          <cell r="I78">
            <v>48348206</v>
          </cell>
          <cell r="J78">
            <v>18299</v>
          </cell>
          <cell r="K78">
            <v>48.43</v>
          </cell>
          <cell r="L78">
            <v>19.95</v>
          </cell>
          <cell r="M78">
            <v>2.8</v>
          </cell>
        </row>
        <row r="79">
          <cell r="A79">
            <v>43104</v>
          </cell>
          <cell r="B79">
            <v>1265.25</v>
          </cell>
          <cell r="C79">
            <v>1279</v>
          </cell>
          <cell r="D79">
            <v>1262.95</v>
          </cell>
          <cell r="E79">
            <v>1275.6500000000001</v>
          </cell>
          <cell r="F79">
            <v>1272.18795581524</v>
          </cell>
          <cell r="G79">
            <v>23447</v>
          </cell>
          <cell r="H79">
            <v>738</v>
          </cell>
          <cell r="I79">
            <v>29828991</v>
          </cell>
          <cell r="J79">
            <v>8053</v>
          </cell>
          <cell r="K79">
            <v>34.35</v>
          </cell>
          <cell r="L79">
            <v>16.05</v>
          </cell>
          <cell r="M79">
            <v>10.4</v>
          </cell>
        </row>
        <row r="80">
          <cell r="A80">
            <v>43103</v>
          </cell>
          <cell r="B80">
            <v>1260</v>
          </cell>
          <cell r="C80">
            <v>1272</v>
          </cell>
          <cell r="D80">
            <v>1248.25</v>
          </cell>
          <cell r="E80">
            <v>1257.1500000000001</v>
          </cell>
          <cell r="F80">
            <v>1258.65241163835</v>
          </cell>
          <cell r="G80">
            <v>15363</v>
          </cell>
          <cell r="H80">
            <v>581</v>
          </cell>
          <cell r="I80">
            <v>19336677</v>
          </cell>
          <cell r="J80">
            <v>4190</v>
          </cell>
          <cell r="K80">
            <v>27.27</v>
          </cell>
          <cell r="L80">
            <v>23.75</v>
          </cell>
          <cell r="M80">
            <v>-2.85</v>
          </cell>
        </row>
        <row r="81">
          <cell r="A81">
            <v>43102</v>
          </cell>
          <cell r="B81">
            <v>1239</v>
          </cell>
          <cell r="C81">
            <v>1266.3</v>
          </cell>
          <cell r="D81">
            <v>1228.4000000000001</v>
          </cell>
          <cell r="E81">
            <v>1259.45</v>
          </cell>
          <cell r="F81">
            <v>1255.6682104582901</v>
          </cell>
          <cell r="G81">
            <v>18569</v>
          </cell>
          <cell r="H81">
            <v>820</v>
          </cell>
          <cell r="I81">
            <v>23316503</v>
          </cell>
          <cell r="J81">
            <v>4741</v>
          </cell>
          <cell r="K81">
            <v>25.53</v>
          </cell>
          <cell r="L81">
            <v>37.9</v>
          </cell>
          <cell r="M81">
            <v>20.45</v>
          </cell>
        </row>
        <row r="82">
          <cell r="A82">
            <v>43101</v>
          </cell>
          <cell r="B82">
            <v>1236.8</v>
          </cell>
          <cell r="C82">
            <v>1260.55</v>
          </cell>
          <cell r="D82">
            <v>1235.3499999999999</v>
          </cell>
          <cell r="E82">
            <v>1238.75</v>
          </cell>
          <cell r="F82">
            <v>1244.0225307071701</v>
          </cell>
          <cell r="G82">
            <v>13759</v>
          </cell>
          <cell r="H82">
            <v>622</v>
          </cell>
          <cell r="I82">
            <v>17116506</v>
          </cell>
          <cell r="J82">
            <v>2929</v>
          </cell>
          <cell r="K82">
            <v>21.29</v>
          </cell>
          <cell r="L82">
            <v>25.2</v>
          </cell>
          <cell r="M82">
            <v>1.95</v>
          </cell>
        </row>
        <row r="83">
          <cell r="A83">
            <v>43098</v>
          </cell>
          <cell r="B83">
            <v>1241</v>
          </cell>
          <cell r="C83">
            <v>1270.5</v>
          </cell>
          <cell r="D83">
            <v>1229.05</v>
          </cell>
          <cell r="E83">
            <v>1236.8</v>
          </cell>
          <cell r="F83">
            <v>1236.9070208728599</v>
          </cell>
          <cell r="G83">
            <v>11594</v>
          </cell>
          <cell r="H83">
            <v>475</v>
          </cell>
          <cell r="I83">
            <v>14340700</v>
          </cell>
          <cell r="J83">
            <v>2662</v>
          </cell>
          <cell r="K83">
            <v>22.96</v>
          </cell>
          <cell r="L83">
            <v>41.45</v>
          </cell>
          <cell r="M83">
            <v>-4.2</v>
          </cell>
        </row>
        <row r="84">
          <cell r="A84">
            <v>43097</v>
          </cell>
          <cell r="B84">
            <v>1240.4000000000001</v>
          </cell>
          <cell r="C84">
            <v>1261.45</v>
          </cell>
          <cell r="D84">
            <v>1234</v>
          </cell>
          <cell r="E84">
            <v>1239.7</v>
          </cell>
          <cell r="F84">
            <v>1246.79886516943</v>
          </cell>
          <cell r="G84">
            <v>25202</v>
          </cell>
          <cell r="H84">
            <v>1051</v>
          </cell>
          <cell r="I84">
            <v>31421825</v>
          </cell>
          <cell r="J84">
            <v>5873</v>
          </cell>
          <cell r="K84">
            <v>23.3</v>
          </cell>
          <cell r="L84">
            <v>27.45</v>
          </cell>
          <cell r="M84">
            <v>-0.7</v>
          </cell>
        </row>
        <row r="85">
          <cell r="A85">
            <v>43096</v>
          </cell>
          <cell r="B85">
            <v>1239</v>
          </cell>
          <cell r="C85">
            <v>1243.5</v>
          </cell>
          <cell r="D85">
            <v>1225.4000000000001</v>
          </cell>
          <cell r="E85">
            <v>1229.2</v>
          </cell>
          <cell r="F85">
            <v>1233.4786283506301</v>
          </cell>
          <cell r="G85">
            <v>4141</v>
          </cell>
          <cell r="H85">
            <v>205</v>
          </cell>
          <cell r="I85">
            <v>5107835</v>
          </cell>
          <cell r="J85">
            <v>1821</v>
          </cell>
          <cell r="K85">
            <v>43.97</v>
          </cell>
          <cell r="L85">
            <v>18.100000000000001</v>
          </cell>
          <cell r="M85">
            <v>-9.8000000000000007</v>
          </cell>
        </row>
        <row r="86">
          <cell r="A86">
            <v>43095</v>
          </cell>
          <cell r="B86">
            <v>1230</v>
          </cell>
          <cell r="C86">
            <v>1245</v>
          </cell>
          <cell r="D86">
            <v>1222.05</v>
          </cell>
          <cell r="E86">
            <v>1238.95</v>
          </cell>
          <cell r="F86">
            <v>1234.4396832789901</v>
          </cell>
          <cell r="G86">
            <v>6441</v>
          </cell>
          <cell r="H86">
            <v>319</v>
          </cell>
          <cell r="I86">
            <v>7951026</v>
          </cell>
          <cell r="J86">
            <v>2411</v>
          </cell>
          <cell r="K86">
            <v>37.43</v>
          </cell>
          <cell r="L86">
            <v>22.95</v>
          </cell>
          <cell r="M86">
            <v>8.9499999999999993</v>
          </cell>
        </row>
        <row r="87">
          <cell r="A87">
            <v>43091</v>
          </cell>
          <cell r="B87">
            <v>1241.0999999999999</v>
          </cell>
          <cell r="C87">
            <v>1252.75</v>
          </cell>
          <cell r="D87">
            <v>1225</v>
          </cell>
          <cell r="E87">
            <v>1230.8</v>
          </cell>
          <cell r="F87">
            <v>1237.75979809976</v>
          </cell>
          <cell r="G87">
            <v>13472</v>
          </cell>
          <cell r="H87">
            <v>522</v>
          </cell>
          <cell r="I87">
            <v>16675100</v>
          </cell>
          <cell r="J87">
            <v>4467</v>
          </cell>
          <cell r="K87">
            <v>33.159999999999997</v>
          </cell>
          <cell r="L87">
            <v>27.75</v>
          </cell>
          <cell r="M87">
            <v>-10.3</v>
          </cell>
        </row>
        <row r="88">
          <cell r="A88">
            <v>43090</v>
          </cell>
          <cell r="B88">
            <v>1191.0999999999999</v>
          </cell>
          <cell r="C88">
            <v>1247</v>
          </cell>
          <cell r="D88">
            <v>1188.5</v>
          </cell>
          <cell r="E88">
            <v>1239.25</v>
          </cell>
          <cell r="F88">
            <v>1224.1793619453299</v>
          </cell>
          <cell r="G88">
            <v>19246</v>
          </cell>
          <cell r="H88">
            <v>849</v>
          </cell>
          <cell r="I88">
            <v>23560556</v>
          </cell>
          <cell r="J88">
            <v>7536</v>
          </cell>
          <cell r="K88">
            <v>39.159999999999997</v>
          </cell>
          <cell r="L88">
            <v>58.5</v>
          </cell>
          <cell r="M88">
            <v>48.15</v>
          </cell>
        </row>
        <row r="89">
          <cell r="A89">
            <v>43089</v>
          </cell>
          <cell r="B89">
            <v>1201.0999999999999</v>
          </cell>
          <cell r="C89">
            <v>1209</v>
          </cell>
          <cell r="D89">
            <v>1192.9000000000001</v>
          </cell>
          <cell r="E89">
            <v>1196.3499999999999</v>
          </cell>
          <cell r="F89">
            <v>1197.9711963244299</v>
          </cell>
          <cell r="G89">
            <v>11318</v>
          </cell>
          <cell r="H89">
            <v>497</v>
          </cell>
          <cell r="I89">
            <v>13558638</v>
          </cell>
          <cell r="J89">
            <v>3587</v>
          </cell>
          <cell r="K89">
            <v>31.69</v>
          </cell>
          <cell r="L89">
            <v>16.100000000000001</v>
          </cell>
          <cell r="M89">
            <v>-4.75</v>
          </cell>
        </row>
        <row r="90">
          <cell r="A90">
            <v>43088</v>
          </cell>
          <cell r="B90">
            <v>1200</v>
          </cell>
          <cell r="C90">
            <v>1206.75</v>
          </cell>
          <cell r="D90">
            <v>1192.8</v>
          </cell>
          <cell r="E90">
            <v>1201.0999999999999</v>
          </cell>
          <cell r="F90">
            <v>1201.09689228766</v>
          </cell>
          <cell r="G90">
            <v>12292</v>
          </cell>
          <cell r="H90">
            <v>637</v>
          </cell>
          <cell r="I90">
            <v>14763883</v>
          </cell>
          <cell r="J90">
            <v>3321</v>
          </cell>
          <cell r="K90">
            <v>27.02</v>
          </cell>
          <cell r="L90">
            <v>13.95</v>
          </cell>
          <cell r="M90">
            <v>1.1000000000000001</v>
          </cell>
        </row>
        <row r="91">
          <cell r="A91">
            <v>43087</v>
          </cell>
          <cell r="B91">
            <v>1170</v>
          </cell>
          <cell r="C91">
            <v>1194.95</v>
          </cell>
          <cell r="D91">
            <v>1137.05</v>
          </cell>
          <cell r="E91">
            <v>1192.4000000000001</v>
          </cell>
          <cell r="F91">
            <v>1189.4092350067499</v>
          </cell>
          <cell r="G91">
            <v>76968</v>
          </cell>
          <cell r="H91">
            <v>726</v>
          </cell>
          <cell r="I91">
            <v>91546450</v>
          </cell>
          <cell r="J91">
            <v>64609</v>
          </cell>
          <cell r="K91">
            <v>83.94</v>
          </cell>
          <cell r="L91">
            <v>57.9</v>
          </cell>
          <cell r="M91">
            <v>22.4</v>
          </cell>
        </row>
        <row r="92">
          <cell r="A92">
            <v>43084</v>
          </cell>
          <cell r="B92">
            <v>1155.55</v>
          </cell>
          <cell r="C92">
            <v>1170</v>
          </cell>
          <cell r="D92">
            <v>1148.25</v>
          </cell>
          <cell r="E92">
            <v>1163.25</v>
          </cell>
          <cell r="F92">
            <v>1158.5393437718101</v>
          </cell>
          <cell r="G92">
            <v>10027</v>
          </cell>
          <cell r="H92">
            <v>600</v>
          </cell>
          <cell r="I92">
            <v>11616674</v>
          </cell>
          <cell r="J92">
            <v>4292</v>
          </cell>
          <cell r="K92">
            <v>42.8</v>
          </cell>
          <cell r="L92">
            <v>21.75</v>
          </cell>
          <cell r="M92">
            <v>7.7</v>
          </cell>
        </row>
        <row r="93">
          <cell r="A93">
            <v>43083</v>
          </cell>
          <cell r="B93">
            <v>1148.5</v>
          </cell>
          <cell r="C93">
            <v>1155</v>
          </cell>
          <cell r="D93">
            <v>1127</v>
          </cell>
          <cell r="E93">
            <v>1144.5</v>
          </cell>
          <cell r="F93">
            <v>1138.3408116133201</v>
          </cell>
          <cell r="G93">
            <v>15155</v>
          </cell>
          <cell r="H93">
            <v>544</v>
          </cell>
          <cell r="I93">
            <v>17251555</v>
          </cell>
          <cell r="J93">
            <v>4678</v>
          </cell>
          <cell r="K93">
            <v>30.87</v>
          </cell>
          <cell r="L93">
            <v>28</v>
          </cell>
          <cell r="M93">
            <v>-4</v>
          </cell>
        </row>
        <row r="94">
          <cell r="A94">
            <v>43082</v>
          </cell>
          <cell r="B94">
            <v>1157</v>
          </cell>
          <cell r="C94">
            <v>1164.45</v>
          </cell>
          <cell r="D94">
            <v>1140</v>
          </cell>
          <cell r="E94">
            <v>1147.2</v>
          </cell>
          <cell r="F94">
            <v>1149.21414333997</v>
          </cell>
          <cell r="G94">
            <v>11539</v>
          </cell>
          <cell r="H94">
            <v>642</v>
          </cell>
          <cell r="I94">
            <v>13260782</v>
          </cell>
          <cell r="J94">
            <v>3243</v>
          </cell>
          <cell r="K94">
            <v>28.1</v>
          </cell>
          <cell r="L94">
            <v>24.45</v>
          </cell>
          <cell r="M94">
            <v>-9.8000000000000007</v>
          </cell>
        </row>
        <row r="95">
          <cell r="A95">
            <v>43081</v>
          </cell>
          <cell r="B95">
            <v>1180.0999999999999</v>
          </cell>
          <cell r="C95">
            <v>1183.0999999999999</v>
          </cell>
          <cell r="D95">
            <v>1152.8499999999999</v>
          </cell>
          <cell r="E95">
            <v>1159.3</v>
          </cell>
          <cell r="F95">
            <v>1162.7625707356499</v>
          </cell>
          <cell r="G95">
            <v>12370</v>
          </cell>
          <cell r="H95">
            <v>625</v>
          </cell>
          <cell r="I95">
            <v>14383373</v>
          </cell>
          <cell r="J95">
            <v>2822</v>
          </cell>
          <cell r="K95">
            <v>22.81</v>
          </cell>
          <cell r="L95">
            <v>30.25</v>
          </cell>
          <cell r="M95">
            <v>-20.8</v>
          </cell>
        </row>
        <row r="96">
          <cell r="A96">
            <v>43080</v>
          </cell>
          <cell r="B96">
            <v>1178.3</v>
          </cell>
          <cell r="C96">
            <v>1195.75</v>
          </cell>
          <cell r="D96">
            <v>1174</v>
          </cell>
          <cell r="E96">
            <v>1189.5999999999999</v>
          </cell>
          <cell r="F96">
            <v>1183.23160673045</v>
          </cell>
          <cell r="G96">
            <v>12124</v>
          </cell>
          <cell r="H96">
            <v>430</v>
          </cell>
          <cell r="I96">
            <v>14345500</v>
          </cell>
          <cell r="J96">
            <v>4293</v>
          </cell>
          <cell r="K96">
            <v>35.409999999999997</v>
          </cell>
          <cell r="L96">
            <v>21.75</v>
          </cell>
          <cell r="M96">
            <v>11.3</v>
          </cell>
        </row>
        <row r="97">
          <cell r="A97">
            <v>43077</v>
          </cell>
          <cell r="B97">
            <v>1169.1500000000001</v>
          </cell>
          <cell r="C97">
            <v>1184.45</v>
          </cell>
          <cell r="D97">
            <v>1167.55</v>
          </cell>
          <cell r="E97">
            <v>1174.4000000000001</v>
          </cell>
          <cell r="F97">
            <v>1178.21214334404</v>
          </cell>
          <cell r="G97">
            <v>20538</v>
          </cell>
          <cell r="H97">
            <v>908</v>
          </cell>
          <cell r="I97">
            <v>24198121</v>
          </cell>
          <cell r="J97">
            <v>6465</v>
          </cell>
          <cell r="K97">
            <v>31.48</v>
          </cell>
          <cell r="L97">
            <v>16.899999999999999</v>
          </cell>
          <cell r="M97">
            <v>5.25</v>
          </cell>
        </row>
        <row r="98">
          <cell r="A98">
            <v>43076</v>
          </cell>
          <cell r="B98">
            <v>1125</v>
          </cell>
          <cell r="C98">
            <v>1169</v>
          </cell>
          <cell r="D98">
            <v>1125</v>
          </cell>
          <cell r="E98">
            <v>1159.6500000000001</v>
          </cell>
          <cell r="F98">
            <v>1145.89080394602</v>
          </cell>
          <cell r="G98">
            <v>8819</v>
          </cell>
          <cell r="H98">
            <v>523</v>
          </cell>
          <cell r="I98">
            <v>10105611</v>
          </cell>
          <cell r="J98">
            <v>2195</v>
          </cell>
          <cell r="K98">
            <v>24.89</v>
          </cell>
          <cell r="L98">
            <v>44</v>
          </cell>
          <cell r="M98">
            <v>34.65</v>
          </cell>
        </row>
        <row r="99">
          <cell r="A99">
            <v>43075</v>
          </cell>
          <cell r="B99">
            <v>1161</v>
          </cell>
          <cell r="C99">
            <v>1168.9000000000001</v>
          </cell>
          <cell r="D99">
            <v>1123.3</v>
          </cell>
          <cell r="E99">
            <v>1128.95</v>
          </cell>
          <cell r="F99">
            <v>1141.7278170930799</v>
          </cell>
          <cell r="G99">
            <v>18370</v>
          </cell>
          <cell r="H99">
            <v>928</v>
          </cell>
          <cell r="I99">
            <v>20973540</v>
          </cell>
          <cell r="J99">
            <v>5461</v>
          </cell>
          <cell r="K99">
            <v>29.73</v>
          </cell>
          <cell r="L99">
            <v>45.6</v>
          </cell>
          <cell r="M99">
            <v>-32.049999999999997</v>
          </cell>
        </row>
        <row r="100">
          <cell r="A100">
            <v>43074</v>
          </cell>
          <cell r="B100">
            <v>1165.1500000000001</v>
          </cell>
          <cell r="C100">
            <v>1177.2</v>
          </cell>
          <cell r="D100">
            <v>1161.55</v>
          </cell>
          <cell r="E100">
            <v>1165.5999999999999</v>
          </cell>
          <cell r="F100">
            <v>1167.3542431660501</v>
          </cell>
          <cell r="G100">
            <v>9804</v>
          </cell>
          <cell r="H100">
            <v>444</v>
          </cell>
          <cell r="I100">
            <v>11444741</v>
          </cell>
          <cell r="J100">
            <v>2666</v>
          </cell>
          <cell r="K100">
            <v>27.19</v>
          </cell>
          <cell r="L100">
            <v>15.65</v>
          </cell>
          <cell r="M100">
            <v>0.45</v>
          </cell>
        </row>
        <row r="101">
          <cell r="A101">
            <v>43073</v>
          </cell>
          <cell r="B101">
            <v>1182.25</v>
          </cell>
          <cell r="C101">
            <v>1186.8499999999999</v>
          </cell>
          <cell r="D101">
            <v>1155.5999999999999</v>
          </cell>
          <cell r="E101">
            <v>1172.3499999999999</v>
          </cell>
          <cell r="F101">
            <v>1169.79502834714</v>
          </cell>
          <cell r="G101">
            <v>11465</v>
          </cell>
          <cell r="H101">
            <v>492</v>
          </cell>
          <cell r="I101">
            <v>13411700</v>
          </cell>
          <cell r="J101">
            <v>3411</v>
          </cell>
          <cell r="K101">
            <v>29.75</v>
          </cell>
          <cell r="L101">
            <v>31.25</v>
          </cell>
          <cell r="M101">
            <v>-9.9</v>
          </cell>
        </row>
        <row r="102">
          <cell r="A102">
            <v>43070</v>
          </cell>
          <cell r="B102">
            <v>1204.1500000000001</v>
          </cell>
          <cell r="C102">
            <v>1210</v>
          </cell>
          <cell r="D102">
            <v>1168</v>
          </cell>
          <cell r="E102">
            <v>1171.3499999999999</v>
          </cell>
          <cell r="F102">
            <v>1184.11815588478</v>
          </cell>
          <cell r="G102">
            <v>10867</v>
          </cell>
          <cell r="H102">
            <v>541</v>
          </cell>
          <cell r="I102">
            <v>12867812</v>
          </cell>
          <cell r="J102">
            <v>4076</v>
          </cell>
          <cell r="K102">
            <v>37.51</v>
          </cell>
          <cell r="L102">
            <v>42</v>
          </cell>
          <cell r="M102">
            <v>-32.799999999999997</v>
          </cell>
        </row>
        <row r="103">
          <cell r="A103">
            <v>43069</v>
          </cell>
          <cell r="B103">
            <v>1203</v>
          </cell>
          <cell r="C103">
            <v>1206</v>
          </cell>
          <cell r="D103">
            <v>1190</v>
          </cell>
          <cell r="E103">
            <v>1195.5999999999999</v>
          </cell>
          <cell r="F103">
            <v>1195.19113979756</v>
          </cell>
          <cell r="G103">
            <v>6817</v>
          </cell>
          <cell r="H103">
            <v>366</v>
          </cell>
          <cell r="I103">
            <v>8147618</v>
          </cell>
          <cell r="J103">
            <v>2329</v>
          </cell>
          <cell r="K103">
            <v>34.159999999999997</v>
          </cell>
          <cell r="L103">
            <v>16</v>
          </cell>
          <cell r="M103">
            <v>-7.4</v>
          </cell>
        </row>
        <row r="104">
          <cell r="A104">
            <v>43068</v>
          </cell>
          <cell r="B104">
            <v>1202</v>
          </cell>
          <cell r="C104">
            <v>1204.55</v>
          </cell>
          <cell r="D104">
            <v>1185.5999999999999</v>
          </cell>
          <cell r="E104">
            <v>1197.95</v>
          </cell>
          <cell r="F104">
            <v>1194.7659247889401</v>
          </cell>
          <cell r="G104">
            <v>15636</v>
          </cell>
          <cell r="H104">
            <v>831</v>
          </cell>
          <cell r="I104">
            <v>18681360</v>
          </cell>
          <cell r="J104">
            <v>4809</v>
          </cell>
          <cell r="K104">
            <v>30.76</v>
          </cell>
          <cell r="L104">
            <v>18.95</v>
          </cell>
          <cell r="M104">
            <v>-4.05</v>
          </cell>
        </row>
        <row r="105">
          <cell r="A105">
            <v>43067</v>
          </cell>
          <cell r="B105">
            <v>1192.4000000000001</v>
          </cell>
          <cell r="C105">
            <v>1230.8</v>
          </cell>
          <cell r="D105">
            <v>1190.5</v>
          </cell>
          <cell r="E105">
            <v>1214.95</v>
          </cell>
          <cell r="F105">
            <v>1212.97552106131</v>
          </cell>
          <cell r="G105">
            <v>29699</v>
          </cell>
          <cell r="H105">
            <v>1242</v>
          </cell>
          <cell r="I105">
            <v>36024160</v>
          </cell>
          <cell r="J105">
            <v>6312</v>
          </cell>
          <cell r="K105">
            <v>21.25</v>
          </cell>
          <cell r="L105">
            <v>40.299999999999997</v>
          </cell>
          <cell r="M105">
            <v>22.55</v>
          </cell>
        </row>
        <row r="106">
          <cell r="A106">
            <v>43066</v>
          </cell>
          <cell r="B106">
            <v>1191</v>
          </cell>
          <cell r="C106">
            <v>1195</v>
          </cell>
          <cell r="D106">
            <v>1175.8499999999999</v>
          </cell>
          <cell r="E106">
            <v>1187.25</v>
          </cell>
          <cell r="F106">
            <v>1183.3557419180299</v>
          </cell>
          <cell r="G106">
            <v>14786</v>
          </cell>
          <cell r="H106">
            <v>612</v>
          </cell>
          <cell r="I106">
            <v>17497098</v>
          </cell>
          <cell r="J106">
            <v>4008</v>
          </cell>
          <cell r="K106">
            <v>27.11</v>
          </cell>
          <cell r="L106">
            <v>19.149999999999999</v>
          </cell>
          <cell r="M106">
            <v>-3.75</v>
          </cell>
        </row>
        <row r="107">
          <cell r="A107">
            <v>43063</v>
          </cell>
          <cell r="B107">
            <v>1189.55</v>
          </cell>
          <cell r="C107">
            <v>1203.3</v>
          </cell>
          <cell r="D107">
            <v>1175</v>
          </cell>
          <cell r="E107">
            <v>1188.0999999999999</v>
          </cell>
          <cell r="F107">
            <v>1190.43218575335</v>
          </cell>
          <cell r="G107">
            <v>33636</v>
          </cell>
          <cell r="H107">
            <v>1483</v>
          </cell>
          <cell r="I107">
            <v>40041377</v>
          </cell>
          <cell r="J107">
            <v>6537</v>
          </cell>
          <cell r="K107">
            <v>19.43</v>
          </cell>
          <cell r="L107">
            <v>28.3</v>
          </cell>
          <cell r="M107">
            <v>-1.45</v>
          </cell>
        </row>
        <row r="108">
          <cell r="A108">
            <v>43062</v>
          </cell>
          <cell r="B108">
            <v>1193</v>
          </cell>
          <cell r="C108">
            <v>1207.1500000000001</v>
          </cell>
          <cell r="D108">
            <v>1180.75</v>
          </cell>
          <cell r="E108">
            <v>1190.3499999999999</v>
          </cell>
          <cell r="F108">
            <v>1194.01485576092</v>
          </cell>
          <cell r="G108">
            <v>11578</v>
          </cell>
          <cell r="H108">
            <v>558</v>
          </cell>
          <cell r="I108">
            <v>13824304</v>
          </cell>
          <cell r="J108">
            <v>3043</v>
          </cell>
          <cell r="K108">
            <v>26.28</v>
          </cell>
          <cell r="L108">
            <v>26.4</v>
          </cell>
          <cell r="M108">
            <v>-2.65</v>
          </cell>
        </row>
        <row r="109">
          <cell r="A109">
            <v>43061</v>
          </cell>
          <cell r="B109">
            <v>1201.55</v>
          </cell>
          <cell r="C109">
            <v>1217.95</v>
          </cell>
          <cell r="D109">
            <v>1189.3499999999999</v>
          </cell>
          <cell r="E109">
            <v>1192.4000000000001</v>
          </cell>
          <cell r="F109">
            <v>1205.6694347586699</v>
          </cell>
          <cell r="G109">
            <v>21796</v>
          </cell>
          <cell r="H109">
            <v>1151</v>
          </cell>
          <cell r="I109">
            <v>26278771</v>
          </cell>
          <cell r="J109">
            <v>9562</v>
          </cell>
          <cell r="K109">
            <v>43.87</v>
          </cell>
          <cell r="L109">
            <v>28.6</v>
          </cell>
          <cell r="M109">
            <v>-9.15</v>
          </cell>
        </row>
        <row r="110">
          <cell r="A110">
            <v>43060</v>
          </cell>
          <cell r="B110">
            <v>1190</v>
          </cell>
          <cell r="C110">
            <v>1203.95</v>
          </cell>
          <cell r="D110">
            <v>1182.45</v>
          </cell>
          <cell r="E110">
            <v>1196.2</v>
          </cell>
          <cell r="F110">
            <v>1193.6454653532601</v>
          </cell>
          <cell r="G110">
            <v>11776</v>
          </cell>
          <cell r="H110">
            <v>461</v>
          </cell>
          <cell r="I110">
            <v>14056369</v>
          </cell>
          <cell r="J110">
            <v>5347</v>
          </cell>
          <cell r="K110">
            <v>45.41</v>
          </cell>
          <cell r="L110">
            <v>21.5</v>
          </cell>
          <cell r="M110">
            <v>6.2</v>
          </cell>
        </row>
        <row r="111">
          <cell r="A111">
            <v>43059</v>
          </cell>
          <cell r="B111">
            <v>1192</v>
          </cell>
          <cell r="C111">
            <v>1198.3499999999999</v>
          </cell>
          <cell r="D111">
            <v>1171</v>
          </cell>
          <cell r="E111">
            <v>1183.45</v>
          </cell>
          <cell r="F111">
            <v>1179.2523607748101</v>
          </cell>
          <cell r="G111">
            <v>16520</v>
          </cell>
          <cell r="H111">
            <v>699</v>
          </cell>
          <cell r="I111">
            <v>19481249</v>
          </cell>
          <cell r="J111">
            <v>6021</v>
          </cell>
          <cell r="K111">
            <v>36.450000000000003</v>
          </cell>
          <cell r="L111">
            <v>27.35</v>
          </cell>
          <cell r="M111">
            <v>-8.5500000000000007</v>
          </cell>
        </row>
        <row r="112">
          <cell r="A112">
            <v>43056</v>
          </cell>
          <cell r="B112">
            <v>1176</v>
          </cell>
          <cell r="C112">
            <v>1201.9000000000001</v>
          </cell>
          <cell r="D112">
            <v>1176</v>
          </cell>
          <cell r="E112">
            <v>1191.9000000000001</v>
          </cell>
          <cell r="F112">
            <v>1189.9479439742299</v>
          </cell>
          <cell r="G112">
            <v>13351</v>
          </cell>
          <cell r="H112">
            <v>586</v>
          </cell>
          <cell r="I112">
            <v>15886995</v>
          </cell>
          <cell r="J112">
            <v>4239</v>
          </cell>
          <cell r="K112">
            <v>31.75</v>
          </cell>
          <cell r="L112">
            <v>25.9</v>
          </cell>
          <cell r="M112">
            <v>15.9</v>
          </cell>
        </row>
        <row r="113">
          <cell r="A113">
            <v>43055</v>
          </cell>
          <cell r="B113">
            <v>1190</v>
          </cell>
          <cell r="C113">
            <v>1204.6500000000001</v>
          </cell>
          <cell r="D113">
            <v>1165</v>
          </cell>
          <cell r="E113">
            <v>1176.05</v>
          </cell>
          <cell r="F113">
            <v>1185.13775327557</v>
          </cell>
          <cell r="G113">
            <v>13967</v>
          </cell>
          <cell r="H113">
            <v>752</v>
          </cell>
          <cell r="I113">
            <v>16552819</v>
          </cell>
          <cell r="J113">
            <v>4177</v>
          </cell>
          <cell r="K113">
            <v>29.91</v>
          </cell>
          <cell r="L113">
            <v>39.65</v>
          </cell>
          <cell r="M113">
            <v>-13.95</v>
          </cell>
        </row>
        <row r="114">
          <cell r="A114">
            <v>43054</v>
          </cell>
          <cell r="B114">
            <v>1190</v>
          </cell>
          <cell r="C114">
            <v>1206.1500000000001</v>
          </cell>
          <cell r="D114">
            <v>1168.55</v>
          </cell>
          <cell r="E114">
            <v>1185.8499999999999</v>
          </cell>
          <cell r="F114">
            <v>1184.76640017522</v>
          </cell>
          <cell r="G114">
            <v>18262</v>
          </cell>
          <cell r="H114">
            <v>802</v>
          </cell>
          <cell r="I114">
            <v>21636204</v>
          </cell>
          <cell r="J114">
            <v>4899</v>
          </cell>
          <cell r="K114">
            <v>26.83</v>
          </cell>
          <cell r="L114">
            <v>37.6</v>
          </cell>
          <cell r="M114">
            <v>-4.1500000000000004</v>
          </cell>
        </row>
        <row r="115">
          <cell r="A115">
            <v>43053</v>
          </cell>
          <cell r="B115">
            <v>1197</v>
          </cell>
          <cell r="C115">
            <v>1205.9000000000001</v>
          </cell>
          <cell r="D115">
            <v>1175.1500000000001</v>
          </cell>
          <cell r="E115">
            <v>1178.1500000000001</v>
          </cell>
          <cell r="F115">
            <v>1185.0924524641</v>
          </cell>
          <cell r="G115">
            <v>10308</v>
          </cell>
          <cell r="H115">
            <v>509</v>
          </cell>
          <cell r="I115">
            <v>12215933</v>
          </cell>
          <cell r="J115">
            <v>5359</v>
          </cell>
          <cell r="K115">
            <v>51.99</v>
          </cell>
          <cell r="L115">
            <v>30.75</v>
          </cell>
          <cell r="M115">
            <v>-18.850000000000001</v>
          </cell>
        </row>
        <row r="116">
          <cell r="A116">
            <v>43052</v>
          </cell>
          <cell r="B116">
            <v>1225.5999999999999</v>
          </cell>
          <cell r="C116">
            <v>1226.9000000000001</v>
          </cell>
          <cell r="D116">
            <v>1197</v>
          </cell>
          <cell r="E116">
            <v>1199.6500000000001</v>
          </cell>
          <cell r="F116">
            <v>1207.0125536143901</v>
          </cell>
          <cell r="G116">
            <v>9559</v>
          </cell>
          <cell r="H116">
            <v>398</v>
          </cell>
          <cell r="I116">
            <v>11537833</v>
          </cell>
          <cell r="J116">
            <v>4246</v>
          </cell>
          <cell r="K116">
            <v>44.42</v>
          </cell>
          <cell r="L116">
            <v>29.9</v>
          </cell>
          <cell r="M116">
            <v>-25.95</v>
          </cell>
        </row>
        <row r="117">
          <cell r="A117">
            <v>43049</v>
          </cell>
          <cell r="B117">
            <v>1218</v>
          </cell>
          <cell r="C117">
            <v>1238.1500000000001</v>
          </cell>
          <cell r="D117">
            <v>1203</v>
          </cell>
          <cell r="E117">
            <v>1217.5</v>
          </cell>
          <cell r="F117">
            <v>1224.1368473561599</v>
          </cell>
          <cell r="G117">
            <v>12028</v>
          </cell>
          <cell r="H117">
            <v>476</v>
          </cell>
          <cell r="I117">
            <v>14723918</v>
          </cell>
          <cell r="J117">
            <v>5841</v>
          </cell>
          <cell r="K117">
            <v>48.56</v>
          </cell>
          <cell r="L117">
            <v>35.15</v>
          </cell>
          <cell r="M117">
            <v>-0.5</v>
          </cell>
        </row>
        <row r="118">
          <cell r="A118">
            <v>43048</v>
          </cell>
          <cell r="B118">
            <v>1241.3499999999999</v>
          </cell>
          <cell r="C118">
            <v>1241.3499999999999</v>
          </cell>
          <cell r="D118">
            <v>1205.05</v>
          </cell>
          <cell r="E118">
            <v>1217.25</v>
          </cell>
          <cell r="F118">
            <v>1218.7895805142</v>
          </cell>
          <cell r="G118">
            <v>5912</v>
          </cell>
          <cell r="H118">
            <v>367</v>
          </cell>
          <cell r="I118">
            <v>7205484</v>
          </cell>
          <cell r="J118">
            <v>2267</v>
          </cell>
          <cell r="K118">
            <v>38.35</v>
          </cell>
          <cell r="L118">
            <v>36.299999999999997</v>
          </cell>
          <cell r="M118">
            <v>-24.1</v>
          </cell>
        </row>
        <row r="119">
          <cell r="A119">
            <v>43047</v>
          </cell>
          <cell r="B119">
            <v>1243</v>
          </cell>
          <cell r="C119">
            <v>1250.05</v>
          </cell>
          <cell r="D119">
            <v>1222.5</v>
          </cell>
          <cell r="E119">
            <v>1227.2</v>
          </cell>
          <cell r="F119">
            <v>1235.1444435755</v>
          </cell>
          <cell r="G119">
            <v>12787</v>
          </cell>
          <cell r="H119">
            <v>599</v>
          </cell>
          <cell r="I119">
            <v>15793792</v>
          </cell>
          <cell r="J119">
            <v>5688</v>
          </cell>
          <cell r="K119">
            <v>44.48</v>
          </cell>
          <cell r="L119">
            <v>27.55</v>
          </cell>
          <cell r="M119">
            <v>-15.8</v>
          </cell>
        </row>
        <row r="120">
          <cell r="A120">
            <v>43046</v>
          </cell>
          <cell r="B120">
            <v>1272</v>
          </cell>
          <cell r="C120">
            <v>1281.3</v>
          </cell>
          <cell r="D120">
            <v>1231.55</v>
          </cell>
          <cell r="E120">
            <v>1237.3499999999999</v>
          </cell>
          <cell r="F120">
            <v>1252.00998797743</v>
          </cell>
          <cell r="G120">
            <v>10813</v>
          </cell>
          <cell r="H120">
            <v>817</v>
          </cell>
          <cell r="I120">
            <v>13537984</v>
          </cell>
          <cell r="J120">
            <v>2720</v>
          </cell>
          <cell r="K120">
            <v>25.15</v>
          </cell>
          <cell r="L120">
            <v>49.75</v>
          </cell>
          <cell r="M120">
            <v>-34.65</v>
          </cell>
        </row>
        <row r="121">
          <cell r="A121">
            <v>43045</v>
          </cell>
          <cell r="B121">
            <v>1260</v>
          </cell>
          <cell r="C121">
            <v>1278</v>
          </cell>
          <cell r="D121">
            <v>1249.55</v>
          </cell>
          <cell r="E121">
            <v>1267.25</v>
          </cell>
          <cell r="F121">
            <v>1265.6386241647399</v>
          </cell>
          <cell r="G121">
            <v>9129</v>
          </cell>
          <cell r="H121">
            <v>464</v>
          </cell>
          <cell r="I121">
            <v>11554015</v>
          </cell>
          <cell r="J121">
            <v>2067</v>
          </cell>
          <cell r="K121">
            <v>22.64</v>
          </cell>
          <cell r="L121">
            <v>28.45</v>
          </cell>
          <cell r="M121">
            <v>7.25</v>
          </cell>
        </row>
        <row r="122">
          <cell r="A122">
            <v>43042</v>
          </cell>
          <cell r="B122">
            <v>1275</v>
          </cell>
          <cell r="C122">
            <v>1283.4000000000001</v>
          </cell>
          <cell r="D122">
            <v>1250.05</v>
          </cell>
          <cell r="E122">
            <v>1261.0999999999999</v>
          </cell>
          <cell r="F122">
            <v>1267.27670634322</v>
          </cell>
          <cell r="G122">
            <v>13274</v>
          </cell>
          <cell r="H122">
            <v>592</v>
          </cell>
          <cell r="I122">
            <v>16821831</v>
          </cell>
          <cell r="J122">
            <v>1141</v>
          </cell>
          <cell r="K122">
            <v>8.6</v>
          </cell>
          <cell r="L122">
            <v>33.35</v>
          </cell>
          <cell r="M122">
            <v>-13.9</v>
          </cell>
        </row>
        <row r="123">
          <cell r="A123">
            <v>43041</v>
          </cell>
          <cell r="B123">
            <v>1270.5</v>
          </cell>
          <cell r="C123">
            <v>1279.95</v>
          </cell>
          <cell r="D123">
            <v>1255</v>
          </cell>
          <cell r="E123">
            <v>1268.5999999999999</v>
          </cell>
          <cell r="F123">
            <v>1271.04279131007</v>
          </cell>
          <cell r="G123">
            <v>7595</v>
          </cell>
          <cell r="H123">
            <v>386</v>
          </cell>
          <cell r="I123">
            <v>9653570</v>
          </cell>
          <cell r="J123">
            <v>1800</v>
          </cell>
          <cell r="K123">
            <v>23.7</v>
          </cell>
          <cell r="L123">
            <v>24.95</v>
          </cell>
          <cell r="M123">
            <v>-1.9</v>
          </cell>
        </row>
        <row r="124">
          <cell r="A124">
            <v>43040</v>
          </cell>
          <cell r="B124">
            <v>1277.55</v>
          </cell>
          <cell r="C124">
            <v>1289.4000000000001</v>
          </cell>
          <cell r="D124">
            <v>1251</v>
          </cell>
          <cell r="E124">
            <v>1266.8</v>
          </cell>
          <cell r="F124">
            <v>1278.07567607398</v>
          </cell>
          <cell r="G124">
            <v>13571</v>
          </cell>
          <cell r="H124">
            <v>611</v>
          </cell>
          <cell r="I124">
            <v>17344765</v>
          </cell>
          <cell r="J124">
            <v>4548</v>
          </cell>
          <cell r="K124">
            <v>33.51</v>
          </cell>
          <cell r="L124">
            <v>38.4</v>
          </cell>
          <cell r="M124">
            <v>-10.75</v>
          </cell>
        </row>
        <row r="125">
          <cell r="A125">
            <v>43039</v>
          </cell>
          <cell r="B125">
            <v>1275</v>
          </cell>
          <cell r="C125">
            <v>1293.4000000000001</v>
          </cell>
          <cell r="D125">
            <v>1265.9000000000001</v>
          </cell>
          <cell r="E125">
            <v>1272.8499999999999</v>
          </cell>
          <cell r="F125">
            <v>1280.0210793840599</v>
          </cell>
          <cell r="G125">
            <v>6689</v>
          </cell>
          <cell r="H125">
            <v>372</v>
          </cell>
          <cell r="I125">
            <v>8562061</v>
          </cell>
          <cell r="J125">
            <v>1296</v>
          </cell>
          <cell r="K125">
            <v>19.38</v>
          </cell>
          <cell r="L125">
            <v>27.5</v>
          </cell>
          <cell r="M125">
            <v>-2.15</v>
          </cell>
        </row>
        <row r="126">
          <cell r="A126">
            <v>43038</v>
          </cell>
          <cell r="B126">
            <v>1270.5</v>
          </cell>
          <cell r="C126">
            <v>1279.45</v>
          </cell>
          <cell r="D126">
            <v>1259.2</v>
          </cell>
          <cell r="E126">
            <v>1265.45</v>
          </cell>
          <cell r="F126">
            <v>1267.58374682985</v>
          </cell>
          <cell r="G126">
            <v>9069</v>
          </cell>
          <cell r="H126">
            <v>415</v>
          </cell>
          <cell r="I126">
            <v>11495717</v>
          </cell>
          <cell r="J126">
            <v>2423</v>
          </cell>
          <cell r="K126">
            <v>26.72</v>
          </cell>
          <cell r="L126">
            <v>20.25</v>
          </cell>
          <cell r="M126">
            <v>-5.05</v>
          </cell>
        </row>
        <row r="127">
          <cell r="A127">
            <v>43035</v>
          </cell>
          <cell r="B127">
            <v>1273</v>
          </cell>
          <cell r="C127">
            <v>1281.9000000000001</v>
          </cell>
          <cell r="D127">
            <v>1265</v>
          </cell>
          <cell r="E127">
            <v>1269.3499999999999</v>
          </cell>
          <cell r="F127">
            <v>1270.73728544183</v>
          </cell>
          <cell r="G127">
            <v>6292</v>
          </cell>
          <cell r="H127">
            <v>337</v>
          </cell>
          <cell r="I127">
            <v>7995479</v>
          </cell>
          <cell r="J127">
            <v>1841</v>
          </cell>
          <cell r="K127">
            <v>29.26</v>
          </cell>
          <cell r="L127">
            <v>16.899999999999999</v>
          </cell>
          <cell r="M127">
            <v>-3.65</v>
          </cell>
        </row>
        <row r="128">
          <cell r="A128">
            <v>43034</v>
          </cell>
          <cell r="B128">
            <v>1249</v>
          </cell>
          <cell r="C128">
            <v>1284.3499999999999</v>
          </cell>
          <cell r="D128">
            <v>1237</v>
          </cell>
          <cell r="E128">
            <v>1259.7</v>
          </cell>
          <cell r="F128">
            <v>1263.1313590929401</v>
          </cell>
          <cell r="G128">
            <v>13406</v>
          </cell>
          <cell r="H128">
            <v>723</v>
          </cell>
          <cell r="I128">
            <v>16933539</v>
          </cell>
          <cell r="J128">
            <v>3782</v>
          </cell>
          <cell r="K128">
            <v>28.21</v>
          </cell>
          <cell r="L128">
            <v>47.35</v>
          </cell>
          <cell r="M128">
            <v>10.7</v>
          </cell>
        </row>
        <row r="129">
          <cell r="A129">
            <v>43033</v>
          </cell>
          <cell r="B129">
            <v>1230</v>
          </cell>
          <cell r="C129">
            <v>1251.5999999999999</v>
          </cell>
          <cell r="D129">
            <v>1224.2</v>
          </cell>
          <cell r="E129">
            <v>1246</v>
          </cell>
          <cell r="F129">
            <v>1244.9790900493799</v>
          </cell>
          <cell r="G129">
            <v>19034</v>
          </cell>
          <cell r="H129">
            <v>837</v>
          </cell>
          <cell r="I129">
            <v>23696932</v>
          </cell>
          <cell r="J129">
            <v>5492</v>
          </cell>
          <cell r="K129">
            <v>28.85</v>
          </cell>
          <cell r="L129">
            <v>27.4</v>
          </cell>
          <cell r="M129">
            <v>16</v>
          </cell>
        </row>
        <row r="130">
          <cell r="A130">
            <v>43032</v>
          </cell>
          <cell r="B130">
            <v>1208</v>
          </cell>
          <cell r="C130">
            <v>1225</v>
          </cell>
          <cell r="D130">
            <v>1201.0999999999999</v>
          </cell>
          <cell r="E130">
            <v>1216.55</v>
          </cell>
          <cell r="F130">
            <v>1216.48413558272</v>
          </cell>
          <cell r="G130">
            <v>6461</v>
          </cell>
          <cell r="H130">
            <v>345</v>
          </cell>
          <cell r="I130">
            <v>7859704</v>
          </cell>
          <cell r="J130">
            <v>1539</v>
          </cell>
          <cell r="K130">
            <v>23.82</v>
          </cell>
          <cell r="L130">
            <v>23.9</v>
          </cell>
          <cell r="M130">
            <v>8.5500000000000007</v>
          </cell>
        </row>
        <row r="131">
          <cell r="A131">
            <v>43031</v>
          </cell>
          <cell r="B131">
            <v>1238</v>
          </cell>
          <cell r="C131">
            <v>1238</v>
          </cell>
          <cell r="D131">
            <v>1203.0999999999999</v>
          </cell>
          <cell r="E131">
            <v>1207.8499999999999</v>
          </cell>
          <cell r="F131">
            <v>1213.48487093985</v>
          </cell>
          <cell r="G131">
            <v>8097</v>
          </cell>
          <cell r="H131">
            <v>352</v>
          </cell>
          <cell r="I131">
            <v>9825587</v>
          </cell>
          <cell r="J131">
            <v>3462</v>
          </cell>
          <cell r="K131">
            <v>42.76</v>
          </cell>
          <cell r="L131">
            <v>34.9</v>
          </cell>
          <cell r="M131">
            <v>-30.15</v>
          </cell>
        </row>
        <row r="132">
          <cell r="A132">
            <v>43027</v>
          </cell>
          <cell r="B132">
            <v>1233</v>
          </cell>
          <cell r="C132">
            <v>1233</v>
          </cell>
          <cell r="D132">
            <v>1206.25</v>
          </cell>
          <cell r="E132">
            <v>1226.5999999999999</v>
          </cell>
          <cell r="F132">
            <v>1225.8819875776301</v>
          </cell>
          <cell r="G132">
            <v>1610</v>
          </cell>
          <cell r="H132">
            <v>125</v>
          </cell>
          <cell r="I132">
            <v>1973670</v>
          </cell>
          <cell r="J132">
            <v>630</v>
          </cell>
          <cell r="K132">
            <v>39.130000000000003</v>
          </cell>
          <cell r="L132">
            <v>26.75</v>
          </cell>
          <cell r="M132">
            <v>-6.4</v>
          </cell>
        </row>
        <row r="133">
          <cell r="A133">
            <v>43026</v>
          </cell>
          <cell r="B133">
            <v>1225</v>
          </cell>
          <cell r="C133">
            <v>1237</v>
          </cell>
          <cell r="D133">
            <v>1222</v>
          </cell>
          <cell r="E133">
            <v>1224.4000000000001</v>
          </cell>
          <cell r="F133">
            <v>1227.30630437117</v>
          </cell>
          <cell r="G133">
            <v>18622</v>
          </cell>
          <cell r="H133">
            <v>719</v>
          </cell>
          <cell r="I133">
            <v>22854898</v>
          </cell>
          <cell r="J133">
            <v>1929</v>
          </cell>
          <cell r="K133">
            <v>10.36</v>
          </cell>
          <cell r="L133">
            <v>15</v>
          </cell>
          <cell r="M133">
            <v>-0.6</v>
          </cell>
        </row>
        <row r="134">
          <cell r="A134">
            <v>43025</v>
          </cell>
          <cell r="B134">
            <v>1225</v>
          </cell>
          <cell r="C134">
            <v>1236.1500000000001</v>
          </cell>
          <cell r="D134">
            <v>1210</v>
          </cell>
          <cell r="E134">
            <v>1223.5999999999999</v>
          </cell>
          <cell r="F134">
            <v>1224.74245570321</v>
          </cell>
          <cell r="G134">
            <v>14448</v>
          </cell>
          <cell r="H134">
            <v>564</v>
          </cell>
          <cell r="I134">
            <v>17695079</v>
          </cell>
          <cell r="J134">
            <v>4191</v>
          </cell>
          <cell r="K134">
            <v>29.01</v>
          </cell>
          <cell r="L134">
            <v>26.15</v>
          </cell>
          <cell r="M134">
            <v>-1.4</v>
          </cell>
        </row>
        <row r="135">
          <cell r="A135">
            <v>43024</v>
          </cell>
          <cell r="B135">
            <v>1230</v>
          </cell>
          <cell r="C135">
            <v>1250.5</v>
          </cell>
          <cell r="D135">
            <v>1215</v>
          </cell>
          <cell r="E135">
            <v>1218.7</v>
          </cell>
          <cell r="F135">
            <v>1225.51545082545</v>
          </cell>
          <cell r="G135">
            <v>14174</v>
          </cell>
          <cell r="H135">
            <v>551</v>
          </cell>
          <cell r="I135">
            <v>17370456</v>
          </cell>
          <cell r="J135">
            <v>6525</v>
          </cell>
          <cell r="K135">
            <v>46.03</v>
          </cell>
          <cell r="L135">
            <v>35.5</v>
          </cell>
          <cell r="M135">
            <v>-11.3</v>
          </cell>
        </row>
        <row r="136">
          <cell r="A136">
            <v>43021</v>
          </cell>
          <cell r="B136">
            <v>1248</v>
          </cell>
          <cell r="C136">
            <v>1255.55</v>
          </cell>
          <cell r="D136">
            <v>1238.1500000000001</v>
          </cell>
          <cell r="E136">
            <v>1240.4000000000001</v>
          </cell>
          <cell r="F136">
            <v>1243.49856579419</v>
          </cell>
          <cell r="G136">
            <v>5578</v>
          </cell>
          <cell r="H136">
            <v>272</v>
          </cell>
          <cell r="I136">
            <v>6936235</v>
          </cell>
          <cell r="J136">
            <v>1943</v>
          </cell>
          <cell r="K136">
            <v>34.83</v>
          </cell>
          <cell r="L136">
            <v>17.399999999999999</v>
          </cell>
          <cell r="M136">
            <v>-7.6</v>
          </cell>
        </row>
        <row r="137">
          <cell r="A137">
            <v>43020</v>
          </cell>
          <cell r="B137">
            <v>1240</v>
          </cell>
          <cell r="C137">
            <v>1250</v>
          </cell>
          <cell r="D137">
            <v>1230</v>
          </cell>
          <cell r="E137">
            <v>1245.8</v>
          </cell>
          <cell r="F137">
            <v>1242.33309053069</v>
          </cell>
          <cell r="G137">
            <v>9610</v>
          </cell>
          <cell r="H137">
            <v>404</v>
          </cell>
          <cell r="I137">
            <v>11938821</v>
          </cell>
          <cell r="J137">
            <v>2523</v>
          </cell>
          <cell r="K137">
            <v>26.25</v>
          </cell>
          <cell r="L137">
            <v>20</v>
          </cell>
          <cell r="M137">
            <v>5.8</v>
          </cell>
        </row>
        <row r="138">
          <cell r="A138">
            <v>43019</v>
          </cell>
          <cell r="B138">
            <v>1246.0999999999999</v>
          </cell>
          <cell r="C138">
            <v>1265.25</v>
          </cell>
          <cell r="D138">
            <v>1225</v>
          </cell>
          <cell r="E138">
            <v>1238.05</v>
          </cell>
          <cell r="F138">
            <v>1248.45143157341</v>
          </cell>
          <cell r="G138">
            <v>19035</v>
          </cell>
          <cell r="H138">
            <v>794</v>
          </cell>
          <cell r="I138">
            <v>23764273</v>
          </cell>
          <cell r="J138">
            <v>4624</v>
          </cell>
          <cell r="K138">
            <v>24.29</v>
          </cell>
          <cell r="L138">
            <v>40.25</v>
          </cell>
          <cell r="M138">
            <v>-8.0500000000000007</v>
          </cell>
        </row>
        <row r="139">
          <cell r="A139">
            <v>43018</v>
          </cell>
          <cell r="B139">
            <v>1236.95</v>
          </cell>
          <cell r="C139">
            <v>1247.95</v>
          </cell>
          <cell r="D139">
            <v>1220.95</v>
          </cell>
          <cell r="E139">
            <v>1236.3499999999999</v>
          </cell>
          <cell r="F139">
            <v>1234.94935872736</v>
          </cell>
          <cell r="G139">
            <v>18167</v>
          </cell>
          <cell r="H139">
            <v>715</v>
          </cell>
          <cell r="I139">
            <v>22435325</v>
          </cell>
          <cell r="J139">
            <v>7469</v>
          </cell>
          <cell r="K139">
            <v>41.11</v>
          </cell>
          <cell r="L139">
            <v>27</v>
          </cell>
          <cell r="M139">
            <v>-0.6</v>
          </cell>
        </row>
        <row r="140">
          <cell r="A140">
            <v>43017</v>
          </cell>
          <cell r="B140">
            <v>1226.1500000000001</v>
          </cell>
          <cell r="C140">
            <v>1235.0999999999999</v>
          </cell>
          <cell r="D140">
            <v>1212.1500000000001</v>
          </cell>
          <cell r="E140">
            <v>1219.75</v>
          </cell>
          <cell r="F140">
            <v>1221.98377832971</v>
          </cell>
          <cell r="G140">
            <v>12884</v>
          </cell>
          <cell r="H140">
            <v>577</v>
          </cell>
          <cell r="I140">
            <v>15744039</v>
          </cell>
          <cell r="J140">
            <v>3832</v>
          </cell>
          <cell r="K140">
            <v>29.74</v>
          </cell>
          <cell r="L140">
            <v>22.95</v>
          </cell>
          <cell r="M140">
            <v>-6.4</v>
          </cell>
        </row>
        <row r="141">
          <cell r="A141">
            <v>43014</v>
          </cell>
          <cell r="B141">
            <v>1210</v>
          </cell>
          <cell r="C141">
            <v>1236.9000000000001</v>
          </cell>
          <cell r="D141">
            <v>1210</v>
          </cell>
          <cell r="E141">
            <v>1224.0999999999999</v>
          </cell>
          <cell r="F141">
            <v>1225.8684210526301</v>
          </cell>
          <cell r="G141">
            <v>14098</v>
          </cell>
          <cell r="H141">
            <v>653</v>
          </cell>
          <cell r="I141">
            <v>17282293</v>
          </cell>
          <cell r="J141">
            <v>4208</v>
          </cell>
          <cell r="K141">
            <v>29.85</v>
          </cell>
          <cell r="L141">
            <v>26.9</v>
          </cell>
          <cell r="M141">
            <v>14.1</v>
          </cell>
        </row>
        <row r="142">
          <cell r="A142">
            <v>43013</v>
          </cell>
          <cell r="B142">
            <v>1224</v>
          </cell>
          <cell r="C142">
            <v>1232</v>
          </cell>
          <cell r="D142">
            <v>1210.95</v>
          </cell>
          <cell r="E142">
            <v>1213.8499999999999</v>
          </cell>
          <cell r="F142">
            <v>1218.0290506139499</v>
          </cell>
          <cell r="G142">
            <v>10017</v>
          </cell>
          <cell r="H142">
            <v>675</v>
          </cell>
          <cell r="I142">
            <v>12200997</v>
          </cell>
          <cell r="J142">
            <v>2280</v>
          </cell>
          <cell r="K142">
            <v>22.76</v>
          </cell>
          <cell r="L142">
            <v>21.05</v>
          </cell>
          <cell r="M142">
            <v>-10.15</v>
          </cell>
        </row>
        <row r="143">
          <cell r="A143">
            <v>43012</v>
          </cell>
          <cell r="B143">
            <v>1195</v>
          </cell>
          <cell r="C143">
            <v>1236.25</v>
          </cell>
          <cell r="D143">
            <v>1194.0999999999999</v>
          </cell>
          <cell r="E143">
            <v>1211.3</v>
          </cell>
          <cell r="F143">
            <v>1206.0743905240799</v>
          </cell>
          <cell r="G143">
            <v>391730</v>
          </cell>
          <cell r="H143">
            <v>1862</v>
          </cell>
          <cell r="I143">
            <v>472455521</v>
          </cell>
          <cell r="J143">
            <v>359083</v>
          </cell>
          <cell r="K143">
            <v>91.67</v>
          </cell>
          <cell r="L143">
            <v>42.15</v>
          </cell>
          <cell r="M143">
            <v>16.3</v>
          </cell>
        </row>
        <row r="144">
          <cell r="A144">
            <v>43011</v>
          </cell>
          <cell r="B144">
            <v>1208</v>
          </cell>
          <cell r="C144">
            <v>1220</v>
          </cell>
          <cell r="D144">
            <v>1185.6500000000001</v>
          </cell>
          <cell r="E144">
            <v>1194.25</v>
          </cell>
          <cell r="F144">
            <v>1197.7885064970301</v>
          </cell>
          <cell r="G144">
            <v>18393</v>
          </cell>
          <cell r="H144">
            <v>797</v>
          </cell>
          <cell r="I144">
            <v>22030924</v>
          </cell>
          <cell r="J144">
            <v>6486</v>
          </cell>
          <cell r="K144">
            <v>35.26</v>
          </cell>
          <cell r="L144">
            <v>34.35</v>
          </cell>
          <cell r="M144">
            <v>-13.75</v>
          </cell>
        </row>
        <row r="145">
          <cell r="A145">
            <v>43007</v>
          </cell>
          <cell r="B145">
            <v>1200</v>
          </cell>
          <cell r="C145">
            <v>1215.4000000000001</v>
          </cell>
          <cell r="D145">
            <v>1186.25</v>
          </cell>
          <cell r="E145">
            <v>1199.2</v>
          </cell>
          <cell r="F145">
            <v>1203.2679738887</v>
          </cell>
          <cell r="G145">
            <v>201139</v>
          </cell>
          <cell r="H145">
            <v>1080</v>
          </cell>
          <cell r="I145">
            <v>242024117</v>
          </cell>
          <cell r="J145">
            <v>187437</v>
          </cell>
          <cell r="K145">
            <v>93.19</v>
          </cell>
          <cell r="L145">
            <v>29.15</v>
          </cell>
          <cell r="M145">
            <v>-0.8</v>
          </cell>
        </row>
        <row r="146">
          <cell r="A146">
            <v>43006</v>
          </cell>
          <cell r="B146">
            <v>1230</v>
          </cell>
          <cell r="C146">
            <v>1249.9000000000001</v>
          </cell>
          <cell r="D146">
            <v>1179.95</v>
          </cell>
          <cell r="E146">
            <v>1186.1500000000001</v>
          </cell>
          <cell r="F146">
            <v>1216.0967867653901</v>
          </cell>
          <cell r="G146">
            <v>74411</v>
          </cell>
          <cell r="H146">
            <v>2138</v>
          </cell>
          <cell r="I146">
            <v>90490978</v>
          </cell>
          <cell r="J146">
            <v>43285</v>
          </cell>
          <cell r="K146">
            <v>58.17</v>
          </cell>
          <cell r="L146">
            <v>69.95</v>
          </cell>
          <cell r="M146">
            <v>-43.85</v>
          </cell>
        </row>
        <row r="147">
          <cell r="A147">
            <v>43005</v>
          </cell>
          <cell r="B147">
            <v>1339</v>
          </cell>
          <cell r="C147">
            <v>1339</v>
          </cell>
          <cell r="D147">
            <v>1209.55</v>
          </cell>
          <cell r="E147">
            <v>1219.05</v>
          </cell>
          <cell r="F147">
            <v>1261.4248117644199</v>
          </cell>
          <cell r="G147">
            <v>254734</v>
          </cell>
          <cell r="H147">
            <v>3544</v>
          </cell>
          <cell r="I147">
            <v>321327788</v>
          </cell>
          <cell r="J147">
            <v>218815</v>
          </cell>
          <cell r="K147">
            <v>85.9</v>
          </cell>
          <cell r="L147">
            <v>129.44999999999999</v>
          </cell>
          <cell r="M147">
            <v>-119.95</v>
          </cell>
        </row>
        <row r="148">
          <cell r="A148">
            <v>43004</v>
          </cell>
          <cell r="B148">
            <v>1325</v>
          </cell>
          <cell r="C148">
            <v>1350.05</v>
          </cell>
          <cell r="D148">
            <v>1307</v>
          </cell>
          <cell r="E148">
            <v>1325</v>
          </cell>
          <cell r="F148">
            <v>1330.68643162393</v>
          </cell>
          <cell r="G148">
            <v>16848</v>
          </cell>
          <cell r="H148">
            <v>1015</v>
          </cell>
          <cell r="I148">
            <v>22419405</v>
          </cell>
          <cell r="J148">
            <v>4775</v>
          </cell>
          <cell r="K148">
            <v>28.34</v>
          </cell>
          <cell r="L148">
            <v>43.05</v>
          </cell>
          <cell r="M148">
            <v>0</v>
          </cell>
        </row>
        <row r="149">
          <cell r="A149">
            <v>43003</v>
          </cell>
          <cell r="B149">
            <v>1368</v>
          </cell>
          <cell r="C149">
            <v>1368</v>
          </cell>
          <cell r="D149">
            <v>1285</v>
          </cell>
          <cell r="E149">
            <v>1318</v>
          </cell>
          <cell r="F149">
            <v>1306.8624089669399</v>
          </cell>
          <cell r="G149">
            <v>33367</v>
          </cell>
          <cell r="H149">
            <v>1921</v>
          </cell>
          <cell r="I149">
            <v>43606078</v>
          </cell>
          <cell r="J149">
            <v>6971</v>
          </cell>
          <cell r="K149">
            <v>20.89</v>
          </cell>
          <cell r="L149">
            <v>83</v>
          </cell>
          <cell r="M149">
            <v>-50</v>
          </cell>
        </row>
        <row r="150">
          <cell r="A150">
            <v>43000</v>
          </cell>
          <cell r="B150">
            <v>1405</v>
          </cell>
          <cell r="C150">
            <v>1405</v>
          </cell>
          <cell r="D150">
            <v>1360.25</v>
          </cell>
          <cell r="E150">
            <v>1363.8</v>
          </cell>
          <cell r="F150">
            <v>1373.23263982707</v>
          </cell>
          <cell r="G150">
            <v>7402</v>
          </cell>
          <cell r="H150">
            <v>503</v>
          </cell>
          <cell r="I150">
            <v>10164668</v>
          </cell>
          <cell r="J150">
            <v>2402</v>
          </cell>
          <cell r="K150">
            <v>32.450000000000003</v>
          </cell>
          <cell r="L150">
            <v>44.75</v>
          </cell>
          <cell r="M150">
            <v>-41.2</v>
          </cell>
        </row>
        <row r="151">
          <cell r="A151">
            <v>42999</v>
          </cell>
          <cell r="B151">
            <v>1435</v>
          </cell>
          <cell r="C151">
            <v>1435</v>
          </cell>
          <cell r="D151">
            <v>1395</v>
          </cell>
          <cell r="E151">
            <v>1404.4</v>
          </cell>
          <cell r="F151">
            <v>1407.4752578514299</v>
          </cell>
          <cell r="G151">
            <v>8629</v>
          </cell>
          <cell r="H151">
            <v>659</v>
          </cell>
          <cell r="I151">
            <v>12145104</v>
          </cell>
          <cell r="J151">
            <v>2467</v>
          </cell>
          <cell r="K151">
            <v>28.59</v>
          </cell>
          <cell r="L151">
            <v>40</v>
          </cell>
          <cell r="M151">
            <v>-30.6</v>
          </cell>
        </row>
        <row r="152">
          <cell r="A152">
            <v>42998</v>
          </cell>
          <cell r="B152">
            <v>1410.15</v>
          </cell>
          <cell r="C152">
            <v>1450.4</v>
          </cell>
          <cell r="D152">
            <v>1410.15</v>
          </cell>
          <cell r="E152">
            <v>1433.05</v>
          </cell>
          <cell r="F152">
            <v>1434.4223009704799</v>
          </cell>
          <cell r="G152">
            <v>24833</v>
          </cell>
          <cell r="H152">
            <v>1321</v>
          </cell>
          <cell r="I152">
            <v>35621009</v>
          </cell>
          <cell r="J152">
            <v>5880</v>
          </cell>
          <cell r="K152">
            <v>23.68</v>
          </cell>
          <cell r="L152">
            <v>40.25</v>
          </cell>
          <cell r="M152">
            <v>22.9</v>
          </cell>
        </row>
        <row r="153">
          <cell r="A153">
            <v>42997</v>
          </cell>
          <cell r="B153">
            <v>1411</v>
          </cell>
          <cell r="C153">
            <v>1420</v>
          </cell>
          <cell r="D153">
            <v>1388.65</v>
          </cell>
          <cell r="E153">
            <v>1406</v>
          </cell>
          <cell r="F153">
            <v>1405.00867678958</v>
          </cell>
          <cell r="G153">
            <v>10142</v>
          </cell>
          <cell r="H153">
            <v>588</v>
          </cell>
          <cell r="I153">
            <v>14249598</v>
          </cell>
          <cell r="J153">
            <v>3587</v>
          </cell>
          <cell r="K153">
            <v>35.369999999999997</v>
          </cell>
          <cell r="L153">
            <v>31.35</v>
          </cell>
          <cell r="M153">
            <v>-5</v>
          </cell>
        </row>
        <row r="154">
          <cell r="A154">
            <v>42996</v>
          </cell>
          <cell r="B154">
            <v>1380</v>
          </cell>
          <cell r="C154">
            <v>1429</v>
          </cell>
          <cell r="D154">
            <v>1372.1</v>
          </cell>
          <cell r="E154">
            <v>1413.9</v>
          </cell>
          <cell r="F154">
            <v>1406.97406332522</v>
          </cell>
          <cell r="G154">
            <v>38247</v>
          </cell>
          <cell r="H154">
            <v>1539</v>
          </cell>
          <cell r="I154">
            <v>53812537</v>
          </cell>
          <cell r="J154">
            <v>14903</v>
          </cell>
          <cell r="K154">
            <v>38.97</v>
          </cell>
          <cell r="L154">
            <v>56.9</v>
          </cell>
          <cell r="M154">
            <v>33.9</v>
          </cell>
        </row>
        <row r="155">
          <cell r="A155">
            <v>42993</v>
          </cell>
          <cell r="B155">
            <v>1384.9</v>
          </cell>
          <cell r="C155">
            <v>1395</v>
          </cell>
          <cell r="D155">
            <v>1359.05</v>
          </cell>
          <cell r="E155">
            <v>1377.45</v>
          </cell>
          <cell r="F155">
            <v>1377.92451648265</v>
          </cell>
          <cell r="G155">
            <v>12771</v>
          </cell>
          <cell r="H155">
            <v>653</v>
          </cell>
          <cell r="I155">
            <v>17597474</v>
          </cell>
          <cell r="J155">
            <v>4011</v>
          </cell>
          <cell r="K155">
            <v>31.41</v>
          </cell>
          <cell r="L155">
            <v>35.950000000000003</v>
          </cell>
          <cell r="M155">
            <v>-7.45</v>
          </cell>
        </row>
        <row r="156">
          <cell r="A156">
            <v>42992</v>
          </cell>
          <cell r="B156">
            <v>1364</v>
          </cell>
          <cell r="C156">
            <v>1396.7</v>
          </cell>
          <cell r="D156">
            <v>1338.9</v>
          </cell>
          <cell r="E156">
            <v>1384.15</v>
          </cell>
          <cell r="F156">
            <v>1376.9743845992</v>
          </cell>
          <cell r="G156">
            <v>76048</v>
          </cell>
          <cell r="H156">
            <v>2230</v>
          </cell>
          <cell r="I156">
            <v>104716148</v>
          </cell>
          <cell r="J156">
            <v>38533</v>
          </cell>
          <cell r="K156">
            <v>50.67</v>
          </cell>
          <cell r="L156">
            <v>57.8</v>
          </cell>
          <cell r="M156">
            <v>20.149999999999999</v>
          </cell>
        </row>
        <row r="157">
          <cell r="A157">
            <v>42991</v>
          </cell>
          <cell r="B157">
            <v>1346</v>
          </cell>
          <cell r="C157">
            <v>1353.9</v>
          </cell>
          <cell r="D157">
            <v>1331.3</v>
          </cell>
          <cell r="E157">
            <v>1337.1</v>
          </cell>
          <cell r="F157">
            <v>1339.53693161346</v>
          </cell>
          <cell r="G157">
            <v>13877</v>
          </cell>
          <cell r="H157">
            <v>814</v>
          </cell>
          <cell r="I157">
            <v>18588754</v>
          </cell>
          <cell r="J157">
            <v>4066</v>
          </cell>
          <cell r="K157">
            <v>29.3</v>
          </cell>
          <cell r="L157">
            <v>22.6</v>
          </cell>
          <cell r="M157">
            <v>-8.9</v>
          </cell>
        </row>
        <row r="158">
          <cell r="A158">
            <v>42990</v>
          </cell>
          <cell r="B158">
            <v>1340</v>
          </cell>
          <cell r="C158">
            <v>1350</v>
          </cell>
          <cell r="D158">
            <v>1321.05</v>
          </cell>
          <cell r="E158">
            <v>1345.25</v>
          </cell>
          <cell r="F158">
            <v>1339.2289685442499</v>
          </cell>
          <cell r="G158">
            <v>13670</v>
          </cell>
          <cell r="H158">
            <v>723</v>
          </cell>
          <cell r="I158">
            <v>18307260</v>
          </cell>
          <cell r="J158">
            <v>4536</v>
          </cell>
          <cell r="K158">
            <v>33.18</v>
          </cell>
          <cell r="L158">
            <v>28.95</v>
          </cell>
          <cell r="M158">
            <v>5.25</v>
          </cell>
        </row>
        <row r="159">
          <cell r="A159">
            <v>42989</v>
          </cell>
          <cell r="B159">
            <v>1300</v>
          </cell>
          <cell r="C159">
            <v>1355.9</v>
          </cell>
          <cell r="D159">
            <v>1287.95</v>
          </cell>
          <cell r="E159">
            <v>1337.6</v>
          </cell>
          <cell r="F159">
            <v>1332.16129991819</v>
          </cell>
          <cell r="G159">
            <v>40341</v>
          </cell>
          <cell r="H159">
            <v>1989</v>
          </cell>
          <cell r="I159">
            <v>53740719</v>
          </cell>
          <cell r="J159">
            <v>15147</v>
          </cell>
          <cell r="K159">
            <v>37.549999999999997</v>
          </cell>
          <cell r="L159">
            <v>67.95</v>
          </cell>
          <cell r="M159">
            <v>37.6</v>
          </cell>
        </row>
        <row r="160">
          <cell r="A160">
            <v>42986</v>
          </cell>
          <cell r="B160">
            <v>1274.5</v>
          </cell>
          <cell r="C160">
            <v>1283.6500000000001</v>
          </cell>
          <cell r="D160">
            <v>1270.25</v>
          </cell>
          <cell r="E160">
            <v>1281.9000000000001</v>
          </cell>
          <cell r="F160">
            <v>1278.8737638161699</v>
          </cell>
          <cell r="G160">
            <v>6876</v>
          </cell>
          <cell r="H160">
            <v>419</v>
          </cell>
          <cell r="I160">
            <v>8793536</v>
          </cell>
          <cell r="J160">
            <v>1994</v>
          </cell>
          <cell r="K160">
            <v>29</v>
          </cell>
          <cell r="L160">
            <v>13.4</v>
          </cell>
          <cell r="M160">
            <v>7.4</v>
          </cell>
        </row>
        <row r="161">
          <cell r="A161">
            <v>42985</v>
          </cell>
          <cell r="B161">
            <v>1280</v>
          </cell>
          <cell r="C161">
            <v>1286</v>
          </cell>
          <cell r="D161">
            <v>1268.05</v>
          </cell>
          <cell r="E161">
            <v>1276.4000000000001</v>
          </cell>
          <cell r="F161">
            <v>1274.61042506174</v>
          </cell>
          <cell r="G161">
            <v>7693</v>
          </cell>
          <cell r="H161">
            <v>447</v>
          </cell>
          <cell r="I161">
            <v>9805578</v>
          </cell>
          <cell r="J161">
            <v>3392</v>
          </cell>
          <cell r="K161">
            <v>44.09</v>
          </cell>
          <cell r="L161">
            <v>17.95</v>
          </cell>
          <cell r="M161">
            <v>-3.6</v>
          </cell>
        </row>
        <row r="162">
          <cell r="A162">
            <v>42984</v>
          </cell>
          <cell r="B162">
            <v>1275.0999999999999</v>
          </cell>
          <cell r="C162">
            <v>1284.4000000000001</v>
          </cell>
          <cell r="D162">
            <v>1268.55</v>
          </cell>
          <cell r="E162">
            <v>1276.45</v>
          </cell>
          <cell r="F162">
            <v>1276.4138053097299</v>
          </cell>
          <cell r="G162">
            <v>2825</v>
          </cell>
          <cell r="H162">
            <v>190</v>
          </cell>
          <cell r="I162">
            <v>3605869</v>
          </cell>
          <cell r="J162">
            <v>1069</v>
          </cell>
          <cell r="K162">
            <v>37.840000000000003</v>
          </cell>
          <cell r="L162">
            <v>15.85</v>
          </cell>
          <cell r="M162">
            <v>1.35</v>
          </cell>
        </row>
        <row r="163">
          <cell r="A163">
            <v>42983</v>
          </cell>
          <cell r="B163">
            <v>1272</v>
          </cell>
          <cell r="C163">
            <v>1294.75</v>
          </cell>
          <cell r="D163">
            <v>1272</v>
          </cell>
          <cell r="E163">
            <v>1287.5999999999999</v>
          </cell>
          <cell r="F163">
            <v>1281.96362444699</v>
          </cell>
          <cell r="G163">
            <v>6103</v>
          </cell>
          <cell r="H163">
            <v>330</v>
          </cell>
          <cell r="I163">
            <v>7823824</v>
          </cell>
          <cell r="J163">
            <v>2087</v>
          </cell>
          <cell r="K163">
            <v>34.200000000000003</v>
          </cell>
          <cell r="L163">
            <v>22.75</v>
          </cell>
          <cell r="M163">
            <v>15.6</v>
          </cell>
        </row>
        <row r="164">
          <cell r="A164">
            <v>42982</v>
          </cell>
          <cell r="B164">
            <v>1313</v>
          </cell>
          <cell r="C164">
            <v>1313</v>
          </cell>
          <cell r="D164">
            <v>1273.25</v>
          </cell>
          <cell r="E164">
            <v>1279.7</v>
          </cell>
          <cell r="F164">
            <v>1292.9375</v>
          </cell>
          <cell r="G164">
            <v>8256</v>
          </cell>
          <cell r="H164">
            <v>400</v>
          </cell>
          <cell r="I164">
            <v>10674492</v>
          </cell>
          <cell r="J164">
            <v>1204</v>
          </cell>
          <cell r="K164">
            <v>14.58</v>
          </cell>
          <cell r="L164">
            <v>39.75</v>
          </cell>
          <cell r="M164">
            <v>-33.299999999999997</v>
          </cell>
        </row>
        <row r="165">
          <cell r="A165">
            <v>42979</v>
          </cell>
          <cell r="B165">
            <v>1292.05</v>
          </cell>
          <cell r="C165">
            <v>1314.9</v>
          </cell>
          <cell r="D165">
            <v>1286</v>
          </cell>
          <cell r="E165">
            <v>1305.8</v>
          </cell>
          <cell r="F165">
            <v>1301.77336102046</v>
          </cell>
          <cell r="G165">
            <v>10113</v>
          </cell>
          <cell r="H165">
            <v>481</v>
          </cell>
          <cell r="I165">
            <v>13164834</v>
          </cell>
          <cell r="J165">
            <v>3244</v>
          </cell>
          <cell r="K165">
            <v>32.08</v>
          </cell>
          <cell r="L165">
            <v>28.9</v>
          </cell>
          <cell r="M165">
            <v>13.75</v>
          </cell>
        </row>
        <row r="166">
          <cell r="A166">
            <v>42978</v>
          </cell>
          <cell r="B166">
            <v>1300</v>
          </cell>
          <cell r="C166">
            <v>1300</v>
          </cell>
          <cell r="D166">
            <v>1272.75</v>
          </cell>
          <cell r="E166">
            <v>1285.3</v>
          </cell>
          <cell r="F166">
            <v>1285.58034995977</v>
          </cell>
          <cell r="G166">
            <v>9944</v>
          </cell>
          <cell r="H166">
            <v>609</v>
          </cell>
          <cell r="I166">
            <v>12783811</v>
          </cell>
          <cell r="L166">
            <v>27.25</v>
          </cell>
          <cell r="M166">
            <v>-14.7</v>
          </cell>
        </row>
        <row r="167">
          <cell r="A167">
            <v>42977</v>
          </cell>
          <cell r="B167">
            <v>1278.5999999999999</v>
          </cell>
          <cell r="C167">
            <v>1287.8499999999999</v>
          </cell>
          <cell r="D167">
            <v>1268.0999999999999</v>
          </cell>
          <cell r="E167">
            <v>1275.3499999999999</v>
          </cell>
          <cell r="F167">
            <v>1277.04918518518</v>
          </cell>
          <cell r="G167">
            <v>3375</v>
          </cell>
          <cell r="H167">
            <v>296</v>
          </cell>
          <cell r="I167">
            <v>4310041</v>
          </cell>
          <cell r="J167">
            <v>1165</v>
          </cell>
          <cell r="K167">
            <v>34.520000000000003</v>
          </cell>
          <cell r="L167">
            <v>19.75</v>
          </cell>
          <cell r="M167">
            <v>-3.25</v>
          </cell>
        </row>
        <row r="168">
          <cell r="A168">
            <v>42976</v>
          </cell>
          <cell r="B168">
            <v>1292.3</v>
          </cell>
          <cell r="C168">
            <v>1292.3</v>
          </cell>
          <cell r="D168">
            <v>1261</v>
          </cell>
          <cell r="E168">
            <v>1272.6500000000001</v>
          </cell>
          <cell r="F168">
            <v>1271.9112792297101</v>
          </cell>
          <cell r="G168">
            <v>5816</v>
          </cell>
          <cell r="H168">
            <v>324</v>
          </cell>
          <cell r="I168">
            <v>7397436</v>
          </cell>
          <cell r="J168">
            <v>2385</v>
          </cell>
          <cell r="K168">
            <v>41.01</v>
          </cell>
          <cell r="L168">
            <v>31.3</v>
          </cell>
          <cell r="M168">
            <v>-19.649999999999999</v>
          </cell>
        </row>
        <row r="169">
          <cell r="A169">
            <v>42975</v>
          </cell>
          <cell r="B169">
            <v>1269.5999999999999</v>
          </cell>
          <cell r="C169">
            <v>1297</v>
          </cell>
          <cell r="D169">
            <v>1269.5999999999999</v>
          </cell>
          <cell r="E169">
            <v>1292.3499999999999</v>
          </cell>
          <cell r="F169">
            <v>1286.1383613673299</v>
          </cell>
          <cell r="G169">
            <v>5529</v>
          </cell>
          <cell r="H169">
            <v>366</v>
          </cell>
          <cell r="I169">
            <v>7111059</v>
          </cell>
          <cell r="J169">
            <v>2489</v>
          </cell>
          <cell r="K169">
            <v>45.02</v>
          </cell>
          <cell r="L169">
            <v>27.4</v>
          </cell>
          <cell r="M169">
            <v>22.75</v>
          </cell>
        </row>
        <row r="170">
          <cell r="A170">
            <v>42971</v>
          </cell>
          <cell r="B170">
            <v>1254.9000000000001</v>
          </cell>
          <cell r="C170">
            <v>1278</v>
          </cell>
          <cell r="D170">
            <v>1245.1500000000001</v>
          </cell>
          <cell r="E170">
            <v>1263.45</v>
          </cell>
          <cell r="F170">
            <v>1258.2520103843401</v>
          </cell>
          <cell r="G170">
            <v>15793</v>
          </cell>
          <cell r="H170">
            <v>729</v>
          </cell>
          <cell r="I170">
            <v>19871574</v>
          </cell>
          <cell r="J170">
            <v>4329</v>
          </cell>
          <cell r="K170">
            <v>27.41</v>
          </cell>
          <cell r="L170">
            <v>32.85</v>
          </cell>
          <cell r="M170">
            <v>8.5500000000000007</v>
          </cell>
        </row>
        <row r="171">
          <cell r="A171">
            <v>42970</v>
          </cell>
          <cell r="B171">
            <v>1274.05</v>
          </cell>
          <cell r="C171">
            <v>1274.05</v>
          </cell>
          <cell r="D171">
            <v>1250</v>
          </cell>
          <cell r="E171">
            <v>1256.95</v>
          </cell>
          <cell r="F171">
            <v>1257.1303360853799</v>
          </cell>
          <cell r="G171">
            <v>183257</v>
          </cell>
          <cell r="H171">
            <v>393</v>
          </cell>
          <cell r="I171">
            <v>230377934</v>
          </cell>
          <cell r="J171">
            <v>3125</v>
          </cell>
          <cell r="K171">
            <v>1.71</v>
          </cell>
          <cell r="L171">
            <v>24.05</v>
          </cell>
          <cell r="M171">
            <v>-17.100000000000001</v>
          </cell>
        </row>
        <row r="172">
          <cell r="A172">
            <v>42969</v>
          </cell>
          <cell r="B172">
            <v>1285</v>
          </cell>
          <cell r="C172">
            <v>1290.3499999999999</v>
          </cell>
          <cell r="D172">
            <v>1259</v>
          </cell>
          <cell r="E172">
            <v>1264.6500000000001</v>
          </cell>
          <cell r="F172">
            <v>1270.85094030039</v>
          </cell>
          <cell r="G172">
            <v>7923</v>
          </cell>
          <cell r="H172">
            <v>502</v>
          </cell>
          <cell r="I172">
            <v>10068952</v>
          </cell>
          <cell r="J172">
            <v>2549</v>
          </cell>
          <cell r="K172">
            <v>32.17</v>
          </cell>
          <cell r="L172">
            <v>31.35</v>
          </cell>
          <cell r="M172">
            <v>-20.350000000000001</v>
          </cell>
        </row>
        <row r="173">
          <cell r="A173">
            <v>42968</v>
          </cell>
          <cell r="B173">
            <v>1325</v>
          </cell>
          <cell r="C173">
            <v>1325</v>
          </cell>
          <cell r="D173">
            <v>1278.4000000000001</v>
          </cell>
          <cell r="E173">
            <v>1281.8</v>
          </cell>
          <cell r="F173">
            <v>1298.2885176345701</v>
          </cell>
          <cell r="G173">
            <v>7542</v>
          </cell>
          <cell r="H173">
            <v>416</v>
          </cell>
          <cell r="I173">
            <v>9791692</v>
          </cell>
          <cell r="J173">
            <v>1933</v>
          </cell>
          <cell r="K173">
            <v>25.63</v>
          </cell>
          <cell r="L173">
            <v>46.6</v>
          </cell>
          <cell r="M173">
            <v>-43.2</v>
          </cell>
        </row>
        <row r="174">
          <cell r="A174">
            <v>42965</v>
          </cell>
          <cell r="B174">
            <v>1308.5999999999999</v>
          </cell>
          <cell r="C174">
            <v>1316.4</v>
          </cell>
          <cell r="D174">
            <v>1301</v>
          </cell>
          <cell r="E174">
            <v>1306.1500000000001</v>
          </cell>
          <cell r="F174">
            <v>1307.94604712618</v>
          </cell>
          <cell r="G174">
            <v>4541</v>
          </cell>
          <cell r="H174">
            <v>248</v>
          </cell>
          <cell r="I174">
            <v>5939383</v>
          </cell>
          <cell r="J174">
            <v>1494</v>
          </cell>
          <cell r="K174">
            <v>32.9</v>
          </cell>
          <cell r="L174">
            <v>15.4</v>
          </cell>
          <cell r="M174">
            <v>-2.4500000000000002</v>
          </cell>
        </row>
        <row r="175">
          <cell r="A175">
            <v>42964</v>
          </cell>
          <cell r="B175">
            <v>1310.4000000000001</v>
          </cell>
          <cell r="C175">
            <v>1329</v>
          </cell>
          <cell r="D175">
            <v>1306.55</v>
          </cell>
          <cell r="E175">
            <v>1321.8</v>
          </cell>
          <cell r="F175">
            <v>1321.79883506179</v>
          </cell>
          <cell r="G175">
            <v>7039</v>
          </cell>
          <cell r="H175">
            <v>422</v>
          </cell>
          <cell r="I175">
            <v>9304142</v>
          </cell>
          <cell r="J175">
            <v>2266</v>
          </cell>
          <cell r="K175">
            <v>32.19</v>
          </cell>
          <cell r="L175">
            <v>22.45</v>
          </cell>
          <cell r="M175">
            <v>11.4</v>
          </cell>
        </row>
        <row r="176">
          <cell r="A176">
            <v>42963</v>
          </cell>
          <cell r="B176">
            <v>1295</v>
          </cell>
          <cell r="C176">
            <v>1314</v>
          </cell>
          <cell r="D176">
            <v>1288</v>
          </cell>
          <cell r="E176">
            <v>1309.7</v>
          </cell>
          <cell r="F176">
            <v>1301.5007706617</v>
          </cell>
          <cell r="G176">
            <v>18815</v>
          </cell>
          <cell r="H176">
            <v>1200</v>
          </cell>
          <cell r="I176">
            <v>24487737</v>
          </cell>
          <cell r="J176">
            <v>4847</v>
          </cell>
          <cell r="K176">
            <v>25.76</v>
          </cell>
          <cell r="L176">
            <v>26</v>
          </cell>
          <cell r="M176">
            <v>14.7</v>
          </cell>
        </row>
        <row r="177">
          <cell r="A177">
            <v>42961</v>
          </cell>
          <cell r="B177">
            <v>1316</v>
          </cell>
          <cell r="C177">
            <v>1316</v>
          </cell>
          <cell r="D177">
            <v>1280</v>
          </cell>
          <cell r="E177">
            <v>1288.95</v>
          </cell>
          <cell r="F177">
            <v>1291.50039660056</v>
          </cell>
          <cell r="G177">
            <v>8825</v>
          </cell>
          <cell r="H177">
            <v>522</v>
          </cell>
          <cell r="I177">
            <v>11397491</v>
          </cell>
          <cell r="J177">
            <v>1993</v>
          </cell>
          <cell r="K177">
            <v>22.58</v>
          </cell>
          <cell r="L177">
            <v>36</v>
          </cell>
          <cell r="M177">
            <v>-27.05</v>
          </cell>
        </row>
        <row r="178">
          <cell r="A178">
            <v>42958</v>
          </cell>
          <cell r="B178">
            <v>1275.55</v>
          </cell>
          <cell r="C178">
            <v>1296.8</v>
          </cell>
          <cell r="D178">
            <v>1250.5</v>
          </cell>
          <cell r="E178">
            <v>1277.55</v>
          </cell>
          <cell r="F178">
            <v>1274.2571561825901</v>
          </cell>
          <cell r="G178">
            <v>17153</v>
          </cell>
          <cell r="H178">
            <v>762</v>
          </cell>
          <cell r="I178">
            <v>21857333</v>
          </cell>
          <cell r="J178">
            <v>3259</v>
          </cell>
          <cell r="K178">
            <v>19</v>
          </cell>
          <cell r="L178">
            <v>46.3</v>
          </cell>
          <cell r="M178">
            <v>2</v>
          </cell>
        </row>
        <row r="179">
          <cell r="A179">
            <v>42957</v>
          </cell>
          <cell r="B179">
            <v>1320</v>
          </cell>
          <cell r="C179">
            <v>1322.55</v>
          </cell>
          <cell r="D179">
            <v>1258.05</v>
          </cell>
          <cell r="E179">
            <v>1284.3</v>
          </cell>
          <cell r="F179">
            <v>1288.9699189753001</v>
          </cell>
          <cell r="G179">
            <v>20611</v>
          </cell>
          <cell r="H179">
            <v>1178</v>
          </cell>
          <cell r="I179">
            <v>26566959</v>
          </cell>
          <cell r="J179">
            <v>4957</v>
          </cell>
          <cell r="K179">
            <v>24.05</v>
          </cell>
          <cell r="L179">
            <v>64.5</v>
          </cell>
          <cell r="M179">
            <v>-35.700000000000003</v>
          </cell>
        </row>
        <row r="180">
          <cell r="A180">
            <v>42956</v>
          </cell>
          <cell r="B180">
            <v>1338</v>
          </cell>
          <cell r="C180">
            <v>1343.9</v>
          </cell>
          <cell r="D180">
            <v>1318.8</v>
          </cell>
          <cell r="E180">
            <v>1323.55</v>
          </cell>
          <cell r="F180">
            <v>1332.28734347048</v>
          </cell>
          <cell r="G180">
            <v>17888</v>
          </cell>
          <cell r="H180">
            <v>878</v>
          </cell>
          <cell r="I180">
            <v>23831956</v>
          </cell>
          <cell r="J180">
            <v>1001</v>
          </cell>
          <cell r="K180">
            <v>5.6</v>
          </cell>
          <cell r="L180">
            <v>25.1</v>
          </cell>
          <cell r="M180">
            <v>-14.45</v>
          </cell>
        </row>
        <row r="181">
          <cell r="A181">
            <v>42955</v>
          </cell>
          <cell r="B181">
            <v>1352.5</v>
          </cell>
          <cell r="C181">
            <v>1367</v>
          </cell>
          <cell r="D181">
            <v>1338.4</v>
          </cell>
          <cell r="E181">
            <v>1344.3</v>
          </cell>
          <cell r="F181">
            <v>1350.71326219512</v>
          </cell>
          <cell r="G181">
            <v>6560</v>
          </cell>
          <cell r="H181">
            <v>464</v>
          </cell>
          <cell r="I181">
            <v>8860679</v>
          </cell>
          <cell r="J181">
            <v>2378</v>
          </cell>
          <cell r="K181">
            <v>36.25</v>
          </cell>
          <cell r="L181">
            <v>28.6</v>
          </cell>
          <cell r="M181">
            <v>-8.1999999999999993</v>
          </cell>
        </row>
        <row r="182">
          <cell r="A182">
            <v>42954</v>
          </cell>
          <cell r="B182">
            <v>1373.5</v>
          </cell>
          <cell r="C182">
            <v>1374.55</v>
          </cell>
          <cell r="D182">
            <v>1355.95</v>
          </cell>
          <cell r="E182">
            <v>1358.65</v>
          </cell>
          <cell r="F182">
            <v>1364.6829188837</v>
          </cell>
          <cell r="G182">
            <v>9209</v>
          </cell>
          <cell r="H182">
            <v>639</v>
          </cell>
          <cell r="I182">
            <v>12567365</v>
          </cell>
          <cell r="J182">
            <v>2852</v>
          </cell>
          <cell r="K182">
            <v>30.97</v>
          </cell>
          <cell r="L182">
            <v>18.600000000000001</v>
          </cell>
          <cell r="M182">
            <v>-14.85</v>
          </cell>
        </row>
        <row r="183">
          <cell r="A183">
            <v>42951</v>
          </cell>
          <cell r="B183">
            <v>1359</v>
          </cell>
          <cell r="C183">
            <v>1379.9</v>
          </cell>
          <cell r="D183">
            <v>1350</v>
          </cell>
          <cell r="E183">
            <v>1362.65</v>
          </cell>
          <cell r="F183">
            <v>1361.50657603073</v>
          </cell>
          <cell r="G183">
            <v>6767</v>
          </cell>
          <cell r="H183">
            <v>810</v>
          </cell>
          <cell r="I183">
            <v>9213315</v>
          </cell>
          <cell r="J183">
            <v>2225</v>
          </cell>
          <cell r="K183">
            <v>32.880000000000003</v>
          </cell>
          <cell r="L183">
            <v>29.9</v>
          </cell>
          <cell r="M183">
            <v>3.65</v>
          </cell>
        </row>
        <row r="184">
          <cell r="A184">
            <v>42950</v>
          </cell>
          <cell r="B184">
            <v>1367.55</v>
          </cell>
          <cell r="C184">
            <v>1390.75</v>
          </cell>
          <cell r="D184">
            <v>1362.55</v>
          </cell>
          <cell r="E184">
            <v>1378.5</v>
          </cell>
          <cell r="F184">
            <v>1379.3029851915601</v>
          </cell>
          <cell r="G184">
            <v>12763</v>
          </cell>
          <cell r="H184">
            <v>820</v>
          </cell>
          <cell r="I184">
            <v>17604044</v>
          </cell>
          <cell r="J184">
            <v>4614</v>
          </cell>
          <cell r="K184">
            <v>36.15</v>
          </cell>
          <cell r="L184">
            <v>28.2</v>
          </cell>
          <cell r="M184">
            <v>10.95</v>
          </cell>
        </row>
        <row r="185">
          <cell r="A185">
            <v>42949</v>
          </cell>
          <cell r="B185">
            <v>1450</v>
          </cell>
          <cell r="C185">
            <v>1450</v>
          </cell>
          <cell r="D185">
            <v>1363</v>
          </cell>
          <cell r="E185">
            <v>1367.55</v>
          </cell>
          <cell r="F185">
            <v>1387.2642963435301</v>
          </cell>
          <cell r="G185">
            <v>18816</v>
          </cell>
          <cell r="H185">
            <v>969</v>
          </cell>
          <cell r="I185">
            <v>26102765</v>
          </cell>
          <cell r="J185">
            <v>3738</v>
          </cell>
          <cell r="K185">
            <v>19.87</v>
          </cell>
          <cell r="L185">
            <v>87</v>
          </cell>
          <cell r="M185">
            <v>-82.45</v>
          </cell>
        </row>
        <row r="186">
          <cell r="A186">
            <v>42948</v>
          </cell>
          <cell r="B186">
            <v>1425.05</v>
          </cell>
          <cell r="C186">
            <v>1440</v>
          </cell>
          <cell r="D186">
            <v>1392.15</v>
          </cell>
          <cell r="E186">
            <v>1397.6</v>
          </cell>
          <cell r="F186">
            <v>1408.0638212200499</v>
          </cell>
          <cell r="G186">
            <v>34769</v>
          </cell>
          <cell r="H186">
            <v>1899</v>
          </cell>
          <cell r="I186">
            <v>48956971</v>
          </cell>
          <cell r="J186">
            <v>6751</v>
          </cell>
          <cell r="K186">
            <v>19.420000000000002</v>
          </cell>
          <cell r="L186">
            <v>47.85</v>
          </cell>
          <cell r="M186">
            <v>-27.45</v>
          </cell>
        </row>
        <row r="187">
          <cell r="A187">
            <v>42947</v>
          </cell>
          <cell r="B187">
            <v>1450</v>
          </cell>
          <cell r="C187">
            <v>1470</v>
          </cell>
          <cell r="D187">
            <v>1423</v>
          </cell>
          <cell r="E187">
            <v>1451.85</v>
          </cell>
          <cell r="F187">
            <v>1450.1964433093999</v>
          </cell>
          <cell r="G187">
            <v>64217</v>
          </cell>
          <cell r="H187">
            <v>3075</v>
          </cell>
          <cell r="I187">
            <v>93127265</v>
          </cell>
          <cell r="J187">
            <v>14898</v>
          </cell>
          <cell r="K187">
            <v>23.2</v>
          </cell>
          <cell r="L187">
            <v>47</v>
          </cell>
          <cell r="M187">
            <v>1.85</v>
          </cell>
        </row>
        <row r="188">
          <cell r="A188">
            <v>42944</v>
          </cell>
          <cell r="B188">
            <v>1387.3</v>
          </cell>
          <cell r="C188">
            <v>1460</v>
          </cell>
          <cell r="D188">
            <v>1384.55</v>
          </cell>
          <cell r="E188">
            <v>1446.1</v>
          </cell>
          <cell r="F188">
            <v>1424.2871195493999</v>
          </cell>
          <cell r="G188">
            <v>37817</v>
          </cell>
          <cell r="H188">
            <v>1966</v>
          </cell>
          <cell r="I188">
            <v>53862266</v>
          </cell>
          <cell r="J188">
            <v>14110</v>
          </cell>
          <cell r="K188">
            <v>37.31</v>
          </cell>
          <cell r="L188">
            <v>75.45</v>
          </cell>
          <cell r="M188">
            <v>58.8</v>
          </cell>
        </row>
        <row r="189">
          <cell r="A189">
            <v>42943</v>
          </cell>
          <cell r="B189">
            <v>1380.4</v>
          </cell>
          <cell r="C189">
            <v>1399</v>
          </cell>
          <cell r="D189">
            <v>1378.05</v>
          </cell>
          <cell r="E189">
            <v>1389.2</v>
          </cell>
          <cell r="F189">
            <v>1389.01264033916</v>
          </cell>
          <cell r="G189">
            <v>12737</v>
          </cell>
          <cell r="H189">
            <v>676</v>
          </cell>
          <cell r="I189">
            <v>17691854</v>
          </cell>
          <cell r="J189">
            <v>4390</v>
          </cell>
          <cell r="K189">
            <v>34.47</v>
          </cell>
          <cell r="L189">
            <v>20.95</v>
          </cell>
          <cell r="M189">
            <v>8.8000000000000007</v>
          </cell>
        </row>
        <row r="190">
          <cell r="A190">
            <v>42942</v>
          </cell>
          <cell r="B190">
            <v>1362.3</v>
          </cell>
          <cell r="C190">
            <v>1401</v>
          </cell>
          <cell r="D190">
            <v>1362.3</v>
          </cell>
          <cell r="E190">
            <v>1384.9</v>
          </cell>
          <cell r="F190">
            <v>1391.1199175146801</v>
          </cell>
          <cell r="G190">
            <v>22307</v>
          </cell>
          <cell r="H190">
            <v>1061</v>
          </cell>
          <cell r="I190">
            <v>31031712</v>
          </cell>
          <cell r="J190">
            <v>7066</v>
          </cell>
          <cell r="K190">
            <v>31.68</v>
          </cell>
          <cell r="L190">
            <v>38.700000000000003</v>
          </cell>
          <cell r="M190">
            <v>22.6</v>
          </cell>
        </row>
        <row r="191">
          <cell r="A191">
            <v>42941</v>
          </cell>
          <cell r="B191">
            <v>1359</v>
          </cell>
          <cell r="C191">
            <v>1380</v>
          </cell>
          <cell r="D191">
            <v>1359</v>
          </cell>
          <cell r="E191">
            <v>1365.3</v>
          </cell>
          <cell r="F191">
            <v>1367.70013404825</v>
          </cell>
          <cell r="G191">
            <v>7460</v>
          </cell>
          <cell r="H191">
            <v>326</v>
          </cell>
          <cell r="I191">
            <v>10203043</v>
          </cell>
          <cell r="J191">
            <v>2833</v>
          </cell>
          <cell r="K191">
            <v>37.979999999999997</v>
          </cell>
          <cell r="L191">
            <v>21</v>
          </cell>
          <cell r="M191">
            <v>6.3</v>
          </cell>
        </row>
        <row r="192">
          <cell r="A192">
            <v>42940</v>
          </cell>
          <cell r="B192">
            <v>1355</v>
          </cell>
          <cell r="C192">
            <v>1381</v>
          </cell>
          <cell r="D192">
            <v>1355</v>
          </cell>
          <cell r="E192">
            <v>1373.55</v>
          </cell>
          <cell r="F192">
            <v>1372.9338075025801</v>
          </cell>
          <cell r="G192">
            <v>8717</v>
          </cell>
          <cell r="H192">
            <v>429</v>
          </cell>
          <cell r="I192">
            <v>11967864</v>
          </cell>
          <cell r="J192">
            <v>3264</v>
          </cell>
          <cell r="K192">
            <v>37.44</v>
          </cell>
          <cell r="L192">
            <v>26</v>
          </cell>
          <cell r="M192">
            <v>18.55</v>
          </cell>
        </row>
        <row r="193">
          <cell r="A193">
            <v>42937</v>
          </cell>
          <cell r="B193">
            <v>1375.4</v>
          </cell>
          <cell r="C193">
            <v>1380</v>
          </cell>
          <cell r="D193">
            <v>1356.5</v>
          </cell>
          <cell r="E193">
            <v>1360.9</v>
          </cell>
          <cell r="F193">
            <v>1368.19906850961</v>
          </cell>
          <cell r="G193">
            <v>13312</v>
          </cell>
          <cell r="H193">
            <v>502</v>
          </cell>
          <cell r="I193">
            <v>18213466</v>
          </cell>
          <cell r="J193">
            <v>6001</v>
          </cell>
          <cell r="K193">
            <v>45.08</v>
          </cell>
          <cell r="L193">
            <v>23.5</v>
          </cell>
          <cell r="M193">
            <v>-14.5</v>
          </cell>
        </row>
        <row r="194">
          <cell r="A194">
            <v>42936</v>
          </cell>
          <cell r="B194">
            <v>1354.1</v>
          </cell>
          <cell r="C194">
            <v>1383.95</v>
          </cell>
          <cell r="D194">
            <v>1344.05</v>
          </cell>
          <cell r="E194">
            <v>1365.9</v>
          </cell>
          <cell r="F194">
            <v>1373.28976857935</v>
          </cell>
          <cell r="G194">
            <v>54792</v>
          </cell>
          <cell r="H194">
            <v>1046</v>
          </cell>
          <cell r="I194">
            <v>75245293</v>
          </cell>
          <cell r="J194">
            <v>39024</v>
          </cell>
          <cell r="K194">
            <v>71.22</v>
          </cell>
          <cell r="L194">
            <v>39.9</v>
          </cell>
          <cell r="M194">
            <v>11.8</v>
          </cell>
        </row>
        <row r="195">
          <cell r="A195">
            <v>42935</v>
          </cell>
          <cell r="B195">
            <v>1357.95</v>
          </cell>
          <cell r="C195">
            <v>1361.5</v>
          </cell>
          <cell r="D195">
            <v>1349.95</v>
          </cell>
          <cell r="E195">
            <v>1353.45</v>
          </cell>
          <cell r="F195">
            <v>1355.30749593873</v>
          </cell>
          <cell r="G195">
            <v>8618</v>
          </cell>
          <cell r="H195">
            <v>779</v>
          </cell>
          <cell r="I195">
            <v>11680040</v>
          </cell>
          <cell r="J195">
            <v>4943</v>
          </cell>
          <cell r="K195">
            <v>57.36</v>
          </cell>
          <cell r="L195">
            <v>11.55</v>
          </cell>
          <cell r="M195">
            <v>-4.5</v>
          </cell>
        </row>
        <row r="196">
          <cell r="A196">
            <v>42934</v>
          </cell>
          <cell r="B196">
            <v>1354.95</v>
          </cell>
          <cell r="C196">
            <v>1368.8</v>
          </cell>
          <cell r="D196">
            <v>1342.15</v>
          </cell>
          <cell r="E196">
            <v>1346.85</v>
          </cell>
          <cell r="F196">
            <v>1353.92261045336</v>
          </cell>
          <cell r="G196">
            <v>6926</v>
          </cell>
          <cell r="H196">
            <v>390</v>
          </cell>
          <cell r="I196">
            <v>9377268</v>
          </cell>
          <cell r="J196">
            <v>2001</v>
          </cell>
          <cell r="K196">
            <v>28.89</v>
          </cell>
          <cell r="L196">
            <v>26.65</v>
          </cell>
          <cell r="M196">
            <v>-8.1</v>
          </cell>
        </row>
        <row r="197">
          <cell r="A197">
            <v>42933</v>
          </cell>
          <cell r="B197">
            <v>1341</v>
          </cell>
          <cell r="C197">
            <v>1360</v>
          </cell>
          <cell r="D197">
            <v>1336.85</v>
          </cell>
          <cell r="E197">
            <v>1357.15</v>
          </cell>
          <cell r="F197">
            <v>1354.01340872374</v>
          </cell>
          <cell r="G197">
            <v>6190</v>
          </cell>
          <cell r="H197">
            <v>378</v>
          </cell>
          <cell r="I197">
            <v>8381343</v>
          </cell>
          <cell r="J197">
            <v>2108</v>
          </cell>
          <cell r="K197">
            <v>34.049999999999997</v>
          </cell>
          <cell r="L197">
            <v>23.15</v>
          </cell>
          <cell r="M197">
            <v>16.149999999999999</v>
          </cell>
        </row>
        <row r="198">
          <cell r="A198">
            <v>42930</v>
          </cell>
          <cell r="B198">
            <v>1360.25</v>
          </cell>
          <cell r="C198">
            <v>1360.25</v>
          </cell>
          <cell r="D198">
            <v>1331.75</v>
          </cell>
          <cell r="E198">
            <v>1335.05</v>
          </cell>
          <cell r="F198">
            <v>1342.11664853101</v>
          </cell>
          <cell r="G198">
            <v>9190</v>
          </cell>
          <cell r="H198">
            <v>330</v>
          </cell>
          <cell r="I198">
            <v>12334052</v>
          </cell>
          <cell r="J198">
            <v>4544</v>
          </cell>
          <cell r="K198">
            <v>49.45</v>
          </cell>
          <cell r="L198">
            <v>28.5</v>
          </cell>
          <cell r="M198">
            <v>-25.2</v>
          </cell>
        </row>
        <row r="199">
          <cell r="A199">
            <v>42929</v>
          </cell>
          <cell r="B199">
            <v>1360</v>
          </cell>
          <cell r="C199">
            <v>1366.5</v>
          </cell>
          <cell r="D199">
            <v>1346.5</v>
          </cell>
          <cell r="E199">
            <v>1352.95</v>
          </cell>
          <cell r="F199">
            <v>1354.1488598185499</v>
          </cell>
          <cell r="G199">
            <v>109237</v>
          </cell>
          <cell r="H199">
            <v>435</v>
          </cell>
          <cell r="I199">
            <v>147923159</v>
          </cell>
          <cell r="J199">
            <v>103650</v>
          </cell>
          <cell r="K199">
            <v>94.89</v>
          </cell>
          <cell r="L199">
            <v>20</v>
          </cell>
          <cell r="M199">
            <v>-7.05</v>
          </cell>
        </row>
        <row r="200">
          <cell r="A200">
            <v>42928</v>
          </cell>
          <cell r="B200">
            <v>1357.95</v>
          </cell>
          <cell r="C200">
            <v>1361.5</v>
          </cell>
          <cell r="D200">
            <v>1347</v>
          </cell>
          <cell r="E200">
            <v>1349.95</v>
          </cell>
          <cell r="F200">
            <v>1354.62552273033</v>
          </cell>
          <cell r="G200">
            <v>7413</v>
          </cell>
          <cell r="H200">
            <v>303</v>
          </cell>
          <cell r="I200">
            <v>10041839</v>
          </cell>
          <cell r="J200">
            <v>4030</v>
          </cell>
          <cell r="K200">
            <v>54.36</v>
          </cell>
          <cell r="L200">
            <v>14.5</v>
          </cell>
          <cell r="M200">
            <v>-8</v>
          </cell>
        </row>
        <row r="201">
          <cell r="A201">
            <v>42927</v>
          </cell>
          <cell r="B201">
            <v>1369.1</v>
          </cell>
          <cell r="C201">
            <v>1371.05</v>
          </cell>
          <cell r="D201">
            <v>1345.15</v>
          </cell>
          <cell r="E201">
            <v>1348.55</v>
          </cell>
          <cell r="F201">
            <v>1359.8757001080801</v>
          </cell>
          <cell r="G201">
            <v>10177</v>
          </cell>
          <cell r="H201">
            <v>572</v>
          </cell>
          <cell r="I201">
            <v>13839455</v>
          </cell>
          <cell r="J201">
            <v>3459</v>
          </cell>
          <cell r="K201">
            <v>33.99</v>
          </cell>
          <cell r="L201">
            <v>25.9</v>
          </cell>
          <cell r="M201">
            <v>-20.55</v>
          </cell>
        </row>
        <row r="202">
          <cell r="A202">
            <v>42926</v>
          </cell>
          <cell r="B202">
            <v>1363</v>
          </cell>
          <cell r="C202">
            <v>1368</v>
          </cell>
          <cell r="D202">
            <v>1353</v>
          </cell>
          <cell r="E202">
            <v>1361.5</v>
          </cell>
          <cell r="F202">
            <v>1360.35997381276</v>
          </cell>
          <cell r="G202">
            <v>19857</v>
          </cell>
          <cell r="H202">
            <v>1071</v>
          </cell>
          <cell r="I202">
            <v>27012668</v>
          </cell>
          <cell r="J202">
            <v>11604</v>
          </cell>
          <cell r="K202">
            <v>58.44</v>
          </cell>
          <cell r="L202">
            <v>15</v>
          </cell>
          <cell r="M202">
            <v>-1.5</v>
          </cell>
        </row>
        <row r="203">
          <cell r="A203">
            <v>42923</v>
          </cell>
          <cell r="B203">
            <v>1350</v>
          </cell>
          <cell r="C203">
            <v>1364.5</v>
          </cell>
          <cell r="D203">
            <v>1347.05</v>
          </cell>
          <cell r="E203">
            <v>1350.9</v>
          </cell>
          <cell r="F203">
            <v>1354.8522083805201</v>
          </cell>
          <cell r="G203">
            <v>5298</v>
          </cell>
          <cell r="H203">
            <v>281</v>
          </cell>
          <cell r="I203">
            <v>7178007</v>
          </cell>
          <cell r="J203">
            <v>2060</v>
          </cell>
          <cell r="K203">
            <v>38.880000000000003</v>
          </cell>
          <cell r="L203">
            <v>17.45</v>
          </cell>
          <cell r="M203">
            <v>0.9</v>
          </cell>
        </row>
        <row r="204">
          <cell r="A204">
            <v>42922</v>
          </cell>
          <cell r="B204">
            <v>1355.55</v>
          </cell>
          <cell r="C204">
            <v>1362.5</v>
          </cell>
          <cell r="D204">
            <v>1346</v>
          </cell>
          <cell r="E204">
            <v>1352.2</v>
          </cell>
          <cell r="F204">
            <v>1356.54918236905</v>
          </cell>
          <cell r="G204">
            <v>12047</v>
          </cell>
          <cell r="H204">
            <v>621</v>
          </cell>
          <cell r="I204">
            <v>16342348</v>
          </cell>
          <cell r="J204">
            <v>4255</v>
          </cell>
          <cell r="K204">
            <v>35.32</v>
          </cell>
          <cell r="L204">
            <v>16.5</v>
          </cell>
          <cell r="M204">
            <v>-3.35</v>
          </cell>
        </row>
        <row r="205">
          <cell r="A205">
            <v>42921</v>
          </cell>
          <cell r="B205">
            <v>1346.9</v>
          </cell>
          <cell r="C205">
            <v>1360</v>
          </cell>
          <cell r="D205">
            <v>1339.65</v>
          </cell>
          <cell r="E205">
            <v>1354.05</v>
          </cell>
          <cell r="F205">
            <v>1347.7987100241801</v>
          </cell>
          <cell r="G205">
            <v>7442</v>
          </cell>
          <cell r="H205">
            <v>388</v>
          </cell>
          <cell r="I205">
            <v>10030318</v>
          </cell>
          <cell r="J205">
            <v>1664</v>
          </cell>
          <cell r="K205">
            <v>22.36</v>
          </cell>
          <cell r="L205">
            <v>20.350000000000001</v>
          </cell>
          <cell r="M205">
            <v>7.15</v>
          </cell>
        </row>
        <row r="206">
          <cell r="A206">
            <v>42920</v>
          </cell>
          <cell r="B206">
            <v>1350</v>
          </cell>
          <cell r="C206">
            <v>1365.55</v>
          </cell>
          <cell r="D206">
            <v>1340.15</v>
          </cell>
          <cell r="E206">
            <v>1344.6</v>
          </cell>
          <cell r="F206">
            <v>1355.55090161064</v>
          </cell>
          <cell r="G206">
            <v>22848</v>
          </cell>
          <cell r="H206">
            <v>947</v>
          </cell>
          <cell r="I206">
            <v>30971627</v>
          </cell>
          <cell r="J206">
            <v>7984</v>
          </cell>
          <cell r="K206">
            <v>34.94</v>
          </cell>
          <cell r="L206">
            <v>25.4</v>
          </cell>
          <cell r="M206">
            <v>-5.4</v>
          </cell>
        </row>
        <row r="207">
          <cell r="A207">
            <v>42919</v>
          </cell>
          <cell r="B207">
            <v>1336.6</v>
          </cell>
          <cell r="C207">
            <v>1348.8</v>
          </cell>
          <cell r="D207">
            <v>1328.5</v>
          </cell>
          <cell r="E207">
            <v>1342.05</v>
          </cell>
          <cell r="F207">
            <v>1340.02611339653</v>
          </cell>
          <cell r="G207">
            <v>11182</v>
          </cell>
          <cell r="H207">
            <v>528</v>
          </cell>
          <cell r="I207">
            <v>14984172</v>
          </cell>
          <cell r="J207">
            <v>3583</v>
          </cell>
          <cell r="K207">
            <v>32.04</v>
          </cell>
          <cell r="L207">
            <v>20.3</v>
          </cell>
          <cell r="M207">
            <v>5.45</v>
          </cell>
        </row>
        <row r="208">
          <cell r="A208">
            <v>42916</v>
          </cell>
          <cell r="B208">
            <v>1295</v>
          </cell>
          <cell r="C208">
            <v>1337.85</v>
          </cell>
          <cell r="D208">
            <v>1291.55</v>
          </cell>
          <cell r="E208">
            <v>1333.95</v>
          </cell>
          <cell r="F208">
            <v>1322.07681572042</v>
          </cell>
          <cell r="G208">
            <v>17913</v>
          </cell>
          <cell r="H208">
            <v>845</v>
          </cell>
          <cell r="I208">
            <v>23682362</v>
          </cell>
          <cell r="J208">
            <v>5455</v>
          </cell>
          <cell r="K208">
            <v>30.45</v>
          </cell>
          <cell r="L208">
            <v>46.3</v>
          </cell>
          <cell r="M208">
            <v>38.950000000000003</v>
          </cell>
        </row>
        <row r="209">
          <cell r="A209">
            <v>42915</v>
          </cell>
          <cell r="B209">
            <v>1299.8</v>
          </cell>
          <cell r="C209">
            <v>1320.25</v>
          </cell>
          <cell r="D209">
            <v>1293.0999999999999</v>
          </cell>
          <cell r="E209">
            <v>1302.4000000000001</v>
          </cell>
          <cell r="F209">
            <v>1310.1987315010499</v>
          </cell>
          <cell r="G209">
            <v>22231</v>
          </cell>
          <cell r="H209">
            <v>1274</v>
          </cell>
          <cell r="I209">
            <v>29127028</v>
          </cell>
          <cell r="J209">
            <v>8865</v>
          </cell>
          <cell r="K209">
            <v>39.880000000000003</v>
          </cell>
          <cell r="L209">
            <v>27.15</v>
          </cell>
          <cell r="M209">
            <v>2.6</v>
          </cell>
        </row>
        <row r="210">
          <cell r="A210">
            <v>42914</v>
          </cell>
          <cell r="B210">
            <v>1308</v>
          </cell>
          <cell r="C210">
            <v>1308.55</v>
          </cell>
          <cell r="D210">
            <v>1278.0999999999999</v>
          </cell>
          <cell r="E210">
            <v>1290.8499999999999</v>
          </cell>
          <cell r="F210">
            <v>1292.94835726932</v>
          </cell>
          <cell r="G210">
            <v>20332</v>
          </cell>
          <cell r="H210">
            <v>997</v>
          </cell>
          <cell r="I210">
            <v>26288226</v>
          </cell>
          <cell r="J210">
            <v>4689</v>
          </cell>
          <cell r="K210">
            <v>23.06</v>
          </cell>
          <cell r="L210">
            <v>30.45</v>
          </cell>
          <cell r="M210">
            <v>-17.149999999999999</v>
          </cell>
        </row>
        <row r="211">
          <cell r="A211">
            <v>42913</v>
          </cell>
          <cell r="B211">
            <v>1329</v>
          </cell>
          <cell r="C211">
            <v>1332.95</v>
          </cell>
          <cell r="D211">
            <v>1302</v>
          </cell>
          <cell r="E211">
            <v>1305.5999999999999</v>
          </cell>
          <cell r="F211">
            <v>1315.29208443271</v>
          </cell>
          <cell r="G211">
            <v>11370</v>
          </cell>
          <cell r="H211">
            <v>625</v>
          </cell>
          <cell r="I211">
            <v>14954871</v>
          </cell>
          <cell r="J211">
            <v>2789</v>
          </cell>
          <cell r="K211">
            <v>24.53</v>
          </cell>
          <cell r="L211">
            <v>30.95</v>
          </cell>
          <cell r="M211">
            <v>-23.4</v>
          </cell>
        </row>
        <row r="212">
          <cell r="A212">
            <v>42909</v>
          </cell>
          <cell r="B212">
            <v>1368.05</v>
          </cell>
          <cell r="C212">
            <v>1368.05</v>
          </cell>
          <cell r="D212">
            <v>1326.35</v>
          </cell>
          <cell r="E212">
            <v>1329.35</v>
          </cell>
          <cell r="F212">
            <v>1337.27029816513</v>
          </cell>
          <cell r="G212">
            <v>17440</v>
          </cell>
          <cell r="H212">
            <v>679</v>
          </cell>
          <cell r="I212">
            <v>23321994</v>
          </cell>
          <cell r="J212">
            <v>7994</v>
          </cell>
          <cell r="K212">
            <v>45.84</v>
          </cell>
          <cell r="L212">
            <v>41.7</v>
          </cell>
          <cell r="M212">
            <v>-38.700000000000003</v>
          </cell>
        </row>
        <row r="213">
          <cell r="A213">
            <v>42908</v>
          </cell>
          <cell r="B213">
            <v>1340</v>
          </cell>
          <cell r="C213">
            <v>1361.5</v>
          </cell>
          <cell r="D213">
            <v>1336.5</v>
          </cell>
          <cell r="E213">
            <v>1353.1</v>
          </cell>
          <cell r="F213">
            <v>1352.5924184988601</v>
          </cell>
          <cell r="G213">
            <v>26380</v>
          </cell>
          <cell r="H213">
            <v>1900</v>
          </cell>
          <cell r="I213">
            <v>35681388</v>
          </cell>
          <cell r="J213">
            <v>9803</v>
          </cell>
          <cell r="K213">
            <v>37.159999999999997</v>
          </cell>
          <cell r="L213">
            <v>25</v>
          </cell>
          <cell r="M213">
            <v>13.1</v>
          </cell>
        </row>
        <row r="214">
          <cell r="A214">
            <v>42907</v>
          </cell>
          <cell r="B214">
            <v>1329.15</v>
          </cell>
          <cell r="C214">
            <v>1339.35</v>
          </cell>
          <cell r="D214">
            <v>1314.5</v>
          </cell>
          <cell r="E214">
            <v>1333.35</v>
          </cell>
          <cell r="F214">
            <v>1328.4996534996501</v>
          </cell>
          <cell r="G214">
            <v>10101</v>
          </cell>
          <cell r="H214">
            <v>620</v>
          </cell>
          <cell r="I214">
            <v>13419175</v>
          </cell>
          <cell r="J214">
            <v>3502</v>
          </cell>
          <cell r="K214">
            <v>34.67</v>
          </cell>
          <cell r="L214">
            <v>24.85</v>
          </cell>
          <cell r="M214">
            <v>4.2</v>
          </cell>
        </row>
        <row r="215">
          <cell r="A215">
            <v>42906</v>
          </cell>
          <cell r="B215">
            <v>1319.9</v>
          </cell>
          <cell r="C215">
            <v>1339</v>
          </cell>
          <cell r="D215">
            <v>1319.9</v>
          </cell>
          <cell r="E215">
            <v>1330</v>
          </cell>
          <cell r="F215">
            <v>1330.0292001338601</v>
          </cell>
          <cell r="G215">
            <v>11952</v>
          </cell>
          <cell r="H215">
            <v>592</v>
          </cell>
          <cell r="I215">
            <v>15896509</v>
          </cell>
          <cell r="J215">
            <v>4794</v>
          </cell>
          <cell r="K215">
            <v>40.11</v>
          </cell>
          <cell r="L215">
            <v>19.100000000000001</v>
          </cell>
          <cell r="M215">
            <v>10.1</v>
          </cell>
        </row>
        <row r="216">
          <cell r="A216">
            <v>42905</v>
          </cell>
          <cell r="B216">
            <v>1312</v>
          </cell>
          <cell r="C216">
            <v>1321</v>
          </cell>
          <cell r="D216">
            <v>1310.0999999999999</v>
          </cell>
          <cell r="E216">
            <v>1314.7</v>
          </cell>
          <cell r="F216">
            <v>1314.37326732673</v>
          </cell>
          <cell r="G216">
            <v>7070</v>
          </cell>
          <cell r="H216">
            <v>394</v>
          </cell>
          <cell r="I216">
            <v>9292619</v>
          </cell>
          <cell r="J216">
            <v>2531</v>
          </cell>
          <cell r="K216">
            <v>35.799999999999997</v>
          </cell>
          <cell r="L216">
            <v>10.9</v>
          </cell>
          <cell r="M216">
            <v>2.7</v>
          </cell>
        </row>
        <row r="217">
          <cell r="A217">
            <v>42902</v>
          </cell>
          <cell r="B217">
            <v>1329</v>
          </cell>
          <cell r="C217">
            <v>1333.8</v>
          </cell>
          <cell r="D217">
            <v>1310</v>
          </cell>
          <cell r="E217">
            <v>1316.1</v>
          </cell>
          <cell r="F217">
            <v>1320.37252824858</v>
          </cell>
          <cell r="G217">
            <v>11328</v>
          </cell>
          <cell r="H217">
            <v>647</v>
          </cell>
          <cell r="I217">
            <v>14957180</v>
          </cell>
          <cell r="J217">
            <v>3104</v>
          </cell>
          <cell r="K217">
            <v>27.4</v>
          </cell>
          <cell r="L217">
            <v>23.8</v>
          </cell>
          <cell r="M217">
            <v>-12.9</v>
          </cell>
        </row>
        <row r="218">
          <cell r="A218">
            <v>42901</v>
          </cell>
          <cell r="B218">
            <v>1328.55</v>
          </cell>
          <cell r="C218">
            <v>1340.55</v>
          </cell>
          <cell r="D218">
            <v>1318.5</v>
          </cell>
          <cell r="E218">
            <v>1321.85</v>
          </cell>
          <cell r="F218">
            <v>1328.3159492766499</v>
          </cell>
          <cell r="G218">
            <v>5599</v>
          </cell>
          <cell r="H218">
            <v>394</v>
          </cell>
          <cell r="I218">
            <v>7437241</v>
          </cell>
          <cell r="J218">
            <v>1182</v>
          </cell>
          <cell r="K218">
            <v>21.11</v>
          </cell>
          <cell r="L218">
            <v>22.05</v>
          </cell>
          <cell r="M218">
            <v>-6.7</v>
          </cell>
        </row>
        <row r="219">
          <cell r="A219">
            <v>42900</v>
          </cell>
          <cell r="B219">
            <v>1332.75</v>
          </cell>
          <cell r="C219">
            <v>1341</v>
          </cell>
          <cell r="D219">
            <v>1313.95</v>
          </cell>
          <cell r="E219">
            <v>1338.55</v>
          </cell>
          <cell r="F219">
            <v>1329.11716007682</v>
          </cell>
          <cell r="G219">
            <v>15099</v>
          </cell>
          <cell r="H219">
            <v>664</v>
          </cell>
          <cell r="I219">
            <v>20068340</v>
          </cell>
          <cell r="J219">
            <v>3207</v>
          </cell>
          <cell r="K219">
            <v>21.24</v>
          </cell>
          <cell r="L219">
            <v>27.05</v>
          </cell>
          <cell r="M219">
            <v>5.8</v>
          </cell>
        </row>
        <row r="220">
          <cell r="A220">
            <v>42899</v>
          </cell>
          <cell r="B220">
            <v>1314.9</v>
          </cell>
          <cell r="C220">
            <v>1335</v>
          </cell>
          <cell r="D220">
            <v>1311</v>
          </cell>
          <cell r="E220">
            <v>1327.3</v>
          </cell>
          <cell r="F220">
            <v>1321.7313915857601</v>
          </cell>
          <cell r="G220">
            <v>11433</v>
          </cell>
          <cell r="H220">
            <v>699</v>
          </cell>
          <cell r="I220">
            <v>15111355</v>
          </cell>
          <cell r="J220">
            <v>3474</v>
          </cell>
          <cell r="K220">
            <v>30.39</v>
          </cell>
          <cell r="L220">
            <v>24</v>
          </cell>
          <cell r="M220">
            <v>12.4</v>
          </cell>
        </row>
        <row r="221">
          <cell r="A221">
            <v>42898</v>
          </cell>
          <cell r="B221">
            <v>1337</v>
          </cell>
          <cell r="C221">
            <v>1338.25</v>
          </cell>
          <cell r="D221">
            <v>1300</v>
          </cell>
          <cell r="E221">
            <v>1311.95</v>
          </cell>
          <cell r="F221">
            <v>1318.79656187672</v>
          </cell>
          <cell r="G221">
            <v>10529</v>
          </cell>
          <cell r="H221">
            <v>770</v>
          </cell>
          <cell r="I221">
            <v>13885609</v>
          </cell>
          <cell r="J221">
            <v>3842</v>
          </cell>
          <cell r="K221">
            <v>36.49</v>
          </cell>
          <cell r="L221">
            <v>38.25</v>
          </cell>
          <cell r="M221">
            <v>-25.05</v>
          </cell>
        </row>
        <row r="222">
          <cell r="A222">
            <v>42895</v>
          </cell>
          <cell r="B222">
            <v>1348.5</v>
          </cell>
          <cell r="C222">
            <v>1350</v>
          </cell>
          <cell r="D222">
            <v>1323</v>
          </cell>
          <cell r="E222">
            <v>1336.05</v>
          </cell>
          <cell r="F222">
            <v>1332.3949863939899</v>
          </cell>
          <cell r="G222">
            <v>12127</v>
          </cell>
          <cell r="H222">
            <v>646</v>
          </cell>
          <cell r="I222">
            <v>16157954</v>
          </cell>
          <cell r="J222">
            <v>1617</v>
          </cell>
          <cell r="K222">
            <v>13.33</v>
          </cell>
          <cell r="L222">
            <v>27</v>
          </cell>
          <cell r="M222">
            <v>-12.45</v>
          </cell>
        </row>
        <row r="223">
          <cell r="A223">
            <v>42894</v>
          </cell>
          <cell r="B223">
            <v>1346</v>
          </cell>
          <cell r="C223">
            <v>1356.5</v>
          </cell>
          <cell r="D223">
            <v>1329.6</v>
          </cell>
          <cell r="E223">
            <v>1334.35</v>
          </cell>
          <cell r="F223">
            <v>1340.6812268767101</v>
          </cell>
          <cell r="G223">
            <v>8379</v>
          </cell>
          <cell r="H223">
            <v>603</v>
          </cell>
          <cell r="I223">
            <v>11233568</v>
          </cell>
          <cell r="J223">
            <v>2257</v>
          </cell>
          <cell r="K223">
            <v>26.94</v>
          </cell>
          <cell r="L223">
            <v>26.9</v>
          </cell>
          <cell r="M223">
            <v>-11.65</v>
          </cell>
        </row>
        <row r="224">
          <cell r="A224">
            <v>42893</v>
          </cell>
          <cell r="B224">
            <v>1350</v>
          </cell>
          <cell r="C224">
            <v>1357.5</v>
          </cell>
          <cell r="D224">
            <v>1326.55</v>
          </cell>
          <cell r="E224">
            <v>1338.6</v>
          </cell>
          <cell r="F224">
            <v>1338.92360601614</v>
          </cell>
          <cell r="G224">
            <v>21808</v>
          </cell>
          <cell r="H224">
            <v>1122</v>
          </cell>
          <cell r="I224">
            <v>29199246</v>
          </cell>
          <cell r="J224">
            <v>5273</v>
          </cell>
          <cell r="K224">
            <v>24.18</v>
          </cell>
          <cell r="L224">
            <v>30.95</v>
          </cell>
          <cell r="M224">
            <v>-11.4</v>
          </cell>
        </row>
        <row r="225">
          <cell r="A225">
            <v>42892</v>
          </cell>
          <cell r="B225">
            <v>1412</v>
          </cell>
          <cell r="C225">
            <v>1412</v>
          </cell>
          <cell r="D225">
            <v>1346.15</v>
          </cell>
          <cell r="E225">
            <v>1349.1</v>
          </cell>
          <cell r="F225">
            <v>1359.7515522593901</v>
          </cell>
          <cell r="G225">
            <v>11596</v>
          </cell>
          <cell r="H225">
            <v>680</v>
          </cell>
          <cell r="I225">
            <v>15767679</v>
          </cell>
          <cell r="J225">
            <v>2581</v>
          </cell>
          <cell r="K225">
            <v>22.26</v>
          </cell>
          <cell r="L225">
            <v>65.849999999999994</v>
          </cell>
          <cell r="M225">
            <v>-62.9</v>
          </cell>
        </row>
        <row r="226">
          <cell r="A226">
            <v>42891</v>
          </cell>
          <cell r="B226">
            <v>1373.25</v>
          </cell>
          <cell r="C226">
            <v>1394.55</v>
          </cell>
          <cell r="D226">
            <v>1361.25</v>
          </cell>
          <cell r="E226">
            <v>1383.95</v>
          </cell>
          <cell r="F226">
            <v>1384.4913786555201</v>
          </cell>
          <cell r="G226">
            <v>13165</v>
          </cell>
          <cell r="H226">
            <v>640</v>
          </cell>
          <cell r="I226">
            <v>18226829</v>
          </cell>
          <cell r="J226">
            <v>3554</v>
          </cell>
          <cell r="K226">
            <v>27</v>
          </cell>
          <cell r="L226">
            <v>33.299999999999997</v>
          </cell>
          <cell r="M226">
            <v>10.7</v>
          </cell>
        </row>
        <row r="227">
          <cell r="A227">
            <v>42888</v>
          </cell>
          <cell r="B227">
            <v>1371.7</v>
          </cell>
          <cell r="C227">
            <v>1378</v>
          </cell>
          <cell r="D227">
            <v>1360.65</v>
          </cell>
          <cell r="E227">
            <v>1369.05</v>
          </cell>
          <cell r="F227">
            <v>1369.6524761077301</v>
          </cell>
          <cell r="G227">
            <v>9208</v>
          </cell>
          <cell r="H227">
            <v>582</v>
          </cell>
          <cell r="I227">
            <v>12611760</v>
          </cell>
          <cell r="J227">
            <v>3034</v>
          </cell>
          <cell r="K227">
            <v>32.950000000000003</v>
          </cell>
          <cell r="L227">
            <v>17.350000000000001</v>
          </cell>
          <cell r="M227">
            <v>-2.65</v>
          </cell>
        </row>
        <row r="228">
          <cell r="A228">
            <v>42887</v>
          </cell>
          <cell r="B228">
            <v>1372</v>
          </cell>
          <cell r="C228">
            <v>1378.6</v>
          </cell>
          <cell r="D228">
            <v>1351</v>
          </cell>
          <cell r="E228">
            <v>1364.3</v>
          </cell>
          <cell r="F228">
            <v>1362.6527017159499</v>
          </cell>
          <cell r="G228">
            <v>21912</v>
          </cell>
          <cell r="H228">
            <v>1162</v>
          </cell>
          <cell r="I228">
            <v>29858446</v>
          </cell>
          <cell r="J228">
            <v>4805</v>
          </cell>
          <cell r="K228">
            <v>21.93</v>
          </cell>
          <cell r="L228">
            <v>27.6</v>
          </cell>
          <cell r="M228">
            <v>-7.7</v>
          </cell>
        </row>
        <row r="229">
          <cell r="A229">
            <v>42886</v>
          </cell>
          <cell r="B229">
            <v>1374.3</v>
          </cell>
          <cell r="C229">
            <v>1401.55</v>
          </cell>
          <cell r="D229">
            <v>1359.05</v>
          </cell>
          <cell r="E229">
            <v>1373.55</v>
          </cell>
          <cell r="F229">
            <v>1385.5926622312199</v>
          </cell>
          <cell r="G229">
            <v>20742</v>
          </cell>
          <cell r="H229">
            <v>1156</v>
          </cell>
          <cell r="I229">
            <v>28739963</v>
          </cell>
          <cell r="J229">
            <v>5015</v>
          </cell>
          <cell r="K229">
            <v>24.18</v>
          </cell>
          <cell r="L229">
            <v>42.5</v>
          </cell>
          <cell r="M229">
            <v>-0.75</v>
          </cell>
        </row>
        <row r="230">
          <cell r="A230">
            <v>42885</v>
          </cell>
          <cell r="B230">
            <v>1360.85</v>
          </cell>
          <cell r="C230">
            <v>1369.35</v>
          </cell>
          <cell r="D230">
            <v>1352.7</v>
          </cell>
          <cell r="E230">
            <v>1363.55</v>
          </cell>
          <cell r="F230">
            <v>1362.2994931425101</v>
          </cell>
          <cell r="G230">
            <v>13416</v>
          </cell>
          <cell r="H230">
            <v>729</v>
          </cell>
          <cell r="I230">
            <v>18276610</v>
          </cell>
          <cell r="J230">
            <v>5261</v>
          </cell>
          <cell r="K230">
            <v>39.21</v>
          </cell>
          <cell r="L230">
            <v>16.649999999999999</v>
          </cell>
          <cell r="M230">
            <v>2.7</v>
          </cell>
        </row>
        <row r="231">
          <cell r="A231">
            <v>42884</v>
          </cell>
          <cell r="B231">
            <v>1387.9</v>
          </cell>
          <cell r="C231">
            <v>1393.45</v>
          </cell>
          <cell r="D231">
            <v>1348.95</v>
          </cell>
          <cell r="E231">
            <v>1369.3</v>
          </cell>
          <cell r="F231">
            <v>1370.79917625337</v>
          </cell>
          <cell r="G231">
            <v>7041</v>
          </cell>
          <cell r="H231">
            <v>485</v>
          </cell>
          <cell r="I231">
            <v>9651797</v>
          </cell>
          <cell r="J231">
            <v>1336</v>
          </cell>
          <cell r="K231">
            <v>18.97</v>
          </cell>
          <cell r="L231">
            <v>44.5</v>
          </cell>
          <cell r="M231">
            <v>-18.600000000000001</v>
          </cell>
        </row>
        <row r="232">
          <cell r="A232">
            <v>42881</v>
          </cell>
          <cell r="B232">
            <v>1352.75</v>
          </cell>
          <cell r="C232">
            <v>1392.85</v>
          </cell>
          <cell r="D232">
            <v>1349.05</v>
          </cell>
          <cell r="E232">
            <v>1387.9</v>
          </cell>
          <cell r="F232">
            <v>1381.7418911489799</v>
          </cell>
          <cell r="G232">
            <v>18190</v>
          </cell>
          <cell r="H232">
            <v>887</v>
          </cell>
          <cell r="I232">
            <v>25133885</v>
          </cell>
          <cell r="J232">
            <v>3131</v>
          </cell>
          <cell r="K232">
            <v>17.21</v>
          </cell>
          <cell r="L232">
            <v>43.8</v>
          </cell>
          <cell r="M232">
            <v>35.15</v>
          </cell>
        </row>
        <row r="233">
          <cell r="A233">
            <v>42880</v>
          </cell>
          <cell r="B233">
            <v>1366</v>
          </cell>
          <cell r="C233">
            <v>1366</v>
          </cell>
          <cell r="D233">
            <v>1329.5</v>
          </cell>
          <cell r="E233">
            <v>1348.05</v>
          </cell>
          <cell r="F233">
            <v>1347.10549184054</v>
          </cell>
          <cell r="G233">
            <v>19793</v>
          </cell>
          <cell r="H233">
            <v>1049</v>
          </cell>
          <cell r="I233">
            <v>26663259</v>
          </cell>
          <cell r="J233">
            <v>6065</v>
          </cell>
          <cell r="K233">
            <v>30.64</v>
          </cell>
          <cell r="L233">
            <v>36.5</v>
          </cell>
          <cell r="M233">
            <v>-17.95</v>
          </cell>
        </row>
        <row r="234">
          <cell r="A234">
            <v>42879</v>
          </cell>
          <cell r="B234">
            <v>1361.1</v>
          </cell>
          <cell r="C234">
            <v>1361.1</v>
          </cell>
          <cell r="D234">
            <v>1321.05</v>
          </cell>
          <cell r="E234">
            <v>1332.6</v>
          </cell>
          <cell r="F234">
            <v>1341.9886095516999</v>
          </cell>
          <cell r="G234">
            <v>12291</v>
          </cell>
          <cell r="H234">
            <v>655</v>
          </cell>
          <cell r="I234">
            <v>16494382</v>
          </cell>
          <cell r="J234">
            <v>2300</v>
          </cell>
          <cell r="K234">
            <v>18.71</v>
          </cell>
          <cell r="L234">
            <v>40.049999999999997</v>
          </cell>
          <cell r="M234">
            <v>-28.5</v>
          </cell>
        </row>
        <row r="235">
          <cell r="A235">
            <v>42878</v>
          </cell>
          <cell r="B235">
            <v>1362</v>
          </cell>
          <cell r="C235">
            <v>1376.95</v>
          </cell>
          <cell r="D235">
            <v>1324</v>
          </cell>
          <cell r="E235">
            <v>1360.55</v>
          </cell>
          <cell r="F235">
            <v>1351.4929667148999</v>
          </cell>
          <cell r="G235">
            <v>17275</v>
          </cell>
          <cell r="H235">
            <v>1021</v>
          </cell>
          <cell r="I235">
            <v>23347041</v>
          </cell>
          <cell r="J235">
            <v>3353</v>
          </cell>
          <cell r="K235">
            <v>19.41</v>
          </cell>
          <cell r="L235">
            <v>52.95</v>
          </cell>
          <cell r="M235">
            <v>-1.45</v>
          </cell>
        </row>
        <row r="236">
          <cell r="A236">
            <v>42877</v>
          </cell>
          <cell r="B236">
            <v>1390</v>
          </cell>
          <cell r="C236">
            <v>1390</v>
          </cell>
          <cell r="D236">
            <v>1355.05</v>
          </cell>
          <cell r="E236">
            <v>1361.3</v>
          </cell>
          <cell r="F236">
            <v>1365.00337427453</v>
          </cell>
          <cell r="G236">
            <v>14818</v>
          </cell>
          <cell r="H236">
            <v>862</v>
          </cell>
          <cell r="I236">
            <v>20226620</v>
          </cell>
          <cell r="J236">
            <v>3165</v>
          </cell>
          <cell r="K236">
            <v>21.36</v>
          </cell>
          <cell r="L236">
            <v>34.950000000000003</v>
          </cell>
          <cell r="M236">
            <v>-28.7</v>
          </cell>
        </row>
        <row r="237">
          <cell r="A237">
            <v>42874</v>
          </cell>
          <cell r="B237">
            <v>1370</v>
          </cell>
          <cell r="C237">
            <v>1401.95</v>
          </cell>
          <cell r="D237">
            <v>1363</v>
          </cell>
          <cell r="E237">
            <v>1375.85</v>
          </cell>
          <cell r="F237">
            <v>1378.6963398933201</v>
          </cell>
          <cell r="G237">
            <v>10874</v>
          </cell>
          <cell r="H237">
            <v>677</v>
          </cell>
          <cell r="I237">
            <v>14991944</v>
          </cell>
          <cell r="J237">
            <v>3720</v>
          </cell>
          <cell r="K237">
            <v>34.21</v>
          </cell>
          <cell r="L237">
            <v>38.950000000000003</v>
          </cell>
          <cell r="M237">
            <v>5.85</v>
          </cell>
        </row>
        <row r="238">
          <cell r="A238">
            <v>42873</v>
          </cell>
          <cell r="B238">
            <v>1402.95</v>
          </cell>
          <cell r="C238">
            <v>1412</v>
          </cell>
          <cell r="D238">
            <v>1373.15</v>
          </cell>
          <cell r="E238">
            <v>1379.05</v>
          </cell>
          <cell r="F238">
            <v>1392.0929316338299</v>
          </cell>
          <cell r="G238">
            <v>8630</v>
          </cell>
          <cell r="H238">
            <v>668</v>
          </cell>
          <cell r="I238">
            <v>12013762</v>
          </cell>
          <cell r="J238">
            <v>2760</v>
          </cell>
          <cell r="K238">
            <v>31.98</v>
          </cell>
          <cell r="L238">
            <v>38.85</v>
          </cell>
          <cell r="M238">
            <v>-23.9</v>
          </cell>
        </row>
        <row r="239">
          <cell r="A239">
            <v>42872</v>
          </cell>
          <cell r="B239">
            <v>1415.3</v>
          </cell>
          <cell r="C239">
            <v>1422.6</v>
          </cell>
          <cell r="D239">
            <v>1398.9</v>
          </cell>
          <cell r="E239">
            <v>1402.95</v>
          </cell>
          <cell r="F239">
            <v>1408.4039928218899</v>
          </cell>
          <cell r="G239">
            <v>8916</v>
          </cell>
          <cell r="H239">
            <v>510</v>
          </cell>
          <cell r="I239">
            <v>12557330</v>
          </cell>
          <cell r="J239">
            <v>2285</v>
          </cell>
          <cell r="K239">
            <v>25.63</v>
          </cell>
          <cell r="L239">
            <v>23.7</v>
          </cell>
          <cell r="M239">
            <v>-12.35</v>
          </cell>
        </row>
        <row r="240">
          <cell r="A240">
            <v>42871</v>
          </cell>
          <cell r="B240">
            <v>1390</v>
          </cell>
          <cell r="C240">
            <v>1426.95</v>
          </cell>
          <cell r="D240">
            <v>1390</v>
          </cell>
          <cell r="E240">
            <v>1414.5</v>
          </cell>
          <cell r="F240">
            <v>1414.68460436236</v>
          </cell>
          <cell r="G240">
            <v>12562</v>
          </cell>
          <cell r="H240">
            <v>636</v>
          </cell>
          <cell r="I240">
            <v>17771268</v>
          </cell>
          <cell r="J240">
            <v>2351</v>
          </cell>
          <cell r="K240">
            <v>18.72</v>
          </cell>
          <cell r="L240">
            <v>36.950000000000003</v>
          </cell>
          <cell r="M240">
            <v>24.5</v>
          </cell>
        </row>
        <row r="241">
          <cell r="A241">
            <v>42870</v>
          </cell>
          <cell r="B241">
            <v>1391.6</v>
          </cell>
          <cell r="C241">
            <v>1424</v>
          </cell>
          <cell r="D241">
            <v>1391.05</v>
          </cell>
          <cell r="E241">
            <v>1419.85</v>
          </cell>
          <cell r="F241">
            <v>1408.5653512630299</v>
          </cell>
          <cell r="G241">
            <v>15914</v>
          </cell>
          <cell r="H241">
            <v>1065</v>
          </cell>
          <cell r="I241">
            <v>22415909</v>
          </cell>
          <cell r="J241">
            <v>4971</v>
          </cell>
          <cell r="K241">
            <v>31.24</v>
          </cell>
          <cell r="L241">
            <v>32.950000000000003</v>
          </cell>
          <cell r="M241">
            <v>28.25</v>
          </cell>
        </row>
        <row r="242">
          <cell r="A242">
            <v>42867</v>
          </cell>
          <cell r="B242">
            <v>1407</v>
          </cell>
          <cell r="C242">
            <v>1407</v>
          </cell>
          <cell r="D242">
            <v>1384.85</v>
          </cell>
          <cell r="E242">
            <v>1391.7</v>
          </cell>
          <cell r="F242">
            <v>1392.4648080711499</v>
          </cell>
          <cell r="G242">
            <v>16751</v>
          </cell>
          <cell r="H242">
            <v>913</v>
          </cell>
          <cell r="I242">
            <v>23325178</v>
          </cell>
          <cell r="J242">
            <v>3832</v>
          </cell>
          <cell r="K242">
            <v>22.88</v>
          </cell>
          <cell r="L242">
            <v>22.15</v>
          </cell>
          <cell r="M242">
            <v>-15.3</v>
          </cell>
        </row>
        <row r="243">
          <cell r="A243">
            <v>42866</v>
          </cell>
          <cell r="B243">
            <v>1430</v>
          </cell>
          <cell r="C243">
            <v>1443.8</v>
          </cell>
          <cell r="D243">
            <v>1400</v>
          </cell>
          <cell r="E243">
            <v>1405.05</v>
          </cell>
          <cell r="F243">
            <v>1416.0153737840999</v>
          </cell>
          <cell r="G243">
            <v>69599</v>
          </cell>
          <cell r="H243">
            <v>3386</v>
          </cell>
          <cell r="I243">
            <v>98553254</v>
          </cell>
          <cell r="J243">
            <v>13054</v>
          </cell>
          <cell r="K243">
            <v>18.760000000000002</v>
          </cell>
          <cell r="L243">
            <v>43.8</v>
          </cell>
          <cell r="M243">
            <v>-24.95</v>
          </cell>
        </row>
        <row r="244">
          <cell r="A244">
            <v>42865</v>
          </cell>
          <cell r="B244">
            <v>1450</v>
          </cell>
          <cell r="C244">
            <v>1470</v>
          </cell>
          <cell r="D244">
            <v>1439.95</v>
          </cell>
          <cell r="E244">
            <v>1460.9</v>
          </cell>
          <cell r="F244">
            <v>1456.5913314805</v>
          </cell>
          <cell r="G244">
            <v>58649</v>
          </cell>
          <cell r="H244">
            <v>3597</v>
          </cell>
          <cell r="I244">
            <v>85427625</v>
          </cell>
          <cell r="J244">
            <v>12006</v>
          </cell>
          <cell r="K244">
            <v>20.47</v>
          </cell>
          <cell r="L244">
            <v>30.05</v>
          </cell>
          <cell r="M244">
            <v>10.9</v>
          </cell>
        </row>
        <row r="245">
          <cell r="A245">
            <v>42864</v>
          </cell>
          <cell r="B245">
            <v>1358</v>
          </cell>
          <cell r="C245">
            <v>1463</v>
          </cell>
          <cell r="D245">
            <v>1353.55</v>
          </cell>
          <cell r="E245">
            <v>1446.45</v>
          </cell>
          <cell r="F245">
            <v>1420.59222426991</v>
          </cell>
          <cell r="G245">
            <v>141080</v>
          </cell>
          <cell r="H245">
            <v>6000</v>
          </cell>
          <cell r="I245">
            <v>200417151</v>
          </cell>
          <cell r="J245">
            <v>29957</v>
          </cell>
          <cell r="K245">
            <v>21.23</v>
          </cell>
          <cell r="L245">
            <v>109.45</v>
          </cell>
          <cell r="M245">
            <v>88.45</v>
          </cell>
        </row>
        <row r="246">
          <cell r="A246">
            <v>42863</v>
          </cell>
          <cell r="B246">
            <v>1360</v>
          </cell>
          <cell r="C246">
            <v>1371.45</v>
          </cell>
          <cell r="D246">
            <v>1346.85</v>
          </cell>
          <cell r="E246">
            <v>1355.65</v>
          </cell>
          <cell r="F246">
            <v>1358.01668227083</v>
          </cell>
          <cell r="G246">
            <v>11749</v>
          </cell>
          <cell r="H246">
            <v>812</v>
          </cell>
          <cell r="I246">
            <v>15955338</v>
          </cell>
          <cell r="J246">
            <v>3374</v>
          </cell>
          <cell r="K246">
            <v>28.72</v>
          </cell>
          <cell r="L246">
            <v>24.6</v>
          </cell>
          <cell r="M246">
            <v>-4.3499999999999996</v>
          </cell>
        </row>
        <row r="247">
          <cell r="A247">
            <v>42860</v>
          </cell>
          <cell r="B247">
            <v>1379</v>
          </cell>
          <cell r="C247">
            <v>1379.65</v>
          </cell>
          <cell r="D247">
            <v>1350</v>
          </cell>
          <cell r="E247">
            <v>1355.3</v>
          </cell>
          <cell r="F247">
            <v>1362.8503459204501</v>
          </cell>
          <cell r="G247">
            <v>25873</v>
          </cell>
          <cell r="H247">
            <v>1120</v>
          </cell>
          <cell r="I247">
            <v>35261027</v>
          </cell>
          <cell r="J247">
            <v>11564</v>
          </cell>
          <cell r="K247">
            <v>44.7</v>
          </cell>
          <cell r="L247">
            <v>29.65</v>
          </cell>
          <cell r="M247">
            <v>-23.7</v>
          </cell>
        </row>
        <row r="248">
          <cell r="A248">
            <v>42859</v>
          </cell>
          <cell r="B248">
            <v>1354.95</v>
          </cell>
          <cell r="C248">
            <v>1374.4</v>
          </cell>
          <cell r="D248">
            <v>1351.7</v>
          </cell>
          <cell r="E248">
            <v>1370.65</v>
          </cell>
          <cell r="F248">
            <v>1367.9764933000199</v>
          </cell>
          <cell r="G248">
            <v>26418</v>
          </cell>
          <cell r="H248">
            <v>1818</v>
          </cell>
          <cell r="I248">
            <v>36139203</v>
          </cell>
          <cell r="J248">
            <v>10011</v>
          </cell>
          <cell r="K248">
            <v>37.89</v>
          </cell>
          <cell r="L248">
            <v>22.7</v>
          </cell>
          <cell r="M248">
            <v>15.7</v>
          </cell>
        </row>
        <row r="249">
          <cell r="A249">
            <v>42858</v>
          </cell>
          <cell r="B249">
            <v>1340.55</v>
          </cell>
          <cell r="C249">
            <v>1361.85</v>
          </cell>
          <cell r="D249">
            <v>1334.5</v>
          </cell>
          <cell r="E249">
            <v>1341.45</v>
          </cell>
          <cell r="F249">
            <v>1346.2797739580801</v>
          </cell>
          <cell r="G249">
            <v>21235</v>
          </cell>
          <cell r="H249">
            <v>1217</v>
          </cell>
          <cell r="I249">
            <v>28588251</v>
          </cell>
          <cell r="J249">
            <v>5406</v>
          </cell>
          <cell r="K249">
            <v>25.46</v>
          </cell>
          <cell r="L249">
            <v>27.35</v>
          </cell>
          <cell r="M249">
            <v>0.9</v>
          </cell>
        </row>
        <row r="250">
          <cell r="A250">
            <v>42857</v>
          </cell>
          <cell r="B250">
            <v>1323.55</v>
          </cell>
          <cell r="C250">
            <v>1339</v>
          </cell>
          <cell r="D250">
            <v>1317.65</v>
          </cell>
          <cell r="E250">
            <v>1334.05</v>
          </cell>
          <cell r="F250">
            <v>1327.74778037383</v>
          </cell>
          <cell r="G250">
            <v>8560</v>
          </cell>
          <cell r="H250">
            <v>625</v>
          </cell>
          <cell r="I250">
            <v>11365521</v>
          </cell>
          <cell r="J250">
            <v>1891</v>
          </cell>
          <cell r="K250">
            <v>22.09</v>
          </cell>
          <cell r="L250">
            <v>21.35</v>
          </cell>
          <cell r="M250">
            <v>10.5</v>
          </cell>
        </row>
        <row r="251">
          <cell r="A251">
            <v>42853</v>
          </cell>
          <cell r="B251">
            <v>1337.55</v>
          </cell>
          <cell r="C251">
            <v>1338.55</v>
          </cell>
          <cell r="D251">
            <v>1308</v>
          </cell>
          <cell r="E251">
            <v>1311.75</v>
          </cell>
          <cell r="F251">
            <v>1319.9773584905599</v>
          </cell>
          <cell r="G251">
            <v>7950</v>
          </cell>
          <cell r="H251">
            <v>586</v>
          </cell>
          <cell r="I251">
            <v>10493820</v>
          </cell>
          <cell r="J251">
            <v>2624</v>
          </cell>
          <cell r="K251">
            <v>33.01</v>
          </cell>
          <cell r="L251">
            <v>30.55</v>
          </cell>
          <cell r="M251">
            <v>-25.8</v>
          </cell>
        </row>
        <row r="252">
          <cell r="A252">
            <v>42852</v>
          </cell>
          <cell r="B252">
            <v>1333</v>
          </cell>
          <cell r="C252">
            <v>1343.5</v>
          </cell>
          <cell r="D252">
            <v>1323.1</v>
          </cell>
          <cell r="E252">
            <v>1328.9</v>
          </cell>
          <cell r="F252">
            <v>1330.91674854845</v>
          </cell>
          <cell r="G252">
            <v>11195</v>
          </cell>
          <cell r="H252">
            <v>751</v>
          </cell>
          <cell r="I252">
            <v>14899613</v>
          </cell>
          <cell r="J252">
            <v>2442</v>
          </cell>
          <cell r="K252">
            <v>21.81</v>
          </cell>
          <cell r="L252">
            <v>20.399999999999999</v>
          </cell>
          <cell r="M252">
            <v>-4.0999999999999996</v>
          </cell>
        </row>
        <row r="253">
          <cell r="A253">
            <v>42851</v>
          </cell>
          <cell r="B253">
            <v>1350</v>
          </cell>
          <cell r="C253">
            <v>1358.5</v>
          </cell>
          <cell r="D253">
            <v>1316.8</v>
          </cell>
          <cell r="E253">
            <v>1334.65</v>
          </cell>
          <cell r="F253">
            <v>1346.86388942747</v>
          </cell>
          <cell r="G253">
            <v>36103</v>
          </cell>
          <cell r="H253">
            <v>1754</v>
          </cell>
          <cell r="I253">
            <v>48625827</v>
          </cell>
          <cell r="J253">
            <v>15597</v>
          </cell>
          <cell r="K253">
            <v>43.2</v>
          </cell>
          <cell r="L253">
            <v>41.7</v>
          </cell>
          <cell r="M253">
            <v>-15.35</v>
          </cell>
        </row>
        <row r="254">
          <cell r="A254">
            <v>42850</v>
          </cell>
          <cell r="B254">
            <v>1321.7</v>
          </cell>
          <cell r="C254">
            <v>1347.55</v>
          </cell>
          <cell r="D254">
            <v>1321.55</v>
          </cell>
          <cell r="E254">
            <v>1341.55</v>
          </cell>
          <cell r="F254">
            <v>1334.40636868244</v>
          </cell>
          <cell r="G254">
            <v>34230</v>
          </cell>
          <cell r="H254">
            <v>1927</v>
          </cell>
          <cell r="I254">
            <v>45676730</v>
          </cell>
          <cell r="J254">
            <v>18763</v>
          </cell>
          <cell r="K254">
            <v>54.81</v>
          </cell>
          <cell r="L254">
            <v>26</v>
          </cell>
          <cell r="M254">
            <v>19.850000000000001</v>
          </cell>
        </row>
        <row r="255">
          <cell r="A255">
            <v>42849</v>
          </cell>
          <cell r="B255">
            <v>1302.05</v>
          </cell>
          <cell r="C255">
            <v>1322.5</v>
          </cell>
          <cell r="D255">
            <v>1302.05</v>
          </cell>
          <cell r="E255">
            <v>1318.65</v>
          </cell>
          <cell r="F255">
            <v>1315.99114951006</v>
          </cell>
          <cell r="G255">
            <v>9491</v>
          </cell>
          <cell r="H255">
            <v>567</v>
          </cell>
          <cell r="I255">
            <v>12490072</v>
          </cell>
          <cell r="J255">
            <v>3198</v>
          </cell>
          <cell r="K255">
            <v>33.700000000000003</v>
          </cell>
          <cell r="L255">
            <v>20.45</v>
          </cell>
          <cell r="M255">
            <v>16.600000000000001</v>
          </cell>
        </row>
        <row r="256">
          <cell r="A256">
            <v>42846</v>
          </cell>
          <cell r="B256">
            <v>1311</v>
          </cell>
          <cell r="C256">
            <v>1334.9</v>
          </cell>
          <cell r="D256">
            <v>1305.5999999999999</v>
          </cell>
          <cell r="E256">
            <v>1310.0999999999999</v>
          </cell>
          <cell r="F256">
            <v>1320.5803308505101</v>
          </cell>
          <cell r="G256">
            <v>23092</v>
          </cell>
          <cell r="H256">
            <v>1304</v>
          </cell>
          <cell r="I256">
            <v>30494841</v>
          </cell>
          <cell r="J256">
            <v>6460</v>
          </cell>
          <cell r="K256">
            <v>27.98</v>
          </cell>
          <cell r="L256">
            <v>29.3</v>
          </cell>
          <cell r="M256">
            <v>-0.9</v>
          </cell>
        </row>
        <row r="257">
          <cell r="A257">
            <v>42845</v>
          </cell>
          <cell r="B257">
            <v>1292.95</v>
          </cell>
          <cell r="C257">
            <v>1313.95</v>
          </cell>
          <cell r="D257">
            <v>1287</v>
          </cell>
          <cell r="E257">
            <v>1311.45</v>
          </cell>
          <cell r="F257">
            <v>1303.1721706672099</v>
          </cell>
          <cell r="G257">
            <v>19289</v>
          </cell>
          <cell r="H257">
            <v>1061</v>
          </cell>
          <cell r="I257">
            <v>25136888</v>
          </cell>
          <cell r="J257">
            <v>6383</v>
          </cell>
          <cell r="K257">
            <v>33.090000000000003</v>
          </cell>
          <cell r="L257">
            <v>26.95</v>
          </cell>
          <cell r="M257">
            <v>18.5</v>
          </cell>
        </row>
        <row r="258">
          <cell r="A258">
            <v>42844</v>
          </cell>
          <cell r="B258">
            <v>1300</v>
          </cell>
          <cell r="C258">
            <v>1305.45</v>
          </cell>
          <cell r="D258">
            <v>1281.0999999999999</v>
          </cell>
          <cell r="E258">
            <v>1290.4000000000001</v>
          </cell>
          <cell r="F258">
            <v>1291.06028409747</v>
          </cell>
          <cell r="G258">
            <v>8659</v>
          </cell>
          <cell r="H258">
            <v>557</v>
          </cell>
          <cell r="I258">
            <v>11179291</v>
          </cell>
          <cell r="J258">
            <v>2521</v>
          </cell>
          <cell r="K258">
            <v>29.11</v>
          </cell>
          <cell r="L258">
            <v>24.35</v>
          </cell>
          <cell r="M258">
            <v>-9.6</v>
          </cell>
        </row>
        <row r="259">
          <cell r="A259">
            <v>42843</v>
          </cell>
          <cell r="B259">
            <v>1296.45</v>
          </cell>
          <cell r="C259">
            <v>1321.45</v>
          </cell>
          <cell r="D259">
            <v>1291.3</v>
          </cell>
          <cell r="E259">
            <v>1297.95</v>
          </cell>
          <cell r="F259">
            <v>1311.1731483200199</v>
          </cell>
          <cell r="G259">
            <v>21548</v>
          </cell>
          <cell r="H259">
            <v>1302</v>
          </cell>
          <cell r="I259">
            <v>28253159</v>
          </cell>
          <cell r="J259">
            <v>7405</v>
          </cell>
          <cell r="K259">
            <v>34.369999999999997</v>
          </cell>
          <cell r="L259">
            <v>30.15</v>
          </cell>
          <cell r="M259">
            <v>1.5</v>
          </cell>
        </row>
        <row r="260">
          <cell r="A260">
            <v>42842</v>
          </cell>
          <cell r="B260">
            <v>1304</v>
          </cell>
          <cell r="C260">
            <v>1304</v>
          </cell>
          <cell r="D260">
            <v>1287</v>
          </cell>
          <cell r="E260">
            <v>1291.8499999999999</v>
          </cell>
          <cell r="F260">
            <v>1291.7514920262199</v>
          </cell>
          <cell r="G260">
            <v>10221</v>
          </cell>
          <cell r="H260">
            <v>531</v>
          </cell>
          <cell r="I260">
            <v>13202992</v>
          </cell>
          <cell r="J260">
            <v>4554</v>
          </cell>
          <cell r="K260">
            <v>44.56</v>
          </cell>
          <cell r="L260">
            <v>17</v>
          </cell>
          <cell r="M260">
            <v>-12.15</v>
          </cell>
        </row>
        <row r="261">
          <cell r="A261">
            <v>42838</v>
          </cell>
          <cell r="B261">
            <v>1300.3</v>
          </cell>
          <cell r="C261">
            <v>1308</v>
          </cell>
          <cell r="D261">
            <v>1295.3</v>
          </cell>
          <cell r="E261">
            <v>1298.6500000000001</v>
          </cell>
          <cell r="F261">
            <v>1301.14239322967</v>
          </cell>
          <cell r="G261">
            <v>10162</v>
          </cell>
          <cell r="H261">
            <v>543</v>
          </cell>
          <cell r="I261">
            <v>13222209</v>
          </cell>
          <cell r="J261">
            <v>4603</v>
          </cell>
          <cell r="K261">
            <v>45.3</v>
          </cell>
          <cell r="L261">
            <v>12.7</v>
          </cell>
          <cell r="M261">
            <v>-1.65</v>
          </cell>
        </row>
        <row r="262">
          <cell r="A262">
            <v>42837</v>
          </cell>
          <cell r="B262">
            <v>1315</v>
          </cell>
          <cell r="C262">
            <v>1316.95</v>
          </cell>
          <cell r="D262">
            <v>1295.95</v>
          </cell>
          <cell r="E262">
            <v>1305.45</v>
          </cell>
          <cell r="F262">
            <v>1305.5366154429801</v>
          </cell>
          <cell r="G262">
            <v>21084</v>
          </cell>
          <cell r="H262">
            <v>826</v>
          </cell>
          <cell r="I262">
            <v>27525934</v>
          </cell>
          <cell r="J262">
            <v>5789</v>
          </cell>
          <cell r="K262">
            <v>27.46</v>
          </cell>
          <cell r="L262">
            <v>21</v>
          </cell>
          <cell r="M262">
            <v>-9.5500000000000007</v>
          </cell>
        </row>
        <row r="263">
          <cell r="A263">
            <v>42836</v>
          </cell>
          <cell r="B263">
            <v>1311.5</v>
          </cell>
          <cell r="C263">
            <v>1325</v>
          </cell>
          <cell r="D263">
            <v>1310.45</v>
          </cell>
          <cell r="E263">
            <v>1315.65</v>
          </cell>
          <cell r="F263">
            <v>1317.31770688858</v>
          </cell>
          <cell r="G263">
            <v>21630</v>
          </cell>
          <cell r="H263">
            <v>1086</v>
          </cell>
          <cell r="I263">
            <v>28493582</v>
          </cell>
          <cell r="J263">
            <v>7642</v>
          </cell>
          <cell r="K263">
            <v>35.33</v>
          </cell>
          <cell r="L263">
            <v>14.55</v>
          </cell>
          <cell r="M263">
            <v>4.1500000000000004</v>
          </cell>
        </row>
        <row r="264">
          <cell r="A264">
            <v>42835</v>
          </cell>
          <cell r="B264">
            <v>1303.3499999999999</v>
          </cell>
          <cell r="C264">
            <v>1325.5</v>
          </cell>
          <cell r="D264">
            <v>1299.25</v>
          </cell>
          <cell r="E264">
            <v>1311.05</v>
          </cell>
          <cell r="F264">
            <v>1314.31036136175</v>
          </cell>
          <cell r="G264">
            <v>22941</v>
          </cell>
          <cell r="H264">
            <v>1200</v>
          </cell>
          <cell r="I264">
            <v>30151594</v>
          </cell>
          <cell r="J264">
            <v>7721</v>
          </cell>
          <cell r="K264">
            <v>33.659999999999997</v>
          </cell>
          <cell r="L264">
            <v>26.25</v>
          </cell>
          <cell r="M264">
            <v>7.7</v>
          </cell>
        </row>
        <row r="265">
          <cell r="A265">
            <v>42832</v>
          </cell>
          <cell r="B265">
            <v>1293.2</v>
          </cell>
          <cell r="C265">
            <v>1317.9</v>
          </cell>
          <cell r="D265">
            <v>1292.5</v>
          </cell>
          <cell r="E265">
            <v>1298.55</v>
          </cell>
          <cell r="F265">
            <v>1307.37370707025</v>
          </cell>
          <cell r="G265">
            <v>22333</v>
          </cell>
          <cell r="H265">
            <v>1242</v>
          </cell>
          <cell r="I265">
            <v>29197577</v>
          </cell>
          <cell r="J265">
            <v>6472</v>
          </cell>
          <cell r="K265">
            <v>28.98</v>
          </cell>
          <cell r="L265">
            <v>25.4</v>
          </cell>
          <cell r="M265">
            <v>5.35</v>
          </cell>
        </row>
        <row r="266">
          <cell r="A266">
            <v>42831</v>
          </cell>
          <cell r="B266">
            <v>1296.55</v>
          </cell>
          <cell r="C266">
            <v>1305</v>
          </cell>
          <cell r="D266">
            <v>1287.0999999999999</v>
          </cell>
          <cell r="E266">
            <v>1299.5999999999999</v>
          </cell>
          <cell r="F266">
            <v>1294.46196396297</v>
          </cell>
          <cell r="G266">
            <v>18259</v>
          </cell>
          <cell r="H266">
            <v>1107</v>
          </cell>
          <cell r="I266">
            <v>23635581</v>
          </cell>
          <cell r="J266">
            <v>4970</v>
          </cell>
          <cell r="K266">
            <v>27.22</v>
          </cell>
          <cell r="L266">
            <v>17.899999999999999</v>
          </cell>
          <cell r="M266">
            <v>3.05</v>
          </cell>
        </row>
        <row r="267">
          <cell r="A267">
            <v>42830</v>
          </cell>
          <cell r="B267">
            <v>1303</v>
          </cell>
          <cell r="C267">
            <v>1310.45</v>
          </cell>
          <cell r="D267">
            <v>1292</v>
          </cell>
          <cell r="E267">
            <v>1307.8499999999999</v>
          </cell>
          <cell r="F267">
            <v>1306.0553982674801</v>
          </cell>
          <cell r="G267">
            <v>23665</v>
          </cell>
          <cell r="H267">
            <v>1167</v>
          </cell>
          <cell r="I267">
            <v>30907801</v>
          </cell>
          <cell r="J267">
            <v>9733</v>
          </cell>
          <cell r="K267">
            <v>41.13</v>
          </cell>
          <cell r="L267">
            <v>18.45</v>
          </cell>
          <cell r="M267">
            <v>4.8499999999999996</v>
          </cell>
        </row>
        <row r="268">
          <cell r="A268">
            <v>42828</v>
          </cell>
          <cell r="B268">
            <v>1255</v>
          </cell>
          <cell r="C268">
            <v>1303</v>
          </cell>
          <cell r="D268">
            <v>1255</v>
          </cell>
          <cell r="E268">
            <v>1301.25</v>
          </cell>
          <cell r="F268">
            <v>1284.60321558906</v>
          </cell>
          <cell r="G268">
            <v>58092</v>
          </cell>
          <cell r="H268">
            <v>2212</v>
          </cell>
          <cell r="I268">
            <v>74625170</v>
          </cell>
          <cell r="J268">
            <v>24263</v>
          </cell>
          <cell r="K268">
            <v>41.77</v>
          </cell>
          <cell r="L268">
            <v>48</v>
          </cell>
          <cell r="M268">
            <v>46.25</v>
          </cell>
        </row>
        <row r="269">
          <cell r="A269">
            <v>42825</v>
          </cell>
          <cell r="B269">
            <v>1252.3</v>
          </cell>
          <cell r="C269">
            <v>1263.75</v>
          </cell>
          <cell r="D269">
            <v>1243.95</v>
          </cell>
          <cell r="E269">
            <v>1257.8</v>
          </cell>
          <cell r="F269">
            <v>1255.8608357200501</v>
          </cell>
          <cell r="G269">
            <v>13617</v>
          </cell>
          <cell r="H269">
            <v>758</v>
          </cell>
          <cell r="I269">
            <v>17101057</v>
          </cell>
          <cell r="J269">
            <v>2273</v>
          </cell>
          <cell r="K269">
            <v>16.690000000000001</v>
          </cell>
          <cell r="L269">
            <v>19.8</v>
          </cell>
          <cell r="M269">
            <v>5.5</v>
          </cell>
        </row>
        <row r="270">
          <cell r="A270">
            <v>42824</v>
          </cell>
          <cell r="B270">
            <v>1265.55</v>
          </cell>
          <cell r="C270">
            <v>1272.5999999999999</v>
          </cell>
          <cell r="D270">
            <v>1246.3</v>
          </cell>
          <cell r="E270">
            <v>1251.2</v>
          </cell>
          <cell r="F270">
            <v>1261.91788957055</v>
          </cell>
          <cell r="G270">
            <v>20375</v>
          </cell>
          <cell r="H270">
            <v>1329</v>
          </cell>
          <cell r="I270">
            <v>25711577</v>
          </cell>
          <cell r="J270">
            <v>7190</v>
          </cell>
          <cell r="K270">
            <v>35.29</v>
          </cell>
          <cell r="L270">
            <v>26.3</v>
          </cell>
          <cell r="M270">
            <v>-14.35</v>
          </cell>
        </row>
        <row r="271">
          <cell r="A271">
            <v>42823</v>
          </cell>
          <cell r="B271">
            <v>1248</v>
          </cell>
          <cell r="C271">
            <v>1265</v>
          </cell>
          <cell r="D271">
            <v>1242</v>
          </cell>
          <cell r="E271">
            <v>1261.0999999999999</v>
          </cell>
          <cell r="F271">
            <v>1248.5549911339101</v>
          </cell>
          <cell r="G271">
            <v>116737</v>
          </cell>
          <cell r="H271">
            <v>1668</v>
          </cell>
          <cell r="I271">
            <v>145752564</v>
          </cell>
          <cell r="J271">
            <v>96869</v>
          </cell>
          <cell r="K271">
            <v>82.98</v>
          </cell>
          <cell r="L271">
            <v>23</v>
          </cell>
          <cell r="M271">
            <v>13.1</v>
          </cell>
        </row>
        <row r="272">
          <cell r="A272">
            <v>42822</v>
          </cell>
          <cell r="B272">
            <v>1241.45</v>
          </cell>
          <cell r="C272">
            <v>1250.75</v>
          </cell>
          <cell r="D272">
            <v>1239.3</v>
          </cell>
          <cell r="E272">
            <v>1246.55</v>
          </cell>
          <cell r="F272">
            <v>1244.5276542173699</v>
          </cell>
          <cell r="G272">
            <v>11915</v>
          </cell>
          <cell r="H272">
            <v>604</v>
          </cell>
          <cell r="I272">
            <v>14828547</v>
          </cell>
          <cell r="J272">
            <v>4532</v>
          </cell>
          <cell r="K272">
            <v>38.04</v>
          </cell>
          <cell r="L272">
            <v>11.45</v>
          </cell>
          <cell r="M272">
            <v>5.0999999999999996</v>
          </cell>
        </row>
        <row r="273">
          <cell r="A273">
            <v>42821</v>
          </cell>
          <cell r="B273">
            <v>1242.45</v>
          </cell>
          <cell r="C273">
            <v>1248</v>
          </cell>
          <cell r="D273">
            <v>1227.5</v>
          </cell>
          <cell r="E273">
            <v>1239.95</v>
          </cell>
          <cell r="F273">
            <v>1237.9180517463501</v>
          </cell>
          <cell r="G273">
            <v>60526</v>
          </cell>
          <cell r="H273">
            <v>487</v>
          </cell>
          <cell r="I273">
            <v>74926228</v>
          </cell>
          <cell r="J273">
            <v>3287</v>
          </cell>
          <cell r="K273">
            <v>5.43</v>
          </cell>
          <cell r="L273">
            <v>20.5</v>
          </cell>
          <cell r="M273">
            <v>-2.5</v>
          </cell>
        </row>
        <row r="274">
          <cell r="A274">
            <v>42818</v>
          </cell>
          <cell r="B274">
            <v>1239.55</v>
          </cell>
          <cell r="C274">
            <v>1255.95</v>
          </cell>
          <cell r="D274">
            <v>1238</v>
          </cell>
          <cell r="E274">
            <v>1242.8</v>
          </cell>
          <cell r="F274">
            <v>1248.2260894577801</v>
          </cell>
          <cell r="G274">
            <v>20859</v>
          </cell>
          <cell r="H274">
            <v>1220</v>
          </cell>
          <cell r="I274">
            <v>26036748</v>
          </cell>
          <cell r="J274">
            <v>6487</v>
          </cell>
          <cell r="K274">
            <v>31.1</v>
          </cell>
          <cell r="L274">
            <v>17.95</v>
          </cell>
          <cell r="M274">
            <v>3.25</v>
          </cell>
        </row>
        <row r="275">
          <cell r="A275">
            <v>42817</v>
          </cell>
          <cell r="B275">
            <v>1243</v>
          </cell>
          <cell r="C275">
            <v>1245</v>
          </cell>
          <cell r="D275">
            <v>1231.5</v>
          </cell>
          <cell r="E275">
            <v>1239.55</v>
          </cell>
          <cell r="F275">
            <v>1236.4200322312799</v>
          </cell>
          <cell r="G275">
            <v>61431</v>
          </cell>
          <cell r="H275">
            <v>705</v>
          </cell>
          <cell r="I275">
            <v>75954519</v>
          </cell>
          <cell r="J275">
            <v>54408</v>
          </cell>
          <cell r="K275">
            <v>88.57</v>
          </cell>
          <cell r="L275">
            <v>13.5</v>
          </cell>
          <cell r="M275">
            <v>-3.45</v>
          </cell>
        </row>
        <row r="276">
          <cell r="A276">
            <v>42816</v>
          </cell>
          <cell r="B276">
            <v>1247</v>
          </cell>
          <cell r="C276">
            <v>1247</v>
          </cell>
          <cell r="D276">
            <v>1218.5</v>
          </cell>
          <cell r="E276">
            <v>1229.1500000000001</v>
          </cell>
          <cell r="F276">
            <v>1227.5941562048599</v>
          </cell>
          <cell r="G276">
            <v>27003</v>
          </cell>
          <cell r="H276">
            <v>1431</v>
          </cell>
          <cell r="I276">
            <v>33148725</v>
          </cell>
          <cell r="J276">
            <v>9597</v>
          </cell>
          <cell r="K276">
            <v>35.54</v>
          </cell>
          <cell r="L276">
            <v>28.5</v>
          </cell>
          <cell r="M276">
            <v>-17.850000000000001</v>
          </cell>
        </row>
        <row r="277">
          <cell r="A277">
            <v>42815</v>
          </cell>
          <cell r="B277">
            <v>1254.1500000000001</v>
          </cell>
          <cell r="C277">
            <v>1257</v>
          </cell>
          <cell r="D277">
            <v>1241.05</v>
          </cell>
          <cell r="E277">
            <v>1246.7</v>
          </cell>
          <cell r="F277">
            <v>1247.8544475987601</v>
          </cell>
          <cell r="G277">
            <v>16908</v>
          </cell>
          <cell r="H277">
            <v>737</v>
          </cell>
          <cell r="I277">
            <v>21098723</v>
          </cell>
          <cell r="J277">
            <v>6179</v>
          </cell>
          <cell r="K277">
            <v>36.54</v>
          </cell>
          <cell r="L277">
            <v>15.95</v>
          </cell>
          <cell r="M277">
            <v>-7.45</v>
          </cell>
        </row>
        <row r="278">
          <cell r="A278">
            <v>42814</v>
          </cell>
          <cell r="B278">
            <v>1266</v>
          </cell>
          <cell r="C278">
            <v>1266</v>
          </cell>
          <cell r="D278">
            <v>1235</v>
          </cell>
          <cell r="E278">
            <v>1245.75</v>
          </cell>
          <cell r="F278">
            <v>1242.7963965289</v>
          </cell>
          <cell r="G278">
            <v>67990</v>
          </cell>
          <cell r="H278">
            <v>2253</v>
          </cell>
          <cell r="I278">
            <v>84497727</v>
          </cell>
          <cell r="J278">
            <v>35426</v>
          </cell>
          <cell r="K278">
            <v>52.1</v>
          </cell>
          <cell r="L278">
            <v>31</v>
          </cell>
          <cell r="M278">
            <v>-20.25</v>
          </cell>
        </row>
        <row r="279">
          <cell r="A279">
            <v>42811</v>
          </cell>
          <cell r="B279">
            <v>1270</v>
          </cell>
          <cell r="C279">
            <v>1272.75</v>
          </cell>
          <cell r="D279">
            <v>1247.5</v>
          </cell>
          <cell r="E279">
            <v>1261.0999999999999</v>
          </cell>
          <cell r="F279">
            <v>1257.7383184523801</v>
          </cell>
          <cell r="G279">
            <v>13440</v>
          </cell>
          <cell r="H279">
            <v>947</v>
          </cell>
          <cell r="I279">
            <v>16904003</v>
          </cell>
          <cell r="J279">
            <v>3760</v>
          </cell>
          <cell r="K279">
            <v>27.98</v>
          </cell>
          <cell r="L279">
            <v>25.25</v>
          </cell>
          <cell r="M279">
            <v>-8.9</v>
          </cell>
        </row>
        <row r="280">
          <cell r="A280">
            <v>42810</v>
          </cell>
          <cell r="B280">
            <v>1256</v>
          </cell>
          <cell r="C280">
            <v>1270.5</v>
          </cell>
          <cell r="D280">
            <v>1250.7</v>
          </cell>
          <cell r="E280">
            <v>1262.7</v>
          </cell>
          <cell r="F280">
            <v>1260.9350328947301</v>
          </cell>
          <cell r="G280">
            <v>25536</v>
          </cell>
          <cell r="H280">
            <v>1418</v>
          </cell>
          <cell r="I280">
            <v>32199237</v>
          </cell>
          <cell r="J280">
            <v>7726</v>
          </cell>
          <cell r="K280">
            <v>30.26</v>
          </cell>
          <cell r="L280">
            <v>19.8</v>
          </cell>
          <cell r="M280">
            <v>6.7</v>
          </cell>
        </row>
        <row r="281">
          <cell r="A281">
            <v>42809</v>
          </cell>
          <cell r="B281">
            <v>1255</v>
          </cell>
          <cell r="C281">
            <v>1264.9000000000001</v>
          </cell>
          <cell r="D281">
            <v>1248.0999999999999</v>
          </cell>
          <cell r="E281">
            <v>1253.9000000000001</v>
          </cell>
          <cell r="F281">
            <v>1258.0816525585999</v>
          </cell>
          <cell r="G281">
            <v>28707</v>
          </cell>
          <cell r="H281">
            <v>4987</v>
          </cell>
          <cell r="I281">
            <v>36115750</v>
          </cell>
          <cell r="J281">
            <v>12905</v>
          </cell>
          <cell r="K281">
            <v>44.95</v>
          </cell>
          <cell r="L281">
            <v>16.8</v>
          </cell>
          <cell r="M281">
            <v>-1.1000000000000001</v>
          </cell>
        </row>
        <row r="282">
          <cell r="A282">
            <v>42808</v>
          </cell>
          <cell r="B282">
            <v>1208.55</v>
          </cell>
          <cell r="C282">
            <v>1259</v>
          </cell>
          <cell r="D282">
            <v>1206.5</v>
          </cell>
          <cell r="E282">
            <v>1251.8499999999999</v>
          </cell>
          <cell r="F282">
            <v>1234.6624012104201</v>
          </cell>
          <cell r="G282">
            <v>62127</v>
          </cell>
          <cell r="H282">
            <v>3688</v>
          </cell>
          <cell r="I282">
            <v>76705871</v>
          </cell>
          <cell r="J282">
            <v>21581</v>
          </cell>
          <cell r="K282">
            <v>34.74</v>
          </cell>
          <cell r="L282">
            <v>52.5</v>
          </cell>
          <cell r="M282">
            <v>43.3</v>
          </cell>
        </row>
        <row r="283">
          <cell r="A283">
            <v>42804</v>
          </cell>
          <cell r="B283">
            <v>1208.6500000000001</v>
          </cell>
          <cell r="C283">
            <v>1210</v>
          </cell>
          <cell r="D283">
            <v>1195.3499999999999</v>
          </cell>
          <cell r="E283">
            <v>1199.5</v>
          </cell>
          <cell r="F283">
            <v>1200.7594298877</v>
          </cell>
          <cell r="G283">
            <v>13892</v>
          </cell>
          <cell r="H283">
            <v>1183</v>
          </cell>
          <cell r="I283">
            <v>16680950</v>
          </cell>
          <cell r="J283">
            <v>6432</v>
          </cell>
          <cell r="K283">
            <v>46.3</v>
          </cell>
          <cell r="L283">
            <v>14.65</v>
          </cell>
          <cell r="M283">
            <v>-9.15</v>
          </cell>
        </row>
        <row r="284">
          <cell r="A284">
            <v>42803</v>
          </cell>
          <cell r="B284">
            <v>1198.2</v>
          </cell>
          <cell r="C284">
            <v>1210</v>
          </cell>
          <cell r="D284">
            <v>1192.2</v>
          </cell>
          <cell r="E284">
            <v>1203.95</v>
          </cell>
          <cell r="F284">
            <v>1202.5470117596501</v>
          </cell>
          <cell r="G284">
            <v>18623</v>
          </cell>
          <cell r="H284">
            <v>1025</v>
          </cell>
          <cell r="I284">
            <v>22395033</v>
          </cell>
          <cell r="J284">
            <v>8256</v>
          </cell>
          <cell r="K284">
            <v>44.33</v>
          </cell>
          <cell r="L284">
            <v>17.8</v>
          </cell>
          <cell r="M284">
            <v>5.75</v>
          </cell>
        </row>
        <row r="285">
          <cell r="A285">
            <v>42802</v>
          </cell>
          <cell r="B285">
            <v>1192.25</v>
          </cell>
          <cell r="C285">
            <v>1217.75</v>
          </cell>
          <cell r="D285">
            <v>1192</v>
          </cell>
          <cell r="E285">
            <v>1201</v>
          </cell>
          <cell r="F285">
            <v>1200.88189573459</v>
          </cell>
          <cell r="G285">
            <v>21100</v>
          </cell>
          <cell r="H285">
            <v>1316</v>
          </cell>
          <cell r="I285">
            <v>25338608</v>
          </cell>
          <cell r="J285">
            <v>6195</v>
          </cell>
          <cell r="K285">
            <v>29.36</v>
          </cell>
          <cell r="L285">
            <v>25.75</v>
          </cell>
          <cell r="M285">
            <v>8.75</v>
          </cell>
        </row>
        <row r="286">
          <cell r="A286">
            <v>42801</v>
          </cell>
          <cell r="B286">
            <v>1196.0999999999999</v>
          </cell>
          <cell r="C286">
            <v>1218</v>
          </cell>
          <cell r="D286">
            <v>1190</v>
          </cell>
          <cell r="E286">
            <v>1210.8499999999999</v>
          </cell>
          <cell r="F286">
            <v>1207.3318896262599</v>
          </cell>
          <cell r="G286">
            <v>28630</v>
          </cell>
          <cell r="H286">
            <v>1477</v>
          </cell>
          <cell r="I286">
            <v>34565912</v>
          </cell>
          <cell r="J286">
            <v>10845</v>
          </cell>
          <cell r="K286">
            <v>37.880000000000003</v>
          </cell>
          <cell r="L286">
            <v>28</v>
          </cell>
          <cell r="M286">
            <v>14.75</v>
          </cell>
        </row>
        <row r="287">
          <cell r="A287">
            <v>42800</v>
          </cell>
          <cell r="B287">
            <v>1196.45</v>
          </cell>
          <cell r="C287">
            <v>1200.5</v>
          </cell>
          <cell r="D287">
            <v>1184</v>
          </cell>
          <cell r="E287">
            <v>1193.75</v>
          </cell>
          <cell r="F287">
            <v>1192.0704797624601</v>
          </cell>
          <cell r="G287">
            <v>19197</v>
          </cell>
          <cell r="H287">
            <v>948</v>
          </cell>
          <cell r="I287">
            <v>22884177</v>
          </cell>
          <cell r="J287">
            <v>7477</v>
          </cell>
          <cell r="K287">
            <v>38.950000000000003</v>
          </cell>
          <cell r="L287">
            <v>16.5</v>
          </cell>
          <cell r="M287">
            <v>-2.7</v>
          </cell>
        </row>
        <row r="288">
          <cell r="A288">
            <v>42797</v>
          </cell>
          <cell r="B288">
            <v>1202</v>
          </cell>
          <cell r="C288">
            <v>1203.95</v>
          </cell>
          <cell r="D288">
            <v>1186</v>
          </cell>
          <cell r="E288">
            <v>1190.8</v>
          </cell>
          <cell r="F288">
            <v>1193.4193063519399</v>
          </cell>
          <cell r="G288">
            <v>17963</v>
          </cell>
          <cell r="H288">
            <v>1202</v>
          </cell>
          <cell r="I288">
            <v>21437391</v>
          </cell>
          <cell r="J288">
            <v>5680</v>
          </cell>
          <cell r="K288">
            <v>31.62</v>
          </cell>
          <cell r="L288">
            <v>17.95</v>
          </cell>
          <cell r="M288">
            <v>-11.2</v>
          </cell>
        </row>
        <row r="289">
          <cell r="A289">
            <v>42796</v>
          </cell>
          <cell r="B289">
            <v>1222.4000000000001</v>
          </cell>
          <cell r="C289">
            <v>1222.4000000000001</v>
          </cell>
          <cell r="D289">
            <v>1190</v>
          </cell>
          <cell r="E289">
            <v>1196.75</v>
          </cell>
          <cell r="F289">
            <v>1207.81851657022</v>
          </cell>
          <cell r="G289">
            <v>20911</v>
          </cell>
          <cell r="H289">
            <v>1312</v>
          </cell>
          <cell r="I289">
            <v>25256693</v>
          </cell>
          <cell r="J289">
            <v>7536</v>
          </cell>
          <cell r="K289">
            <v>36.04</v>
          </cell>
          <cell r="L289">
            <v>32.4</v>
          </cell>
          <cell r="M289">
            <v>-25.65</v>
          </cell>
        </row>
        <row r="290">
          <cell r="A290">
            <v>42795</v>
          </cell>
          <cell r="B290">
            <v>1216.05</v>
          </cell>
          <cell r="C290">
            <v>1232.8</v>
          </cell>
          <cell r="D290">
            <v>1214</v>
          </cell>
          <cell r="E290">
            <v>1216.9000000000001</v>
          </cell>
          <cell r="F290">
            <v>1221.6320286903299</v>
          </cell>
          <cell r="G290">
            <v>22586</v>
          </cell>
          <cell r="H290">
            <v>1758</v>
          </cell>
          <cell r="I290">
            <v>27591781</v>
          </cell>
          <cell r="J290">
            <v>6222</v>
          </cell>
          <cell r="K290">
            <v>27.55</v>
          </cell>
          <cell r="L290">
            <v>18.8</v>
          </cell>
          <cell r="M290">
            <v>0.85</v>
          </cell>
        </row>
        <row r="291">
          <cell r="A291">
            <v>42794</v>
          </cell>
          <cell r="B291">
            <v>1194.05</v>
          </cell>
          <cell r="C291">
            <v>1210</v>
          </cell>
          <cell r="D291">
            <v>1194.05</v>
          </cell>
          <cell r="E291">
            <v>1206.25</v>
          </cell>
          <cell r="F291">
            <v>1204.19566317311</v>
          </cell>
          <cell r="G291">
            <v>13835</v>
          </cell>
          <cell r="H291">
            <v>974</v>
          </cell>
          <cell r="I291">
            <v>16660047</v>
          </cell>
          <cell r="J291">
            <v>5598</v>
          </cell>
          <cell r="K291">
            <v>40.46</v>
          </cell>
          <cell r="L291">
            <v>15.95</v>
          </cell>
          <cell r="M291">
            <v>12.2</v>
          </cell>
        </row>
        <row r="292">
          <cell r="A292">
            <v>42793</v>
          </cell>
          <cell r="B292">
            <v>1204.55</v>
          </cell>
          <cell r="C292">
            <v>1211</v>
          </cell>
          <cell r="D292">
            <v>1187.45</v>
          </cell>
          <cell r="E292">
            <v>1196.45</v>
          </cell>
          <cell r="F292">
            <v>1198.01272490221</v>
          </cell>
          <cell r="G292">
            <v>19175</v>
          </cell>
          <cell r="H292">
            <v>1196</v>
          </cell>
          <cell r="I292">
            <v>22971894</v>
          </cell>
          <cell r="J292">
            <v>4684</v>
          </cell>
          <cell r="K292">
            <v>24.43</v>
          </cell>
          <cell r="L292">
            <v>23.55</v>
          </cell>
          <cell r="M292">
            <v>-8.1</v>
          </cell>
        </row>
        <row r="293">
          <cell r="A293">
            <v>42789</v>
          </cell>
          <cell r="B293">
            <v>1215</v>
          </cell>
          <cell r="C293">
            <v>1224.5999999999999</v>
          </cell>
          <cell r="D293">
            <v>1197</v>
          </cell>
          <cell r="E293">
            <v>1202.8</v>
          </cell>
          <cell r="F293">
            <v>1212.52595338983</v>
          </cell>
          <cell r="G293">
            <v>13216</v>
          </cell>
          <cell r="H293">
            <v>1099</v>
          </cell>
          <cell r="I293">
            <v>16024743</v>
          </cell>
          <cell r="J293">
            <v>2976</v>
          </cell>
          <cell r="K293">
            <v>22.52</v>
          </cell>
          <cell r="L293">
            <v>27.6</v>
          </cell>
          <cell r="M293">
            <v>-12.2</v>
          </cell>
        </row>
        <row r="294">
          <cell r="A294">
            <v>42788</v>
          </cell>
          <cell r="B294">
            <v>1222.1500000000001</v>
          </cell>
          <cell r="C294">
            <v>1235</v>
          </cell>
          <cell r="D294">
            <v>1207.9000000000001</v>
          </cell>
          <cell r="E294">
            <v>1215.9000000000001</v>
          </cell>
          <cell r="F294">
            <v>1221.1698891625599</v>
          </cell>
          <cell r="G294">
            <v>16240</v>
          </cell>
          <cell r="H294">
            <v>1079</v>
          </cell>
          <cell r="I294">
            <v>19831799</v>
          </cell>
          <cell r="J294">
            <v>3705</v>
          </cell>
          <cell r="K294">
            <v>22.81</v>
          </cell>
          <cell r="L294">
            <v>27.1</v>
          </cell>
          <cell r="M294">
            <v>-6.25</v>
          </cell>
        </row>
        <row r="295">
          <cell r="A295">
            <v>42787</v>
          </cell>
          <cell r="B295">
            <v>1237</v>
          </cell>
          <cell r="C295">
            <v>1237</v>
          </cell>
          <cell r="D295">
            <v>1218.55</v>
          </cell>
          <cell r="E295">
            <v>1223.3499999999999</v>
          </cell>
          <cell r="F295">
            <v>1228.5655458886599</v>
          </cell>
          <cell r="G295">
            <v>30574</v>
          </cell>
          <cell r="H295">
            <v>1654</v>
          </cell>
          <cell r="I295">
            <v>37562163</v>
          </cell>
          <cell r="J295">
            <v>8042</v>
          </cell>
          <cell r="K295">
            <v>26.3</v>
          </cell>
          <cell r="L295">
            <v>18.45</v>
          </cell>
          <cell r="M295">
            <v>-13.65</v>
          </cell>
        </row>
        <row r="296">
          <cell r="A296">
            <v>42786</v>
          </cell>
          <cell r="B296">
            <v>1215</v>
          </cell>
          <cell r="C296">
            <v>1221.95</v>
          </cell>
          <cell r="D296">
            <v>1205.9000000000001</v>
          </cell>
          <cell r="E296">
            <v>1215.95</v>
          </cell>
          <cell r="F296">
            <v>1212.9190042557</v>
          </cell>
          <cell r="G296">
            <v>21853</v>
          </cell>
          <cell r="H296">
            <v>1092</v>
          </cell>
          <cell r="I296">
            <v>26505919</v>
          </cell>
          <cell r="J296">
            <v>6583</v>
          </cell>
          <cell r="K296">
            <v>30.12</v>
          </cell>
          <cell r="L296">
            <v>16.05</v>
          </cell>
          <cell r="M296">
            <v>0.95</v>
          </cell>
        </row>
        <row r="297">
          <cell r="A297">
            <v>42783</v>
          </cell>
          <cell r="B297">
            <v>1215</v>
          </cell>
          <cell r="C297">
            <v>1221</v>
          </cell>
          <cell r="D297">
            <v>1198</v>
          </cell>
          <cell r="E297">
            <v>1212.5999999999999</v>
          </cell>
          <cell r="F297">
            <v>1208.25357864034</v>
          </cell>
          <cell r="G297">
            <v>22285</v>
          </cell>
          <cell r="H297">
            <v>1410</v>
          </cell>
          <cell r="I297">
            <v>26925931</v>
          </cell>
          <cell r="J297">
            <v>4739</v>
          </cell>
          <cell r="K297">
            <v>21.27</v>
          </cell>
          <cell r="L297">
            <v>23</v>
          </cell>
          <cell r="M297">
            <v>-2.4</v>
          </cell>
        </row>
        <row r="298">
          <cell r="A298">
            <v>42782</v>
          </cell>
          <cell r="B298">
            <v>1204.45</v>
          </cell>
          <cell r="C298">
            <v>1214.4000000000001</v>
          </cell>
          <cell r="D298">
            <v>1194.2</v>
          </cell>
          <cell r="E298">
            <v>1208.25</v>
          </cell>
          <cell r="F298">
            <v>1205.2483325393</v>
          </cell>
          <cell r="G298">
            <v>8396</v>
          </cell>
          <cell r="H298">
            <v>430</v>
          </cell>
          <cell r="I298">
            <v>10119265</v>
          </cell>
          <cell r="J298">
            <v>1312</v>
          </cell>
          <cell r="K298">
            <v>15.63</v>
          </cell>
          <cell r="L298">
            <v>20.2</v>
          </cell>
          <cell r="M298">
            <v>3.8</v>
          </cell>
        </row>
        <row r="299">
          <cell r="A299">
            <v>42781</v>
          </cell>
          <cell r="B299">
            <v>1213.2</v>
          </cell>
          <cell r="C299">
            <v>1226.25</v>
          </cell>
          <cell r="D299">
            <v>1192</v>
          </cell>
          <cell r="E299">
            <v>1199.3499999999999</v>
          </cell>
          <cell r="F299">
            <v>1214.5820735427201</v>
          </cell>
          <cell r="G299">
            <v>29833</v>
          </cell>
          <cell r="H299">
            <v>1751</v>
          </cell>
          <cell r="I299">
            <v>36234627</v>
          </cell>
          <cell r="J299">
            <v>7073</v>
          </cell>
          <cell r="K299">
            <v>23.71</v>
          </cell>
          <cell r="L299">
            <v>34.25</v>
          </cell>
          <cell r="M299">
            <v>-13.85</v>
          </cell>
        </row>
        <row r="300">
          <cell r="A300">
            <v>42780</v>
          </cell>
          <cell r="B300">
            <v>1199.4000000000001</v>
          </cell>
          <cell r="C300">
            <v>1218.8</v>
          </cell>
          <cell r="D300">
            <v>1180</v>
          </cell>
          <cell r="E300">
            <v>1213.0999999999999</v>
          </cell>
          <cell r="F300">
            <v>1201.9075730471</v>
          </cell>
          <cell r="G300">
            <v>16770</v>
          </cell>
          <cell r="H300">
            <v>1022</v>
          </cell>
          <cell r="I300">
            <v>20155990</v>
          </cell>
          <cell r="J300">
            <v>5081</v>
          </cell>
          <cell r="K300">
            <v>30.3</v>
          </cell>
          <cell r="L300">
            <v>38.799999999999997</v>
          </cell>
          <cell r="M300">
            <v>13.7</v>
          </cell>
        </row>
        <row r="301">
          <cell r="A301">
            <v>42779</v>
          </cell>
          <cell r="B301">
            <v>1229</v>
          </cell>
          <cell r="C301">
            <v>1229</v>
          </cell>
          <cell r="D301">
            <v>1190</v>
          </cell>
          <cell r="E301">
            <v>1196.2</v>
          </cell>
          <cell r="F301">
            <v>1202.1320478908499</v>
          </cell>
          <cell r="G301">
            <v>14366</v>
          </cell>
          <cell r="H301">
            <v>1087</v>
          </cell>
          <cell r="I301">
            <v>17269829</v>
          </cell>
          <cell r="J301">
            <v>4101</v>
          </cell>
          <cell r="K301">
            <v>28.55</v>
          </cell>
          <cell r="L301">
            <v>39</v>
          </cell>
          <cell r="M301">
            <v>-32.799999999999997</v>
          </cell>
        </row>
        <row r="302">
          <cell r="A302">
            <v>42776</v>
          </cell>
          <cell r="B302">
            <v>1230</v>
          </cell>
          <cell r="C302">
            <v>1230</v>
          </cell>
          <cell r="D302">
            <v>1206.4000000000001</v>
          </cell>
          <cell r="E302">
            <v>1208.3499999999999</v>
          </cell>
          <cell r="F302">
            <v>1213.0965226882799</v>
          </cell>
          <cell r="G302">
            <v>12826</v>
          </cell>
          <cell r="H302">
            <v>863</v>
          </cell>
          <cell r="I302">
            <v>15559176</v>
          </cell>
          <cell r="J302">
            <v>4928</v>
          </cell>
          <cell r="K302">
            <v>38.42</v>
          </cell>
          <cell r="L302">
            <v>23.6</v>
          </cell>
          <cell r="M302">
            <v>-21.65</v>
          </cell>
        </row>
        <row r="303">
          <cell r="A303">
            <v>42775</v>
          </cell>
          <cell r="B303">
            <v>1222</v>
          </cell>
          <cell r="C303">
            <v>1232</v>
          </cell>
          <cell r="D303">
            <v>1206.3</v>
          </cell>
          <cell r="E303">
            <v>1222.05</v>
          </cell>
          <cell r="F303">
            <v>1219.2363663307599</v>
          </cell>
          <cell r="G303">
            <v>20244</v>
          </cell>
          <cell r="H303">
            <v>1215</v>
          </cell>
          <cell r="I303">
            <v>24682221</v>
          </cell>
          <cell r="J303">
            <v>3245</v>
          </cell>
          <cell r="K303">
            <v>16.03</v>
          </cell>
          <cell r="L303">
            <v>25.7</v>
          </cell>
          <cell r="M303">
            <v>0.05</v>
          </cell>
        </row>
        <row r="304">
          <cell r="A304">
            <v>42774</v>
          </cell>
          <cell r="B304">
            <v>1230.75</v>
          </cell>
          <cell r="C304">
            <v>1258.8499999999999</v>
          </cell>
          <cell r="D304">
            <v>1205</v>
          </cell>
          <cell r="E304">
            <v>1220.3</v>
          </cell>
          <cell r="F304">
            <v>1237.41897616091</v>
          </cell>
          <cell r="G304">
            <v>113553</v>
          </cell>
          <cell r="H304">
            <v>6610</v>
          </cell>
          <cell r="I304">
            <v>140512637</v>
          </cell>
          <cell r="J304">
            <v>13236</v>
          </cell>
          <cell r="K304">
            <v>11.66</v>
          </cell>
          <cell r="L304">
            <v>53.85</v>
          </cell>
          <cell r="M304">
            <v>-10.45</v>
          </cell>
        </row>
        <row r="305">
          <cell r="A305">
            <v>42773</v>
          </cell>
          <cell r="B305">
            <v>1232</v>
          </cell>
          <cell r="C305">
            <v>1242.25</v>
          </cell>
          <cell r="D305">
            <v>1213</v>
          </cell>
          <cell r="E305">
            <v>1230.9000000000001</v>
          </cell>
          <cell r="F305">
            <v>1232.00141805454</v>
          </cell>
          <cell r="G305">
            <v>33144</v>
          </cell>
          <cell r="H305">
            <v>1861</v>
          </cell>
          <cell r="I305">
            <v>40833455</v>
          </cell>
          <cell r="J305">
            <v>8386</v>
          </cell>
          <cell r="K305">
            <v>25.3</v>
          </cell>
          <cell r="L305">
            <v>29.25</v>
          </cell>
          <cell r="M305">
            <v>-1.1000000000000001</v>
          </cell>
        </row>
        <row r="306">
          <cell r="A306">
            <v>42772</v>
          </cell>
          <cell r="B306">
            <v>1188</v>
          </cell>
          <cell r="C306">
            <v>1236</v>
          </cell>
          <cell r="D306">
            <v>1188</v>
          </cell>
          <cell r="E306">
            <v>1222.8</v>
          </cell>
          <cell r="F306">
            <v>1222.4790997314301</v>
          </cell>
          <cell r="G306">
            <v>60693</v>
          </cell>
          <cell r="H306">
            <v>2675</v>
          </cell>
          <cell r="I306">
            <v>74195924</v>
          </cell>
          <cell r="J306">
            <v>23556</v>
          </cell>
          <cell r="K306">
            <v>38.81</v>
          </cell>
          <cell r="L306">
            <v>48</v>
          </cell>
          <cell r="M306">
            <v>34.799999999999997</v>
          </cell>
        </row>
        <row r="307">
          <cell r="A307">
            <v>42769</v>
          </cell>
          <cell r="B307">
            <v>1169.95</v>
          </cell>
          <cell r="C307">
            <v>1190.5999999999999</v>
          </cell>
          <cell r="D307">
            <v>1165</v>
          </cell>
          <cell r="E307">
            <v>1187.0999999999999</v>
          </cell>
          <cell r="F307">
            <v>1179.2821345043101</v>
          </cell>
          <cell r="G307">
            <v>20951</v>
          </cell>
          <cell r="H307">
            <v>1384</v>
          </cell>
          <cell r="I307">
            <v>24707140</v>
          </cell>
          <cell r="J307">
            <v>5946</v>
          </cell>
          <cell r="K307">
            <v>28.38</v>
          </cell>
          <cell r="L307">
            <v>25.6</v>
          </cell>
          <cell r="M307">
            <v>17.149999999999999</v>
          </cell>
        </row>
        <row r="308">
          <cell r="A308">
            <v>42768</v>
          </cell>
          <cell r="B308">
            <v>1169</v>
          </cell>
          <cell r="C308">
            <v>1172</v>
          </cell>
          <cell r="D308">
            <v>1155.0999999999999</v>
          </cell>
          <cell r="E308">
            <v>1168.3499999999999</v>
          </cell>
          <cell r="F308">
            <v>1164.18040308747</v>
          </cell>
          <cell r="G308">
            <v>23320</v>
          </cell>
          <cell r="H308">
            <v>1591</v>
          </cell>
          <cell r="I308">
            <v>27148687</v>
          </cell>
          <cell r="J308">
            <v>5645</v>
          </cell>
          <cell r="K308">
            <v>24.21</v>
          </cell>
          <cell r="L308">
            <v>16.899999999999999</v>
          </cell>
          <cell r="M308">
            <v>-0.65</v>
          </cell>
        </row>
        <row r="309">
          <cell r="A309">
            <v>42767</v>
          </cell>
          <cell r="B309">
            <v>1141</v>
          </cell>
          <cell r="C309">
            <v>1176.55</v>
          </cell>
          <cell r="D309">
            <v>1135</v>
          </cell>
          <cell r="E309">
            <v>1169.25</v>
          </cell>
          <cell r="F309">
            <v>1155.27264456126</v>
          </cell>
          <cell r="G309">
            <v>19784</v>
          </cell>
          <cell r="H309">
            <v>1308</v>
          </cell>
          <cell r="I309">
            <v>22855914</v>
          </cell>
          <cell r="J309">
            <v>4313</v>
          </cell>
          <cell r="K309">
            <v>21.8</v>
          </cell>
          <cell r="L309">
            <v>41.55</v>
          </cell>
          <cell r="M309">
            <v>28.25</v>
          </cell>
        </row>
        <row r="310">
          <cell r="A310">
            <v>42766</v>
          </cell>
          <cell r="B310">
            <v>1171.95</v>
          </cell>
          <cell r="C310">
            <v>1177.1500000000001</v>
          </cell>
          <cell r="D310">
            <v>1138.05</v>
          </cell>
          <cell r="E310">
            <v>1148.8499999999999</v>
          </cell>
          <cell r="F310">
            <v>1159.9704994589599</v>
          </cell>
          <cell r="G310">
            <v>17559</v>
          </cell>
          <cell r="H310">
            <v>1248</v>
          </cell>
          <cell r="I310">
            <v>20367922</v>
          </cell>
          <cell r="J310">
            <v>5159</v>
          </cell>
          <cell r="K310">
            <v>29.38</v>
          </cell>
          <cell r="L310">
            <v>39.1</v>
          </cell>
          <cell r="M310">
            <v>-23.1</v>
          </cell>
        </row>
        <row r="311">
          <cell r="A311">
            <v>42765</v>
          </cell>
          <cell r="B311">
            <v>1175.2</v>
          </cell>
          <cell r="C311">
            <v>1185.25</v>
          </cell>
          <cell r="D311">
            <v>1172</v>
          </cell>
          <cell r="E311">
            <v>1176.8499999999999</v>
          </cell>
          <cell r="F311">
            <v>1177.8570789389501</v>
          </cell>
          <cell r="G311">
            <v>15645</v>
          </cell>
          <cell r="H311">
            <v>946</v>
          </cell>
          <cell r="I311">
            <v>18427574</v>
          </cell>
          <cell r="J311">
            <v>3384</v>
          </cell>
          <cell r="K311">
            <v>21.63</v>
          </cell>
          <cell r="L311">
            <v>13.25</v>
          </cell>
          <cell r="M311">
            <v>1.65</v>
          </cell>
        </row>
        <row r="312">
          <cell r="A312">
            <v>42762</v>
          </cell>
          <cell r="B312">
            <v>1187.05</v>
          </cell>
          <cell r="C312">
            <v>1194.6500000000001</v>
          </cell>
          <cell r="D312">
            <v>1170</v>
          </cell>
          <cell r="E312">
            <v>1185.05</v>
          </cell>
          <cell r="F312">
            <v>1182.15474201095</v>
          </cell>
          <cell r="G312">
            <v>38897</v>
          </cell>
          <cell r="H312">
            <v>2125</v>
          </cell>
          <cell r="I312">
            <v>45982273</v>
          </cell>
          <cell r="J312">
            <v>10336</v>
          </cell>
          <cell r="K312">
            <v>26.57</v>
          </cell>
          <cell r="L312">
            <v>24.65</v>
          </cell>
          <cell r="M312">
            <v>-2</v>
          </cell>
        </row>
        <row r="313">
          <cell r="A313">
            <v>42760</v>
          </cell>
          <cell r="B313">
            <v>1180</v>
          </cell>
          <cell r="C313">
            <v>1186</v>
          </cell>
          <cell r="D313">
            <v>1168.55</v>
          </cell>
          <cell r="E313">
            <v>1180.95</v>
          </cell>
          <cell r="F313">
            <v>1180.7158651883001</v>
          </cell>
          <cell r="G313">
            <v>31837</v>
          </cell>
          <cell r="H313">
            <v>1789</v>
          </cell>
          <cell r="I313">
            <v>37590451</v>
          </cell>
          <cell r="J313">
            <v>14161</v>
          </cell>
          <cell r="K313">
            <v>44.48</v>
          </cell>
          <cell r="L313">
            <v>17.45</v>
          </cell>
          <cell r="M313">
            <v>0.95</v>
          </cell>
        </row>
        <row r="314">
          <cell r="A314">
            <v>42759</v>
          </cell>
          <cell r="B314">
            <v>1166.4000000000001</v>
          </cell>
          <cell r="C314">
            <v>1172.45</v>
          </cell>
          <cell r="D314">
            <v>1149</v>
          </cell>
          <cell r="E314">
            <v>1163.25</v>
          </cell>
          <cell r="F314">
            <v>1157.2810372926799</v>
          </cell>
          <cell r="G314">
            <v>20862</v>
          </cell>
          <cell r="H314">
            <v>2838</v>
          </cell>
          <cell r="I314">
            <v>24143197</v>
          </cell>
          <cell r="J314">
            <v>7171</v>
          </cell>
          <cell r="K314">
            <v>34.369999999999997</v>
          </cell>
          <cell r="L314">
            <v>23.45</v>
          </cell>
          <cell r="M314">
            <v>-3.15</v>
          </cell>
        </row>
        <row r="315">
          <cell r="A315">
            <v>42758</v>
          </cell>
          <cell r="B315">
            <v>1161.0999999999999</v>
          </cell>
          <cell r="C315">
            <v>1166.8</v>
          </cell>
          <cell r="D315">
            <v>1150</v>
          </cell>
          <cell r="E315">
            <v>1158.5999999999999</v>
          </cell>
          <cell r="F315">
            <v>1160.3579541123499</v>
          </cell>
          <cell r="G315">
            <v>13119</v>
          </cell>
          <cell r="H315">
            <v>814</v>
          </cell>
          <cell r="I315">
            <v>15222736</v>
          </cell>
          <cell r="J315">
            <v>4502</v>
          </cell>
          <cell r="K315">
            <v>34.32</v>
          </cell>
          <cell r="L315">
            <v>16.8</v>
          </cell>
          <cell r="M315">
            <v>-2.5</v>
          </cell>
        </row>
        <row r="316">
          <cell r="A316">
            <v>42755</v>
          </cell>
          <cell r="B316">
            <v>1180</v>
          </cell>
          <cell r="C316">
            <v>1181.5</v>
          </cell>
          <cell r="D316">
            <v>1147.55</v>
          </cell>
          <cell r="E316">
            <v>1155.6500000000001</v>
          </cell>
          <cell r="F316">
            <v>1164.96533487186</v>
          </cell>
          <cell r="G316">
            <v>20799</v>
          </cell>
          <cell r="H316">
            <v>1306</v>
          </cell>
          <cell r="I316">
            <v>24230114</v>
          </cell>
          <cell r="J316">
            <v>6484</v>
          </cell>
          <cell r="K316">
            <v>31.17</v>
          </cell>
          <cell r="L316">
            <v>33.950000000000003</v>
          </cell>
          <cell r="M316">
            <v>-24.35</v>
          </cell>
        </row>
        <row r="317">
          <cell r="A317">
            <v>42754</v>
          </cell>
          <cell r="B317">
            <v>1172</v>
          </cell>
          <cell r="C317">
            <v>1198</v>
          </cell>
          <cell r="D317">
            <v>1172</v>
          </cell>
          <cell r="E317">
            <v>1181.75</v>
          </cell>
          <cell r="F317">
            <v>1181.5123557793099</v>
          </cell>
          <cell r="G317">
            <v>23835</v>
          </cell>
          <cell r="H317">
            <v>1285</v>
          </cell>
          <cell r="I317">
            <v>28161347</v>
          </cell>
          <cell r="J317">
            <v>10004</v>
          </cell>
          <cell r="K317">
            <v>41.97</v>
          </cell>
          <cell r="L317">
            <v>26</v>
          </cell>
          <cell r="M317">
            <v>9.75</v>
          </cell>
        </row>
        <row r="318">
          <cell r="A318">
            <v>42753</v>
          </cell>
          <cell r="B318">
            <v>1173</v>
          </cell>
          <cell r="C318">
            <v>1199.55</v>
          </cell>
          <cell r="D318">
            <v>1173</v>
          </cell>
          <cell r="E318">
            <v>1192.7</v>
          </cell>
          <cell r="F318">
            <v>1189.7541209548399</v>
          </cell>
          <cell r="G318">
            <v>18139</v>
          </cell>
          <cell r="H318">
            <v>1247</v>
          </cell>
          <cell r="I318">
            <v>21580950</v>
          </cell>
          <cell r="J318">
            <v>8594</v>
          </cell>
          <cell r="K318">
            <v>47.38</v>
          </cell>
          <cell r="L318">
            <v>26.55</v>
          </cell>
          <cell r="M318">
            <v>19.7</v>
          </cell>
        </row>
        <row r="319">
          <cell r="A319">
            <v>42752</v>
          </cell>
          <cell r="B319">
            <v>1178</v>
          </cell>
          <cell r="C319">
            <v>1182</v>
          </cell>
          <cell r="D319">
            <v>1168</v>
          </cell>
          <cell r="E319">
            <v>1172.55</v>
          </cell>
          <cell r="F319">
            <v>1175.41280661563</v>
          </cell>
          <cell r="G319">
            <v>17897</v>
          </cell>
          <cell r="H319">
            <v>922</v>
          </cell>
          <cell r="I319">
            <v>21036363</v>
          </cell>
          <cell r="J319">
            <v>3989</v>
          </cell>
          <cell r="K319">
            <v>22.29</v>
          </cell>
          <cell r="L319">
            <v>14</v>
          </cell>
          <cell r="M319">
            <v>-5.45</v>
          </cell>
        </row>
        <row r="320">
          <cell r="A320">
            <v>42751</v>
          </cell>
          <cell r="B320">
            <v>1185</v>
          </cell>
          <cell r="C320">
            <v>1190</v>
          </cell>
          <cell r="D320">
            <v>1166.6500000000001</v>
          </cell>
          <cell r="E320">
            <v>1177.8499999999999</v>
          </cell>
          <cell r="F320">
            <v>1180.47172801539</v>
          </cell>
          <cell r="G320">
            <v>53003</v>
          </cell>
          <cell r="H320">
            <v>2342</v>
          </cell>
          <cell r="I320">
            <v>62568543</v>
          </cell>
          <cell r="J320">
            <v>16869</v>
          </cell>
          <cell r="K320">
            <v>31.83</v>
          </cell>
          <cell r="L320">
            <v>23.35</v>
          </cell>
          <cell r="M320">
            <v>-7.15</v>
          </cell>
        </row>
        <row r="321">
          <cell r="A321">
            <v>42748</v>
          </cell>
          <cell r="B321">
            <v>1183.8</v>
          </cell>
          <cell r="C321">
            <v>1185.5</v>
          </cell>
          <cell r="D321">
            <v>1170</v>
          </cell>
          <cell r="E321">
            <v>1176.5999999999999</v>
          </cell>
          <cell r="F321">
            <v>1177.11763544018</v>
          </cell>
          <cell r="G321">
            <v>35440</v>
          </cell>
          <cell r="H321">
            <v>1910</v>
          </cell>
          <cell r="I321">
            <v>41717049</v>
          </cell>
          <cell r="J321">
            <v>6669</v>
          </cell>
          <cell r="K321">
            <v>18.82</v>
          </cell>
          <cell r="L321">
            <v>15.5</v>
          </cell>
          <cell r="M321">
            <v>-7.2</v>
          </cell>
        </row>
        <row r="322">
          <cell r="A322">
            <v>42747</v>
          </cell>
          <cell r="B322">
            <v>1177.45</v>
          </cell>
          <cell r="C322">
            <v>1188</v>
          </cell>
          <cell r="D322">
            <v>1166.8</v>
          </cell>
          <cell r="E322">
            <v>1179.0999999999999</v>
          </cell>
          <cell r="F322">
            <v>1177.8018696069</v>
          </cell>
          <cell r="G322">
            <v>20860</v>
          </cell>
          <cell r="H322">
            <v>1349</v>
          </cell>
          <cell r="I322">
            <v>24568947</v>
          </cell>
          <cell r="J322">
            <v>4444</v>
          </cell>
          <cell r="K322">
            <v>21.3</v>
          </cell>
          <cell r="L322">
            <v>21.2</v>
          </cell>
          <cell r="M322">
            <v>1.65</v>
          </cell>
        </row>
        <row r="323">
          <cell r="A323">
            <v>42746</v>
          </cell>
          <cell r="B323">
            <v>1175</v>
          </cell>
          <cell r="C323">
            <v>1180.5</v>
          </cell>
          <cell r="D323">
            <v>1157.6500000000001</v>
          </cell>
          <cell r="E323">
            <v>1177.5</v>
          </cell>
          <cell r="F323">
            <v>1172.22028734526</v>
          </cell>
          <cell r="G323">
            <v>31182</v>
          </cell>
          <cell r="H323">
            <v>1769</v>
          </cell>
          <cell r="I323">
            <v>36552173</v>
          </cell>
          <cell r="J323">
            <v>11890</v>
          </cell>
          <cell r="K323">
            <v>38.130000000000003</v>
          </cell>
          <cell r="L323">
            <v>22.85</v>
          </cell>
          <cell r="M323">
            <v>2.5</v>
          </cell>
        </row>
        <row r="324">
          <cell r="A324">
            <v>42745</v>
          </cell>
          <cell r="B324">
            <v>1156.55</v>
          </cell>
          <cell r="C324">
            <v>1176.95</v>
          </cell>
          <cell r="D324">
            <v>1147</v>
          </cell>
          <cell r="E324">
            <v>1170.4000000000001</v>
          </cell>
          <cell r="F324">
            <v>1164.88110462792</v>
          </cell>
          <cell r="G324">
            <v>25022</v>
          </cell>
          <cell r="H324">
            <v>1689</v>
          </cell>
          <cell r="I324">
            <v>29147655</v>
          </cell>
          <cell r="J324">
            <v>6707</v>
          </cell>
          <cell r="K324">
            <v>26.8</v>
          </cell>
          <cell r="L324">
            <v>29.95</v>
          </cell>
          <cell r="M324">
            <v>13.85</v>
          </cell>
        </row>
        <row r="325">
          <cell r="A325">
            <v>42744</v>
          </cell>
          <cell r="B325">
            <v>1170</v>
          </cell>
          <cell r="C325">
            <v>1182.3499999999999</v>
          </cell>
          <cell r="D325">
            <v>1145.2</v>
          </cell>
          <cell r="E325">
            <v>1151.05</v>
          </cell>
          <cell r="F325">
            <v>1164.7536118703599</v>
          </cell>
          <cell r="G325">
            <v>28171</v>
          </cell>
          <cell r="H325">
            <v>1945</v>
          </cell>
          <cell r="I325">
            <v>32812274</v>
          </cell>
          <cell r="J325">
            <v>9591</v>
          </cell>
          <cell r="K325">
            <v>34.049999999999997</v>
          </cell>
          <cell r="L325">
            <v>37.15</v>
          </cell>
          <cell r="M325">
            <v>-18.95</v>
          </cell>
        </row>
        <row r="326">
          <cell r="A326">
            <v>42741</v>
          </cell>
          <cell r="B326">
            <v>1149.45</v>
          </cell>
          <cell r="C326">
            <v>1173.8</v>
          </cell>
          <cell r="D326">
            <v>1149.45</v>
          </cell>
          <cell r="E326">
            <v>1164.2</v>
          </cell>
          <cell r="F326">
            <v>1164.56423041894</v>
          </cell>
          <cell r="G326">
            <v>43920</v>
          </cell>
          <cell r="H326">
            <v>2135</v>
          </cell>
          <cell r="I326">
            <v>51147661</v>
          </cell>
          <cell r="J326">
            <v>12241</v>
          </cell>
          <cell r="K326">
            <v>27.87</v>
          </cell>
          <cell r="L326">
            <v>24.35</v>
          </cell>
          <cell r="M326">
            <v>14.75</v>
          </cell>
        </row>
        <row r="327">
          <cell r="A327">
            <v>42740</v>
          </cell>
          <cell r="B327">
            <v>1129</v>
          </cell>
          <cell r="C327">
            <v>1145</v>
          </cell>
          <cell r="D327">
            <v>1128.7</v>
          </cell>
          <cell r="E327">
            <v>1141.1500000000001</v>
          </cell>
          <cell r="F327">
            <v>1138.0029618513499</v>
          </cell>
          <cell r="G327">
            <v>25322</v>
          </cell>
          <cell r="H327">
            <v>1698</v>
          </cell>
          <cell r="I327">
            <v>28816511</v>
          </cell>
          <cell r="J327">
            <v>5692</v>
          </cell>
          <cell r="K327">
            <v>22.48</v>
          </cell>
          <cell r="L327">
            <v>16.3</v>
          </cell>
          <cell r="M327">
            <v>12.15</v>
          </cell>
        </row>
        <row r="328">
          <cell r="A328">
            <v>42739</v>
          </cell>
          <cell r="B328">
            <v>1112.1500000000001</v>
          </cell>
          <cell r="C328">
            <v>1128</v>
          </cell>
          <cell r="D328">
            <v>1111.25</v>
          </cell>
          <cell r="E328">
            <v>1121.3499999999999</v>
          </cell>
          <cell r="F328">
            <v>1121.06525127653</v>
          </cell>
          <cell r="G328">
            <v>18605</v>
          </cell>
          <cell r="H328">
            <v>978</v>
          </cell>
          <cell r="I328">
            <v>20857419</v>
          </cell>
          <cell r="J328">
            <v>2575</v>
          </cell>
          <cell r="K328">
            <v>13.84</v>
          </cell>
          <cell r="L328">
            <v>16.75</v>
          </cell>
          <cell r="M328">
            <v>9.1999999999999993</v>
          </cell>
        </row>
        <row r="329">
          <cell r="A329">
            <v>42738</v>
          </cell>
          <cell r="B329">
            <v>1119.55</v>
          </cell>
          <cell r="C329">
            <v>1127.25</v>
          </cell>
          <cell r="D329">
            <v>1107</v>
          </cell>
          <cell r="E329">
            <v>1109.8</v>
          </cell>
          <cell r="F329">
            <v>1119.32398560615</v>
          </cell>
          <cell r="G329">
            <v>8059</v>
          </cell>
          <cell r="H329">
            <v>788</v>
          </cell>
          <cell r="I329">
            <v>9020632</v>
          </cell>
          <cell r="J329">
            <v>1290</v>
          </cell>
          <cell r="K329">
            <v>16.010000000000002</v>
          </cell>
          <cell r="L329">
            <v>20.25</v>
          </cell>
          <cell r="M329">
            <v>-9.75</v>
          </cell>
        </row>
        <row r="330">
          <cell r="A330">
            <v>42737</v>
          </cell>
          <cell r="B330">
            <v>1147</v>
          </cell>
          <cell r="C330">
            <v>1147</v>
          </cell>
          <cell r="D330">
            <v>1113.5</v>
          </cell>
          <cell r="E330">
            <v>1119.8499999999999</v>
          </cell>
          <cell r="F330">
            <v>1120.6484033245799</v>
          </cell>
          <cell r="G330">
            <v>9144</v>
          </cell>
          <cell r="H330">
            <v>639</v>
          </cell>
          <cell r="I330">
            <v>10247209</v>
          </cell>
          <cell r="J330">
            <v>1833</v>
          </cell>
          <cell r="K330">
            <v>20.05</v>
          </cell>
          <cell r="L330">
            <v>33.5</v>
          </cell>
          <cell r="M330">
            <v>-27.15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B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1344</v>
          </cell>
          <cell r="C2">
            <v>1366.8</v>
          </cell>
          <cell r="D2">
            <v>1343.05</v>
          </cell>
          <cell r="E2">
            <v>1355</v>
          </cell>
          <cell r="F2">
            <v>1352.63682046596</v>
          </cell>
          <cell r="G2">
            <v>2189</v>
          </cell>
          <cell r="H2">
            <v>272</v>
          </cell>
          <cell r="I2">
            <v>2960922</v>
          </cell>
          <cell r="J2">
            <v>523</v>
          </cell>
          <cell r="K2">
            <v>23.89</v>
          </cell>
          <cell r="L2">
            <v>23.75</v>
          </cell>
          <cell r="M2">
            <v>11</v>
          </cell>
        </row>
        <row r="3">
          <cell r="A3">
            <v>43217</v>
          </cell>
          <cell r="B3">
            <v>1349</v>
          </cell>
          <cell r="C3">
            <v>1375.7</v>
          </cell>
          <cell r="D3">
            <v>1335.45</v>
          </cell>
          <cell r="E3">
            <v>1341.95</v>
          </cell>
          <cell r="F3">
            <v>1354.4443329989899</v>
          </cell>
          <cell r="G3">
            <v>3988</v>
          </cell>
          <cell r="H3">
            <v>430</v>
          </cell>
          <cell r="I3">
            <v>5401524</v>
          </cell>
          <cell r="J3">
            <v>1257</v>
          </cell>
          <cell r="K3">
            <v>31.52</v>
          </cell>
          <cell r="L3">
            <v>40.25</v>
          </cell>
          <cell r="M3">
            <v>-7.05</v>
          </cell>
        </row>
        <row r="4">
          <cell r="A4">
            <v>43216</v>
          </cell>
          <cell r="B4">
            <v>1355</v>
          </cell>
          <cell r="C4">
            <v>1380</v>
          </cell>
          <cell r="D4">
            <v>1329.05</v>
          </cell>
          <cell r="E4">
            <v>1348.15</v>
          </cell>
          <cell r="F4">
            <v>1361.9548458638201</v>
          </cell>
          <cell r="G4">
            <v>22545</v>
          </cell>
          <cell r="H4">
            <v>1073</v>
          </cell>
          <cell r="I4">
            <v>30705272</v>
          </cell>
          <cell r="J4">
            <v>13999</v>
          </cell>
          <cell r="K4">
            <v>62.09</v>
          </cell>
          <cell r="L4">
            <v>50.95</v>
          </cell>
          <cell r="M4">
            <v>-6.85</v>
          </cell>
        </row>
        <row r="5">
          <cell r="A5">
            <v>43215</v>
          </cell>
          <cell r="B5">
            <v>1344.85</v>
          </cell>
          <cell r="C5">
            <v>1378</v>
          </cell>
          <cell r="D5">
            <v>1315.7</v>
          </cell>
          <cell r="E5">
            <v>1345.1</v>
          </cell>
          <cell r="F5">
            <v>1364.8595747637501</v>
          </cell>
          <cell r="G5">
            <v>86352</v>
          </cell>
          <cell r="H5">
            <v>1735</v>
          </cell>
          <cell r="I5">
            <v>117858354</v>
          </cell>
          <cell r="J5">
            <v>71501</v>
          </cell>
          <cell r="K5">
            <v>82.8</v>
          </cell>
          <cell r="L5">
            <v>62.3</v>
          </cell>
          <cell r="M5">
            <v>0.25</v>
          </cell>
        </row>
        <row r="6">
          <cell r="A6">
            <v>43214</v>
          </cell>
          <cell r="B6">
            <v>1332</v>
          </cell>
          <cell r="C6">
            <v>1370</v>
          </cell>
          <cell r="D6">
            <v>1332</v>
          </cell>
          <cell r="E6">
            <v>1359.6</v>
          </cell>
          <cell r="F6">
            <v>1351.4088590911599</v>
          </cell>
          <cell r="G6">
            <v>17451</v>
          </cell>
          <cell r="H6">
            <v>1279</v>
          </cell>
          <cell r="I6">
            <v>23583436</v>
          </cell>
          <cell r="J6">
            <v>6574</v>
          </cell>
          <cell r="K6">
            <v>37.67</v>
          </cell>
          <cell r="L6">
            <v>38</v>
          </cell>
          <cell r="M6">
            <v>27.6</v>
          </cell>
        </row>
        <row r="7">
          <cell r="A7">
            <v>43213</v>
          </cell>
          <cell r="B7">
            <v>1284.95</v>
          </cell>
          <cell r="C7">
            <v>1349.95</v>
          </cell>
          <cell r="D7">
            <v>1267</v>
          </cell>
          <cell r="E7">
            <v>1332.65</v>
          </cell>
          <cell r="F7">
            <v>1330.31919966491</v>
          </cell>
          <cell r="G7">
            <v>31037</v>
          </cell>
          <cell r="H7">
            <v>3133</v>
          </cell>
          <cell r="I7">
            <v>41289117</v>
          </cell>
          <cell r="J7">
            <v>9502</v>
          </cell>
          <cell r="K7">
            <v>30.62</v>
          </cell>
          <cell r="L7">
            <v>82.95</v>
          </cell>
          <cell r="M7">
            <v>47.7</v>
          </cell>
        </row>
        <row r="8">
          <cell r="A8">
            <v>43210</v>
          </cell>
          <cell r="B8">
            <v>1252</v>
          </cell>
          <cell r="C8">
            <v>1299</v>
          </cell>
          <cell r="D8">
            <v>1248.3499999999999</v>
          </cell>
          <cell r="E8">
            <v>1281.3499999999999</v>
          </cell>
          <cell r="F8">
            <v>1257.2700768444299</v>
          </cell>
          <cell r="G8">
            <v>30321</v>
          </cell>
          <cell r="H8">
            <v>911</v>
          </cell>
          <cell r="I8">
            <v>38121686</v>
          </cell>
          <cell r="J8">
            <v>26999</v>
          </cell>
          <cell r="K8">
            <v>89.04</v>
          </cell>
          <cell r="L8">
            <v>50.65</v>
          </cell>
          <cell r="M8">
            <v>29.35</v>
          </cell>
        </row>
        <row r="9">
          <cell r="A9">
            <v>43209</v>
          </cell>
          <cell r="B9">
            <v>1259.75</v>
          </cell>
          <cell r="C9">
            <v>1270</v>
          </cell>
          <cell r="D9">
            <v>1245</v>
          </cell>
          <cell r="E9">
            <v>1249</v>
          </cell>
          <cell r="F9">
            <v>1256.24520922956</v>
          </cell>
          <cell r="G9">
            <v>5114</v>
          </cell>
          <cell r="H9">
            <v>538</v>
          </cell>
          <cell r="I9">
            <v>6424438</v>
          </cell>
          <cell r="J9">
            <v>2249</v>
          </cell>
          <cell r="K9">
            <v>43.98</v>
          </cell>
          <cell r="L9">
            <v>25</v>
          </cell>
          <cell r="M9">
            <v>-10.75</v>
          </cell>
        </row>
        <row r="10">
          <cell r="A10">
            <v>43208</v>
          </cell>
          <cell r="B10">
            <v>1268.45</v>
          </cell>
          <cell r="C10">
            <v>1274.4000000000001</v>
          </cell>
          <cell r="D10">
            <v>1255</v>
          </cell>
          <cell r="E10">
            <v>1256.6500000000001</v>
          </cell>
          <cell r="F10">
            <v>1261.61966961198</v>
          </cell>
          <cell r="G10">
            <v>2603</v>
          </cell>
          <cell r="H10">
            <v>322</v>
          </cell>
          <cell r="I10">
            <v>3283996</v>
          </cell>
          <cell r="J10">
            <v>1407</v>
          </cell>
          <cell r="K10">
            <v>54.05</v>
          </cell>
          <cell r="L10">
            <v>19.399999999999999</v>
          </cell>
          <cell r="M10">
            <v>-11.8</v>
          </cell>
        </row>
        <row r="11">
          <cell r="A11">
            <v>43207</v>
          </cell>
          <cell r="B11">
            <v>1265</v>
          </cell>
          <cell r="C11">
            <v>1276.6500000000001</v>
          </cell>
          <cell r="D11">
            <v>1257</v>
          </cell>
          <cell r="E11">
            <v>1262.8</v>
          </cell>
          <cell r="F11">
            <v>1266.97388724035</v>
          </cell>
          <cell r="G11">
            <v>3370</v>
          </cell>
          <cell r="H11">
            <v>358</v>
          </cell>
          <cell r="I11">
            <v>4269702</v>
          </cell>
          <cell r="J11">
            <v>1608</v>
          </cell>
          <cell r="K11">
            <v>47.72</v>
          </cell>
          <cell r="L11">
            <v>19.649999999999999</v>
          </cell>
          <cell r="M11">
            <v>-2.2000000000000002</v>
          </cell>
        </row>
        <row r="12">
          <cell r="A12">
            <v>43206</v>
          </cell>
          <cell r="B12">
            <v>1271.7</v>
          </cell>
          <cell r="C12">
            <v>1276.5999999999999</v>
          </cell>
          <cell r="D12">
            <v>1251.05</v>
          </cell>
          <cell r="E12">
            <v>1258.9000000000001</v>
          </cell>
          <cell r="F12">
            <v>1262.70582460732</v>
          </cell>
          <cell r="G12">
            <v>6112</v>
          </cell>
          <cell r="H12">
            <v>908</v>
          </cell>
          <cell r="I12">
            <v>7717658</v>
          </cell>
          <cell r="J12">
            <v>3149</v>
          </cell>
          <cell r="K12">
            <v>51.52</v>
          </cell>
          <cell r="L12">
            <v>25.55</v>
          </cell>
          <cell r="M12">
            <v>-12.8</v>
          </cell>
        </row>
        <row r="13">
          <cell r="A13">
            <v>43203</v>
          </cell>
          <cell r="B13">
            <v>1272.0999999999999</v>
          </cell>
          <cell r="C13">
            <v>1290</v>
          </cell>
          <cell r="D13">
            <v>1266.05</v>
          </cell>
          <cell r="E13">
            <v>1273.5999999999999</v>
          </cell>
          <cell r="F13">
            <v>1279.69175412293</v>
          </cell>
          <cell r="G13">
            <v>3335</v>
          </cell>
          <cell r="H13">
            <v>269</v>
          </cell>
          <cell r="I13">
            <v>4267772</v>
          </cell>
          <cell r="J13">
            <v>1908</v>
          </cell>
          <cell r="K13">
            <v>57.21</v>
          </cell>
          <cell r="L13">
            <v>23.95</v>
          </cell>
          <cell r="M13">
            <v>1.5</v>
          </cell>
        </row>
        <row r="14">
          <cell r="A14">
            <v>43202</v>
          </cell>
          <cell r="B14">
            <v>1275</v>
          </cell>
          <cell r="C14">
            <v>1285</v>
          </cell>
          <cell r="D14">
            <v>1265</v>
          </cell>
          <cell r="E14">
            <v>1269.95</v>
          </cell>
          <cell r="F14">
            <v>1276.72908884196</v>
          </cell>
          <cell r="G14">
            <v>6157</v>
          </cell>
          <cell r="H14">
            <v>408</v>
          </cell>
          <cell r="I14">
            <v>7860821</v>
          </cell>
          <cell r="J14">
            <v>3041</v>
          </cell>
          <cell r="K14">
            <v>49.39</v>
          </cell>
          <cell r="L14">
            <v>20</v>
          </cell>
          <cell r="M14">
            <v>-5.05</v>
          </cell>
        </row>
        <row r="15">
          <cell r="A15">
            <v>43201</v>
          </cell>
          <cell r="B15">
            <v>1294.0999999999999</v>
          </cell>
          <cell r="C15">
            <v>1298.3</v>
          </cell>
          <cell r="D15">
            <v>1271</v>
          </cell>
          <cell r="E15">
            <v>1275.0999999999999</v>
          </cell>
          <cell r="F15">
            <v>1283.8602722578601</v>
          </cell>
          <cell r="G15">
            <v>6391</v>
          </cell>
          <cell r="H15">
            <v>433</v>
          </cell>
          <cell r="I15">
            <v>8205151</v>
          </cell>
          <cell r="J15">
            <v>3743</v>
          </cell>
          <cell r="K15">
            <v>58.57</v>
          </cell>
          <cell r="L15">
            <v>27.3</v>
          </cell>
          <cell r="M15">
            <v>-19</v>
          </cell>
        </row>
        <row r="16">
          <cell r="A16">
            <v>43200</v>
          </cell>
          <cell r="B16">
            <v>1315</v>
          </cell>
          <cell r="C16">
            <v>1315</v>
          </cell>
          <cell r="D16">
            <v>1285.05</v>
          </cell>
          <cell r="E16">
            <v>1288.45</v>
          </cell>
          <cell r="F16">
            <v>1292.58217971306</v>
          </cell>
          <cell r="G16">
            <v>3973</v>
          </cell>
          <cell r="H16">
            <v>405</v>
          </cell>
          <cell r="I16">
            <v>5135429</v>
          </cell>
          <cell r="J16">
            <v>2513</v>
          </cell>
          <cell r="K16">
            <v>63.25</v>
          </cell>
          <cell r="L16">
            <v>29.95</v>
          </cell>
          <cell r="M16">
            <v>-26.55</v>
          </cell>
        </row>
        <row r="17">
          <cell r="A17">
            <v>43199</v>
          </cell>
          <cell r="B17">
            <v>1295.4000000000001</v>
          </cell>
          <cell r="C17">
            <v>1300</v>
          </cell>
          <cell r="D17">
            <v>1285</v>
          </cell>
          <cell r="E17">
            <v>1288.5</v>
          </cell>
          <cell r="F17">
            <v>1294.3505115574001</v>
          </cell>
          <cell r="G17">
            <v>5278</v>
          </cell>
          <cell r="H17">
            <v>303</v>
          </cell>
          <cell r="I17">
            <v>6831582</v>
          </cell>
          <cell r="J17">
            <v>3666</v>
          </cell>
          <cell r="K17">
            <v>69.459999999999994</v>
          </cell>
          <cell r="L17">
            <v>15</v>
          </cell>
          <cell r="M17">
            <v>-6.9</v>
          </cell>
        </row>
        <row r="18">
          <cell r="A18">
            <v>43196</v>
          </cell>
          <cell r="B18">
            <v>1279.9000000000001</v>
          </cell>
          <cell r="C18">
            <v>1298.95</v>
          </cell>
          <cell r="D18">
            <v>1279.9000000000001</v>
          </cell>
          <cell r="E18">
            <v>1295.3</v>
          </cell>
          <cell r="F18">
            <v>1293.6894977168899</v>
          </cell>
          <cell r="G18">
            <v>4599</v>
          </cell>
          <cell r="H18">
            <v>354</v>
          </cell>
          <cell r="I18">
            <v>5949678</v>
          </cell>
          <cell r="J18">
            <v>2143</v>
          </cell>
          <cell r="K18">
            <v>46.6</v>
          </cell>
          <cell r="L18">
            <v>19.05</v>
          </cell>
          <cell r="M18">
            <v>15.4</v>
          </cell>
        </row>
        <row r="19">
          <cell r="A19">
            <v>43195</v>
          </cell>
          <cell r="B19">
            <v>1281.4000000000001</v>
          </cell>
          <cell r="C19">
            <v>1300</v>
          </cell>
          <cell r="D19">
            <v>1269.55</v>
          </cell>
          <cell r="E19">
            <v>1275.2</v>
          </cell>
          <cell r="F19">
            <v>1286.9165121046401</v>
          </cell>
          <cell r="G19">
            <v>204880</v>
          </cell>
          <cell r="H19">
            <v>430</v>
          </cell>
          <cell r="I19">
            <v>263663455</v>
          </cell>
          <cell r="J19">
            <v>203279</v>
          </cell>
          <cell r="K19">
            <v>99.22</v>
          </cell>
          <cell r="L19">
            <v>30.45</v>
          </cell>
          <cell r="M19">
            <v>-6.2</v>
          </cell>
        </row>
        <row r="20">
          <cell r="A20">
            <v>43194</v>
          </cell>
          <cell r="B20">
            <v>1288.7</v>
          </cell>
          <cell r="C20">
            <v>1300.5</v>
          </cell>
          <cell r="D20">
            <v>1270</v>
          </cell>
          <cell r="E20">
            <v>1272.8</v>
          </cell>
          <cell r="F20">
            <v>1283.9025656689</v>
          </cell>
          <cell r="G20">
            <v>3274</v>
          </cell>
          <cell r="H20">
            <v>387</v>
          </cell>
          <cell r="I20">
            <v>4203497</v>
          </cell>
          <cell r="J20">
            <v>1817</v>
          </cell>
          <cell r="K20">
            <v>55.5</v>
          </cell>
          <cell r="L20">
            <v>30.5</v>
          </cell>
          <cell r="M20">
            <v>-15.9</v>
          </cell>
        </row>
        <row r="21">
          <cell r="A21">
            <v>43193</v>
          </cell>
          <cell r="B21">
            <v>1300</v>
          </cell>
          <cell r="C21">
            <v>1300</v>
          </cell>
          <cell r="D21">
            <v>1280</v>
          </cell>
          <cell r="E21">
            <v>1282.8499999999999</v>
          </cell>
          <cell r="F21">
            <v>1289.55896103896</v>
          </cell>
          <cell r="G21">
            <v>3850</v>
          </cell>
          <cell r="H21">
            <v>496</v>
          </cell>
          <cell r="I21">
            <v>4964802</v>
          </cell>
          <cell r="J21">
            <v>2182</v>
          </cell>
          <cell r="K21">
            <v>56.68</v>
          </cell>
          <cell r="L21">
            <v>20</v>
          </cell>
          <cell r="M21">
            <v>-17.149999999999999</v>
          </cell>
        </row>
        <row r="22">
          <cell r="A22">
            <v>43192</v>
          </cell>
          <cell r="B22">
            <v>1302</v>
          </cell>
          <cell r="C22">
            <v>1315.15</v>
          </cell>
          <cell r="D22">
            <v>1288</v>
          </cell>
          <cell r="E22">
            <v>1292.6500000000001</v>
          </cell>
          <cell r="F22">
            <v>1296.3143672819001</v>
          </cell>
          <cell r="G22">
            <v>30124</v>
          </cell>
          <cell r="H22">
            <v>402</v>
          </cell>
          <cell r="I22">
            <v>39050174</v>
          </cell>
          <cell r="J22">
            <v>28390</v>
          </cell>
          <cell r="K22">
            <v>94.24</v>
          </cell>
          <cell r="L22">
            <v>27.15</v>
          </cell>
          <cell r="M22">
            <v>-9.35</v>
          </cell>
        </row>
        <row r="23">
          <cell r="A23">
            <v>43187</v>
          </cell>
          <cell r="B23">
            <v>1282.55</v>
          </cell>
          <cell r="C23">
            <v>1298.4000000000001</v>
          </cell>
          <cell r="D23">
            <v>1275.3</v>
          </cell>
          <cell r="E23">
            <v>1286.5999999999999</v>
          </cell>
          <cell r="F23">
            <v>1285.5030876904</v>
          </cell>
          <cell r="G23">
            <v>2429</v>
          </cell>
          <cell r="H23">
            <v>344</v>
          </cell>
          <cell r="I23">
            <v>3122487</v>
          </cell>
          <cell r="J23">
            <v>985</v>
          </cell>
          <cell r="K23">
            <v>40.549999999999997</v>
          </cell>
          <cell r="L23">
            <v>23.1</v>
          </cell>
          <cell r="M23">
            <v>4.05</v>
          </cell>
        </row>
        <row r="24">
          <cell r="A24">
            <v>43186</v>
          </cell>
          <cell r="B24">
            <v>1290.05</v>
          </cell>
          <cell r="C24">
            <v>1312</v>
          </cell>
          <cell r="D24">
            <v>1274</v>
          </cell>
          <cell r="E24">
            <v>1279.2</v>
          </cell>
          <cell r="F24">
            <v>1279.0128194045201</v>
          </cell>
          <cell r="G24">
            <v>277626</v>
          </cell>
          <cell r="H24">
            <v>661</v>
          </cell>
          <cell r="I24">
            <v>355087213</v>
          </cell>
          <cell r="J24">
            <v>3115</v>
          </cell>
          <cell r="K24">
            <v>1.1200000000000001</v>
          </cell>
          <cell r="L24">
            <v>38</v>
          </cell>
          <cell r="M24">
            <v>-10.85</v>
          </cell>
        </row>
        <row r="25">
          <cell r="A25">
            <v>43185</v>
          </cell>
          <cell r="B25">
            <v>1283.4000000000001</v>
          </cell>
          <cell r="C25">
            <v>1301.8</v>
          </cell>
          <cell r="D25">
            <v>1275</v>
          </cell>
          <cell r="E25">
            <v>1285.4000000000001</v>
          </cell>
          <cell r="F25">
            <v>1287.4332123725501</v>
          </cell>
          <cell r="G25">
            <v>5787</v>
          </cell>
          <cell r="H25">
            <v>438</v>
          </cell>
          <cell r="I25">
            <v>7450376</v>
          </cell>
          <cell r="J25">
            <v>2794</v>
          </cell>
          <cell r="K25">
            <v>48.28</v>
          </cell>
          <cell r="L25">
            <v>26.8</v>
          </cell>
          <cell r="M25">
            <v>2</v>
          </cell>
        </row>
        <row r="26">
          <cell r="A26">
            <v>43182</v>
          </cell>
          <cell r="B26">
            <v>1289.95</v>
          </cell>
          <cell r="C26">
            <v>1289.95</v>
          </cell>
          <cell r="D26">
            <v>1267.1500000000001</v>
          </cell>
          <cell r="E26">
            <v>1280.4000000000001</v>
          </cell>
          <cell r="F26">
            <v>1277.30733116648</v>
          </cell>
          <cell r="G26">
            <v>5538</v>
          </cell>
          <cell r="H26">
            <v>523</v>
          </cell>
          <cell r="I26">
            <v>7073728</v>
          </cell>
          <cell r="J26">
            <v>2467</v>
          </cell>
          <cell r="K26">
            <v>44.55</v>
          </cell>
          <cell r="L26">
            <v>22.8</v>
          </cell>
          <cell r="M26">
            <v>-9.5500000000000007</v>
          </cell>
        </row>
        <row r="27">
          <cell r="A27">
            <v>43181</v>
          </cell>
          <cell r="B27">
            <v>1302.45</v>
          </cell>
          <cell r="C27">
            <v>1314.75</v>
          </cell>
          <cell r="D27">
            <v>1282.45</v>
          </cell>
          <cell r="E27">
            <v>1292.1500000000001</v>
          </cell>
          <cell r="F27">
            <v>1299.13867534003</v>
          </cell>
          <cell r="G27">
            <v>3382</v>
          </cell>
          <cell r="H27">
            <v>363</v>
          </cell>
          <cell r="I27">
            <v>4393687</v>
          </cell>
          <cell r="J27">
            <v>1211</v>
          </cell>
          <cell r="K27">
            <v>35.81</v>
          </cell>
          <cell r="L27">
            <v>32.299999999999997</v>
          </cell>
          <cell r="M27">
            <v>-10.3</v>
          </cell>
        </row>
        <row r="28">
          <cell r="A28">
            <v>43180</v>
          </cell>
          <cell r="B28">
            <v>1306.2</v>
          </cell>
          <cell r="C28">
            <v>1314</v>
          </cell>
          <cell r="D28">
            <v>1298.7</v>
          </cell>
          <cell r="E28">
            <v>1301.5</v>
          </cell>
          <cell r="F28">
            <v>1304.14146644573</v>
          </cell>
          <cell r="G28">
            <v>4828</v>
          </cell>
          <cell r="H28">
            <v>368</v>
          </cell>
          <cell r="I28">
            <v>6296395</v>
          </cell>
          <cell r="J28">
            <v>2334</v>
          </cell>
          <cell r="K28">
            <v>48.34</v>
          </cell>
          <cell r="L28">
            <v>15.3</v>
          </cell>
          <cell r="M28">
            <v>-4.7</v>
          </cell>
        </row>
        <row r="29">
          <cell r="A29">
            <v>43179</v>
          </cell>
          <cell r="B29">
            <v>1315.65</v>
          </cell>
          <cell r="C29">
            <v>1325.5</v>
          </cell>
          <cell r="D29">
            <v>1299.9000000000001</v>
          </cell>
          <cell r="E29">
            <v>1308.8</v>
          </cell>
          <cell r="F29">
            <v>1311.1478575403401</v>
          </cell>
          <cell r="G29">
            <v>17970</v>
          </cell>
          <cell r="H29">
            <v>6769</v>
          </cell>
          <cell r="I29">
            <v>23561327</v>
          </cell>
          <cell r="J29">
            <v>9513</v>
          </cell>
          <cell r="K29">
            <v>52.94</v>
          </cell>
          <cell r="L29">
            <v>25.6</v>
          </cell>
          <cell r="M29">
            <v>-6.85</v>
          </cell>
        </row>
        <row r="30">
          <cell r="A30">
            <v>43178</v>
          </cell>
          <cell r="B30">
            <v>1340.7</v>
          </cell>
          <cell r="C30">
            <v>1346.15</v>
          </cell>
          <cell r="D30">
            <v>1304</v>
          </cell>
          <cell r="E30">
            <v>1315.65</v>
          </cell>
          <cell r="F30">
            <v>1318.2379903040901</v>
          </cell>
          <cell r="G30">
            <v>13614</v>
          </cell>
          <cell r="H30">
            <v>1621</v>
          </cell>
          <cell r="I30">
            <v>17946492</v>
          </cell>
          <cell r="J30">
            <v>9189</v>
          </cell>
          <cell r="K30">
            <v>67.5</v>
          </cell>
          <cell r="L30">
            <v>42.15</v>
          </cell>
          <cell r="M30">
            <v>-25.05</v>
          </cell>
        </row>
        <row r="31">
          <cell r="A31">
            <v>43175</v>
          </cell>
          <cell r="B31">
            <v>1376.35</v>
          </cell>
          <cell r="C31">
            <v>1383.7</v>
          </cell>
          <cell r="D31">
            <v>1332</v>
          </cell>
          <cell r="E31">
            <v>1340.5</v>
          </cell>
          <cell r="F31">
            <v>1354.9981688335399</v>
          </cell>
          <cell r="G31">
            <v>5461</v>
          </cell>
          <cell r="H31">
            <v>625</v>
          </cell>
          <cell r="I31">
            <v>7399645</v>
          </cell>
          <cell r="J31">
            <v>2440</v>
          </cell>
          <cell r="K31">
            <v>44.68</v>
          </cell>
          <cell r="L31">
            <v>51.7</v>
          </cell>
          <cell r="M31">
            <v>-35.85</v>
          </cell>
        </row>
        <row r="32">
          <cell r="A32">
            <v>43174</v>
          </cell>
          <cell r="B32">
            <v>1382</v>
          </cell>
          <cell r="C32">
            <v>1400</v>
          </cell>
          <cell r="D32">
            <v>1371</v>
          </cell>
          <cell r="E32">
            <v>1374.4</v>
          </cell>
          <cell r="F32">
            <v>1384.4177756653901</v>
          </cell>
          <cell r="G32">
            <v>4208</v>
          </cell>
          <cell r="H32">
            <v>338</v>
          </cell>
          <cell r="I32">
            <v>5825630</v>
          </cell>
          <cell r="J32">
            <v>2286</v>
          </cell>
          <cell r="K32">
            <v>54.33</v>
          </cell>
          <cell r="L32">
            <v>29</v>
          </cell>
          <cell r="M32">
            <v>-7.6</v>
          </cell>
        </row>
        <row r="33">
          <cell r="A33">
            <v>43173</v>
          </cell>
          <cell r="B33">
            <v>1413.95</v>
          </cell>
          <cell r="C33">
            <v>1416.3</v>
          </cell>
          <cell r="D33">
            <v>1385.95</v>
          </cell>
          <cell r="E33">
            <v>1390.35</v>
          </cell>
          <cell r="F33">
            <v>1393.47381332025</v>
          </cell>
          <cell r="G33">
            <v>8153</v>
          </cell>
          <cell r="H33">
            <v>260</v>
          </cell>
          <cell r="I33">
            <v>11360992</v>
          </cell>
          <cell r="J33">
            <v>6243</v>
          </cell>
          <cell r="K33">
            <v>76.569999999999993</v>
          </cell>
          <cell r="L33">
            <v>30.35</v>
          </cell>
          <cell r="M33">
            <v>-23.6</v>
          </cell>
        </row>
        <row r="34">
          <cell r="A34">
            <v>43172</v>
          </cell>
          <cell r="B34">
            <v>1431.4</v>
          </cell>
          <cell r="C34">
            <v>1435.45</v>
          </cell>
          <cell r="D34">
            <v>1387.65</v>
          </cell>
          <cell r="E34">
            <v>1406.05</v>
          </cell>
          <cell r="F34">
            <v>1417.15095628415</v>
          </cell>
          <cell r="G34">
            <v>4392</v>
          </cell>
          <cell r="H34">
            <v>323</v>
          </cell>
          <cell r="I34">
            <v>6224127</v>
          </cell>
          <cell r="J34">
            <v>1340</v>
          </cell>
          <cell r="K34">
            <v>30.51</v>
          </cell>
          <cell r="L34">
            <v>47.8</v>
          </cell>
          <cell r="M34">
            <v>-25.35</v>
          </cell>
        </row>
        <row r="35">
          <cell r="A35">
            <v>43171</v>
          </cell>
          <cell r="B35">
            <v>1444.6</v>
          </cell>
          <cell r="C35">
            <v>1448.9</v>
          </cell>
          <cell r="D35">
            <v>1425.7</v>
          </cell>
          <cell r="E35">
            <v>1431.1</v>
          </cell>
          <cell r="F35">
            <v>1433.3866348448601</v>
          </cell>
          <cell r="G35">
            <v>2095</v>
          </cell>
          <cell r="H35">
            <v>237</v>
          </cell>
          <cell r="I35">
            <v>3002945</v>
          </cell>
          <cell r="J35">
            <v>879</v>
          </cell>
          <cell r="K35">
            <v>41.96</v>
          </cell>
          <cell r="L35">
            <v>23.2</v>
          </cell>
          <cell r="M35">
            <v>-13.5</v>
          </cell>
        </row>
        <row r="36">
          <cell r="A36">
            <v>43168</v>
          </cell>
          <cell r="B36">
            <v>1430.1</v>
          </cell>
          <cell r="C36">
            <v>1450</v>
          </cell>
          <cell r="D36">
            <v>1430.1</v>
          </cell>
          <cell r="E36">
            <v>1435.1</v>
          </cell>
          <cell r="F36">
            <v>1435.8226710634699</v>
          </cell>
          <cell r="G36">
            <v>12130</v>
          </cell>
          <cell r="H36">
            <v>485</v>
          </cell>
          <cell r="I36">
            <v>17416529</v>
          </cell>
          <cell r="J36">
            <v>1244</v>
          </cell>
          <cell r="K36">
            <v>10.26</v>
          </cell>
          <cell r="L36">
            <v>19.899999999999999</v>
          </cell>
          <cell r="M36">
            <v>5</v>
          </cell>
        </row>
        <row r="37">
          <cell r="A37">
            <v>43167</v>
          </cell>
          <cell r="B37">
            <v>1445.1</v>
          </cell>
          <cell r="C37">
            <v>1452.8</v>
          </cell>
          <cell r="D37">
            <v>1420</v>
          </cell>
          <cell r="E37">
            <v>1428.95</v>
          </cell>
          <cell r="F37">
            <v>1434.6129394166001</v>
          </cell>
          <cell r="G37">
            <v>2674</v>
          </cell>
          <cell r="H37">
            <v>281</v>
          </cell>
          <cell r="I37">
            <v>3836155</v>
          </cell>
          <cell r="J37">
            <v>927</v>
          </cell>
          <cell r="K37">
            <v>34.67</v>
          </cell>
          <cell r="L37">
            <v>32.799999999999997</v>
          </cell>
          <cell r="M37">
            <v>-16.149999999999999</v>
          </cell>
        </row>
        <row r="38">
          <cell r="A38">
            <v>43166</v>
          </cell>
          <cell r="B38">
            <v>1474.8</v>
          </cell>
          <cell r="C38">
            <v>1474.8</v>
          </cell>
          <cell r="D38">
            <v>1423</v>
          </cell>
          <cell r="E38">
            <v>1431.05</v>
          </cell>
          <cell r="F38">
            <v>1443.32205633595</v>
          </cell>
          <cell r="G38">
            <v>13597</v>
          </cell>
          <cell r="H38">
            <v>691</v>
          </cell>
          <cell r="I38">
            <v>19624850</v>
          </cell>
          <cell r="J38">
            <v>3197</v>
          </cell>
          <cell r="K38">
            <v>23.51</v>
          </cell>
          <cell r="L38">
            <v>51.8</v>
          </cell>
          <cell r="M38">
            <v>-43.75</v>
          </cell>
        </row>
        <row r="39">
          <cell r="A39">
            <v>43165</v>
          </cell>
          <cell r="B39">
            <v>1505.45</v>
          </cell>
          <cell r="C39">
            <v>1508.25</v>
          </cell>
          <cell r="D39">
            <v>1452.05</v>
          </cell>
          <cell r="E39">
            <v>1475.7</v>
          </cell>
          <cell r="F39">
            <v>1477.96432067877</v>
          </cell>
          <cell r="G39">
            <v>9193</v>
          </cell>
          <cell r="H39">
            <v>935</v>
          </cell>
          <cell r="I39">
            <v>13586926</v>
          </cell>
          <cell r="J39">
            <v>1667</v>
          </cell>
          <cell r="K39">
            <v>18.13</v>
          </cell>
          <cell r="L39">
            <v>56.2</v>
          </cell>
          <cell r="M39">
            <v>-29.75</v>
          </cell>
        </row>
        <row r="40">
          <cell r="A40">
            <v>43164</v>
          </cell>
          <cell r="B40">
            <v>1527.65</v>
          </cell>
          <cell r="C40">
            <v>1527.65</v>
          </cell>
          <cell r="D40">
            <v>1480.05</v>
          </cell>
          <cell r="E40">
            <v>1488.9</v>
          </cell>
          <cell r="F40">
            <v>1497.5868202361801</v>
          </cell>
          <cell r="G40">
            <v>6859</v>
          </cell>
          <cell r="H40">
            <v>490</v>
          </cell>
          <cell r="I40">
            <v>10271948</v>
          </cell>
          <cell r="J40">
            <v>3173</v>
          </cell>
          <cell r="K40">
            <v>46.26</v>
          </cell>
          <cell r="L40">
            <v>47.6</v>
          </cell>
          <cell r="M40">
            <v>-38.75</v>
          </cell>
        </row>
        <row r="41">
          <cell r="A41">
            <v>43160</v>
          </cell>
          <cell r="B41">
            <v>1529.95</v>
          </cell>
          <cell r="C41">
            <v>1560.55</v>
          </cell>
          <cell r="D41">
            <v>1512.55</v>
          </cell>
          <cell r="E41">
            <v>1527.85</v>
          </cell>
          <cell r="F41">
            <v>1530.9432552503999</v>
          </cell>
          <cell r="G41">
            <v>4952</v>
          </cell>
          <cell r="H41">
            <v>429</v>
          </cell>
          <cell r="I41">
            <v>7581231</v>
          </cell>
          <cell r="J41">
            <v>1548</v>
          </cell>
          <cell r="K41">
            <v>31.26</v>
          </cell>
          <cell r="L41">
            <v>48</v>
          </cell>
          <cell r="M41">
            <v>-2.1</v>
          </cell>
        </row>
        <row r="42">
          <cell r="A42">
            <v>43159</v>
          </cell>
          <cell r="B42">
            <v>1530</v>
          </cell>
          <cell r="C42">
            <v>1550.2</v>
          </cell>
          <cell r="D42">
            <v>1507.45</v>
          </cell>
          <cell r="E42">
            <v>1534.55</v>
          </cell>
          <cell r="F42">
            <v>1535.2857142857099</v>
          </cell>
          <cell r="G42">
            <v>6650</v>
          </cell>
          <cell r="H42">
            <v>537</v>
          </cell>
          <cell r="I42">
            <v>10209650</v>
          </cell>
          <cell r="J42">
            <v>2250</v>
          </cell>
          <cell r="K42">
            <v>33.83</v>
          </cell>
          <cell r="L42">
            <v>42.75</v>
          </cell>
          <cell r="M42">
            <v>4.55</v>
          </cell>
        </row>
        <row r="43">
          <cell r="A43">
            <v>43158</v>
          </cell>
          <cell r="B43">
            <v>1516</v>
          </cell>
          <cell r="C43">
            <v>1540</v>
          </cell>
          <cell r="D43">
            <v>1516</v>
          </cell>
          <cell r="E43">
            <v>1530.35</v>
          </cell>
          <cell r="F43">
            <v>1530.8668851116099</v>
          </cell>
          <cell r="G43">
            <v>4883</v>
          </cell>
          <cell r="H43">
            <v>515</v>
          </cell>
          <cell r="I43">
            <v>7475223</v>
          </cell>
          <cell r="J43">
            <v>1810</v>
          </cell>
          <cell r="K43">
            <v>37.07</v>
          </cell>
          <cell r="L43">
            <v>24</v>
          </cell>
          <cell r="M43">
            <v>14.35</v>
          </cell>
        </row>
        <row r="44">
          <cell r="A44">
            <v>43157</v>
          </cell>
          <cell r="B44">
            <v>1534.75</v>
          </cell>
          <cell r="C44">
            <v>1538</v>
          </cell>
          <cell r="D44">
            <v>1512.7</v>
          </cell>
          <cell r="E44">
            <v>1515.15</v>
          </cell>
          <cell r="F44">
            <v>1523.1677267734401</v>
          </cell>
          <cell r="G44">
            <v>39147</v>
          </cell>
          <cell r="H44">
            <v>392</v>
          </cell>
          <cell r="I44">
            <v>59627447</v>
          </cell>
          <cell r="J44">
            <v>34979</v>
          </cell>
          <cell r="K44">
            <v>89.35</v>
          </cell>
          <cell r="L44">
            <v>25.3</v>
          </cell>
          <cell r="M44">
            <v>-19.600000000000001</v>
          </cell>
        </row>
        <row r="45">
          <cell r="A45">
            <v>43154</v>
          </cell>
          <cell r="B45">
            <v>1523.5</v>
          </cell>
          <cell r="C45">
            <v>1532.25</v>
          </cell>
          <cell r="D45">
            <v>1511.4</v>
          </cell>
          <cell r="E45">
            <v>1521.95</v>
          </cell>
          <cell r="F45">
            <v>1522.78807517822</v>
          </cell>
          <cell r="G45">
            <v>3086</v>
          </cell>
          <cell r="H45">
            <v>363</v>
          </cell>
          <cell r="I45">
            <v>4699324</v>
          </cell>
          <cell r="J45">
            <v>1169</v>
          </cell>
          <cell r="K45">
            <v>37.880000000000003</v>
          </cell>
          <cell r="L45">
            <v>20.85</v>
          </cell>
          <cell r="M45">
            <v>-1.55</v>
          </cell>
        </row>
        <row r="46">
          <cell r="A46">
            <v>43153</v>
          </cell>
          <cell r="B46">
            <v>1510.05</v>
          </cell>
          <cell r="C46">
            <v>1522</v>
          </cell>
          <cell r="D46">
            <v>1492.6</v>
          </cell>
          <cell r="E46">
            <v>1510.85</v>
          </cell>
          <cell r="F46">
            <v>1508.42684600603</v>
          </cell>
          <cell r="G46">
            <v>3643</v>
          </cell>
          <cell r="H46">
            <v>390</v>
          </cell>
          <cell r="I46">
            <v>5495199</v>
          </cell>
          <cell r="J46">
            <v>805</v>
          </cell>
          <cell r="K46">
            <v>22.1</v>
          </cell>
          <cell r="L46">
            <v>29.4</v>
          </cell>
          <cell r="M46">
            <v>0.8</v>
          </cell>
        </row>
        <row r="47">
          <cell r="A47">
            <v>43152</v>
          </cell>
          <cell r="B47">
            <v>1517.1</v>
          </cell>
          <cell r="C47">
            <v>1550</v>
          </cell>
          <cell r="D47">
            <v>1509.05</v>
          </cell>
          <cell r="E47">
            <v>1513.15</v>
          </cell>
          <cell r="F47">
            <v>1519.3385853167899</v>
          </cell>
          <cell r="G47">
            <v>2983</v>
          </cell>
          <cell r="H47">
            <v>312</v>
          </cell>
          <cell r="I47">
            <v>4532187</v>
          </cell>
          <cell r="J47">
            <v>613</v>
          </cell>
          <cell r="K47">
            <v>20.55</v>
          </cell>
          <cell r="L47">
            <v>40.950000000000003</v>
          </cell>
          <cell r="M47">
            <v>-3.95</v>
          </cell>
        </row>
        <row r="48">
          <cell r="A48">
            <v>43151</v>
          </cell>
          <cell r="B48">
            <v>1486.15</v>
          </cell>
          <cell r="C48">
            <v>1530.95</v>
          </cell>
          <cell r="D48">
            <v>1474.8</v>
          </cell>
          <cell r="E48">
            <v>1513.2</v>
          </cell>
          <cell r="F48">
            <v>1512.16415600495</v>
          </cell>
          <cell r="G48">
            <v>9692</v>
          </cell>
          <cell r="H48">
            <v>929</v>
          </cell>
          <cell r="I48">
            <v>14655895</v>
          </cell>
          <cell r="J48">
            <v>1597</v>
          </cell>
          <cell r="K48">
            <v>16.48</v>
          </cell>
          <cell r="L48">
            <v>56.15</v>
          </cell>
          <cell r="M48">
            <v>27.05</v>
          </cell>
        </row>
        <row r="49">
          <cell r="A49">
            <v>43150</v>
          </cell>
          <cell r="B49">
            <v>1518.5</v>
          </cell>
          <cell r="C49">
            <v>1518.5</v>
          </cell>
          <cell r="D49">
            <v>1469.45</v>
          </cell>
          <cell r="E49">
            <v>1478.55</v>
          </cell>
          <cell r="F49">
            <v>1483.9428269434</v>
          </cell>
          <cell r="G49">
            <v>10407</v>
          </cell>
          <cell r="H49">
            <v>828</v>
          </cell>
          <cell r="I49">
            <v>15443393</v>
          </cell>
          <cell r="J49">
            <v>4030</v>
          </cell>
          <cell r="K49">
            <v>38.72</v>
          </cell>
          <cell r="L49">
            <v>49.05</v>
          </cell>
          <cell r="M49">
            <v>-39.950000000000003</v>
          </cell>
        </row>
        <row r="50">
          <cell r="A50">
            <v>43147</v>
          </cell>
          <cell r="B50">
            <v>1556</v>
          </cell>
          <cell r="C50">
            <v>1570</v>
          </cell>
          <cell r="D50">
            <v>1495</v>
          </cell>
          <cell r="E50">
            <v>1507.45</v>
          </cell>
          <cell r="F50">
            <v>1528.73190512624</v>
          </cell>
          <cell r="G50">
            <v>13070</v>
          </cell>
          <cell r="H50">
            <v>1368</v>
          </cell>
          <cell r="I50">
            <v>19980526</v>
          </cell>
          <cell r="J50">
            <v>4125</v>
          </cell>
          <cell r="K50">
            <v>31.56</v>
          </cell>
          <cell r="L50">
            <v>75</v>
          </cell>
          <cell r="M50">
            <v>-48.55</v>
          </cell>
        </row>
        <row r="51">
          <cell r="A51">
            <v>43146</v>
          </cell>
          <cell r="B51">
            <v>1580.8</v>
          </cell>
          <cell r="C51">
            <v>1586</v>
          </cell>
          <cell r="D51">
            <v>1551</v>
          </cell>
          <cell r="E51">
            <v>1554.4</v>
          </cell>
          <cell r="F51">
            <v>1574.8665971083601</v>
          </cell>
          <cell r="G51">
            <v>6709</v>
          </cell>
          <cell r="H51">
            <v>559</v>
          </cell>
          <cell r="I51">
            <v>10565780</v>
          </cell>
          <cell r="J51">
            <v>1479</v>
          </cell>
          <cell r="K51">
            <v>22.05</v>
          </cell>
          <cell r="L51">
            <v>35</v>
          </cell>
          <cell r="M51">
            <v>-26.4</v>
          </cell>
        </row>
        <row r="52">
          <cell r="A52">
            <v>43145</v>
          </cell>
          <cell r="B52">
            <v>1620</v>
          </cell>
          <cell r="C52">
            <v>1629</v>
          </cell>
          <cell r="D52">
            <v>1560</v>
          </cell>
          <cell r="E52">
            <v>1571.65</v>
          </cell>
          <cell r="F52">
            <v>1592.75791687283</v>
          </cell>
          <cell r="G52">
            <v>8084</v>
          </cell>
          <cell r="H52">
            <v>707</v>
          </cell>
          <cell r="I52">
            <v>12875855</v>
          </cell>
          <cell r="J52">
            <v>2192</v>
          </cell>
          <cell r="K52">
            <v>27.12</v>
          </cell>
          <cell r="L52">
            <v>69</v>
          </cell>
          <cell r="M52">
            <v>-48.35</v>
          </cell>
        </row>
        <row r="53">
          <cell r="A53">
            <v>43143</v>
          </cell>
          <cell r="B53">
            <v>1597</v>
          </cell>
          <cell r="C53">
            <v>1622</v>
          </cell>
          <cell r="D53">
            <v>1570.05</v>
          </cell>
          <cell r="E53">
            <v>1612.8</v>
          </cell>
          <cell r="F53">
            <v>1600.72088042831</v>
          </cell>
          <cell r="G53">
            <v>8405</v>
          </cell>
          <cell r="H53">
            <v>582</v>
          </cell>
          <cell r="I53">
            <v>13454059</v>
          </cell>
          <cell r="J53">
            <v>4036</v>
          </cell>
          <cell r="K53">
            <v>48.02</v>
          </cell>
          <cell r="L53">
            <v>51.95</v>
          </cell>
          <cell r="M53">
            <v>15.8</v>
          </cell>
        </row>
        <row r="54">
          <cell r="A54">
            <v>43140</v>
          </cell>
          <cell r="B54">
            <v>1565.45</v>
          </cell>
          <cell r="C54">
            <v>1609.05</v>
          </cell>
          <cell r="D54">
            <v>1560</v>
          </cell>
          <cell r="E54">
            <v>1591.6</v>
          </cell>
          <cell r="F54">
            <v>1590.90309192778</v>
          </cell>
          <cell r="G54">
            <v>4819</v>
          </cell>
          <cell r="H54">
            <v>428</v>
          </cell>
          <cell r="I54">
            <v>7666562</v>
          </cell>
          <cell r="J54">
            <v>850</v>
          </cell>
          <cell r="K54">
            <v>17.64</v>
          </cell>
          <cell r="L54">
            <v>49.05</v>
          </cell>
          <cell r="M54">
            <v>26.15</v>
          </cell>
        </row>
        <row r="55">
          <cell r="A55">
            <v>43139</v>
          </cell>
          <cell r="B55">
            <v>1598</v>
          </cell>
          <cell r="C55">
            <v>1623.3</v>
          </cell>
          <cell r="D55">
            <v>1586.45</v>
          </cell>
          <cell r="E55">
            <v>1598.2</v>
          </cell>
          <cell r="F55">
            <v>1602.6009739859401</v>
          </cell>
          <cell r="G55">
            <v>16222</v>
          </cell>
          <cell r="H55">
            <v>1181</v>
          </cell>
          <cell r="I55">
            <v>25997393</v>
          </cell>
          <cell r="J55">
            <v>5685</v>
          </cell>
          <cell r="K55">
            <v>35.049999999999997</v>
          </cell>
          <cell r="L55">
            <v>36.85</v>
          </cell>
          <cell r="M55">
            <v>0.2</v>
          </cell>
        </row>
        <row r="56">
          <cell r="A56">
            <v>43138</v>
          </cell>
          <cell r="B56">
            <v>1616.15</v>
          </cell>
          <cell r="C56">
            <v>1657.45</v>
          </cell>
          <cell r="D56">
            <v>1575.1</v>
          </cell>
          <cell r="E56">
            <v>1581.45</v>
          </cell>
          <cell r="F56">
            <v>1605.78504556235</v>
          </cell>
          <cell r="G56">
            <v>8011</v>
          </cell>
          <cell r="H56">
            <v>733</v>
          </cell>
          <cell r="I56">
            <v>12863944</v>
          </cell>
          <cell r="J56">
            <v>2011</v>
          </cell>
          <cell r="K56">
            <v>25.1</v>
          </cell>
          <cell r="L56">
            <v>82.35</v>
          </cell>
          <cell r="M56">
            <v>-34.700000000000003</v>
          </cell>
        </row>
        <row r="57">
          <cell r="A57">
            <v>43137</v>
          </cell>
          <cell r="B57">
            <v>1619.75</v>
          </cell>
          <cell r="C57">
            <v>1628</v>
          </cell>
          <cell r="D57">
            <v>1547</v>
          </cell>
          <cell r="E57">
            <v>1611.5</v>
          </cell>
          <cell r="F57">
            <v>1584.6112602335199</v>
          </cell>
          <cell r="G57">
            <v>14902</v>
          </cell>
          <cell r="H57">
            <v>1040</v>
          </cell>
          <cell r="I57">
            <v>23613877</v>
          </cell>
          <cell r="J57">
            <v>4669</v>
          </cell>
          <cell r="K57">
            <v>31.33</v>
          </cell>
          <cell r="L57">
            <v>81</v>
          </cell>
          <cell r="M57">
            <v>-8.25</v>
          </cell>
        </row>
        <row r="58">
          <cell r="A58">
            <v>43136</v>
          </cell>
          <cell r="B58">
            <v>1669</v>
          </cell>
          <cell r="C58">
            <v>1682.05</v>
          </cell>
          <cell r="D58">
            <v>1613.9</v>
          </cell>
          <cell r="E58">
            <v>1628.55</v>
          </cell>
          <cell r="F58">
            <v>1643.4404194470901</v>
          </cell>
          <cell r="G58">
            <v>10490</v>
          </cell>
          <cell r="H58">
            <v>992</v>
          </cell>
          <cell r="I58">
            <v>17239690</v>
          </cell>
          <cell r="J58">
            <v>2142</v>
          </cell>
          <cell r="K58">
            <v>20.420000000000002</v>
          </cell>
          <cell r="L58">
            <v>68.150000000000006</v>
          </cell>
          <cell r="M58">
            <v>-40.450000000000003</v>
          </cell>
        </row>
        <row r="59">
          <cell r="A59">
            <v>43133</v>
          </cell>
          <cell r="B59">
            <v>1686</v>
          </cell>
          <cell r="C59">
            <v>1744.4</v>
          </cell>
          <cell r="D59">
            <v>1650</v>
          </cell>
          <cell r="E59">
            <v>1678.1</v>
          </cell>
          <cell r="F59">
            <v>1690.32979240436</v>
          </cell>
          <cell r="G59">
            <v>14403</v>
          </cell>
          <cell r="H59">
            <v>1240</v>
          </cell>
          <cell r="I59">
            <v>24345820</v>
          </cell>
          <cell r="J59">
            <v>2632</v>
          </cell>
          <cell r="K59">
            <v>18.27</v>
          </cell>
          <cell r="L59">
            <v>94.4</v>
          </cell>
          <cell r="M59">
            <v>-7.9</v>
          </cell>
        </row>
        <row r="60">
          <cell r="A60">
            <v>43132</v>
          </cell>
          <cell r="B60">
            <v>1637.05</v>
          </cell>
          <cell r="C60">
            <v>1715.35</v>
          </cell>
          <cell r="D60">
            <v>1635</v>
          </cell>
          <cell r="E60">
            <v>1702.25</v>
          </cell>
          <cell r="F60">
            <v>1680.3077109798501</v>
          </cell>
          <cell r="G60">
            <v>24718</v>
          </cell>
          <cell r="H60">
            <v>1892</v>
          </cell>
          <cell r="I60">
            <v>41533846</v>
          </cell>
          <cell r="J60">
            <v>7635</v>
          </cell>
          <cell r="K60">
            <v>30.89</v>
          </cell>
          <cell r="L60">
            <v>80.349999999999994</v>
          </cell>
          <cell r="M60">
            <v>65.2</v>
          </cell>
        </row>
        <row r="61">
          <cell r="A61">
            <v>43131</v>
          </cell>
          <cell r="B61">
            <v>1615.9</v>
          </cell>
          <cell r="C61">
            <v>1670</v>
          </cell>
          <cell r="D61">
            <v>1590.4</v>
          </cell>
          <cell r="E61">
            <v>1657.3</v>
          </cell>
          <cell r="F61">
            <v>1641.46890135952</v>
          </cell>
          <cell r="G61">
            <v>59874</v>
          </cell>
          <cell r="H61">
            <v>1213</v>
          </cell>
          <cell r="I61">
            <v>98281309</v>
          </cell>
          <cell r="J61">
            <v>47861</v>
          </cell>
          <cell r="K61">
            <v>79.94</v>
          </cell>
          <cell r="L61">
            <v>79.599999999999994</v>
          </cell>
          <cell r="M61">
            <v>41.4</v>
          </cell>
        </row>
        <row r="62">
          <cell r="A62">
            <v>43130</v>
          </cell>
          <cell r="B62">
            <v>1622</v>
          </cell>
          <cell r="C62">
            <v>1631.5</v>
          </cell>
          <cell r="D62">
            <v>1599</v>
          </cell>
          <cell r="E62">
            <v>1604.3</v>
          </cell>
          <cell r="F62">
            <v>1612.9667297207</v>
          </cell>
          <cell r="G62">
            <v>8987</v>
          </cell>
          <cell r="H62">
            <v>713</v>
          </cell>
          <cell r="I62">
            <v>14495732</v>
          </cell>
          <cell r="J62">
            <v>2036</v>
          </cell>
          <cell r="K62">
            <v>22.65</v>
          </cell>
          <cell r="L62">
            <v>32.5</v>
          </cell>
          <cell r="M62">
            <v>-17.7</v>
          </cell>
        </row>
        <row r="63">
          <cell r="A63">
            <v>43129</v>
          </cell>
          <cell r="B63">
            <v>1652.65</v>
          </cell>
          <cell r="C63">
            <v>1655</v>
          </cell>
          <cell r="D63">
            <v>1611</v>
          </cell>
          <cell r="E63">
            <v>1619.5</v>
          </cell>
          <cell r="F63">
            <v>1630.27385327344</v>
          </cell>
          <cell r="G63">
            <v>7347</v>
          </cell>
          <cell r="H63">
            <v>799</v>
          </cell>
          <cell r="I63">
            <v>11977622</v>
          </cell>
          <cell r="J63">
            <v>1670</v>
          </cell>
          <cell r="K63">
            <v>22.73</v>
          </cell>
          <cell r="L63">
            <v>44</v>
          </cell>
          <cell r="M63">
            <v>-33.15</v>
          </cell>
        </row>
        <row r="64">
          <cell r="A64">
            <v>43125</v>
          </cell>
          <cell r="B64">
            <v>1666</v>
          </cell>
          <cell r="C64">
            <v>1686</v>
          </cell>
          <cell r="D64">
            <v>1640</v>
          </cell>
          <cell r="E64">
            <v>1659.4</v>
          </cell>
          <cell r="F64">
            <v>1664.22002416188</v>
          </cell>
          <cell r="G64">
            <v>13244</v>
          </cell>
          <cell r="H64">
            <v>1106</v>
          </cell>
          <cell r="I64">
            <v>22040930</v>
          </cell>
          <cell r="J64">
            <v>4502</v>
          </cell>
          <cell r="K64">
            <v>33.99</v>
          </cell>
          <cell r="L64">
            <v>46</v>
          </cell>
          <cell r="M64">
            <v>-6.6</v>
          </cell>
        </row>
        <row r="65">
          <cell r="A65">
            <v>43124</v>
          </cell>
          <cell r="B65">
            <v>1622.1</v>
          </cell>
          <cell r="C65">
            <v>1670</v>
          </cell>
          <cell r="D65">
            <v>1591</v>
          </cell>
          <cell r="E65">
            <v>1662.35</v>
          </cell>
          <cell r="F65">
            <v>1652.6656656656601</v>
          </cell>
          <cell r="G65">
            <v>24975</v>
          </cell>
          <cell r="H65">
            <v>1678</v>
          </cell>
          <cell r="I65">
            <v>41275325</v>
          </cell>
          <cell r="J65">
            <v>7296</v>
          </cell>
          <cell r="K65">
            <v>29.21</v>
          </cell>
          <cell r="L65">
            <v>79</v>
          </cell>
          <cell r="M65">
            <v>40.25</v>
          </cell>
        </row>
        <row r="66">
          <cell r="A66">
            <v>43123</v>
          </cell>
          <cell r="B66">
            <v>1625.1</v>
          </cell>
          <cell r="C66">
            <v>1645</v>
          </cell>
          <cell r="D66">
            <v>1580.15</v>
          </cell>
          <cell r="E66">
            <v>1634.7</v>
          </cell>
          <cell r="F66">
            <v>1615.3294665692299</v>
          </cell>
          <cell r="G66">
            <v>21896</v>
          </cell>
          <cell r="H66">
            <v>1705</v>
          </cell>
          <cell r="I66">
            <v>35369254</v>
          </cell>
          <cell r="J66">
            <v>5853</v>
          </cell>
          <cell r="K66">
            <v>26.73</v>
          </cell>
          <cell r="L66">
            <v>64.849999999999994</v>
          </cell>
          <cell r="M66">
            <v>9.6</v>
          </cell>
        </row>
        <row r="67">
          <cell r="A67">
            <v>43122</v>
          </cell>
          <cell r="B67">
            <v>1583</v>
          </cell>
          <cell r="C67">
            <v>1607.35</v>
          </cell>
          <cell r="D67">
            <v>1563.8</v>
          </cell>
          <cell r="E67">
            <v>1597.6</v>
          </cell>
          <cell r="F67">
            <v>1590.15971174794</v>
          </cell>
          <cell r="G67">
            <v>11934</v>
          </cell>
          <cell r="H67">
            <v>1112</v>
          </cell>
          <cell r="I67">
            <v>18976966</v>
          </cell>
          <cell r="J67">
            <v>4030</v>
          </cell>
          <cell r="K67">
            <v>33.770000000000003</v>
          </cell>
          <cell r="L67">
            <v>43.55</v>
          </cell>
          <cell r="M67">
            <v>14.6</v>
          </cell>
        </row>
        <row r="68">
          <cell r="A68">
            <v>43119</v>
          </cell>
          <cell r="B68">
            <v>1535</v>
          </cell>
          <cell r="C68">
            <v>1612.5</v>
          </cell>
          <cell r="D68">
            <v>1511.25</v>
          </cell>
          <cell r="E68">
            <v>1580.35</v>
          </cell>
          <cell r="F68">
            <v>1559.9466944609801</v>
          </cell>
          <cell r="G68">
            <v>10074</v>
          </cell>
          <cell r="H68">
            <v>1015</v>
          </cell>
          <cell r="I68">
            <v>15714903</v>
          </cell>
          <cell r="J68">
            <v>3533</v>
          </cell>
          <cell r="K68">
            <v>35.07</v>
          </cell>
          <cell r="L68">
            <v>101.25</v>
          </cell>
          <cell r="M68">
            <v>45.35</v>
          </cell>
        </row>
        <row r="69">
          <cell r="A69">
            <v>43118</v>
          </cell>
          <cell r="B69">
            <v>1548.45</v>
          </cell>
          <cell r="C69">
            <v>1560</v>
          </cell>
          <cell r="D69">
            <v>1495.1</v>
          </cell>
          <cell r="E69">
            <v>1541.05</v>
          </cell>
          <cell r="F69">
            <v>1532.2166468272101</v>
          </cell>
          <cell r="G69">
            <v>10921</v>
          </cell>
          <cell r="H69">
            <v>1342</v>
          </cell>
          <cell r="I69">
            <v>16733338</v>
          </cell>
          <cell r="J69">
            <v>4023</v>
          </cell>
          <cell r="K69">
            <v>36.840000000000003</v>
          </cell>
          <cell r="L69">
            <v>64.900000000000006</v>
          </cell>
          <cell r="M69">
            <v>-7.4</v>
          </cell>
        </row>
        <row r="70">
          <cell r="A70">
            <v>43117</v>
          </cell>
          <cell r="B70">
            <v>1470</v>
          </cell>
          <cell r="C70">
            <v>1552</v>
          </cell>
          <cell r="D70">
            <v>1470</v>
          </cell>
          <cell r="E70">
            <v>1544.35</v>
          </cell>
          <cell r="F70">
            <v>1520.2754465790299</v>
          </cell>
          <cell r="G70">
            <v>11868</v>
          </cell>
          <cell r="H70">
            <v>859</v>
          </cell>
          <cell r="I70">
            <v>18042629</v>
          </cell>
          <cell r="J70">
            <v>3049</v>
          </cell>
          <cell r="K70">
            <v>25.69</v>
          </cell>
          <cell r="L70">
            <v>82</v>
          </cell>
          <cell r="M70">
            <v>74.349999999999994</v>
          </cell>
        </row>
        <row r="71">
          <cell r="A71">
            <v>43116</v>
          </cell>
          <cell r="B71">
            <v>1519</v>
          </cell>
          <cell r="C71">
            <v>1535</v>
          </cell>
          <cell r="D71">
            <v>1480.8</v>
          </cell>
          <cell r="E71">
            <v>1506.4</v>
          </cell>
          <cell r="F71">
            <v>1509.4117461651599</v>
          </cell>
          <cell r="G71">
            <v>9518</v>
          </cell>
          <cell r="H71">
            <v>800</v>
          </cell>
          <cell r="I71">
            <v>14366581</v>
          </cell>
          <cell r="J71">
            <v>3119</v>
          </cell>
          <cell r="K71">
            <v>32.770000000000003</v>
          </cell>
          <cell r="L71">
            <v>54.2</v>
          </cell>
          <cell r="M71">
            <v>-12.6</v>
          </cell>
        </row>
        <row r="72">
          <cell r="A72">
            <v>43115</v>
          </cell>
          <cell r="B72">
            <v>1475</v>
          </cell>
          <cell r="C72">
            <v>1523.15</v>
          </cell>
          <cell r="D72">
            <v>1475</v>
          </cell>
          <cell r="E72">
            <v>1511.8</v>
          </cell>
          <cell r="F72">
            <v>1503.06127808578</v>
          </cell>
          <cell r="G72">
            <v>71967</v>
          </cell>
          <cell r="H72">
            <v>1335</v>
          </cell>
          <cell r="I72">
            <v>108170811</v>
          </cell>
          <cell r="J72">
            <v>56412</v>
          </cell>
          <cell r="K72">
            <v>78.39</v>
          </cell>
          <cell r="L72">
            <v>48.15</v>
          </cell>
          <cell r="M72">
            <v>36.799999999999997</v>
          </cell>
        </row>
        <row r="73">
          <cell r="A73">
            <v>43112</v>
          </cell>
          <cell r="B73">
            <v>1405</v>
          </cell>
          <cell r="C73">
            <v>1515.2</v>
          </cell>
          <cell r="D73">
            <v>1402.45</v>
          </cell>
          <cell r="E73">
            <v>1471.5</v>
          </cell>
          <cell r="F73">
            <v>1439.83113741839</v>
          </cell>
          <cell r="G73">
            <v>101704</v>
          </cell>
          <cell r="H73">
            <v>2360</v>
          </cell>
          <cell r="I73">
            <v>146436586</v>
          </cell>
          <cell r="J73">
            <v>75386</v>
          </cell>
          <cell r="K73">
            <v>74.12</v>
          </cell>
          <cell r="L73">
            <v>112.75</v>
          </cell>
          <cell r="M73">
            <v>66.5</v>
          </cell>
        </row>
        <row r="74">
          <cell r="A74">
            <v>43111</v>
          </cell>
          <cell r="B74">
            <v>1415.05</v>
          </cell>
          <cell r="C74">
            <v>1432</v>
          </cell>
          <cell r="D74">
            <v>1395.6</v>
          </cell>
          <cell r="E74">
            <v>1400.5</v>
          </cell>
          <cell r="F74">
            <v>1413.1827094929199</v>
          </cell>
          <cell r="G74">
            <v>19583</v>
          </cell>
          <cell r="H74">
            <v>418</v>
          </cell>
          <cell r="I74">
            <v>27674357</v>
          </cell>
          <cell r="J74">
            <v>17075</v>
          </cell>
          <cell r="K74">
            <v>87.19</v>
          </cell>
          <cell r="L74">
            <v>36.4</v>
          </cell>
          <cell r="M74">
            <v>-14.55</v>
          </cell>
        </row>
        <row r="75">
          <cell r="A75">
            <v>43110</v>
          </cell>
          <cell r="B75">
            <v>1424.05</v>
          </cell>
          <cell r="C75">
            <v>1427.75</v>
          </cell>
          <cell r="D75">
            <v>1400.15</v>
          </cell>
          <cell r="E75">
            <v>1417.2</v>
          </cell>
          <cell r="F75">
            <v>1409.3223307026101</v>
          </cell>
          <cell r="G75">
            <v>83374</v>
          </cell>
          <cell r="H75">
            <v>423</v>
          </cell>
          <cell r="I75">
            <v>117500840</v>
          </cell>
          <cell r="J75">
            <v>79977</v>
          </cell>
          <cell r="K75">
            <v>95.93</v>
          </cell>
          <cell r="L75">
            <v>27.6</v>
          </cell>
          <cell r="M75">
            <v>-6.85</v>
          </cell>
        </row>
        <row r="76">
          <cell r="A76">
            <v>43109</v>
          </cell>
          <cell r="B76">
            <v>1438.3</v>
          </cell>
          <cell r="C76">
            <v>1442.1</v>
          </cell>
          <cell r="D76">
            <v>1414</v>
          </cell>
          <cell r="E76">
            <v>1422.6</v>
          </cell>
          <cell r="F76">
            <v>1436.6706691109</v>
          </cell>
          <cell r="G76">
            <v>54550</v>
          </cell>
          <cell r="H76">
            <v>436</v>
          </cell>
          <cell r="I76">
            <v>78370385</v>
          </cell>
          <cell r="J76">
            <v>50863</v>
          </cell>
          <cell r="K76">
            <v>93.24</v>
          </cell>
          <cell r="L76">
            <v>28.1</v>
          </cell>
          <cell r="M76">
            <v>-15.7</v>
          </cell>
        </row>
        <row r="77">
          <cell r="A77">
            <v>43108</v>
          </cell>
          <cell r="B77">
            <v>1441.5</v>
          </cell>
          <cell r="C77">
            <v>1447.85</v>
          </cell>
          <cell r="D77">
            <v>1426.4</v>
          </cell>
          <cell r="E77">
            <v>1434.05</v>
          </cell>
          <cell r="F77">
            <v>1436.8436802973899</v>
          </cell>
          <cell r="G77">
            <v>5380</v>
          </cell>
          <cell r="H77">
            <v>412</v>
          </cell>
          <cell r="I77">
            <v>7730219</v>
          </cell>
          <cell r="J77">
            <v>2199</v>
          </cell>
          <cell r="K77">
            <v>40.869999999999997</v>
          </cell>
          <cell r="L77">
            <v>21.45</v>
          </cell>
          <cell r="M77">
            <v>-7.45</v>
          </cell>
        </row>
        <row r="78">
          <cell r="A78">
            <v>43105</v>
          </cell>
          <cell r="B78">
            <v>1432.8</v>
          </cell>
          <cell r="C78">
            <v>1455</v>
          </cell>
          <cell r="D78">
            <v>1432.8</v>
          </cell>
          <cell r="E78">
            <v>1438.55</v>
          </cell>
          <cell r="F78">
            <v>1437.5494731249401</v>
          </cell>
          <cell r="G78">
            <v>56465</v>
          </cell>
          <cell r="H78">
            <v>1078</v>
          </cell>
          <cell r="I78">
            <v>81171231</v>
          </cell>
          <cell r="J78">
            <v>51825</v>
          </cell>
          <cell r="K78">
            <v>91.78</v>
          </cell>
          <cell r="L78">
            <v>22.2</v>
          </cell>
          <cell r="M78">
            <v>5.75</v>
          </cell>
        </row>
        <row r="79">
          <cell r="A79">
            <v>43104</v>
          </cell>
          <cell r="B79">
            <v>1416.15</v>
          </cell>
          <cell r="C79">
            <v>1447.95</v>
          </cell>
          <cell r="D79">
            <v>1413.7</v>
          </cell>
          <cell r="E79">
            <v>1432.65</v>
          </cell>
          <cell r="F79">
            <v>1435.3700149720901</v>
          </cell>
          <cell r="G79">
            <v>14694</v>
          </cell>
          <cell r="H79">
            <v>1107</v>
          </cell>
          <cell r="I79">
            <v>21091327</v>
          </cell>
          <cell r="J79">
            <v>4829</v>
          </cell>
          <cell r="K79">
            <v>32.86</v>
          </cell>
          <cell r="L79">
            <v>34.25</v>
          </cell>
          <cell r="M79">
            <v>16.5</v>
          </cell>
        </row>
        <row r="80">
          <cell r="A80">
            <v>43103</v>
          </cell>
          <cell r="B80">
            <v>1407</v>
          </cell>
          <cell r="C80">
            <v>1422.8</v>
          </cell>
          <cell r="D80">
            <v>1404.9</v>
          </cell>
          <cell r="E80">
            <v>1416.95</v>
          </cell>
          <cell r="F80">
            <v>1415.26861973473</v>
          </cell>
          <cell r="G80">
            <v>6861</v>
          </cell>
          <cell r="H80">
            <v>687</v>
          </cell>
          <cell r="I80">
            <v>9710158</v>
          </cell>
          <cell r="J80">
            <v>1625</v>
          </cell>
          <cell r="K80">
            <v>23.68</v>
          </cell>
          <cell r="L80">
            <v>17.899999999999999</v>
          </cell>
          <cell r="M80">
            <v>9.9499999999999993</v>
          </cell>
        </row>
        <row r="81">
          <cell r="A81">
            <v>43102</v>
          </cell>
          <cell r="B81">
            <v>1403.9</v>
          </cell>
          <cell r="C81">
            <v>1424.95</v>
          </cell>
          <cell r="D81">
            <v>1393.65</v>
          </cell>
          <cell r="E81">
            <v>1396.6</v>
          </cell>
          <cell r="F81">
            <v>1403.18606364172</v>
          </cell>
          <cell r="G81">
            <v>6788</v>
          </cell>
          <cell r="H81">
            <v>569</v>
          </cell>
          <cell r="I81">
            <v>9524827</v>
          </cell>
          <cell r="J81">
            <v>2679</v>
          </cell>
          <cell r="K81">
            <v>39.47</v>
          </cell>
          <cell r="L81">
            <v>31.3</v>
          </cell>
          <cell r="M81">
            <v>-7.3</v>
          </cell>
        </row>
        <row r="82">
          <cell r="A82">
            <v>43101</v>
          </cell>
          <cell r="B82">
            <v>1402.95</v>
          </cell>
          <cell r="C82">
            <v>1409.85</v>
          </cell>
          <cell r="D82">
            <v>1391.2</v>
          </cell>
          <cell r="E82">
            <v>1396.25</v>
          </cell>
          <cell r="F82">
            <v>1403.1820317087399</v>
          </cell>
          <cell r="G82">
            <v>1703</v>
          </cell>
          <cell r="H82">
            <v>218</v>
          </cell>
          <cell r="I82">
            <v>2389619</v>
          </cell>
          <cell r="J82">
            <v>772</v>
          </cell>
          <cell r="K82">
            <v>45.33</v>
          </cell>
          <cell r="L82">
            <v>18.649999999999999</v>
          </cell>
          <cell r="M82">
            <v>-6.7</v>
          </cell>
        </row>
        <row r="83">
          <cell r="A83">
            <v>43098</v>
          </cell>
          <cell r="B83">
            <v>1399.8</v>
          </cell>
          <cell r="C83">
            <v>1407</v>
          </cell>
          <cell r="D83">
            <v>1391.2</v>
          </cell>
          <cell r="E83">
            <v>1399.5</v>
          </cell>
          <cell r="F83">
            <v>1402.3496427411401</v>
          </cell>
          <cell r="G83">
            <v>61580</v>
          </cell>
          <cell r="H83">
            <v>352</v>
          </cell>
          <cell r="I83">
            <v>86356691</v>
          </cell>
          <cell r="J83">
            <v>59363</v>
          </cell>
          <cell r="K83">
            <v>96.4</v>
          </cell>
          <cell r="L83">
            <v>15.8</v>
          </cell>
          <cell r="M83">
            <v>-0.3</v>
          </cell>
        </row>
        <row r="84">
          <cell r="A84">
            <v>43097</v>
          </cell>
          <cell r="B84">
            <v>1393.45</v>
          </cell>
          <cell r="C84">
            <v>1433.4</v>
          </cell>
          <cell r="D84">
            <v>1383.85</v>
          </cell>
          <cell r="E84">
            <v>1388.15</v>
          </cell>
          <cell r="F84">
            <v>1400.76902289859</v>
          </cell>
          <cell r="G84">
            <v>42186</v>
          </cell>
          <cell r="H84">
            <v>590</v>
          </cell>
          <cell r="I84">
            <v>59092842</v>
          </cell>
          <cell r="J84">
            <v>37724</v>
          </cell>
          <cell r="K84">
            <v>89.42</v>
          </cell>
          <cell r="L84">
            <v>49.55</v>
          </cell>
          <cell r="M84">
            <v>-5.3</v>
          </cell>
        </row>
        <row r="85">
          <cell r="A85">
            <v>43096</v>
          </cell>
          <cell r="B85">
            <v>1395.95</v>
          </cell>
          <cell r="C85">
            <v>1408</v>
          </cell>
          <cell r="D85">
            <v>1373.6</v>
          </cell>
          <cell r="E85">
            <v>1387</v>
          </cell>
          <cell r="F85">
            <v>1398.7845627208401</v>
          </cell>
          <cell r="G85">
            <v>81504</v>
          </cell>
          <cell r="H85">
            <v>585</v>
          </cell>
          <cell r="I85">
            <v>114006537</v>
          </cell>
          <cell r="J85">
            <v>77512</v>
          </cell>
          <cell r="K85">
            <v>95.1</v>
          </cell>
          <cell r="L85">
            <v>34.4</v>
          </cell>
          <cell r="M85">
            <v>-8.9499999999999993</v>
          </cell>
        </row>
        <row r="86">
          <cell r="A86">
            <v>43095</v>
          </cell>
          <cell r="B86">
            <v>1389</v>
          </cell>
          <cell r="C86">
            <v>1399.9</v>
          </cell>
          <cell r="D86">
            <v>1374.15</v>
          </cell>
          <cell r="E86">
            <v>1391.05</v>
          </cell>
          <cell r="F86">
            <v>1390.79154413688</v>
          </cell>
          <cell r="G86">
            <v>95555</v>
          </cell>
          <cell r="H86">
            <v>321</v>
          </cell>
          <cell r="I86">
            <v>132897086</v>
          </cell>
          <cell r="J86">
            <v>93518</v>
          </cell>
          <cell r="K86">
            <v>97.87</v>
          </cell>
          <cell r="L86">
            <v>25.75</v>
          </cell>
          <cell r="M86">
            <v>2.0499999999999998</v>
          </cell>
        </row>
        <row r="87">
          <cell r="A87">
            <v>43091</v>
          </cell>
          <cell r="B87">
            <v>1390</v>
          </cell>
          <cell r="C87">
            <v>1435.7</v>
          </cell>
          <cell r="D87">
            <v>1373</v>
          </cell>
          <cell r="E87">
            <v>1378.05</v>
          </cell>
          <cell r="F87">
            <v>1379.1343038825901</v>
          </cell>
          <cell r="G87">
            <v>84763</v>
          </cell>
          <cell r="H87">
            <v>738</v>
          </cell>
          <cell r="I87">
            <v>116899561</v>
          </cell>
          <cell r="J87">
            <v>77957</v>
          </cell>
          <cell r="K87">
            <v>91.97</v>
          </cell>
          <cell r="L87">
            <v>62.7</v>
          </cell>
          <cell r="M87">
            <v>-11.95</v>
          </cell>
        </row>
        <row r="88">
          <cell r="A88">
            <v>43090</v>
          </cell>
          <cell r="B88">
            <v>1386.1</v>
          </cell>
          <cell r="C88">
            <v>1400.7</v>
          </cell>
          <cell r="D88">
            <v>1373</v>
          </cell>
          <cell r="E88">
            <v>1377.2</v>
          </cell>
          <cell r="F88">
            <v>1386.0070758889001</v>
          </cell>
          <cell r="G88">
            <v>5653</v>
          </cell>
          <cell r="H88">
            <v>520</v>
          </cell>
          <cell r="I88">
            <v>7835098</v>
          </cell>
          <cell r="J88">
            <v>2304</v>
          </cell>
          <cell r="K88">
            <v>40.76</v>
          </cell>
          <cell r="L88">
            <v>27.7</v>
          </cell>
          <cell r="M88">
            <v>-8.9</v>
          </cell>
        </row>
        <row r="89">
          <cell r="A89">
            <v>43089</v>
          </cell>
          <cell r="B89">
            <v>1395.9</v>
          </cell>
          <cell r="C89">
            <v>1410.9</v>
          </cell>
          <cell r="D89">
            <v>1382.5</v>
          </cell>
          <cell r="E89">
            <v>1386.1</v>
          </cell>
          <cell r="F89">
            <v>1396.3645950190701</v>
          </cell>
          <cell r="G89">
            <v>4457</v>
          </cell>
          <cell r="H89">
            <v>500</v>
          </cell>
          <cell r="I89">
            <v>6223597</v>
          </cell>
          <cell r="J89">
            <v>1477</v>
          </cell>
          <cell r="K89">
            <v>33.14</v>
          </cell>
          <cell r="L89">
            <v>28.4</v>
          </cell>
          <cell r="M89">
            <v>-9.8000000000000007</v>
          </cell>
        </row>
        <row r="90">
          <cell r="A90">
            <v>43088</v>
          </cell>
          <cell r="B90">
            <v>1386.7</v>
          </cell>
          <cell r="C90">
            <v>1418.35</v>
          </cell>
          <cell r="D90">
            <v>1386.7</v>
          </cell>
          <cell r="E90">
            <v>1392.15</v>
          </cell>
          <cell r="F90">
            <v>1402.7219512195099</v>
          </cell>
          <cell r="G90">
            <v>5740</v>
          </cell>
          <cell r="H90">
            <v>514</v>
          </cell>
          <cell r="I90">
            <v>8051624</v>
          </cell>
          <cell r="J90">
            <v>1962</v>
          </cell>
          <cell r="K90">
            <v>34.18</v>
          </cell>
          <cell r="L90">
            <v>31.65</v>
          </cell>
          <cell r="M90">
            <v>5.45</v>
          </cell>
        </row>
        <row r="91">
          <cell r="A91">
            <v>43087</v>
          </cell>
          <cell r="B91">
            <v>1380</v>
          </cell>
          <cell r="C91">
            <v>1416.1</v>
          </cell>
          <cell r="D91">
            <v>1355.15</v>
          </cell>
          <cell r="E91">
            <v>1386.55</v>
          </cell>
          <cell r="F91">
            <v>1396.3354614045199</v>
          </cell>
          <cell r="G91">
            <v>5169</v>
          </cell>
          <cell r="H91">
            <v>486</v>
          </cell>
          <cell r="I91">
            <v>7217658</v>
          </cell>
          <cell r="J91">
            <v>1517</v>
          </cell>
          <cell r="K91">
            <v>29.35</v>
          </cell>
          <cell r="L91">
            <v>60.95</v>
          </cell>
          <cell r="M91">
            <v>6.55</v>
          </cell>
        </row>
        <row r="92">
          <cell r="A92">
            <v>43084</v>
          </cell>
          <cell r="B92">
            <v>1368</v>
          </cell>
          <cell r="C92">
            <v>1387</v>
          </cell>
          <cell r="D92">
            <v>1364</v>
          </cell>
          <cell r="E92">
            <v>1378.5</v>
          </cell>
          <cell r="F92">
            <v>1375.8831985624399</v>
          </cell>
          <cell r="G92">
            <v>2226</v>
          </cell>
          <cell r="H92">
            <v>347</v>
          </cell>
          <cell r="I92">
            <v>3062716</v>
          </cell>
          <cell r="J92">
            <v>1319</v>
          </cell>
          <cell r="K92">
            <v>59.25</v>
          </cell>
          <cell r="L92">
            <v>23</v>
          </cell>
          <cell r="M92">
            <v>10.5</v>
          </cell>
        </row>
        <row r="93">
          <cell r="A93">
            <v>43083</v>
          </cell>
          <cell r="B93">
            <v>1372</v>
          </cell>
          <cell r="C93">
            <v>1372.4</v>
          </cell>
          <cell r="D93">
            <v>1339.95</v>
          </cell>
          <cell r="E93">
            <v>1348.45</v>
          </cell>
          <cell r="F93">
            <v>1351.12844631852</v>
          </cell>
          <cell r="G93">
            <v>6166</v>
          </cell>
          <cell r="H93">
            <v>218</v>
          </cell>
          <cell r="I93">
            <v>8331058</v>
          </cell>
          <cell r="J93">
            <v>653</v>
          </cell>
          <cell r="K93">
            <v>10.59</v>
          </cell>
          <cell r="L93">
            <v>32.450000000000003</v>
          </cell>
          <cell r="M93">
            <v>-23.55</v>
          </cell>
        </row>
        <row r="94">
          <cell r="A94">
            <v>43082</v>
          </cell>
          <cell r="B94">
            <v>1370</v>
          </cell>
          <cell r="C94">
            <v>1394.9</v>
          </cell>
          <cell r="D94">
            <v>1346.25</v>
          </cell>
          <cell r="E94">
            <v>1358.35</v>
          </cell>
          <cell r="F94">
            <v>1379.44125526215</v>
          </cell>
          <cell r="G94">
            <v>7839</v>
          </cell>
          <cell r="H94">
            <v>343</v>
          </cell>
          <cell r="I94">
            <v>10813440</v>
          </cell>
          <cell r="J94">
            <v>905</v>
          </cell>
          <cell r="K94">
            <v>11.54</v>
          </cell>
          <cell r="L94">
            <v>48.65</v>
          </cell>
          <cell r="M94">
            <v>-11.65</v>
          </cell>
        </row>
        <row r="95">
          <cell r="A95">
            <v>43081</v>
          </cell>
          <cell r="B95">
            <v>1367.9</v>
          </cell>
          <cell r="C95">
            <v>1383.55</v>
          </cell>
          <cell r="D95">
            <v>1366</v>
          </cell>
          <cell r="E95">
            <v>1368.55</v>
          </cell>
          <cell r="F95">
            <v>1373.7912646013201</v>
          </cell>
          <cell r="G95">
            <v>1969</v>
          </cell>
          <cell r="H95">
            <v>208</v>
          </cell>
          <cell r="I95">
            <v>2704995</v>
          </cell>
          <cell r="J95">
            <v>925</v>
          </cell>
          <cell r="K95">
            <v>46.98</v>
          </cell>
          <cell r="L95">
            <v>17.55</v>
          </cell>
          <cell r="M95">
            <v>0.65</v>
          </cell>
        </row>
        <row r="96">
          <cell r="A96">
            <v>43080</v>
          </cell>
          <cell r="B96">
            <v>1350</v>
          </cell>
          <cell r="C96">
            <v>1386</v>
          </cell>
          <cell r="D96">
            <v>1350</v>
          </cell>
          <cell r="E96">
            <v>1372</v>
          </cell>
          <cell r="F96">
            <v>1374.10852908484</v>
          </cell>
          <cell r="G96">
            <v>67475</v>
          </cell>
          <cell r="H96">
            <v>487</v>
          </cell>
          <cell r="I96">
            <v>92717973</v>
          </cell>
          <cell r="J96">
            <v>63574</v>
          </cell>
          <cell r="K96">
            <v>94.22</v>
          </cell>
          <cell r="L96">
            <v>36</v>
          </cell>
          <cell r="M96">
            <v>22</v>
          </cell>
        </row>
        <row r="97">
          <cell r="A97">
            <v>43077</v>
          </cell>
          <cell r="B97">
            <v>1377</v>
          </cell>
          <cell r="C97">
            <v>1396</v>
          </cell>
          <cell r="D97">
            <v>1335</v>
          </cell>
          <cell r="E97">
            <v>1342.95</v>
          </cell>
          <cell r="F97">
            <v>1366.5104915627201</v>
          </cell>
          <cell r="G97">
            <v>13630</v>
          </cell>
          <cell r="H97">
            <v>1004</v>
          </cell>
          <cell r="I97">
            <v>18625538</v>
          </cell>
          <cell r="J97">
            <v>2628</v>
          </cell>
          <cell r="K97">
            <v>19.28</v>
          </cell>
          <cell r="L97">
            <v>61</v>
          </cell>
          <cell r="M97">
            <v>-34.049999999999997</v>
          </cell>
        </row>
        <row r="98">
          <cell r="A98">
            <v>43076</v>
          </cell>
          <cell r="B98">
            <v>1349.85</v>
          </cell>
          <cell r="C98">
            <v>1380.75</v>
          </cell>
          <cell r="D98">
            <v>1349.85</v>
          </cell>
          <cell r="E98">
            <v>1371.5</v>
          </cell>
          <cell r="F98">
            <v>1368.04499217527</v>
          </cell>
          <cell r="G98">
            <v>2556</v>
          </cell>
          <cell r="H98">
            <v>293</v>
          </cell>
          <cell r="I98">
            <v>3496723</v>
          </cell>
          <cell r="J98">
            <v>607</v>
          </cell>
          <cell r="K98">
            <v>23.75</v>
          </cell>
          <cell r="L98">
            <v>30.9</v>
          </cell>
          <cell r="M98">
            <v>21.65</v>
          </cell>
        </row>
        <row r="99">
          <cell r="A99">
            <v>43075</v>
          </cell>
          <cell r="B99">
            <v>1363.9</v>
          </cell>
          <cell r="C99">
            <v>1367.45</v>
          </cell>
          <cell r="D99">
            <v>1340.15</v>
          </cell>
          <cell r="E99">
            <v>1343.8</v>
          </cell>
          <cell r="F99">
            <v>1357.7581086314501</v>
          </cell>
          <cell r="G99">
            <v>82628</v>
          </cell>
          <cell r="H99">
            <v>468</v>
          </cell>
          <cell r="I99">
            <v>112188837</v>
          </cell>
          <cell r="J99">
            <v>75505</v>
          </cell>
          <cell r="K99">
            <v>91.38</v>
          </cell>
          <cell r="L99">
            <v>27.3</v>
          </cell>
          <cell r="M99">
            <v>-20.100000000000001</v>
          </cell>
        </row>
        <row r="100">
          <cell r="A100">
            <v>43074</v>
          </cell>
          <cell r="B100">
            <v>1375.15</v>
          </cell>
          <cell r="C100">
            <v>1378</v>
          </cell>
          <cell r="D100">
            <v>1353.95</v>
          </cell>
          <cell r="E100">
            <v>1362.6</v>
          </cell>
          <cell r="F100">
            <v>1368.9457070973999</v>
          </cell>
          <cell r="G100">
            <v>47299</v>
          </cell>
          <cell r="H100">
            <v>367</v>
          </cell>
          <cell r="I100">
            <v>64749763</v>
          </cell>
          <cell r="J100">
            <v>44615</v>
          </cell>
          <cell r="K100">
            <v>94.33</v>
          </cell>
          <cell r="L100">
            <v>24.05</v>
          </cell>
          <cell r="M100">
            <v>-12.55</v>
          </cell>
        </row>
        <row r="101">
          <cell r="A101">
            <v>43073</v>
          </cell>
          <cell r="B101">
            <v>1402.6</v>
          </cell>
          <cell r="C101">
            <v>1412.85</v>
          </cell>
          <cell r="D101">
            <v>1375.15</v>
          </cell>
          <cell r="E101">
            <v>1383.5</v>
          </cell>
          <cell r="F101">
            <v>1387.7796984110901</v>
          </cell>
          <cell r="G101">
            <v>49405</v>
          </cell>
          <cell r="H101">
            <v>343</v>
          </cell>
          <cell r="I101">
            <v>68563256</v>
          </cell>
          <cell r="J101">
            <v>47426</v>
          </cell>
          <cell r="K101">
            <v>95.99</v>
          </cell>
          <cell r="L101">
            <v>37.700000000000003</v>
          </cell>
          <cell r="M101">
            <v>-19.100000000000001</v>
          </cell>
        </row>
        <row r="102">
          <cell r="A102">
            <v>43070</v>
          </cell>
          <cell r="B102">
            <v>1400</v>
          </cell>
          <cell r="C102">
            <v>1412</v>
          </cell>
          <cell r="D102">
            <v>1382</v>
          </cell>
          <cell r="E102">
            <v>1389.8</v>
          </cell>
          <cell r="F102">
            <v>1395.8246853610001</v>
          </cell>
          <cell r="G102">
            <v>4529</v>
          </cell>
          <cell r="H102">
            <v>492</v>
          </cell>
          <cell r="I102">
            <v>6321690</v>
          </cell>
          <cell r="J102">
            <v>967</v>
          </cell>
          <cell r="K102">
            <v>21.35</v>
          </cell>
          <cell r="L102">
            <v>30</v>
          </cell>
          <cell r="M102">
            <v>-10.199999999999999</v>
          </cell>
        </row>
        <row r="103">
          <cell r="A103">
            <v>43069</v>
          </cell>
          <cell r="B103">
            <v>1397.45</v>
          </cell>
          <cell r="C103">
            <v>1418</v>
          </cell>
          <cell r="D103">
            <v>1382.05</v>
          </cell>
          <cell r="E103">
            <v>1394.55</v>
          </cell>
          <cell r="F103">
            <v>1390.09309031832</v>
          </cell>
          <cell r="G103">
            <v>196970</v>
          </cell>
          <cell r="H103">
            <v>610</v>
          </cell>
          <cell r="I103">
            <v>273806636</v>
          </cell>
          <cell r="J103">
            <v>192522</v>
          </cell>
          <cell r="K103">
            <v>97.74</v>
          </cell>
          <cell r="L103">
            <v>35.950000000000003</v>
          </cell>
          <cell r="M103">
            <v>-2.9</v>
          </cell>
        </row>
        <row r="104">
          <cell r="A104">
            <v>43068</v>
          </cell>
          <cell r="B104">
            <v>1416.95</v>
          </cell>
          <cell r="C104">
            <v>1444</v>
          </cell>
          <cell r="D104">
            <v>1400</v>
          </cell>
          <cell r="E104">
            <v>1406.55</v>
          </cell>
          <cell r="F104">
            <v>1421.38199889563</v>
          </cell>
          <cell r="G104">
            <v>9055</v>
          </cell>
          <cell r="H104">
            <v>786</v>
          </cell>
          <cell r="I104">
            <v>12870614</v>
          </cell>
          <cell r="J104">
            <v>3232</v>
          </cell>
          <cell r="K104">
            <v>35.69</v>
          </cell>
          <cell r="L104">
            <v>44</v>
          </cell>
          <cell r="M104">
            <v>-10.4</v>
          </cell>
        </row>
        <row r="105">
          <cell r="A105">
            <v>43067</v>
          </cell>
          <cell r="B105">
            <v>1389.55</v>
          </cell>
          <cell r="C105">
            <v>1415.05</v>
          </cell>
          <cell r="D105">
            <v>1389.55</v>
          </cell>
          <cell r="E105">
            <v>1411.85</v>
          </cell>
          <cell r="F105">
            <v>1409.9200662058199</v>
          </cell>
          <cell r="G105">
            <v>82168</v>
          </cell>
          <cell r="H105">
            <v>462</v>
          </cell>
          <cell r="I105">
            <v>115850312</v>
          </cell>
          <cell r="J105">
            <v>79806</v>
          </cell>
          <cell r="K105">
            <v>97.13</v>
          </cell>
          <cell r="L105">
            <v>25.5</v>
          </cell>
          <cell r="M105">
            <v>22.3</v>
          </cell>
        </row>
        <row r="106">
          <cell r="A106">
            <v>43066</v>
          </cell>
          <cell r="B106">
            <v>1410.65</v>
          </cell>
          <cell r="C106">
            <v>1410.95</v>
          </cell>
          <cell r="D106">
            <v>1380.6</v>
          </cell>
          <cell r="E106">
            <v>1386.7</v>
          </cell>
          <cell r="F106">
            <v>1391.4779589371899</v>
          </cell>
          <cell r="G106">
            <v>3312</v>
          </cell>
          <cell r="H106">
            <v>330</v>
          </cell>
          <cell r="I106">
            <v>4608575</v>
          </cell>
          <cell r="J106">
            <v>1223</v>
          </cell>
          <cell r="K106">
            <v>36.93</v>
          </cell>
          <cell r="L106">
            <v>30.35</v>
          </cell>
          <cell r="M106">
            <v>-23.95</v>
          </cell>
        </row>
        <row r="107">
          <cell r="A107">
            <v>43063</v>
          </cell>
          <cell r="B107">
            <v>1404.45</v>
          </cell>
          <cell r="C107">
            <v>1419.2</v>
          </cell>
          <cell r="D107">
            <v>1400</v>
          </cell>
          <cell r="E107">
            <v>1410.65</v>
          </cell>
          <cell r="F107">
            <v>1410.1627033792199</v>
          </cell>
          <cell r="G107">
            <v>1598</v>
          </cell>
          <cell r="H107">
            <v>161</v>
          </cell>
          <cell r="I107">
            <v>2253440</v>
          </cell>
          <cell r="J107">
            <v>646</v>
          </cell>
          <cell r="K107">
            <v>40.43</v>
          </cell>
          <cell r="L107">
            <v>19.2</v>
          </cell>
          <cell r="M107">
            <v>6.2</v>
          </cell>
        </row>
        <row r="108">
          <cell r="A108">
            <v>43062</v>
          </cell>
          <cell r="B108">
            <v>1405</v>
          </cell>
          <cell r="C108">
            <v>1415</v>
          </cell>
          <cell r="D108">
            <v>1396.55</v>
          </cell>
          <cell r="E108">
            <v>1411.75</v>
          </cell>
          <cell r="F108">
            <v>1406.1846201743399</v>
          </cell>
          <cell r="G108">
            <v>3212</v>
          </cell>
          <cell r="H108">
            <v>275</v>
          </cell>
          <cell r="I108">
            <v>4516665</v>
          </cell>
          <cell r="J108">
            <v>1203</v>
          </cell>
          <cell r="K108">
            <v>37.450000000000003</v>
          </cell>
          <cell r="L108">
            <v>18.45</v>
          </cell>
          <cell r="M108">
            <v>6.75</v>
          </cell>
        </row>
        <row r="109">
          <cell r="A109">
            <v>43061</v>
          </cell>
          <cell r="B109">
            <v>1381.25</v>
          </cell>
          <cell r="C109">
            <v>1421.35</v>
          </cell>
          <cell r="D109">
            <v>1381.15</v>
          </cell>
          <cell r="E109">
            <v>1407.75</v>
          </cell>
          <cell r="F109">
            <v>1401.47118644067</v>
          </cell>
          <cell r="G109">
            <v>4425</v>
          </cell>
          <cell r="H109">
            <v>442</v>
          </cell>
          <cell r="I109">
            <v>6201510</v>
          </cell>
          <cell r="J109">
            <v>1593</v>
          </cell>
          <cell r="K109">
            <v>36</v>
          </cell>
          <cell r="L109">
            <v>40.200000000000003</v>
          </cell>
          <cell r="M109">
            <v>26.5</v>
          </cell>
        </row>
        <row r="110">
          <cell r="A110">
            <v>43060</v>
          </cell>
          <cell r="B110">
            <v>1384</v>
          </cell>
          <cell r="C110">
            <v>1386</v>
          </cell>
          <cell r="D110">
            <v>1371.65</v>
          </cell>
          <cell r="E110">
            <v>1382.6</v>
          </cell>
          <cell r="F110">
            <v>1378.0113177041201</v>
          </cell>
          <cell r="G110">
            <v>1237</v>
          </cell>
          <cell r="H110">
            <v>127</v>
          </cell>
          <cell r="I110">
            <v>1704600</v>
          </cell>
          <cell r="J110">
            <v>479</v>
          </cell>
          <cell r="K110">
            <v>38.72</v>
          </cell>
          <cell r="L110">
            <v>14.35</v>
          </cell>
          <cell r="M110">
            <v>-1.4</v>
          </cell>
        </row>
        <row r="111">
          <cell r="A111">
            <v>43059</v>
          </cell>
          <cell r="B111">
            <v>1384.15</v>
          </cell>
          <cell r="C111">
            <v>1390</v>
          </cell>
          <cell r="D111">
            <v>1356.65</v>
          </cell>
          <cell r="E111">
            <v>1384.35</v>
          </cell>
          <cell r="F111">
            <v>1377.3786679087</v>
          </cell>
          <cell r="G111">
            <v>4294</v>
          </cell>
          <cell r="H111">
            <v>474</v>
          </cell>
          <cell r="I111">
            <v>5914464</v>
          </cell>
          <cell r="J111">
            <v>1095</v>
          </cell>
          <cell r="K111">
            <v>25.5</v>
          </cell>
          <cell r="L111">
            <v>33.35</v>
          </cell>
          <cell r="M111">
            <v>0.2</v>
          </cell>
        </row>
        <row r="112">
          <cell r="A112">
            <v>43056</v>
          </cell>
          <cell r="B112">
            <v>1372</v>
          </cell>
          <cell r="C112">
            <v>1387.15</v>
          </cell>
          <cell r="D112">
            <v>1350</v>
          </cell>
          <cell r="E112">
            <v>1373.8</v>
          </cell>
          <cell r="F112">
            <v>1367.0137483291901</v>
          </cell>
          <cell r="G112">
            <v>5237</v>
          </cell>
          <cell r="H112">
            <v>425</v>
          </cell>
          <cell r="I112">
            <v>7159051</v>
          </cell>
          <cell r="J112">
            <v>2229</v>
          </cell>
          <cell r="K112">
            <v>42.56</v>
          </cell>
          <cell r="L112">
            <v>37.15</v>
          </cell>
          <cell r="M112">
            <v>1.8</v>
          </cell>
        </row>
        <row r="113">
          <cell r="A113">
            <v>43055</v>
          </cell>
          <cell r="B113">
            <v>1367</v>
          </cell>
          <cell r="C113">
            <v>1374.5</v>
          </cell>
          <cell r="D113">
            <v>1344.65</v>
          </cell>
          <cell r="E113">
            <v>1365.9</v>
          </cell>
          <cell r="F113">
            <v>1359.08627608346</v>
          </cell>
          <cell r="G113">
            <v>2492</v>
          </cell>
          <cell r="H113">
            <v>203</v>
          </cell>
          <cell r="I113">
            <v>3386843</v>
          </cell>
          <cell r="J113">
            <v>1267</v>
          </cell>
          <cell r="K113">
            <v>50.84</v>
          </cell>
          <cell r="L113">
            <v>29.85</v>
          </cell>
          <cell r="M113">
            <v>-1.1000000000000001</v>
          </cell>
        </row>
        <row r="114">
          <cell r="A114">
            <v>43054</v>
          </cell>
          <cell r="B114">
            <v>1370</v>
          </cell>
          <cell r="C114">
            <v>1370</v>
          </cell>
          <cell r="D114">
            <v>1325.05</v>
          </cell>
          <cell r="E114">
            <v>1353.4</v>
          </cell>
          <cell r="F114">
            <v>1347.53865151889</v>
          </cell>
          <cell r="G114">
            <v>4049</v>
          </cell>
          <cell r="H114">
            <v>325</v>
          </cell>
          <cell r="I114">
            <v>5456184</v>
          </cell>
          <cell r="J114">
            <v>1558</v>
          </cell>
          <cell r="K114">
            <v>38.479999999999997</v>
          </cell>
          <cell r="L114">
            <v>44.95</v>
          </cell>
          <cell r="M114">
            <v>-16.600000000000001</v>
          </cell>
        </row>
        <row r="115">
          <cell r="A115">
            <v>43053</v>
          </cell>
          <cell r="B115">
            <v>1355.35</v>
          </cell>
          <cell r="C115">
            <v>1370</v>
          </cell>
          <cell r="D115">
            <v>1355.35</v>
          </cell>
          <cell r="E115">
            <v>1361.4</v>
          </cell>
          <cell r="F115">
            <v>1363.06024096385</v>
          </cell>
          <cell r="G115">
            <v>1577</v>
          </cell>
          <cell r="H115">
            <v>205</v>
          </cell>
          <cell r="I115">
            <v>2149546</v>
          </cell>
          <cell r="J115">
            <v>651</v>
          </cell>
          <cell r="K115">
            <v>41.28</v>
          </cell>
          <cell r="L115">
            <v>14.65</v>
          </cell>
          <cell r="M115">
            <v>6.05</v>
          </cell>
        </row>
        <row r="116">
          <cell r="A116">
            <v>43052</v>
          </cell>
          <cell r="B116">
            <v>1363</v>
          </cell>
          <cell r="C116">
            <v>1368</v>
          </cell>
          <cell r="D116">
            <v>1350</v>
          </cell>
          <cell r="E116">
            <v>1356.9</v>
          </cell>
          <cell r="F116">
            <v>1359.45645234838</v>
          </cell>
          <cell r="G116">
            <v>2193</v>
          </cell>
          <cell r="H116">
            <v>229</v>
          </cell>
          <cell r="I116">
            <v>2981288</v>
          </cell>
          <cell r="J116">
            <v>1114</v>
          </cell>
          <cell r="K116">
            <v>50.8</v>
          </cell>
          <cell r="L116">
            <v>18</v>
          </cell>
          <cell r="M116">
            <v>-6.1</v>
          </cell>
        </row>
        <row r="117">
          <cell r="A117">
            <v>43049</v>
          </cell>
          <cell r="B117">
            <v>1349</v>
          </cell>
          <cell r="C117">
            <v>1360</v>
          </cell>
          <cell r="D117">
            <v>1334</v>
          </cell>
          <cell r="E117">
            <v>1354.6</v>
          </cell>
          <cell r="F117">
            <v>1350.64510779436</v>
          </cell>
          <cell r="G117">
            <v>2412</v>
          </cell>
          <cell r="H117">
            <v>342</v>
          </cell>
          <cell r="I117">
            <v>3257756</v>
          </cell>
          <cell r="J117">
            <v>1052</v>
          </cell>
          <cell r="K117">
            <v>43.62</v>
          </cell>
          <cell r="L117">
            <v>26</v>
          </cell>
          <cell r="M117">
            <v>5.6</v>
          </cell>
        </row>
        <row r="118">
          <cell r="A118">
            <v>43048</v>
          </cell>
          <cell r="B118">
            <v>1319</v>
          </cell>
          <cell r="C118">
            <v>1360.1</v>
          </cell>
          <cell r="D118">
            <v>1319</v>
          </cell>
          <cell r="E118">
            <v>1349.3</v>
          </cell>
          <cell r="F118">
            <v>1341.3509749303601</v>
          </cell>
          <cell r="G118">
            <v>2154</v>
          </cell>
          <cell r="H118">
            <v>299</v>
          </cell>
          <cell r="I118">
            <v>2889270</v>
          </cell>
          <cell r="J118">
            <v>727</v>
          </cell>
          <cell r="K118">
            <v>33.75</v>
          </cell>
          <cell r="L118">
            <v>41.1</v>
          </cell>
          <cell r="M118">
            <v>30.3</v>
          </cell>
        </row>
        <row r="119">
          <cell r="A119">
            <v>43047</v>
          </cell>
          <cell r="B119">
            <v>1340</v>
          </cell>
          <cell r="C119">
            <v>1357.1</v>
          </cell>
          <cell r="D119">
            <v>1308</v>
          </cell>
          <cell r="E119">
            <v>1316.85</v>
          </cell>
          <cell r="F119">
            <v>1330.8121511378199</v>
          </cell>
          <cell r="G119">
            <v>4658</v>
          </cell>
          <cell r="H119">
            <v>760</v>
          </cell>
          <cell r="I119">
            <v>6198923</v>
          </cell>
          <cell r="J119">
            <v>1538</v>
          </cell>
          <cell r="K119">
            <v>33.020000000000003</v>
          </cell>
          <cell r="L119">
            <v>49.1</v>
          </cell>
          <cell r="M119">
            <v>-23.15</v>
          </cell>
        </row>
        <row r="120">
          <cell r="A120">
            <v>43046</v>
          </cell>
          <cell r="B120">
            <v>1377.95</v>
          </cell>
          <cell r="C120">
            <v>1387.5</v>
          </cell>
          <cell r="D120">
            <v>1325</v>
          </cell>
          <cell r="E120">
            <v>1334.3</v>
          </cell>
          <cell r="F120">
            <v>1369.04392557203</v>
          </cell>
          <cell r="G120">
            <v>113237</v>
          </cell>
          <cell r="H120">
            <v>877</v>
          </cell>
          <cell r="I120">
            <v>155026427</v>
          </cell>
          <cell r="J120">
            <v>102457</v>
          </cell>
          <cell r="K120">
            <v>90.48</v>
          </cell>
          <cell r="L120">
            <v>62.5</v>
          </cell>
          <cell r="M120">
            <v>-43.65</v>
          </cell>
        </row>
        <row r="121">
          <cell r="A121">
            <v>43045</v>
          </cell>
          <cell r="B121">
            <v>1386.95</v>
          </cell>
          <cell r="C121">
            <v>1386.95</v>
          </cell>
          <cell r="D121">
            <v>1358</v>
          </cell>
          <cell r="E121">
            <v>1362.6</v>
          </cell>
          <cell r="F121">
            <v>1374.75322073804</v>
          </cell>
          <cell r="G121">
            <v>105333</v>
          </cell>
          <cell r="H121">
            <v>529</v>
          </cell>
          <cell r="I121">
            <v>144806881</v>
          </cell>
          <cell r="J121">
            <v>102158</v>
          </cell>
          <cell r="K121">
            <v>96.99</v>
          </cell>
          <cell r="L121">
            <v>28.95</v>
          </cell>
          <cell r="M121">
            <v>-24.35</v>
          </cell>
        </row>
        <row r="122">
          <cell r="A122">
            <v>43042</v>
          </cell>
          <cell r="B122">
            <v>1396.45</v>
          </cell>
          <cell r="C122">
            <v>1402</v>
          </cell>
          <cell r="D122">
            <v>1380</v>
          </cell>
          <cell r="E122">
            <v>1381.15</v>
          </cell>
          <cell r="F122">
            <v>1393.9605527687199</v>
          </cell>
          <cell r="G122">
            <v>51233</v>
          </cell>
          <cell r="H122">
            <v>321</v>
          </cell>
          <cell r="I122">
            <v>71416781</v>
          </cell>
          <cell r="J122">
            <v>49329</v>
          </cell>
          <cell r="K122">
            <v>96.28</v>
          </cell>
          <cell r="L122">
            <v>22</v>
          </cell>
          <cell r="M122">
            <v>-15.3</v>
          </cell>
        </row>
        <row r="123">
          <cell r="A123">
            <v>43041</v>
          </cell>
          <cell r="B123">
            <v>1395</v>
          </cell>
          <cell r="C123">
            <v>1401</v>
          </cell>
          <cell r="D123">
            <v>1375</v>
          </cell>
          <cell r="E123">
            <v>1388.6</v>
          </cell>
          <cell r="F123">
            <v>1392.0389280088</v>
          </cell>
          <cell r="G123">
            <v>52687</v>
          </cell>
          <cell r="H123">
            <v>221</v>
          </cell>
          <cell r="I123">
            <v>73342355</v>
          </cell>
          <cell r="J123">
            <v>51256</v>
          </cell>
          <cell r="K123">
            <v>97.28</v>
          </cell>
          <cell r="L123">
            <v>26</v>
          </cell>
          <cell r="M123">
            <v>-6.4</v>
          </cell>
        </row>
        <row r="124">
          <cell r="A124">
            <v>43040</v>
          </cell>
          <cell r="B124">
            <v>1387.05</v>
          </cell>
          <cell r="C124">
            <v>1398.45</v>
          </cell>
          <cell r="D124">
            <v>1379</v>
          </cell>
          <cell r="E124">
            <v>1389.95</v>
          </cell>
          <cell r="F124">
            <v>1387.15496584928</v>
          </cell>
          <cell r="G124">
            <v>53586</v>
          </cell>
          <cell r="H124">
            <v>435</v>
          </cell>
          <cell r="I124">
            <v>74332086</v>
          </cell>
          <cell r="J124">
            <v>51390</v>
          </cell>
          <cell r="K124">
            <v>95.9</v>
          </cell>
          <cell r="L124">
            <v>19.45</v>
          </cell>
          <cell r="M124">
            <v>2.9</v>
          </cell>
        </row>
        <row r="125">
          <cell r="A125">
            <v>43039</v>
          </cell>
          <cell r="B125">
            <v>1400</v>
          </cell>
          <cell r="C125">
            <v>1406.95</v>
          </cell>
          <cell r="D125">
            <v>1369.95</v>
          </cell>
          <cell r="E125">
            <v>1382.85</v>
          </cell>
          <cell r="F125">
            <v>1393.65777488614</v>
          </cell>
          <cell r="G125">
            <v>13833</v>
          </cell>
          <cell r="H125">
            <v>653</v>
          </cell>
          <cell r="I125">
            <v>19278468</v>
          </cell>
          <cell r="J125">
            <v>9460</v>
          </cell>
          <cell r="K125">
            <v>68.39</v>
          </cell>
          <cell r="L125">
            <v>37</v>
          </cell>
          <cell r="M125">
            <v>-17.149999999999999</v>
          </cell>
        </row>
        <row r="126">
          <cell r="A126">
            <v>43038</v>
          </cell>
          <cell r="B126">
            <v>1403</v>
          </cell>
          <cell r="C126">
            <v>1419.55</v>
          </cell>
          <cell r="D126">
            <v>1390</v>
          </cell>
          <cell r="E126">
            <v>1401.2</v>
          </cell>
          <cell r="F126">
            <v>1414.74724972118</v>
          </cell>
          <cell r="G126">
            <v>72629</v>
          </cell>
          <cell r="H126">
            <v>351</v>
          </cell>
          <cell r="I126">
            <v>102751678</v>
          </cell>
          <cell r="J126">
            <v>70552</v>
          </cell>
          <cell r="K126">
            <v>97.14</v>
          </cell>
          <cell r="L126">
            <v>29.55</v>
          </cell>
          <cell r="M126">
            <v>-1.8</v>
          </cell>
        </row>
        <row r="127">
          <cell r="A127">
            <v>43035</v>
          </cell>
          <cell r="B127">
            <v>1405.3</v>
          </cell>
          <cell r="C127">
            <v>1412</v>
          </cell>
          <cell r="D127">
            <v>1390</v>
          </cell>
          <cell r="E127">
            <v>1403</v>
          </cell>
          <cell r="F127">
            <v>1403.6882966615999</v>
          </cell>
          <cell r="G127">
            <v>158160</v>
          </cell>
          <cell r="H127">
            <v>1093</v>
          </cell>
          <cell r="I127">
            <v>222007341</v>
          </cell>
          <cell r="J127">
            <v>150873</v>
          </cell>
          <cell r="K127">
            <v>95.39</v>
          </cell>
          <cell r="L127">
            <v>22</v>
          </cell>
          <cell r="M127">
            <v>-2.2999999999999998</v>
          </cell>
        </row>
        <row r="128">
          <cell r="A128">
            <v>43034</v>
          </cell>
          <cell r="B128">
            <v>1387</v>
          </cell>
          <cell r="C128">
            <v>1410</v>
          </cell>
          <cell r="D128">
            <v>1356.65</v>
          </cell>
          <cell r="E128">
            <v>1399.55</v>
          </cell>
          <cell r="F128">
            <v>1404.0498062356801</v>
          </cell>
          <cell r="G128">
            <v>158956</v>
          </cell>
          <cell r="H128">
            <v>730</v>
          </cell>
          <cell r="I128">
            <v>223182141</v>
          </cell>
          <cell r="J128">
            <v>150368</v>
          </cell>
          <cell r="K128">
            <v>94.6</v>
          </cell>
          <cell r="L128">
            <v>53.35</v>
          </cell>
          <cell r="M128">
            <v>12.55</v>
          </cell>
        </row>
        <row r="129">
          <cell r="A129">
            <v>43033</v>
          </cell>
          <cell r="B129">
            <v>1355.65</v>
          </cell>
          <cell r="C129">
            <v>1391</v>
          </cell>
          <cell r="D129">
            <v>1335</v>
          </cell>
          <cell r="E129">
            <v>1384.95</v>
          </cell>
          <cell r="F129">
            <v>1373.0827965009801</v>
          </cell>
          <cell r="G129">
            <v>14747</v>
          </cell>
          <cell r="H129">
            <v>1310</v>
          </cell>
          <cell r="I129">
            <v>20248852</v>
          </cell>
          <cell r="J129">
            <v>5251</v>
          </cell>
          <cell r="K129">
            <v>35.61</v>
          </cell>
          <cell r="L129">
            <v>56</v>
          </cell>
          <cell r="M129">
            <v>29.3</v>
          </cell>
        </row>
        <row r="130">
          <cell r="A130">
            <v>43032</v>
          </cell>
          <cell r="B130">
            <v>1348</v>
          </cell>
          <cell r="C130">
            <v>1365</v>
          </cell>
          <cell r="D130">
            <v>1340</v>
          </cell>
          <cell r="E130">
            <v>1356.4</v>
          </cell>
          <cell r="F130">
            <v>1357.02241419344</v>
          </cell>
          <cell r="G130">
            <v>211027</v>
          </cell>
          <cell r="H130">
            <v>1087</v>
          </cell>
          <cell r="I130">
            <v>286368369</v>
          </cell>
          <cell r="J130">
            <v>199706</v>
          </cell>
          <cell r="K130">
            <v>94.64</v>
          </cell>
          <cell r="L130">
            <v>25</v>
          </cell>
          <cell r="M130">
            <v>8.4</v>
          </cell>
        </row>
        <row r="131">
          <cell r="A131">
            <v>43031</v>
          </cell>
          <cell r="B131">
            <v>1350.85</v>
          </cell>
          <cell r="C131">
            <v>1354.65</v>
          </cell>
          <cell r="D131">
            <v>1331.05</v>
          </cell>
          <cell r="E131">
            <v>1332</v>
          </cell>
          <cell r="F131">
            <v>1343.73595505617</v>
          </cell>
          <cell r="G131">
            <v>3026</v>
          </cell>
          <cell r="H131">
            <v>328</v>
          </cell>
          <cell r="I131">
            <v>4066145</v>
          </cell>
          <cell r="J131">
            <v>1333</v>
          </cell>
          <cell r="K131">
            <v>44.05</v>
          </cell>
          <cell r="L131">
            <v>23.6</v>
          </cell>
          <cell r="M131">
            <v>-18.850000000000001</v>
          </cell>
        </row>
        <row r="132">
          <cell r="A132">
            <v>43027</v>
          </cell>
          <cell r="B132">
            <v>1340.5</v>
          </cell>
          <cell r="C132">
            <v>1352.8</v>
          </cell>
          <cell r="D132">
            <v>1330</v>
          </cell>
          <cell r="E132">
            <v>1339.75</v>
          </cell>
          <cell r="F132">
            <v>1338.05369127516</v>
          </cell>
          <cell r="G132">
            <v>1341</v>
          </cell>
          <cell r="H132">
            <v>140</v>
          </cell>
          <cell r="I132">
            <v>1794330</v>
          </cell>
          <cell r="J132">
            <v>776</v>
          </cell>
          <cell r="K132">
            <v>57.87</v>
          </cell>
          <cell r="L132">
            <v>22.8</v>
          </cell>
          <cell r="M132">
            <v>-0.75</v>
          </cell>
        </row>
        <row r="133">
          <cell r="A133">
            <v>43026</v>
          </cell>
          <cell r="B133">
            <v>1346</v>
          </cell>
          <cell r="C133">
            <v>1360</v>
          </cell>
          <cell r="D133">
            <v>1306.6500000000001</v>
          </cell>
          <cell r="E133">
            <v>1325.85</v>
          </cell>
          <cell r="F133">
            <v>1332.4298339902</v>
          </cell>
          <cell r="G133">
            <v>8373</v>
          </cell>
          <cell r="H133">
            <v>507</v>
          </cell>
          <cell r="I133">
            <v>11156435</v>
          </cell>
          <cell r="J133">
            <v>3349</v>
          </cell>
          <cell r="K133">
            <v>40</v>
          </cell>
          <cell r="L133">
            <v>53.35</v>
          </cell>
          <cell r="M133">
            <v>-20.149999999999999</v>
          </cell>
        </row>
        <row r="134">
          <cell r="A134">
            <v>43025</v>
          </cell>
          <cell r="B134">
            <v>1345</v>
          </cell>
          <cell r="C134">
            <v>1357.5</v>
          </cell>
          <cell r="D134">
            <v>1340.55</v>
          </cell>
          <cell r="E134">
            <v>1342.8</v>
          </cell>
          <cell r="F134">
            <v>1348.3940321346499</v>
          </cell>
          <cell r="G134">
            <v>2614</v>
          </cell>
          <cell r="H134">
            <v>292</v>
          </cell>
          <cell r="I134">
            <v>3524702</v>
          </cell>
          <cell r="J134">
            <v>982</v>
          </cell>
          <cell r="K134">
            <v>37.57</v>
          </cell>
          <cell r="L134">
            <v>16.95</v>
          </cell>
          <cell r="M134">
            <v>-2.2000000000000002</v>
          </cell>
        </row>
        <row r="135">
          <cell r="A135">
            <v>43024</v>
          </cell>
          <cell r="B135">
            <v>1346.5</v>
          </cell>
          <cell r="C135">
            <v>1371.25</v>
          </cell>
          <cell r="D135">
            <v>1346.5</v>
          </cell>
          <cell r="E135">
            <v>1354.45</v>
          </cell>
          <cell r="F135">
            <v>1360.1542078044099</v>
          </cell>
          <cell r="G135">
            <v>4254</v>
          </cell>
          <cell r="H135">
            <v>356</v>
          </cell>
          <cell r="I135">
            <v>5786096</v>
          </cell>
          <cell r="J135">
            <v>1729</v>
          </cell>
          <cell r="K135">
            <v>40.64</v>
          </cell>
          <cell r="L135">
            <v>24.75</v>
          </cell>
          <cell r="M135">
            <v>7.95</v>
          </cell>
        </row>
        <row r="136">
          <cell r="A136">
            <v>43021</v>
          </cell>
          <cell r="B136">
            <v>1355.05</v>
          </cell>
          <cell r="C136">
            <v>1359.95</v>
          </cell>
          <cell r="D136">
            <v>1341.35</v>
          </cell>
          <cell r="E136">
            <v>1346.45</v>
          </cell>
          <cell r="F136">
            <v>1350.1928807946999</v>
          </cell>
          <cell r="G136">
            <v>3624</v>
          </cell>
          <cell r="H136">
            <v>307</v>
          </cell>
          <cell r="I136">
            <v>4893099</v>
          </cell>
          <cell r="J136">
            <v>1556</v>
          </cell>
          <cell r="K136">
            <v>42.94</v>
          </cell>
          <cell r="L136">
            <v>18.600000000000001</v>
          </cell>
          <cell r="M136">
            <v>-8.6</v>
          </cell>
        </row>
        <row r="137">
          <cell r="A137">
            <v>43020</v>
          </cell>
          <cell r="B137">
            <v>1338.65</v>
          </cell>
          <cell r="C137">
            <v>1371.5</v>
          </cell>
          <cell r="D137">
            <v>1338.65</v>
          </cell>
          <cell r="E137">
            <v>1359.85</v>
          </cell>
          <cell r="F137">
            <v>1344.4172402086299</v>
          </cell>
          <cell r="G137">
            <v>32401</v>
          </cell>
          <cell r="H137">
            <v>439</v>
          </cell>
          <cell r="I137">
            <v>43560463</v>
          </cell>
          <cell r="J137">
            <v>29670</v>
          </cell>
          <cell r="K137">
            <v>91.57</v>
          </cell>
          <cell r="L137">
            <v>32.85</v>
          </cell>
          <cell r="M137">
            <v>21.2</v>
          </cell>
        </row>
        <row r="138">
          <cell r="A138">
            <v>43019</v>
          </cell>
          <cell r="B138">
            <v>1360.65</v>
          </cell>
          <cell r="C138">
            <v>1364</v>
          </cell>
          <cell r="D138">
            <v>1338.15</v>
          </cell>
          <cell r="E138">
            <v>1349.4</v>
          </cell>
          <cell r="F138">
            <v>1349.2792355961201</v>
          </cell>
          <cell r="G138">
            <v>3506</v>
          </cell>
          <cell r="H138">
            <v>447</v>
          </cell>
          <cell r="I138">
            <v>4730573</v>
          </cell>
          <cell r="J138">
            <v>1228</v>
          </cell>
          <cell r="K138">
            <v>35.03</v>
          </cell>
          <cell r="L138">
            <v>25.85</v>
          </cell>
          <cell r="M138">
            <v>-11.25</v>
          </cell>
        </row>
        <row r="139">
          <cell r="A139">
            <v>43018</v>
          </cell>
          <cell r="B139">
            <v>1385</v>
          </cell>
          <cell r="C139">
            <v>1389.95</v>
          </cell>
          <cell r="D139">
            <v>1350</v>
          </cell>
          <cell r="E139">
            <v>1353.6</v>
          </cell>
          <cell r="F139">
            <v>1362.62675145505</v>
          </cell>
          <cell r="G139">
            <v>9278</v>
          </cell>
          <cell r="H139">
            <v>548</v>
          </cell>
          <cell r="I139">
            <v>12642451</v>
          </cell>
          <cell r="J139">
            <v>6014</v>
          </cell>
          <cell r="K139">
            <v>64.819999999999993</v>
          </cell>
          <cell r="L139">
            <v>39.950000000000003</v>
          </cell>
          <cell r="M139">
            <v>-31.4</v>
          </cell>
        </row>
        <row r="140">
          <cell r="A140">
            <v>43017</v>
          </cell>
          <cell r="B140">
            <v>1375</v>
          </cell>
          <cell r="C140">
            <v>1388.1</v>
          </cell>
          <cell r="D140">
            <v>1361.05</v>
          </cell>
          <cell r="E140">
            <v>1367.45</v>
          </cell>
          <cell r="F140">
            <v>1371.7538759689901</v>
          </cell>
          <cell r="G140">
            <v>3612</v>
          </cell>
          <cell r="H140">
            <v>463</v>
          </cell>
          <cell r="I140">
            <v>4954775</v>
          </cell>
          <cell r="J140">
            <v>1727</v>
          </cell>
          <cell r="K140">
            <v>47.81</v>
          </cell>
          <cell r="L140">
            <v>27.05</v>
          </cell>
          <cell r="M140">
            <v>-7.55</v>
          </cell>
        </row>
        <row r="141">
          <cell r="A141">
            <v>43014</v>
          </cell>
          <cell r="B141">
            <v>1394</v>
          </cell>
          <cell r="C141">
            <v>1410</v>
          </cell>
          <cell r="D141">
            <v>1365.25</v>
          </cell>
          <cell r="E141">
            <v>1368.7</v>
          </cell>
          <cell r="F141">
            <v>1377.6469283654901</v>
          </cell>
          <cell r="G141">
            <v>4509</v>
          </cell>
          <cell r="H141">
            <v>584</v>
          </cell>
          <cell r="I141">
            <v>6211810</v>
          </cell>
          <cell r="J141">
            <v>2193</v>
          </cell>
          <cell r="K141">
            <v>48.64</v>
          </cell>
          <cell r="L141">
            <v>44.75</v>
          </cell>
          <cell r="M141">
            <v>-25.3</v>
          </cell>
        </row>
        <row r="142">
          <cell r="A142">
            <v>43013</v>
          </cell>
          <cell r="B142">
            <v>1410</v>
          </cell>
          <cell r="C142">
            <v>1410</v>
          </cell>
          <cell r="D142">
            <v>1380</v>
          </cell>
          <cell r="E142">
            <v>1387.95</v>
          </cell>
          <cell r="F142">
            <v>1388.5600290170401</v>
          </cell>
          <cell r="G142">
            <v>2757</v>
          </cell>
          <cell r="H142">
            <v>375</v>
          </cell>
          <cell r="I142">
            <v>3828260</v>
          </cell>
          <cell r="J142">
            <v>1163</v>
          </cell>
          <cell r="K142">
            <v>42.18</v>
          </cell>
          <cell r="L142">
            <v>30</v>
          </cell>
          <cell r="M142">
            <v>-22.05</v>
          </cell>
        </row>
        <row r="143">
          <cell r="A143">
            <v>43012</v>
          </cell>
          <cell r="B143">
            <v>1390</v>
          </cell>
          <cell r="C143">
            <v>1403.95</v>
          </cell>
          <cell r="D143">
            <v>1375</v>
          </cell>
          <cell r="E143">
            <v>1380.95</v>
          </cell>
          <cell r="F143">
            <v>1386.06899950714</v>
          </cell>
          <cell r="G143">
            <v>4058</v>
          </cell>
          <cell r="H143">
            <v>340</v>
          </cell>
          <cell r="I143">
            <v>5624668</v>
          </cell>
          <cell r="J143">
            <v>1657</v>
          </cell>
          <cell r="K143">
            <v>40.83</v>
          </cell>
          <cell r="L143">
            <v>28.95</v>
          </cell>
          <cell r="M143">
            <v>-9.0500000000000007</v>
          </cell>
        </row>
        <row r="144">
          <cell r="A144">
            <v>43011</v>
          </cell>
          <cell r="B144">
            <v>1402.55</v>
          </cell>
          <cell r="C144">
            <v>1415.85</v>
          </cell>
          <cell r="D144">
            <v>1386.85</v>
          </cell>
          <cell r="E144">
            <v>1394.2</v>
          </cell>
          <cell r="F144">
            <v>1397.0940812720801</v>
          </cell>
          <cell r="G144">
            <v>2264</v>
          </cell>
          <cell r="H144">
            <v>288</v>
          </cell>
          <cell r="I144">
            <v>3163021</v>
          </cell>
          <cell r="J144">
            <v>471</v>
          </cell>
          <cell r="K144">
            <v>20.8</v>
          </cell>
          <cell r="L144">
            <v>29</v>
          </cell>
          <cell r="M144">
            <v>-8.35</v>
          </cell>
        </row>
        <row r="145">
          <cell r="A145">
            <v>43007</v>
          </cell>
          <cell r="B145">
            <v>1408.75</v>
          </cell>
          <cell r="C145">
            <v>1428</v>
          </cell>
          <cell r="D145">
            <v>1386.85</v>
          </cell>
          <cell r="E145">
            <v>1396.05</v>
          </cell>
          <cell r="F145">
            <v>1411.6634156463899</v>
          </cell>
          <cell r="G145">
            <v>4819</v>
          </cell>
          <cell r="H145">
            <v>579</v>
          </cell>
          <cell r="I145">
            <v>6802806</v>
          </cell>
          <cell r="J145">
            <v>999</v>
          </cell>
          <cell r="K145">
            <v>20.73</v>
          </cell>
          <cell r="L145">
            <v>41.15</v>
          </cell>
          <cell r="M145">
            <v>-12.7</v>
          </cell>
        </row>
        <row r="146">
          <cell r="A146">
            <v>43006</v>
          </cell>
          <cell r="B146">
            <v>1441</v>
          </cell>
          <cell r="C146">
            <v>1441</v>
          </cell>
          <cell r="D146">
            <v>1403.15</v>
          </cell>
          <cell r="E146">
            <v>1408.7</v>
          </cell>
          <cell r="F146">
            <v>1413.4641625143699</v>
          </cell>
          <cell r="G146">
            <v>5218</v>
          </cell>
          <cell r="H146">
            <v>596</v>
          </cell>
          <cell r="I146">
            <v>7375456</v>
          </cell>
          <cell r="J146">
            <v>1774</v>
          </cell>
          <cell r="K146">
            <v>34</v>
          </cell>
          <cell r="L146">
            <v>37.85</v>
          </cell>
          <cell r="M146">
            <v>-32.299999999999997</v>
          </cell>
        </row>
        <row r="147">
          <cell r="A147">
            <v>43005</v>
          </cell>
          <cell r="B147">
            <v>1425.9</v>
          </cell>
          <cell r="C147">
            <v>1444</v>
          </cell>
          <cell r="D147">
            <v>1407.45</v>
          </cell>
          <cell r="E147">
            <v>1437.65</v>
          </cell>
          <cell r="F147">
            <v>1429.0554518029001</v>
          </cell>
          <cell r="G147">
            <v>6961</v>
          </cell>
          <cell r="H147">
            <v>654</v>
          </cell>
          <cell r="I147">
            <v>9947655</v>
          </cell>
          <cell r="J147">
            <v>2855</v>
          </cell>
          <cell r="K147">
            <v>41.01</v>
          </cell>
          <cell r="L147">
            <v>36.549999999999997</v>
          </cell>
          <cell r="M147">
            <v>11.75</v>
          </cell>
        </row>
        <row r="148">
          <cell r="A148">
            <v>43004</v>
          </cell>
          <cell r="B148">
            <v>1450</v>
          </cell>
          <cell r="C148">
            <v>1450</v>
          </cell>
          <cell r="D148">
            <v>1411.2</v>
          </cell>
          <cell r="E148">
            <v>1431.9</v>
          </cell>
          <cell r="F148">
            <v>1429.99148723084</v>
          </cell>
          <cell r="G148">
            <v>9985</v>
          </cell>
          <cell r="H148">
            <v>703</v>
          </cell>
          <cell r="I148">
            <v>14278465</v>
          </cell>
          <cell r="J148">
            <v>861</v>
          </cell>
          <cell r="K148">
            <v>8.6199999999999992</v>
          </cell>
          <cell r="L148">
            <v>38.799999999999997</v>
          </cell>
          <cell r="M148">
            <v>-18.100000000000001</v>
          </cell>
        </row>
        <row r="149">
          <cell r="A149">
            <v>43003</v>
          </cell>
          <cell r="B149">
            <v>1440.8</v>
          </cell>
          <cell r="C149">
            <v>1445</v>
          </cell>
          <cell r="D149">
            <v>1380</v>
          </cell>
          <cell r="E149">
            <v>1429.05</v>
          </cell>
          <cell r="F149">
            <v>1403.07306465642</v>
          </cell>
          <cell r="G149">
            <v>6898</v>
          </cell>
          <cell r="H149">
            <v>775</v>
          </cell>
          <cell r="I149">
            <v>9678398</v>
          </cell>
          <cell r="J149">
            <v>1903</v>
          </cell>
          <cell r="K149">
            <v>27.59</v>
          </cell>
          <cell r="L149">
            <v>65</v>
          </cell>
          <cell r="M149">
            <v>-11.75</v>
          </cell>
        </row>
        <row r="150">
          <cell r="A150">
            <v>43000</v>
          </cell>
          <cell r="B150">
            <v>1445</v>
          </cell>
          <cell r="C150">
            <v>1446</v>
          </cell>
          <cell r="D150">
            <v>1392.8</v>
          </cell>
          <cell r="E150">
            <v>1424</v>
          </cell>
          <cell r="F150">
            <v>1420.10294825097</v>
          </cell>
          <cell r="G150">
            <v>14551</v>
          </cell>
          <cell r="H150">
            <v>1274</v>
          </cell>
          <cell r="I150">
            <v>20663918</v>
          </cell>
          <cell r="J150">
            <v>7802</v>
          </cell>
          <cell r="K150">
            <v>53.62</v>
          </cell>
          <cell r="L150">
            <v>53.2</v>
          </cell>
          <cell r="M150">
            <v>-21</v>
          </cell>
        </row>
        <row r="151">
          <cell r="A151">
            <v>42999</v>
          </cell>
          <cell r="B151">
            <v>1473.25</v>
          </cell>
          <cell r="C151">
            <v>1479.4</v>
          </cell>
          <cell r="D151">
            <v>1432</v>
          </cell>
          <cell r="E151">
            <v>1446.05</v>
          </cell>
          <cell r="F151">
            <v>1447.3261622607099</v>
          </cell>
          <cell r="G151">
            <v>10970</v>
          </cell>
          <cell r="H151">
            <v>909</v>
          </cell>
          <cell r="I151">
            <v>15877168</v>
          </cell>
          <cell r="J151">
            <v>3648</v>
          </cell>
          <cell r="K151">
            <v>33.25</v>
          </cell>
          <cell r="L151">
            <v>47.4</v>
          </cell>
          <cell r="M151">
            <v>-27.2</v>
          </cell>
        </row>
        <row r="152">
          <cell r="A152">
            <v>42998</v>
          </cell>
          <cell r="B152">
            <v>1454.65</v>
          </cell>
          <cell r="C152">
            <v>1493</v>
          </cell>
          <cell r="D152">
            <v>1454.65</v>
          </cell>
          <cell r="E152">
            <v>1466.6</v>
          </cell>
          <cell r="F152">
            <v>1472.4434383369401</v>
          </cell>
          <cell r="G152">
            <v>23523</v>
          </cell>
          <cell r="H152">
            <v>1893</v>
          </cell>
          <cell r="I152">
            <v>34636287</v>
          </cell>
          <cell r="J152">
            <v>5254</v>
          </cell>
          <cell r="K152">
            <v>22.34</v>
          </cell>
          <cell r="L152">
            <v>38.35</v>
          </cell>
          <cell r="M152">
            <v>11.95</v>
          </cell>
        </row>
        <row r="153">
          <cell r="A153">
            <v>42997</v>
          </cell>
          <cell r="B153">
            <v>1425.75</v>
          </cell>
          <cell r="C153">
            <v>1454</v>
          </cell>
          <cell r="D153">
            <v>1425</v>
          </cell>
          <cell r="E153">
            <v>1440.45</v>
          </cell>
          <cell r="F153">
            <v>1440.31673550558</v>
          </cell>
          <cell r="G153">
            <v>13074</v>
          </cell>
          <cell r="H153">
            <v>1076</v>
          </cell>
          <cell r="I153">
            <v>18830701</v>
          </cell>
          <cell r="J153">
            <v>4103</v>
          </cell>
          <cell r="K153">
            <v>31.38</v>
          </cell>
          <cell r="L153">
            <v>29</v>
          </cell>
          <cell r="M153">
            <v>14.7</v>
          </cell>
        </row>
        <row r="154">
          <cell r="A154">
            <v>42996</v>
          </cell>
          <cell r="B154">
            <v>1434.3</v>
          </cell>
          <cell r="C154">
            <v>1439</v>
          </cell>
          <cell r="D154">
            <v>1413</v>
          </cell>
          <cell r="E154">
            <v>1418.65</v>
          </cell>
          <cell r="F154">
            <v>1424.39361870162</v>
          </cell>
          <cell r="G154">
            <v>6331</v>
          </cell>
          <cell r="H154">
            <v>693</v>
          </cell>
          <cell r="I154">
            <v>9017836</v>
          </cell>
          <cell r="J154">
            <v>2168</v>
          </cell>
          <cell r="K154">
            <v>34.24</v>
          </cell>
          <cell r="L154">
            <v>26</v>
          </cell>
          <cell r="M154">
            <v>-15.65</v>
          </cell>
        </row>
        <row r="155">
          <cell r="A155">
            <v>42993</v>
          </cell>
          <cell r="B155">
            <v>1430</v>
          </cell>
          <cell r="C155">
            <v>1436.95</v>
          </cell>
          <cell r="D155">
            <v>1400.8</v>
          </cell>
          <cell r="E155">
            <v>1420.75</v>
          </cell>
          <cell r="F155">
            <v>1417.7860974774501</v>
          </cell>
          <cell r="G155">
            <v>8761</v>
          </cell>
          <cell r="H155">
            <v>998</v>
          </cell>
          <cell r="I155">
            <v>12421224</v>
          </cell>
          <cell r="J155">
            <v>2487</v>
          </cell>
          <cell r="K155">
            <v>28.39</v>
          </cell>
          <cell r="L155">
            <v>36.15</v>
          </cell>
          <cell r="M155">
            <v>-9.25</v>
          </cell>
        </row>
        <row r="156">
          <cell r="A156">
            <v>42992</v>
          </cell>
          <cell r="B156">
            <v>1399.6</v>
          </cell>
          <cell r="C156">
            <v>1428</v>
          </cell>
          <cell r="D156">
            <v>1382.85</v>
          </cell>
          <cell r="E156">
            <v>1422.7</v>
          </cell>
          <cell r="F156">
            <v>1415.34458932352</v>
          </cell>
          <cell r="G156">
            <v>17946</v>
          </cell>
          <cell r="H156">
            <v>1684</v>
          </cell>
          <cell r="I156">
            <v>25399774</v>
          </cell>
          <cell r="J156">
            <v>3875</v>
          </cell>
          <cell r="K156">
            <v>21.59</v>
          </cell>
          <cell r="L156">
            <v>45.15</v>
          </cell>
          <cell r="M156">
            <v>23.1</v>
          </cell>
        </row>
        <row r="157">
          <cell r="A157">
            <v>42991</v>
          </cell>
          <cell r="B157">
            <v>1382</v>
          </cell>
          <cell r="C157">
            <v>1402</v>
          </cell>
          <cell r="D157">
            <v>1379</v>
          </cell>
          <cell r="E157">
            <v>1385.25</v>
          </cell>
          <cell r="F157">
            <v>1389.0926180650999</v>
          </cell>
          <cell r="G157">
            <v>8724</v>
          </cell>
          <cell r="H157">
            <v>889</v>
          </cell>
          <cell r="I157">
            <v>12118444</v>
          </cell>
          <cell r="J157">
            <v>1481</v>
          </cell>
          <cell r="K157">
            <v>16.98</v>
          </cell>
          <cell r="L157">
            <v>23</v>
          </cell>
          <cell r="M157">
            <v>3.25</v>
          </cell>
        </row>
        <row r="158">
          <cell r="A158">
            <v>42990</v>
          </cell>
          <cell r="B158">
            <v>1370</v>
          </cell>
          <cell r="C158">
            <v>1420.95</v>
          </cell>
          <cell r="D158">
            <v>1370</v>
          </cell>
          <cell r="E158">
            <v>1392.55</v>
          </cell>
          <cell r="F158">
            <v>1402.3632519058399</v>
          </cell>
          <cell r="G158">
            <v>17971</v>
          </cell>
          <cell r="H158">
            <v>1694</v>
          </cell>
          <cell r="I158">
            <v>25201870</v>
          </cell>
          <cell r="J158">
            <v>5173</v>
          </cell>
          <cell r="K158">
            <v>28.79</v>
          </cell>
          <cell r="L158">
            <v>50.95</v>
          </cell>
          <cell r="M158">
            <v>22.55</v>
          </cell>
        </row>
        <row r="159">
          <cell r="A159">
            <v>42989</v>
          </cell>
          <cell r="B159">
            <v>1349.4</v>
          </cell>
          <cell r="C159">
            <v>1371</v>
          </cell>
          <cell r="D159">
            <v>1345.5</v>
          </cell>
          <cell r="E159">
            <v>1363.9</v>
          </cell>
          <cell r="F159">
            <v>1360.3291049320001</v>
          </cell>
          <cell r="G159">
            <v>9854</v>
          </cell>
          <cell r="H159">
            <v>1857</v>
          </cell>
          <cell r="I159">
            <v>13404683</v>
          </cell>
          <cell r="J159">
            <v>4527</v>
          </cell>
          <cell r="K159">
            <v>45.94</v>
          </cell>
          <cell r="L159">
            <v>25.5</v>
          </cell>
          <cell r="M159">
            <v>14.5</v>
          </cell>
        </row>
        <row r="160">
          <cell r="A160">
            <v>42986</v>
          </cell>
          <cell r="B160">
            <v>1352.35</v>
          </cell>
          <cell r="C160">
            <v>1370</v>
          </cell>
          <cell r="D160">
            <v>1332.6</v>
          </cell>
          <cell r="E160">
            <v>1340.95</v>
          </cell>
          <cell r="F160">
            <v>1349.1370303395599</v>
          </cell>
          <cell r="G160">
            <v>4977</v>
          </cell>
          <cell r="H160">
            <v>491</v>
          </cell>
          <cell r="I160">
            <v>6714655</v>
          </cell>
          <cell r="J160">
            <v>1129</v>
          </cell>
          <cell r="K160">
            <v>22.68</v>
          </cell>
          <cell r="L160">
            <v>37.4</v>
          </cell>
          <cell r="M160">
            <v>-11.4</v>
          </cell>
        </row>
        <row r="161">
          <cell r="A161">
            <v>42985</v>
          </cell>
          <cell r="B161">
            <v>1331.95</v>
          </cell>
          <cell r="C161">
            <v>1362.2</v>
          </cell>
          <cell r="D161">
            <v>1329.45</v>
          </cell>
          <cell r="E161">
            <v>1340.9</v>
          </cell>
          <cell r="F161">
            <v>1345.8777692895301</v>
          </cell>
          <cell r="G161">
            <v>6545</v>
          </cell>
          <cell r="H161">
            <v>656</v>
          </cell>
          <cell r="I161">
            <v>8808770</v>
          </cell>
          <cell r="J161">
            <v>1715</v>
          </cell>
          <cell r="K161">
            <v>26.2</v>
          </cell>
          <cell r="L161">
            <v>32.75</v>
          </cell>
          <cell r="M161">
            <v>8.9499999999999993</v>
          </cell>
        </row>
        <row r="162">
          <cell r="A162">
            <v>42984</v>
          </cell>
          <cell r="B162">
            <v>1321.45</v>
          </cell>
          <cell r="C162">
            <v>1341</v>
          </cell>
          <cell r="D162">
            <v>1314</v>
          </cell>
          <cell r="E162">
            <v>1335.15</v>
          </cell>
          <cell r="F162">
            <v>1325.1268832819001</v>
          </cell>
          <cell r="G162">
            <v>5509</v>
          </cell>
          <cell r="H162">
            <v>509</v>
          </cell>
          <cell r="I162">
            <v>7300124</v>
          </cell>
          <cell r="J162">
            <v>1067</v>
          </cell>
          <cell r="K162">
            <v>19.37</v>
          </cell>
          <cell r="L162">
            <v>27</v>
          </cell>
          <cell r="M162">
            <v>13.7</v>
          </cell>
        </row>
        <row r="163">
          <cell r="A163">
            <v>42983</v>
          </cell>
          <cell r="B163">
            <v>1302</v>
          </cell>
          <cell r="C163">
            <v>1365</v>
          </cell>
          <cell r="D163">
            <v>1302</v>
          </cell>
          <cell r="E163">
            <v>1341.75</v>
          </cell>
          <cell r="F163">
            <v>1336.81885964912</v>
          </cell>
          <cell r="G163">
            <v>13680</v>
          </cell>
          <cell r="H163">
            <v>1027</v>
          </cell>
          <cell r="I163">
            <v>18287682</v>
          </cell>
          <cell r="J163">
            <v>2139</v>
          </cell>
          <cell r="K163">
            <v>15.64</v>
          </cell>
          <cell r="L163">
            <v>63</v>
          </cell>
          <cell r="M163">
            <v>39.75</v>
          </cell>
        </row>
        <row r="164">
          <cell r="A164">
            <v>42982</v>
          </cell>
          <cell r="B164">
            <v>1339.95</v>
          </cell>
          <cell r="C164">
            <v>1342.5</v>
          </cell>
          <cell r="D164">
            <v>1298.3499999999999</v>
          </cell>
          <cell r="E164">
            <v>1315.55</v>
          </cell>
          <cell r="F164">
            <v>1313.8821894970799</v>
          </cell>
          <cell r="G164">
            <v>7198</v>
          </cell>
          <cell r="H164">
            <v>677</v>
          </cell>
          <cell r="I164">
            <v>9457324</v>
          </cell>
          <cell r="J164">
            <v>3076</v>
          </cell>
          <cell r="K164">
            <v>42.73</v>
          </cell>
          <cell r="L164">
            <v>44.15</v>
          </cell>
          <cell r="M164">
            <v>-24.4</v>
          </cell>
        </row>
        <row r="165">
          <cell r="A165">
            <v>42979</v>
          </cell>
          <cell r="B165">
            <v>1360</v>
          </cell>
          <cell r="C165">
            <v>1372</v>
          </cell>
          <cell r="D165">
            <v>1325</v>
          </cell>
          <cell r="E165">
            <v>1332.45</v>
          </cell>
          <cell r="F165">
            <v>1346.52870705244</v>
          </cell>
          <cell r="G165">
            <v>8848</v>
          </cell>
          <cell r="H165">
            <v>668</v>
          </cell>
          <cell r="I165">
            <v>11914086</v>
          </cell>
          <cell r="J165">
            <v>3561</v>
          </cell>
          <cell r="K165">
            <v>40.25</v>
          </cell>
          <cell r="L165">
            <v>47</v>
          </cell>
          <cell r="M165">
            <v>-27.55</v>
          </cell>
        </row>
        <row r="166">
          <cell r="A166">
            <v>42978</v>
          </cell>
          <cell r="B166">
            <v>1356.45</v>
          </cell>
          <cell r="C166">
            <v>1356.45</v>
          </cell>
          <cell r="D166">
            <v>1335.05</v>
          </cell>
          <cell r="E166">
            <v>1343.75</v>
          </cell>
          <cell r="F166">
            <v>1340.56134768366</v>
          </cell>
          <cell r="G166">
            <v>10685</v>
          </cell>
          <cell r="H166">
            <v>688</v>
          </cell>
          <cell r="I166">
            <v>14323898</v>
          </cell>
          <cell r="L166">
            <v>21.4</v>
          </cell>
          <cell r="M166">
            <v>-12.7</v>
          </cell>
        </row>
        <row r="167">
          <cell r="A167">
            <v>42977</v>
          </cell>
          <cell r="B167">
            <v>1353</v>
          </cell>
          <cell r="C167">
            <v>1367</v>
          </cell>
          <cell r="D167">
            <v>1340</v>
          </cell>
          <cell r="E167">
            <v>1347.3</v>
          </cell>
          <cell r="F167">
            <v>1347.1090442591401</v>
          </cell>
          <cell r="G167">
            <v>3118</v>
          </cell>
          <cell r="H167">
            <v>299</v>
          </cell>
          <cell r="I167">
            <v>4200286</v>
          </cell>
          <cell r="J167">
            <v>735</v>
          </cell>
          <cell r="K167">
            <v>23.57</v>
          </cell>
          <cell r="L167">
            <v>27</v>
          </cell>
          <cell r="M167">
            <v>-5.7</v>
          </cell>
        </row>
        <row r="168">
          <cell r="A168">
            <v>42976</v>
          </cell>
          <cell r="B168">
            <v>1350</v>
          </cell>
          <cell r="C168">
            <v>1362.9</v>
          </cell>
          <cell r="D168">
            <v>1349.9</v>
          </cell>
          <cell r="E168">
            <v>1352.8</v>
          </cell>
          <cell r="F168">
            <v>1351.7194648252</v>
          </cell>
          <cell r="G168">
            <v>2317</v>
          </cell>
          <cell r="H168">
            <v>185</v>
          </cell>
          <cell r="I168">
            <v>3131934</v>
          </cell>
          <cell r="J168">
            <v>1605</v>
          </cell>
          <cell r="K168">
            <v>69.27</v>
          </cell>
          <cell r="L168">
            <v>13</v>
          </cell>
          <cell r="M168">
            <v>2.8</v>
          </cell>
        </row>
        <row r="169">
          <cell r="A169">
            <v>42975</v>
          </cell>
          <cell r="B169">
            <v>1358.8</v>
          </cell>
          <cell r="C169">
            <v>1371.9</v>
          </cell>
          <cell r="D169">
            <v>1348</v>
          </cell>
          <cell r="E169">
            <v>1361.7</v>
          </cell>
          <cell r="F169">
            <v>1361.2885906040201</v>
          </cell>
          <cell r="G169">
            <v>2831</v>
          </cell>
          <cell r="H169">
            <v>336</v>
          </cell>
          <cell r="I169">
            <v>3853808</v>
          </cell>
          <cell r="J169">
            <v>657</v>
          </cell>
          <cell r="K169">
            <v>23.21</v>
          </cell>
          <cell r="L169">
            <v>23.9</v>
          </cell>
          <cell r="M169">
            <v>2.9</v>
          </cell>
        </row>
        <row r="170">
          <cell r="A170">
            <v>42971</v>
          </cell>
          <cell r="B170">
            <v>1357</v>
          </cell>
          <cell r="C170">
            <v>1360.05</v>
          </cell>
          <cell r="D170">
            <v>1332.65</v>
          </cell>
          <cell r="E170">
            <v>1350.5</v>
          </cell>
          <cell r="F170">
            <v>1342.97711267605</v>
          </cell>
          <cell r="G170">
            <v>6248</v>
          </cell>
          <cell r="H170">
            <v>411</v>
          </cell>
          <cell r="I170">
            <v>8390921</v>
          </cell>
          <cell r="J170">
            <v>1732</v>
          </cell>
          <cell r="K170">
            <v>27.72</v>
          </cell>
          <cell r="L170">
            <v>27.4</v>
          </cell>
          <cell r="M170">
            <v>-6.5</v>
          </cell>
        </row>
        <row r="171">
          <cell r="A171">
            <v>42970</v>
          </cell>
          <cell r="B171">
            <v>1354</v>
          </cell>
          <cell r="C171">
            <v>1361.6</v>
          </cell>
          <cell r="D171">
            <v>1347.35</v>
          </cell>
          <cell r="E171">
            <v>1354.1</v>
          </cell>
          <cell r="F171">
            <v>1352.4878816493499</v>
          </cell>
          <cell r="G171">
            <v>3177</v>
          </cell>
          <cell r="H171">
            <v>292</v>
          </cell>
          <cell r="I171">
            <v>4296854</v>
          </cell>
          <cell r="J171">
            <v>1685</v>
          </cell>
          <cell r="K171">
            <v>53.04</v>
          </cell>
          <cell r="L171">
            <v>14.25</v>
          </cell>
          <cell r="M171">
            <v>0.1</v>
          </cell>
        </row>
        <row r="172">
          <cell r="A172">
            <v>42969</v>
          </cell>
          <cell r="B172">
            <v>1356</v>
          </cell>
          <cell r="C172">
            <v>1361</v>
          </cell>
          <cell r="D172">
            <v>1327.6</v>
          </cell>
          <cell r="E172">
            <v>1350.85</v>
          </cell>
          <cell r="F172">
            <v>1339.02011494252</v>
          </cell>
          <cell r="G172">
            <v>3132</v>
          </cell>
          <cell r="H172">
            <v>333</v>
          </cell>
          <cell r="I172">
            <v>4193811</v>
          </cell>
          <cell r="J172">
            <v>735</v>
          </cell>
          <cell r="K172">
            <v>23.47</v>
          </cell>
          <cell r="L172">
            <v>33.4</v>
          </cell>
          <cell r="M172">
            <v>-5.15</v>
          </cell>
        </row>
        <row r="173">
          <cell r="A173">
            <v>42968</v>
          </cell>
          <cell r="B173">
            <v>1382.8</v>
          </cell>
          <cell r="C173">
            <v>1382.8</v>
          </cell>
          <cell r="D173">
            <v>1337.85</v>
          </cell>
          <cell r="E173">
            <v>1351.65</v>
          </cell>
          <cell r="F173">
            <v>1359.0160274756699</v>
          </cell>
          <cell r="G173">
            <v>1747</v>
          </cell>
          <cell r="H173">
            <v>256</v>
          </cell>
          <cell r="I173">
            <v>2374201</v>
          </cell>
          <cell r="J173">
            <v>504</v>
          </cell>
          <cell r="K173">
            <v>28.85</v>
          </cell>
          <cell r="L173">
            <v>44.95</v>
          </cell>
          <cell r="M173">
            <v>-31.15</v>
          </cell>
        </row>
        <row r="174">
          <cell r="A174">
            <v>42965</v>
          </cell>
          <cell r="B174">
            <v>1354.4</v>
          </cell>
          <cell r="C174">
            <v>1377</v>
          </cell>
          <cell r="D174">
            <v>1336</v>
          </cell>
          <cell r="E174">
            <v>1363</v>
          </cell>
          <cell r="F174">
            <v>1350.3193485572599</v>
          </cell>
          <cell r="G174">
            <v>5649</v>
          </cell>
          <cell r="H174">
            <v>423</v>
          </cell>
          <cell r="I174">
            <v>7627954</v>
          </cell>
          <cell r="J174">
            <v>1237</v>
          </cell>
          <cell r="K174">
            <v>21.9</v>
          </cell>
          <cell r="L174">
            <v>41</v>
          </cell>
          <cell r="M174">
            <v>8.6</v>
          </cell>
        </row>
        <row r="175">
          <cell r="A175">
            <v>42964</v>
          </cell>
          <cell r="B175">
            <v>1360.85</v>
          </cell>
          <cell r="C175">
            <v>1374</v>
          </cell>
          <cell r="D175">
            <v>1351</v>
          </cell>
          <cell r="E175">
            <v>1368.6</v>
          </cell>
          <cell r="F175">
            <v>1365.2427675988399</v>
          </cell>
          <cell r="G175">
            <v>4148</v>
          </cell>
          <cell r="H175">
            <v>529</v>
          </cell>
          <cell r="I175">
            <v>5663027</v>
          </cell>
          <cell r="J175">
            <v>708</v>
          </cell>
          <cell r="K175">
            <v>17.07</v>
          </cell>
          <cell r="L175">
            <v>23</v>
          </cell>
          <cell r="M175">
            <v>7.75</v>
          </cell>
        </row>
        <row r="176">
          <cell r="A176">
            <v>42963</v>
          </cell>
          <cell r="B176">
            <v>1356.85</v>
          </cell>
          <cell r="C176">
            <v>1374.95</v>
          </cell>
          <cell r="D176">
            <v>1335</v>
          </cell>
          <cell r="E176">
            <v>1360.5</v>
          </cell>
          <cell r="F176">
            <v>1347.6831656725701</v>
          </cell>
          <cell r="G176">
            <v>11233</v>
          </cell>
          <cell r="H176">
            <v>899</v>
          </cell>
          <cell r="I176">
            <v>15138525</v>
          </cell>
          <cell r="J176">
            <v>1397</v>
          </cell>
          <cell r="K176">
            <v>12.44</v>
          </cell>
          <cell r="L176">
            <v>39.950000000000003</v>
          </cell>
          <cell r="M176">
            <v>3.65</v>
          </cell>
        </row>
        <row r="177">
          <cell r="A177">
            <v>42961</v>
          </cell>
          <cell r="B177">
            <v>1351</v>
          </cell>
          <cell r="C177">
            <v>1355</v>
          </cell>
          <cell r="D177">
            <v>1340.05</v>
          </cell>
          <cell r="E177">
            <v>1347.35</v>
          </cell>
          <cell r="F177">
            <v>1347.83457711442</v>
          </cell>
          <cell r="G177">
            <v>3216</v>
          </cell>
          <cell r="H177">
            <v>429</v>
          </cell>
          <cell r="I177">
            <v>4334636</v>
          </cell>
          <cell r="J177">
            <v>1182</v>
          </cell>
          <cell r="K177">
            <v>36.75</v>
          </cell>
          <cell r="L177">
            <v>14.95</v>
          </cell>
          <cell r="M177">
            <v>-3.65</v>
          </cell>
        </row>
        <row r="178">
          <cell r="A178">
            <v>42958</v>
          </cell>
          <cell r="B178">
            <v>1337</v>
          </cell>
          <cell r="C178">
            <v>1347.7</v>
          </cell>
          <cell r="D178">
            <v>1292.0999999999999</v>
          </cell>
          <cell r="E178">
            <v>1336.25</v>
          </cell>
          <cell r="F178">
            <v>1321.80179860371</v>
          </cell>
          <cell r="G178">
            <v>8451</v>
          </cell>
          <cell r="H178">
            <v>861</v>
          </cell>
          <cell r="I178">
            <v>11170547</v>
          </cell>
          <cell r="J178">
            <v>1566</v>
          </cell>
          <cell r="K178">
            <v>18.53</v>
          </cell>
          <cell r="L178">
            <v>55.6</v>
          </cell>
          <cell r="M178">
            <v>-0.75</v>
          </cell>
        </row>
        <row r="179">
          <cell r="A179">
            <v>42957</v>
          </cell>
          <cell r="B179">
            <v>1394.8</v>
          </cell>
          <cell r="C179">
            <v>1394.8</v>
          </cell>
          <cell r="D179">
            <v>1337.05</v>
          </cell>
          <cell r="E179">
            <v>1342.3</v>
          </cell>
          <cell r="F179">
            <v>1353.7754069074999</v>
          </cell>
          <cell r="G179">
            <v>10076</v>
          </cell>
          <cell r="H179">
            <v>1193</v>
          </cell>
          <cell r="I179">
            <v>13640641</v>
          </cell>
          <cell r="J179">
            <v>4429</v>
          </cell>
          <cell r="K179">
            <v>43.96</v>
          </cell>
          <cell r="L179">
            <v>57.75</v>
          </cell>
          <cell r="M179">
            <v>-52.5</v>
          </cell>
        </row>
        <row r="180">
          <cell r="A180">
            <v>42956</v>
          </cell>
          <cell r="B180">
            <v>1390.05</v>
          </cell>
          <cell r="C180">
            <v>1399</v>
          </cell>
          <cell r="D180">
            <v>1365</v>
          </cell>
          <cell r="E180">
            <v>1388.3</v>
          </cell>
          <cell r="F180">
            <v>1384.48794913499</v>
          </cell>
          <cell r="G180">
            <v>6763</v>
          </cell>
          <cell r="H180">
            <v>663</v>
          </cell>
          <cell r="I180">
            <v>9363292</v>
          </cell>
          <cell r="J180">
            <v>2580</v>
          </cell>
          <cell r="K180">
            <v>38.15</v>
          </cell>
          <cell r="L180">
            <v>34</v>
          </cell>
          <cell r="M180">
            <v>-1.75</v>
          </cell>
        </row>
        <row r="181">
          <cell r="A181">
            <v>42955</v>
          </cell>
          <cell r="B181">
            <v>1402.95</v>
          </cell>
          <cell r="C181">
            <v>1419.3</v>
          </cell>
          <cell r="D181">
            <v>1385</v>
          </cell>
          <cell r="E181">
            <v>1389.1</v>
          </cell>
          <cell r="F181">
            <v>1396.3066053236901</v>
          </cell>
          <cell r="G181">
            <v>6086</v>
          </cell>
          <cell r="H181">
            <v>645</v>
          </cell>
          <cell r="I181">
            <v>8497922</v>
          </cell>
          <cell r="J181">
            <v>2603</v>
          </cell>
          <cell r="K181">
            <v>42.77</v>
          </cell>
          <cell r="L181">
            <v>34.299999999999997</v>
          </cell>
          <cell r="M181">
            <v>-13.85</v>
          </cell>
        </row>
        <row r="182">
          <cell r="A182">
            <v>42954</v>
          </cell>
          <cell r="B182">
            <v>1416.3</v>
          </cell>
          <cell r="C182">
            <v>1424.85</v>
          </cell>
          <cell r="D182">
            <v>1395.9</v>
          </cell>
          <cell r="E182">
            <v>1400.65</v>
          </cell>
          <cell r="F182">
            <v>1406.1591986644401</v>
          </cell>
          <cell r="G182">
            <v>14975</v>
          </cell>
          <cell r="H182">
            <v>1181</v>
          </cell>
          <cell r="I182">
            <v>21057234</v>
          </cell>
          <cell r="J182">
            <v>7249</v>
          </cell>
          <cell r="K182">
            <v>48.41</v>
          </cell>
          <cell r="L182">
            <v>28.95</v>
          </cell>
          <cell r="M182">
            <v>-15.65</v>
          </cell>
        </row>
        <row r="183">
          <cell r="A183">
            <v>42951</v>
          </cell>
          <cell r="B183">
            <v>1396.15</v>
          </cell>
          <cell r="C183">
            <v>1432.5</v>
          </cell>
          <cell r="D183">
            <v>1386</v>
          </cell>
          <cell r="E183">
            <v>1424.85</v>
          </cell>
          <cell r="F183">
            <v>1404.5013948424801</v>
          </cell>
          <cell r="G183">
            <v>14697</v>
          </cell>
          <cell r="H183">
            <v>1106</v>
          </cell>
          <cell r="I183">
            <v>20641957</v>
          </cell>
          <cell r="J183">
            <v>3016</v>
          </cell>
          <cell r="K183">
            <v>20.52</v>
          </cell>
          <cell r="L183">
            <v>46.5</v>
          </cell>
          <cell r="M183">
            <v>28.7</v>
          </cell>
        </row>
        <row r="184">
          <cell r="A184">
            <v>42950</v>
          </cell>
          <cell r="B184">
            <v>1415.9</v>
          </cell>
          <cell r="C184">
            <v>1430.05</v>
          </cell>
          <cell r="D184">
            <v>1391</v>
          </cell>
          <cell r="E184">
            <v>1410.85</v>
          </cell>
          <cell r="F184">
            <v>1420.3485381907201</v>
          </cell>
          <cell r="G184">
            <v>13066</v>
          </cell>
          <cell r="H184">
            <v>916</v>
          </cell>
          <cell r="I184">
            <v>18558274</v>
          </cell>
          <cell r="J184">
            <v>6350</v>
          </cell>
          <cell r="K184">
            <v>48.6</v>
          </cell>
          <cell r="L184">
            <v>39.049999999999997</v>
          </cell>
          <cell r="M184">
            <v>-5.05</v>
          </cell>
        </row>
        <row r="185">
          <cell r="A185">
            <v>42949</v>
          </cell>
          <cell r="B185">
            <v>1429.1</v>
          </cell>
          <cell r="C185">
            <v>1435</v>
          </cell>
          <cell r="D185">
            <v>1410.1</v>
          </cell>
          <cell r="E185">
            <v>1412.7</v>
          </cell>
          <cell r="F185">
            <v>1419.6676067687299</v>
          </cell>
          <cell r="G185">
            <v>7446</v>
          </cell>
          <cell r="H185">
            <v>567</v>
          </cell>
          <cell r="I185">
            <v>10570845</v>
          </cell>
          <cell r="J185">
            <v>3085</v>
          </cell>
          <cell r="K185">
            <v>41.43</v>
          </cell>
          <cell r="L185">
            <v>24.9</v>
          </cell>
          <cell r="M185">
            <v>-16.399999999999999</v>
          </cell>
        </row>
        <row r="186">
          <cell r="A186">
            <v>42948</v>
          </cell>
          <cell r="B186">
            <v>1427.55</v>
          </cell>
          <cell r="C186">
            <v>1431</v>
          </cell>
          <cell r="D186">
            <v>1418</v>
          </cell>
          <cell r="E186">
            <v>1427.1</v>
          </cell>
          <cell r="F186">
            <v>1424.17460969597</v>
          </cell>
          <cell r="G186">
            <v>7302</v>
          </cell>
          <cell r="H186">
            <v>518</v>
          </cell>
          <cell r="I186">
            <v>10399323</v>
          </cell>
          <cell r="J186">
            <v>2684</v>
          </cell>
          <cell r="K186">
            <v>36.76</v>
          </cell>
          <cell r="L186">
            <v>13</v>
          </cell>
          <cell r="M186">
            <v>-0.45</v>
          </cell>
        </row>
        <row r="187">
          <cell r="A187">
            <v>42947</v>
          </cell>
          <cell r="B187">
            <v>1423</v>
          </cell>
          <cell r="C187">
            <v>1445</v>
          </cell>
          <cell r="D187">
            <v>1415.55</v>
          </cell>
          <cell r="E187">
            <v>1427.6</v>
          </cell>
          <cell r="F187">
            <v>1424.7365615281999</v>
          </cell>
          <cell r="G187">
            <v>6753</v>
          </cell>
          <cell r="H187">
            <v>545</v>
          </cell>
          <cell r="I187">
            <v>9621246</v>
          </cell>
          <cell r="J187">
            <v>2779</v>
          </cell>
          <cell r="K187">
            <v>41.15</v>
          </cell>
          <cell r="L187">
            <v>29.45</v>
          </cell>
          <cell r="M187">
            <v>4.5999999999999996</v>
          </cell>
        </row>
        <row r="188">
          <cell r="A188">
            <v>42944</v>
          </cell>
          <cell r="B188">
            <v>1427.3</v>
          </cell>
          <cell r="C188">
            <v>1445.35</v>
          </cell>
          <cell r="D188">
            <v>1409.65</v>
          </cell>
          <cell r="E188">
            <v>1424.45</v>
          </cell>
          <cell r="F188">
            <v>1424.2907849829301</v>
          </cell>
          <cell r="G188">
            <v>7325</v>
          </cell>
          <cell r="H188">
            <v>682</v>
          </cell>
          <cell r="I188">
            <v>10432930</v>
          </cell>
          <cell r="J188">
            <v>2234</v>
          </cell>
          <cell r="K188">
            <v>30.5</v>
          </cell>
          <cell r="L188">
            <v>35.700000000000003</v>
          </cell>
          <cell r="M188">
            <v>-2.85</v>
          </cell>
        </row>
        <row r="189">
          <cell r="A189">
            <v>42943</v>
          </cell>
          <cell r="B189">
            <v>1443</v>
          </cell>
          <cell r="C189">
            <v>1443.85</v>
          </cell>
          <cell r="D189">
            <v>1423.55</v>
          </cell>
          <cell r="E189">
            <v>1427.05</v>
          </cell>
          <cell r="F189">
            <v>1431.5462346311399</v>
          </cell>
          <cell r="G189">
            <v>7808</v>
          </cell>
          <cell r="H189">
            <v>744</v>
          </cell>
          <cell r="I189">
            <v>11177513</v>
          </cell>
          <cell r="J189">
            <v>3628</v>
          </cell>
          <cell r="K189">
            <v>46.47</v>
          </cell>
          <cell r="L189">
            <v>20.3</v>
          </cell>
          <cell r="M189">
            <v>-15.95</v>
          </cell>
        </row>
        <row r="190">
          <cell r="A190">
            <v>42942</v>
          </cell>
          <cell r="B190">
            <v>1432.05</v>
          </cell>
          <cell r="C190">
            <v>1471</v>
          </cell>
          <cell r="D190">
            <v>1432.05</v>
          </cell>
          <cell r="E190">
            <v>1444.65</v>
          </cell>
          <cell r="F190">
            <v>1449.9369476244101</v>
          </cell>
          <cell r="G190">
            <v>16859</v>
          </cell>
          <cell r="H190">
            <v>1326</v>
          </cell>
          <cell r="I190">
            <v>24444487</v>
          </cell>
          <cell r="J190">
            <v>4718</v>
          </cell>
          <cell r="K190">
            <v>27.99</v>
          </cell>
          <cell r="L190">
            <v>38.950000000000003</v>
          </cell>
          <cell r="M190">
            <v>12.6</v>
          </cell>
        </row>
        <row r="191">
          <cell r="A191">
            <v>42941</v>
          </cell>
          <cell r="B191">
            <v>1446</v>
          </cell>
          <cell r="C191">
            <v>1447</v>
          </cell>
          <cell r="D191">
            <v>1425</v>
          </cell>
          <cell r="E191">
            <v>1432.05</v>
          </cell>
          <cell r="F191">
            <v>1434.6165327210099</v>
          </cell>
          <cell r="G191">
            <v>16549</v>
          </cell>
          <cell r="H191">
            <v>1529</v>
          </cell>
          <cell r="I191">
            <v>23741469</v>
          </cell>
          <cell r="J191">
            <v>5951</v>
          </cell>
          <cell r="K191">
            <v>35.96</v>
          </cell>
          <cell r="L191">
            <v>22</v>
          </cell>
          <cell r="M191">
            <v>-13.95</v>
          </cell>
        </row>
        <row r="192">
          <cell r="A192">
            <v>42940</v>
          </cell>
          <cell r="B192">
            <v>1478.75</v>
          </cell>
          <cell r="C192">
            <v>1478.75</v>
          </cell>
          <cell r="D192">
            <v>1433.35</v>
          </cell>
          <cell r="E192">
            <v>1448.15</v>
          </cell>
          <cell r="F192">
            <v>1448.45010799136</v>
          </cell>
          <cell r="G192">
            <v>11575</v>
          </cell>
          <cell r="H192">
            <v>965</v>
          </cell>
          <cell r="I192">
            <v>16765810</v>
          </cell>
          <cell r="J192">
            <v>3020</v>
          </cell>
          <cell r="K192">
            <v>26.09</v>
          </cell>
          <cell r="L192">
            <v>45.4</v>
          </cell>
          <cell r="M192">
            <v>-30.6</v>
          </cell>
        </row>
        <row r="193">
          <cell r="A193">
            <v>42937</v>
          </cell>
          <cell r="B193">
            <v>1461</v>
          </cell>
          <cell r="C193">
            <v>1483</v>
          </cell>
          <cell r="D193">
            <v>1445.05</v>
          </cell>
          <cell r="E193">
            <v>1461.4</v>
          </cell>
          <cell r="F193">
            <v>1465.57118967988</v>
          </cell>
          <cell r="G193">
            <v>20930</v>
          </cell>
          <cell r="H193">
            <v>1754</v>
          </cell>
          <cell r="I193">
            <v>30674405</v>
          </cell>
          <cell r="J193">
            <v>5036</v>
          </cell>
          <cell r="K193">
            <v>24.06</v>
          </cell>
          <cell r="L193">
            <v>37.950000000000003</v>
          </cell>
          <cell r="M193">
            <v>0.4</v>
          </cell>
        </row>
        <row r="194">
          <cell r="A194">
            <v>42936</v>
          </cell>
          <cell r="B194">
            <v>1464.95</v>
          </cell>
          <cell r="C194">
            <v>1548.4</v>
          </cell>
          <cell r="D194">
            <v>1440</v>
          </cell>
          <cell r="E194">
            <v>1458.7</v>
          </cell>
          <cell r="F194">
            <v>1500.47662242096</v>
          </cell>
          <cell r="G194">
            <v>141332</v>
          </cell>
          <cell r="H194">
            <v>9931</v>
          </cell>
          <cell r="I194">
            <v>212065362</v>
          </cell>
          <cell r="J194">
            <v>21768</v>
          </cell>
          <cell r="K194">
            <v>15.4</v>
          </cell>
          <cell r="L194">
            <v>108.4</v>
          </cell>
          <cell r="M194">
            <v>-6.25</v>
          </cell>
        </row>
        <row r="195">
          <cell r="A195">
            <v>42935</v>
          </cell>
          <cell r="B195">
            <v>1440</v>
          </cell>
          <cell r="C195">
            <v>1463.9</v>
          </cell>
          <cell r="D195">
            <v>1430.3</v>
          </cell>
          <cell r="E195">
            <v>1452.65</v>
          </cell>
          <cell r="F195">
            <v>1450.8621455242701</v>
          </cell>
          <cell r="G195">
            <v>9909</v>
          </cell>
          <cell r="H195">
            <v>731</v>
          </cell>
          <cell r="I195">
            <v>14376593</v>
          </cell>
          <cell r="J195">
            <v>2701</v>
          </cell>
          <cell r="K195">
            <v>27.26</v>
          </cell>
          <cell r="L195">
            <v>33.6</v>
          </cell>
          <cell r="M195">
            <v>12.65</v>
          </cell>
        </row>
        <row r="196">
          <cell r="A196">
            <v>42934</v>
          </cell>
          <cell r="B196">
            <v>1460</v>
          </cell>
          <cell r="C196">
            <v>1460</v>
          </cell>
          <cell r="D196">
            <v>1175</v>
          </cell>
          <cell r="E196">
            <v>1424.5</v>
          </cell>
          <cell r="F196">
            <v>1344.02908269977</v>
          </cell>
          <cell r="G196">
            <v>30121</v>
          </cell>
          <cell r="H196">
            <v>1871</v>
          </cell>
          <cell r="I196">
            <v>40483500</v>
          </cell>
          <cell r="J196">
            <v>9595</v>
          </cell>
          <cell r="K196">
            <v>31.85</v>
          </cell>
          <cell r="L196">
            <v>285</v>
          </cell>
          <cell r="M196">
            <v>-35.5</v>
          </cell>
        </row>
        <row r="197">
          <cell r="A197">
            <v>42933</v>
          </cell>
          <cell r="B197">
            <v>1470.1</v>
          </cell>
          <cell r="C197">
            <v>1474.95</v>
          </cell>
          <cell r="D197">
            <v>1432.5</v>
          </cell>
          <cell r="E197">
            <v>1445.65</v>
          </cell>
          <cell r="F197">
            <v>1444.96996727541</v>
          </cell>
          <cell r="G197">
            <v>18946</v>
          </cell>
          <cell r="H197">
            <v>1438</v>
          </cell>
          <cell r="I197">
            <v>27376401</v>
          </cell>
          <cell r="J197">
            <v>4441</v>
          </cell>
          <cell r="K197">
            <v>23.44</v>
          </cell>
          <cell r="L197">
            <v>42.45</v>
          </cell>
          <cell r="M197">
            <v>-24.45</v>
          </cell>
        </row>
        <row r="198">
          <cell r="A198">
            <v>42930</v>
          </cell>
          <cell r="B198">
            <v>1483.8</v>
          </cell>
          <cell r="C198">
            <v>1485.5</v>
          </cell>
          <cell r="D198">
            <v>1460</v>
          </cell>
          <cell r="E198">
            <v>1468.45</v>
          </cell>
          <cell r="F198">
            <v>1473.46625971143</v>
          </cell>
          <cell r="G198">
            <v>9010</v>
          </cell>
          <cell r="H198">
            <v>578</v>
          </cell>
          <cell r="I198">
            <v>13275931</v>
          </cell>
          <cell r="J198">
            <v>4182</v>
          </cell>
          <cell r="K198">
            <v>46.42</v>
          </cell>
          <cell r="L198">
            <v>25.5</v>
          </cell>
          <cell r="M198">
            <v>-15.35</v>
          </cell>
        </row>
        <row r="199">
          <cell r="A199">
            <v>42929</v>
          </cell>
          <cell r="B199">
            <v>1485</v>
          </cell>
          <cell r="C199">
            <v>1504</v>
          </cell>
          <cell r="D199">
            <v>1473</v>
          </cell>
          <cell r="E199">
            <v>1476.85</v>
          </cell>
          <cell r="F199">
            <v>1480.3619963578401</v>
          </cell>
          <cell r="G199">
            <v>35144</v>
          </cell>
          <cell r="H199">
            <v>835</v>
          </cell>
          <cell r="I199">
            <v>52025842</v>
          </cell>
          <cell r="J199">
            <v>28172</v>
          </cell>
          <cell r="K199">
            <v>80.16</v>
          </cell>
          <cell r="L199">
            <v>31</v>
          </cell>
          <cell r="M199">
            <v>-8.15</v>
          </cell>
        </row>
        <row r="200">
          <cell r="A200">
            <v>42928</v>
          </cell>
          <cell r="B200">
            <v>1470</v>
          </cell>
          <cell r="C200">
            <v>1477.55</v>
          </cell>
          <cell r="D200">
            <v>1454.1</v>
          </cell>
          <cell r="E200">
            <v>1458.45</v>
          </cell>
          <cell r="F200">
            <v>1465.81817228212</v>
          </cell>
          <cell r="G200">
            <v>47666</v>
          </cell>
          <cell r="H200">
            <v>1156</v>
          </cell>
          <cell r="I200">
            <v>69869689</v>
          </cell>
          <cell r="J200">
            <v>35916</v>
          </cell>
          <cell r="K200">
            <v>75.349999999999994</v>
          </cell>
          <cell r="L200">
            <v>23.45</v>
          </cell>
          <cell r="M200">
            <v>-11.55</v>
          </cell>
        </row>
        <row r="201">
          <cell r="A201">
            <v>42927</v>
          </cell>
          <cell r="B201">
            <v>1455.55</v>
          </cell>
          <cell r="C201">
            <v>1494.95</v>
          </cell>
          <cell r="D201">
            <v>1455.55</v>
          </cell>
          <cell r="E201">
            <v>1467.4</v>
          </cell>
          <cell r="F201">
            <v>1471.87815446478</v>
          </cell>
          <cell r="G201">
            <v>57696</v>
          </cell>
          <cell r="H201">
            <v>1114</v>
          </cell>
          <cell r="I201">
            <v>84921482</v>
          </cell>
          <cell r="J201">
            <v>46450</v>
          </cell>
          <cell r="K201">
            <v>80.510000000000005</v>
          </cell>
          <cell r="L201">
            <v>39.4</v>
          </cell>
          <cell r="M201">
            <v>11.85</v>
          </cell>
        </row>
        <row r="202">
          <cell r="A202">
            <v>42926</v>
          </cell>
          <cell r="B202">
            <v>1452</v>
          </cell>
          <cell r="C202">
            <v>1480</v>
          </cell>
          <cell r="D202">
            <v>1450</v>
          </cell>
          <cell r="E202">
            <v>1455.4</v>
          </cell>
          <cell r="F202">
            <v>1464.2924516834801</v>
          </cell>
          <cell r="G202">
            <v>8227</v>
          </cell>
          <cell r="H202">
            <v>440</v>
          </cell>
          <cell r="I202">
            <v>12046734</v>
          </cell>
          <cell r="J202">
            <v>4100</v>
          </cell>
          <cell r="K202">
            <v>49.84</v>
          </cell>
          <cell r="L202">
            <v>30</v>
          </cell>
          <cell r="M202">
            <v>3.4</v>
          </cell>
        </row>
        <row r="203">
          <cell r="A203">
            <v>42923</v>
          </cell>
          <cell r="B203">
            <v>1457.7</v>
          </cell>
          <cell r="C203">
            <v>1469.95</v>
          </cell>
          <cell r="D203">
            <v>1443.8</v>
          </cell>
          <cell r="E203">
            <v>1452.9</v>
          </cell>
          <cell r="F203">
            <v>1453.0327683615801</v>
          </cell>
          <cell r="G203">
            <v>6195</v>
          </cell>
          <cell r="H203">
            <v>358</v>
          </cell>
          <cell r="I203">
            <v>9001538</v>
          </cell>
          <cell r="J203">
            <v>2658</v>
          </cell>
          <cell r="K203">
            <v>42.91</v>
          </cell>
          <cell r="L203">
            <v>26.15</v>
          </cell>
          <cell r="M203">
            <v>-4.8</v>
          </cell>
        </row>
        <row r="204">
          <cell r="A204">
            <v>42922</v>
          </cell>
          <cell r="B204">
            <v>1454.8</v>
          </cell>
          <cell r="C204">
            <v>1460.8</v>
          </cell>
          <cell r="D204">
            <v>1439.2</v>
          </cell>
          <cell r="E204">
            <v>1445.75</v>
          </cell>
          <cell r="F204">
            <v>1455.66522006334</v>
          </cell>
          <cell r="G204">
            <v>105765</v>
          </cell>
          <cell r="H204">
            <v>414</v>
          </cell>
          <cell r="I204">
            <v>153958432</v>
          </cell>
          <cell r="J204">
            <v>2000</v>
          </cell>
          <cell r="K204">
            <v>1.89</v>
          </cell>
          <cell r="L204">
            <v>21.6</v>
          </cell>
          <cell r="M204">
            <v>-9.0500000000000007</v>
          </cell>
        </row>
        <row r="205">
          <cell r="A205">
            <v>42921</v>
          </cell>
          <cell r="B205">
            <v>1449.05</v>
          </cell>
          <cell r="C205">
            <v>1473.5</v>
          </cell>
          <cell r="D205">
            <v>1432.55</v>
          </cell>
          <cell r="E205">
            <v>1438.2</v>
          </cell>
          <cell r="F205">
            <v>1439.5955862442399</v>
          </cell>
          <cell r="G205">
            <v>7386</v>
          </cell>
          <cell r="H205">
            <v>665</v>
          </cell>
          <cell r="I205">
            <v>10632853</v>
          </cell>
          <cell r="J205">
            <v>2264</v>
          </cell>
          <cell r="K205">
            <v>30.65</v>
          </cell>
          <cell r="L205">
            <v>40.950000000000003</v>
          </cell>
          <cell r="M205">
            <v>-10.85</v>
          </cell>
        </row>
        <row r="206">
          <cell r="A206">
            <v>42920</v>
          </cell>
          <cell r="B206">
            <v>1450</v>
          </cell>
          <cell r="C206">
            <v>1470</v>
          </cell>
          <cell r="D206">
            <v>1446.05</v>
          </cell>
          <cell r="E206">
            <v>1449.9</v>
          </cell>
          <cell r="F206">
            <v>1453.46407021393</v>
          </cell>
          <cell r="G206">
            <v>1823</v>
          </cell>
          <cell r="H206">
            <v>262</v>
          </cell>
          <cell r="I206">
            <v>2649665</v>
          </cell>
          <cell r="J206">
            <v>620</v>
          </cell>
          <cell r="K206">
            <v>34.01</v>
          </cell>
          <cell r="L206">
            <v>23.95</v>
          </cell>
          <cell r="M206">
            <v>-0.1</v>
          </cell>
        </row>
        <row r="207">
          <cell r="A207">
            <v>42919</v>
          </cell>
          <cell r="B207">
            <v>1454</v>
          </cell>
          <cell r="C207">
            <v>1470.95</v>
          </cell>
          <cell r="D207">
            <v>1437</v>
          </cell>
          <cell r="E207">
            <v>1448.65</v>
          </cell>
          <cell r="F207">
            <v>1454.09378374209</v>
          </cell>
          <cell r="G207">
            <v>71313</v>
          </cell>
          <cell r="H207">
            <v>522</v>
          </cell>
          <cell r="I207">
            <v>103695790</v>
          </cell>
          <cell r="J207">
            <v>66796</v>
          </cell>
          <cell r="K207">
            <v>93.67</v>
          </cell>
          <cell r="L207">
            <v>33.950000000000003</v>
          </cell>
          <cell r="M207">
            <v>-5.35</v>
          </cell>
        </row>
        <row r="208">
          <cell r="A208">
            <v>42916</v>
          </cell>
          <cell r="B208">
            <v>1419.25</v>
          </cell>
          <cell r="C208">
            <v>1460</v>
          </cell>
          <cell r="D208">
            <v>1411.25</v>
          </cell>
          <cell r="E208">
            <v>1451.1</v>
          </cell>
          <cell r="F208">
            <v>1448.4651553316501</v>
          </cell>
          <cell r="G208">
            <v>4764</v>
          </cell>
          <cell r="H208">
            <v>529</v>
          </cell>
          <cell r="I208">
            <v>6900488</v>
          </cell>
          <cell r="J208">
            <v>1390</v>
          </cell>
          <cell r="K208">
            <v>29.18</v>
          </cell>
          <cell r="L208">
            <v>48.75</v>
          </cell>
          <cell r="M208">
            <v>31.85</v>
          </cell>
        </row>
        <row r="209">
          <cell r="A209">
            <v>42915</v>
          </cell>
          <cell r="B209">
            <v>1458</v>
          </cell>
          <cell r="C209">
            <v>1479</v>
          </cell>
          <cell r="D209">
            <v>1435</v>
          </cell>
          <cell r="E209">
            <v>1439.8</v>
          </cell>
          <cell r="F209">
            <v>1459.9757604562701</v>
          </cell>
          <cell r="G209">
            <v>8416</v>
          </cell>
          <cell r="H209">
            <v>804</v>
          </cell>
          <cell r="I209">
            <v>12287156</v>
          </cell>
          <cell r="J209">
            <v>1993</v>
          </cell>
          <cell r="K209">
            <v>23.68</v>
          </cell>
          <cell r="L209">
            <v>44</v>
          </cell>
          <cell r="M209">
            <v>-18.2</v>
          </cell>
        </row>
        <row r="210">
          <cell r="A210">
            <v>42914</v>
          </cell>
          <cell r="B210">
            <v>1443</v>
          </cell>
          <cell r="C210">
            <v>1458</v>
          </cell>
          <cell r="D210">
            <v>1425.8</v>
          </cell>
          <cell r="E210">
            <v>1452.4</v>
          </cell>
          <cell r="F210">
            <v>1443.18968562345</v>
          </cell>
          <cell r="G210">
            <v>5662</v>
          </cell>
          <cell r="H210">
            <v>892</v>
          </cell>
          <cell r="I210">
            <v>8171340</v>
          </cell>
          <cell r="J210">
            <v>1423</v>
          </cell>
          <cell r="K210">
            <v>25.13</v>
          </cell>
          <cell r="L210">
            <v>32.200000000000003</v>
          </cell>
          <cell r="M210">
            <v>9.4</v>
          </cell>
        </row>
        <row r="211">
          <cell r="A211">
            <v>42913</v>
          </cell>
          <cell r="B211">
            <v>1445</v>
          </cell>
          <cell r="C211">
            <v>1457</v>
          </cell>
          <cell r="D211">
            <v>1428.85</v>
          </cell>
          <cell r="E211">
            <v>1442.95</v>
          </cell>
          <cell r="F211">
            <v>1442.1650582362699</v>
          </cell>
          <cell r="G211">
            <v>9015</v>
          </cell>
          <cell r="H211">
            <v>1135</v>
          </cell>
          <cell r="I211">
            <v>13001118</v>
          </cell>
          <cell r="J211">
            <v>2740</v>
          </cell>
          <cell r="K211">
            <v>30.39</v>
          </cell>
          <cell r="L211">
            <v>28.15</v>
          </cell>
          <cell r="M211">
            <v>-2.0499999999999998</v>
          </cell>
        </row>
        <row r="212">
          <cell r="A212">
            <v>42909</v>
          </cell>
          <cell r="B212">
            <v>1500.35</v>
          </cell>
          <cell r="C212">
            <v>1503</v>
          </cell>
          <cell r="D212">
            <v>1430.2</v>
          </cell>
          <cell r="E212">
            <v>1440.55</v>
          </cell>
          <cell r="F212">
            <v>1454.9576758186599</v>
          </cell>
          <cell r="G212">
            <v>10963</v>
          </cell>
          <cell r="H212">
            <v>1256</v>
          </cell>
          <cell r="I212">
            <v>15950701</v>
          </cell>
          <cell r="J212">
            <v>3068</v>
          </cell>
          <cell r="K212">
            <v>27.99</v>
          </cell>
          <cell r="L212">
            <v>72.8</v>
          </cell>
          <cell r="M212">
            <v>-59.8</v>
          </cell>
        </row>
        <row r="213">
          <cell r="A213">
            <v>42908</v>
          </cell>
          <cell r="B213">
            <v>1515</v>
          </cell>
          <cell r="C213">
            <v>1528</v>
          </cell>
          <cell r="D213">
            <v>1481</v>
          </cell>
          <cell r="E213">
            <v>1486.3</v>
          </cell>
          <cell r="F213">
            <v>1503.5631689014599</v>
          </cell>
          <cell r="G213">
            <v>8129</v>
          </cell>
          <cell r="H213">
            <v>661</v>
          </cell>
          <cell r="I213">
            <v>12222465</v>
          </cell>
          <cell r="J213">
            <v>2879</v>
          </cell>
          <cell r="K213">
            <v>35.42</v>
          </cell>
          <cell r="L213">
            <v>47</v>
          </cell>
          <cell r="M213">
            <v>-28.7</v>
          </cell>
        </row>
        <row r="214">
          <cell r="A214">
            <v>42907</v>
          </cell>
          <cell r="B214">
            <v>1524.95</v>
          </cell>
          <cell r="C214">
            <v>1556.95</v>
          </cell>
          <cell r="D214">
            <v>1500.2</v>
          </cell>
          <cell r="E214">
            <v>1506.3</v>
          </cell>
          <cell r="F214">
            <v>1527.71138582092</v>
          </cell>
          <cell r="G214">
            <v>29607</v>
          </cell>
          <cell r="H214">
            <v>2029</v>
          </cell>
          <cell r="I214">
            <v>45230951</v>
          </cell>
          <cell r="J214">
            <v>6226</v>
          </cell>
          <cell r="K214">
            <v>21.03</v>
          </cell>
          <cell r="L214">
            <v>56.75</v>
          </cell>
          <cell r="M214">
            <v>-18.649999999999999</v>
          </cell>
        </row>
        <row r="215">
          <cell r="A215">
            <v>42906</v>
          </cell>
          <cell r="B215">
            <v>1514</v>
          </cell>
          <cell r="C215">
            <v>1520</v>
          </cell>
          <cell r="D215">
            <v>1491</v>
          </cell>
          <cell r="E215">
            <v>1495.55</v>
          </cell>
          <cell r="F215">
            <v>1502.5605524079299</v>
          </cell>
          <cell r="G215">
            <v>5648</v>
          </cell>
          <cell r="H215">
            <v>597</v>
          </cell>
          <cell r="I215">
            <v>8486462</v>
          </cell>
          <cell r="J215">
            <v>2143</v>
          </cell>
          <cell r="K215">
            <v>37.94</v>
          </cell>
          <cell r="L215">
            <v>29</v>
          </cell>
          <cell r="M215">
            <v>-18.45</v>
          </cell>
        </row>
        <row r="216">
          <cell r="A216">
            <v>42905</v>
          </cell>
          <cell r="B216">
            <v>1511.2</v>
          </cell>
          <cell r="C216">
            <v>1538.1</v>
          </cell>
          <cell r="D216">
            <v>1497</v>
          </cell>
          <cell r="E216">
            <v>1507.25</v>
          </cell>
          <cell r="F216">
            <v>1517.72169009041</v>
          </cell>
          <cell r="G216">
            <v>11171</v>
          </cell>
          <cell r="H216">
            <v>973</v>
          </cell>
          <cell r="I216">
            <v>16954469</v>
          </cell>
          <cell r="J216">
            <v>2476</v>
          </cell>
          <cell r="K216">
            <v>22.16</v>
          </cell>
          <cell r="L216">
            <v>41.1</v>
          </cell>
          <cell r="M216">
            <v>-3.95</v>
          </cell>
        </row>
        <row r="217">
          <cell r="A217">
            <v>42902</v>
          </cell>
          <cell r="B217">
            <v>1510</v>
          </cell>
          <cell r="C217">
            <v>1524</v>
          </cell>
          <cell r="D217">
            <v>1500</v>
          </cell>
          <cell r="E217">
            <v>1511.2</v>
          </cell>
          <cell r="F217">
            <v>1509.4727755644001</v>
          </cell>
          <cell r="G217">
            <v>7530</v>
          </cell>
          <cell r="H217">
            <v>865</v>
          </cell>
          <cell r="I217">
            <v>11366330</v>
          </cell>
          <cell r="J217">
            <v>3053</v>
          </cell>
          <cell r="K217">
            <v>40.54</v>
          </cell>
          <cell r="L217">
            <v>24</v>
          </cell>
          <cell r="M217">
            <v>1.2</v>
          </cell>
        </row>
        <row r="218">
          <cell r="A218">
            <v>42901</v>
          </cell>
          <cell r="B218">
            <v>1454.05</v>
          </cell>
          <cell r="C218">
            <v>1523.8</v>
          </cell>
          <cell r="D218">
            <v>1454.05</v>
          </cell>
          <cell r="E218">
            <v>1505.15</v>
          </cell>
          <cell r="F218">
            <v>1484.16218200506</v>
          </cell>
          <cell r="G218">
            <v>27241</v>
          </cell>
          <cell r="H218">
            <v>835</v>
          </cell>
          <cell r="I218">
            <v>40430062</v>
          </cell>
          <cell r="J218">
            <v>19959</v>
          </cell>
          <cell r="K218">
            <v>73.27</v>
          </cell>
          <cell r="L218">
            <v>69.75</v>
          </cell>
          <cell r="M218">
            <v>51.1</v>
          </cell>
        </row>
        <row r="219">
          <cell r="A219">
            <v>42900</v>
          </cell>
          <cell r="B219">
            <v>1469.55</v>
          </cell>
          <cell r="C219">
            <v>1470.25</v>
          </cell>
          <cell r="D219">
            <v>1452</v>
          </cell>
          <cell r="E219">
            <v>1457.4</v>
          </cell>
          <cell r="F219">
            <v>1460.7852450041</v>
          </cell>
          <cell r="G219">
            <v>7306</v>
          </cell>
          <cell r="H219">
            <v>572</v>
          </cell>
          <cell r="I219">
            <v>10672497</v>
          </cell>
          <cell r="J219">
            <v>4149</v>
          </cell>
          <cell r="K219">
            <v>56.79</v>
          </cell>
          <cell r="L219">
            <v>18.25</v>
          </cell>
          <cell r="M219">
            <v>-12.15</v>
          </cell>
        </row>
        <row r="220">
          <cell r="A220">
            <v>42899</v>
          </cell>
          <cell r="B220">
            <v>1484</v>
          </cell>
          <cell r="C220">
            <v>1484</v>
          </cell>
          <cell r="D220">
            <v>1452.5</v>
          </cell>
          <cell r="E220">
            <v>1458.7</v>
          </cell>
          <cell r="F220">
            <v>1468.8526822558399</v>
          </cell>
          <cell r="G220">
            <v>7270</v>
          </cell>
          <cell r="H220">
            <v>656</v>
          </cell>
          <cell r="I220">
            <v>10678559</v>
          </cell>
          <cell r="J220">
            <v>3424</v>
          </cell>
          <cell r="K220">
            <v>47.1</v>
          </cell>
          <cell r="L220">
            <v>31.5</v>
          </cell>
          <cell r="M220">
            <v>-25.3</v>
          </cell>
        </row>
        <row r="221">
          <cell r="A221">
            <v>42898</v>
          </cell>
          <cell r="B221">
            <v>1458</v>
          </cell>
          <cell r="C221">
            <v>1491.6</v>
          </cell>
          <cell r="D221">
            <v>1448</v>
          </cell>
          <cell r="E221">
            <v>1462.95</v>
          </cell>
          <cell r="F221">
            <v>1469.15233763328</v>
          </cell>
          <cell r="G221">
            <v>13411</v>
          </cell>
          <cell r="H221">
            <v>1188</v>
          </cell>
          <cell r="I221">
            <v>19702802</v>
          </cell>
          <cell r="J221">
            <v>1651</v>
          </cell>
          <cell r="K221">
            <v>12.31</v>
          </cell>
          <cell r="L221">
            <v>43.6</v>
          </cell>
          <cell r="M221">
            <v>4.95</v>
          </cell>
        </row>
        <row r="222">
          <cell r="A222">
            <v>42895</v>
          </cell>
          <cell r="B222">
            <v>1482</v>
          </cell>
          <cell r="C222">
            <v>1482</v>
          </cell>
          <cell r="D222">
            <v>1441.6</v>
          </cell>
          <cell r="E222">
            <v>1456.7</v>
          </cell>
          <cell r="F222">
            <v>1464.6889236484501</v>
          </cell>
          <cell r="G222">
            <v>10229</v>
          </cell>
          <cell r="H222">
            <v>899</v>
          </cell>
          <cell r="I222">
            <v>14982303</v>
          </cell>
          <cell r="J222">
            <v>3311</v>
          </cell>
          <cell r="K222">
            <v>32.369999999999997</v>
          </cell>
          <cell r="L222">
            <v>40.4</v>
          </cell>
          <cell r="M222">
            <v>-25.3</v>
          </cell>
        </row>
        <row r="223">
          <cell r="A223">
            <v>42894</v>
          </cell>
          <cell r="B223">
            <v>1398</v>
          </cell>
          <cell r="C223">
            <v>1500</v>
          </cell>
          <cell r="D223">
            <v>1398</v>
          </cell>
          <cell r="E223">
            <v>1472.95</v>
          </cell>
          <cell r="F223">
            <v>1460.81275933609</v>
          </cell>
          <cell r="G223">
            <v>13496</v>
          </cell>
          <cell r="H223">
            <v>1012</v>
          </cell>
          <cell r="I223">
            <v>19715129</v>
          </cell>
          <cell r="J223">
            <v>4023</v>
          </cell>
          <cell r="K223">
            <v>29.81</v>
          </cell>
          <cell r="L223">
            <v>102</v>
          </cell>
          <cell r="M223">
            <v>74.95</v>
          </cell>
        </row>
        <row r="224">
          <cell r="A224">
            <v>42893</v>
          </cell>
          <cell r="B224">
            <v>1410.05</v>
          </cell>
          <cell r="C224">
            <v>1452.7</v>
          </cell>
          <cell r="D224">
            <v>1400.15</v>
          </cell>
          <cell r="E224">
            <v>1423.6</v>
          </cell>
          <cell r="F224">
            <v>1426.0707879326901</v>
          </cell>
          <cell r="G224">
            <v>13491</v>
          </cell>
          <cell r="H224">
            <v>1200</v>
          </cell>
          <cell r="I224">
            <v>19239121</v>
          </cell>
          <cell r="J224">
            <v>1268</v>
          </cell>
          <cell r="K224">
            <v>9.4</v>
          </cell>
          <cell r="L224">
            <v>52.55</v>
          </cell>
          <cell r="M224">
            <v>13.55</v>
          </cell>
        </row>
        <row r="225">
          <cell r="A225">
            <v>42892</v>
          </cell>
          <cell r="B225">
            <v>1451.4</v>
          </cell>
          <cell r="C225">
            <v>1451.4</v>
          </cell>
          <cell r="D225">
            <v>1376.5</v>
          </cell>
          <cell r="E225">
            <v>1417.85</v>
          </cell>
          <cell r="F225">
            <v>1411.5136971756201</v>
          </cell>
          <cell r="G225">
            <v>9418</v>
          </cell>
          <cell r="H225">
            <v>982</v>
          </cell>
          <cell r="I225">
            <v>13293636</v>
          </cell>
          <cell r="J225">
            <v>1654</v>
          </cell>
          <cell r="K225">
            <v>17.559999999999999</v>
          </cell>
          <cell r="L225">
            <v>74.900000000000006</v>
          </cell>
          <cell r="M225">
            <v>-33.549999999999997</v>
          </cell>
        </row>
        <row r="226">
          <cell r="A226">
            <v>42891</v>
          </cell>
          <cell r="B226">
            <v>1443.95</v>
          </cell>
          <cell r="C226">
            <v>1450</v>
          </cell>
          <cell r="D226">
            <v>1438</v>
          </cell>
          <cell r="E226">
            <v>1444.75</v>
          </cell>
          <cell r="F226">
            <v>1444.91052397868</v>
          </cell>
          <cell r="G226">
            <v>4504</v>
          </cell>
          <cell r="H226">
            <v>399</v>
          </cell>
          <cell r="I226">
            <v>6507877</v>
          </cell>
          <cell r="J226">
            <v>1283</v>
          </cell>
          <cell r="K226">
            <v>28.49</v>
          </cell>
          <cell r="L226">
            <v>12</v>
          </cell>
          <cell r="M226">
            <v>0.8</v>
          </cell>
        </row>
        <row r="227">
          <cell r="A227">
            <v>42888</v>
          </cell>
          <cell r="B227">
            <v>1460</v>
          </cell>
          <cell r="C227">
            <v>1466.7</v>
          </cell>
          <cell r="D227">
            <v>1437.65</v>
          </cell>
          <cell r="E227">
            <v>1448.95</v>
          </cell>
          <cell r="F227">
            <v>1448.0122083033</v>
          </cell>
          <cell r="G227">
            <v>505148</v>
          </cell>
          <cell r="H227">
            <v>395</v>
          </cell>
          <cell r="I227">
            <v>731460471</v>
          </cell>
          <cell r="J227">
            <v>1737</v>
          </cell>
          <cell r="K227">
            <v>0.34</v>
          </cell>
          <cell r="L227">
            <v>29.05</v>
          </cell>
          <cell r="M227">
            <v>-11.05</v>
          </cell>
        </row>
        <row r="228">
          <cell r="A228">
            <v>42887</v>
          </cell>
          <cell r="B228">
            <v>1469.6</v>
          </cell>
          <cell r="C228">
            <v>1469.6</v>
          </cell>
          <cell r="D228">
            <v>1435.15</v>
          </cell>
          <cell r="E228">
            <v>1444.9</v>
          </cell>
          <cell r="F228">
            <v>1452.84925800572</v>
          </cell>
          <cell r="G228">
            <v>3841</v>
          </cell>
          <cell r="H228">
            <v>387</v>
          </cell>
          <cell r="I228">
            <v>5580394</v>
          </cell>
          <cell r="J228">
            <v>1105</v>
          </cell>
          <cell r="K228">
            <v>28.77</v>
          </cell>
          <cell r="L228">
            <v>34.450000000000003</v>
          </cell>
          <cell r="M228">
            <v>-24.7</v>
          </cell>
        </row>
        <row r="229">
          <cell r="A229">
            <v>42886</v>
          </cell>
          <cell r="B229">
            <v>1471.1</v>
          </cell>
          <cell r="C229">
            <v>1478.35</v>
          </cell>
          <cell r="D229">
            <v>1455</v>
          </cell>
          <cell r="E229">
            <v>1459.65</v>
          </cell>
          <cell r="F229">
            <v>1466.02166334661</v>
          </cell>
          <cell r="G229">
            <v>4016</v>
          </cell>
          <cell r="H229">
            <v>306</v>
          </cell>
          <cell r="I229">
            <v>5887543</v>
          </cell>
          <cell r="J229">
            <v>1378</v>
          </cell>
          <cell r="K229">
            <v>34.31</v>
          </cell>
          <cell r="L229">
            <v>23.35</v>
          </cell>
          <cell r="M229">
            <v>-11.45</v>
          </cell>
        </row>
        <row r="230">
          <cell r="A230">
            <v>42885</v>
          </cell>
          <cell r="B230">
            <v>1467.6</v>
          </cell>
          <cell r="C230">
            <v>1481</v>
          </cell>
          <cell r="D230">
            <v>1440.3</v>
          </cell>
          <cell r="E230">
            <v>1453.45</v>
          </cell>
          <cell r="F230">
            <v>1462.77097452675</v>
          </cell>
          <cell r="G230">
            <v>4279</v>
          </cell>
          <cell r="H230">
            <v>502</v>
          </cell>
          <cell r="I230">
            <v>6259197</v>
          </cell>
          <cell r="J230">
            <v>1086</v>
          </cell>
          <cell r="K230">
            <v>25.38</v>
          </cell>
          <cell r="L230">
            <v>40.700000000000003</v>
          </cell>
          <cell r="M230">
            <v>-14.15</v>
          </cell>
        </row>
        <row r="231">
          <cell r="A231">
            <v>42884</v>
          </cell>
          <cell r="B231">
            <v>1551</v>
          </cell>
          <cell r="C231">
            <v>1551</v>
          </cell>
          <cell r="D231">
            <v>1456.25</v>
          </cell>
          <cell r="E231">
            <v>1467.55</v>
          </cell>
          <cell r="F231">
            <v>1472.9504557640701</v>
          </cell>
          <cell r="G231">
            <v>9325</v>
          </cell>
          <cell r="H231">
            <v>655</v>
          </cell>
          <cell r="I231">
            <v>13735263</v>
          </cell>
          <cell r="J231">
            <v>3988</v>
          </cell>
          <cell r="K231">
            <v>42.77</v>
          </cell>
          <cell r="L231">
            <v>94.75</v>
          </cell>
          <cell r="M231">
            <v>-83.45</v>
          </cell>
        </row>
        <row r="232">
          <cell r="A232">
            <v>42881</v>
          </cell>
          <cell r="B232">
            <v>1470.6</v>
          </cell>
          <cell r="C232">
            <v>1509.2</v>
          </cell>
          <cell r="D232">
            <v>1468.4</v>
          </cell>
          <cell r="E232">
            <v>1478.4</v>
          </cell>
          <cell r="F232">
            <v>1496.9034806879199</v>
          </cell>
          <cell r="G232">
            <v>48726</v>
          </cell>
          <cell r="H232">
            <v>671</v>
          </cell>
          <cell r="I232">
            <v>72938119</v>
          </cell>
          <cell r="J232">
            <v>44406</v>
          </cell>
          <cell r="K232">
            <v>91.13</v>
          </cell>
          <cell r="L232">
            <v>40.799999999999997</v>
          </cell>
          <cell r="M232">
            <v>7.8</v>
          </cell>
        </row>
        <row r="233">
          <cell r="A233">
            <v>42880</v>
          </cell>
          <cell r="B233">
            <v>1471.75</v>
          </cell>
          <cell r="C233">
            <v>1505.85</v>
          </cell>
          <cell r="D233">
            <v>1453</v>
          </cell>
          <cell r="E233">
            <v>1478.4</v>
          </cell>
          <cell r="F233">
            <v>1481.9429288178101</v>
          </cell>
          <cell r="G233">
            <v>12756</v>
          </cell>
          <cell r="H233">
            <v>1466</v>
          </cell>
          <cell r="I233">
            <v>18903664</v>
          </cell>
          <cell r="J233">
            <v>1437</v>
          </cell>
          <cell r="K233">
            <v>11.27</v>
          </cell>
          <cell r="L233">
            <v>52.85</v>
          </cell>
          <cell r="M233">
            <v>6.65</v>
          </cell>
        </row>
        <row r="234">
          <cell r="A234">
            <v>42879</v>
          </cell>
          <cell r="B234">
            <v>1464.05</v>
          </cell>
          <cell r="C234">
            <v>1522.9</v>
          </cell>
          <cell r="D234">
            <v>1449.85</v>
          </cell>
          <cell r="E234">
            <v>1470.4</v>
          </cell>
          <cell r="F234">
            <v>1486.64301375323</v>
          </cell>
          <cell r="G234">
            <v>20068</v>
          </cell>
          <cell r="H234">
            <v>1977</v>
          </cell>
          <cell r="I234">
            <v>29833952</v>
          </cell>
          <cell r="J234">
            <v>2960</v>
          </cell>
          <cell r="K234">
            <v>14.75</v>
          </cell>
          <cell r="L234">
            <v>73.05</v>
          </cell>
          <cell r="M234">
            <v>6.35</v>
          </cell>
        </row>
        <row r="235">
          <cell r="A235">
            <v>42878</v>
          </cell>
          <cell r="B235">
            <v>1506.4</v>
          </cell>
          <cell r="C235">
            <v>1518.9</v>
          </cell>
          <cell r="D235">
            <v>1449.95</v>
          </cell>
          <cell r="E235">
            <v>1454.65</v>
          </cell>
          <cell r="F235">
            <v>1461.9934835731699</v>
          </cell>
          <cell r="G235">
            <v>11049</v>
          </cell>
          <cell r="H235">
            <v>1415</v>
          </cell>
          <cell r="I235">
            <v>16153566</v>
          </cell>
          <cell r="J235">
            <v>2599</v>
          </cell>
          <cell r="K235">
            <v>23.52</v>
          </cell>
          <cell r="L235">
            <v>68.95</v>
          </cell>
          <cell r="M235">
            <v>-51.75</v>
          </cell>
        </row>
        <row r="236">
          <cell r="A236">
            <v>42877</v>
          </cell>
          <cell r="B236">
            <v>1533</v>
          </cell>
          <cell r="C236">
            <v>1546.1</v>
          </cell>
          <cell r="D236">
            <v>1494.4</v>
          </cell>
          <cell r="E236">
            <v>1499.4</v>
          </cell>
          <cell r="F236">
            <v>1509.5561542824701</v>
          </cell>
          <cell r="G236">
            <v>7052</v>
          </cell>
          <cell r="H236">
            <v>804</v>
          </cell>
          <cell r="I236">
            <v>10645390</v>
          </cell>
          <cell r="J236">
            <v>1602</v>
          </cell>
          <cell r="K236">
            <v>22.72</v>
          </cell>
          <cell r="L236">
            <v>51.7</v>
          </cell>
          <cell r="M236">
            <v>-33.6</v>
          </cell>
        </row>
        <row r="237">
          <cell r="A237">
            <v>42874</v>
          </cell>
          <cell r="B237">
            <v>1506.95</v>
          </cell>
          <cell r="C237">
            <v>1557.6</v>
          </cell>
          <cell r="D237">
            <v>1506.95</v>
          </cell>
          <cell r="E237">
            <v>1527.65</v>
          </cell>
          <cell r="F237">
            <v>1537.3791033577099</v>
          </cell>
          <cell r="G237">
            <v>10662</v>
          </cell>
          <cell r="H237">
            <v>1168</v>
          </cell>
          <cell r="I237">
            <v>16391536</v>
          </cell>
          <cell r="J237">
            <v>3297</v>
          </cell>
          <cell r="K237">
            <v>30.92</v>
          </cell>
          <cell r="L237">
            <v>50.65</v>
          </cell>
          <cell r="M237">
            <v>20.7</v>
          </cell>
        </row>
        <row r="238">
          <cell r="A238">
            <v>42873</v>
          </cell>
          <cell r="B238">
            <v>1558</v>
          </cell>
          <cell r="C238">
            <v>1558</v>
          </cell>
          <cell r="D238">
            <v>1481.5</v>
          </cell>
          <cell r="E238">
            <v>1504.7</v>
          </cell>
          <cell r="F238">
            <v>1526.82410387304</v>
          </cell>
          <cell r="G238">
            <v>9011</v>
          </cell>
          <cell r="H238">
            <v>962</v>
          </cell>
          <cell r="I238">
            <v>13758212</v>
          </cell>
          <cell r="J238">
            <v>3023</v>
          </cell>
          <cell r="K238">
            <v>33.549999999999997</v>
          </cell>
          <cell r="L238">
            <v>76.5</v>
          </cell>
          <cell r="M238">
            <v>-53.3</v>
          </cell>
        </row>
        <row r="239">
          <cell r="A239">
            <v>42872</v>
          </cell>
          <cell r="B239">
            <v>1544.95</v>
          </cell>
          <cell r="C239">
            <v>1585</v>
          </cell>
          <cell r="D239">
            <v>1544.95</v>
          </cell>
          <cell r="E239">
            <v>1560.6</v>
          </cell>
          <cell r="F239">
            <v>1568.07982722764</v>
          </cell>
          <cell r="G239">
            <v>12502</v>
          </cell>
          <cell r="H239">
            <v>1097</v>
          </cell>
          <cell r="I239">
            <v>19604134</v>
          </cell>
          <cell r="J239">
            <v>4393</v>
          </cell>
          <cell r="K239">
            <v>35.14</v>
          </cell>
          <cell r="L239">
            <v>40.049999999999997</v>
          </cell>
          <cell r="M239">
            <v>15.65</v>
          </cell>
        </row>
        <row r="240">
          <cell r="A240">
            <v>42871</v>
          </cell>
          <cell r="B240">
            <v>1562</v>
          </cell>
          <cell r="C240">
            <v>1565</v>
          </cell>
          <cell r="D240">
            <v>1535</v>
          </cell>
          <cell r="E240">
            <v>1546</v>
          </cell>
          <cell r="F240">
            <v>1551.6595904436799</v>
          </cell>
          <cell r="G240">
            <v>14650</v>
          </cell>
          <cell r="H240">
            <v>1078</v>
          </cell>
          <cell r="I240">
            <v>22731813</v>
          </cell>
          <cell r="J240">
            <v>4541</v>
          </cell>
          <cell r="K240">
            <v>31</v>
          </cell>
          <cell r="L240">
            <v>30</v>
          </cell>
          <cell r="M240">
            <v>-16</v>
          </cell>
        </row>
        <row r="241">
          <cell r="A241">
            <v>42870</v>
          </cell>
          <cell r="B241">
            <v>1550</v>
          </cell>
          <cell r="C241">
            <v>1573.9</v>
          </cell>
          <cell r="D241">
            <v>1526.55</v>
          </cell>
          <cell r="E241">
            <v>1563.75</v>
          </cell>
          <cell r="F241">
            <v>1553.10238473767</v>
          </cell>
          <cell r="G241">
            <v>15725</v>
          </cell>
          <cell r="H241">
            <v>1488</v>
          </cell>
          <cell r="I241">
            <v>24422535</v>
          </cell>
          <cell r="J241">
            <v>3622</v>
          </cell>
          <cell r="K241">
            <v>23.03</v>
          </cell>
          <cell r="L241">
            <v>47.35</v>
          </cell>
          <cell r="M241">
            <v>13.75</v>
          </cell>
        </row>
        <row r="242">
          <cell r="A242">
            <v>42867</v>
          </cell>
          <cell r="B242">
            <v>1545</v>
          </cell>
          <cell r="C242">
            <v>1568.9</v>
          </cell>
          <cell r="D242">
            <v>1533.9</v>
          </cell>
          <cell r="E242">
            <v>1546.15</v>
          </cell>
          <cell r="F242">
            <v>1551.84232297834</v>
          </cell>
          <cell r="G242">
            <v>24658</v>
          </cell>
          <cell r="H242">
            <v>1849</v>
          </cell>
          <cell r="I242">
            <v>38265328</v>
          </cell>
          <cell r="J242">
            <v>3976</v>
          </cell>
          <cell r="K242">
            <v>16.12</v>
          </cell>
          <cell r="L242">
            <v>35</v>
          </cell>
          <cell r="M242">
            <v>1.1499999999999999</v>
          </cell>
        </row>
        <row r="243">
          <cell r="A243">
            <v>42866</v>
          </cell>
          <cell r="B243">
            <v>1600.05</v>
          </cell>
          <cell r="C243">
            <v>1601</v>
          </cell>
          <cell r="D243">
            <v>1518.9</v>
          </cell>
          <cell r="E243">
            <v>1529</v>
          </cell>
          <cell r="F243">
            <v>1545.2003167062501</v>
          </cell>
          <cell r="G243">
            <v>39153</v>
          </cell>
          <cell r="H243">
            <v>2900</v>
          </cell>
          <cell r="I243">
            <v>60499228</v>
          </cell>
          <cell r="J243">
            <v>9547</v>
          </cell>
          <cell r="K243">
            <v>24.38</v>
          </cell>
          <cell r="L243">
            <v>82.1</v>
          </cell>
          <cell r="M243">
            <v>-71.05</v>
          </cell>
        </row>
        <row r="244">
          <cell r="A244">
            <v>42865</v>
          </cell>
          <cell r="B244">
            <v>1543</v>
          </cell>
          <cell r="C244">
            <v>1619.45</v>
          </cell>
          <cell r="D244">
            <v>1532</v>
          </cell>
          <cell r="E244">
            <v>1598.8</v>
          </cell>
          <cell r="F244">
            <v>1587.3690190856601</v>
          </cell>
          <cell r="G244">
            <v>135180</v>
          </cell>
          <cell r="H244">
            <v>7407</v>
          </cell>
          <cell r="I244">
            <v>214580544</v>
          </cell>
          <cell r="J244">
            <v>26229</v>
          </cell>
          <cell r="K244">
            <v>19.399999999999999</v>
          </cell>
          <cell r="L244">
            <v>87.45</v>
          </cell>
          <cell r="M244">
            <v>55.8</v>
          </cell>
        </row>
        <row r="245">
          <cell r="A245">
            <v>42864</v>
          </cell>
          <cell r="B245">
            <v>1413</v>
          </cell>
          <cell r="C245">
            <v>1595</v>
          </cell>
          <cell r="D245">
            <v>1403.95</v>
          </cell>
          <cell r="E245">
            <v>1537.8</v>
          </cell>
          <cell r="F245">
            <v>1547.7789175210901</v>
          </cell>
          <cell r="G245">
            <v>220420</v>
          </cell>
          <cell r="H245">
            <v>15149</v>
          </cell>
          <cell r="I245">
            <v>341161429</v>
          </cell>
          <cell r="J245">
            <v>32226</v>
          </cell>
          <cell r="K245">
            <v>14.62</v>
          </cell>
          <cell r="L245">
            <v>191.05</v>
          </cell>
          <cell r="M245">
            <v>124.8</v>
          </cell>
        </row>
        <row r="246">
          <cell r="A246">
            <v>42863</v>
          </cell>
          <cell r="B246">
            <v>1422</v>
          </cell>
          <cell r="C246">
            <v>1445</v>
          </cell>
          <cell r="D246">
            <v>1391.1</v>
          </cell>
          <cell r="E246">
            <v>1401.75</v>
          </cell>
          <cell r="F246">
            <v>1425.9067730771901</v>
          </cell>
          <cell r="G246">
            <v>14159</v>
          </cell>
          <cell r="H246">
            <v>1255</v>
          </cell>
          <cell r="I246">
            <v>20189414</v>
          </cell>
          <cell r="J246">
            <v>3714</v>
          </cell>
          <cell r="K246">
            <v>26.23</v>
          </cell>
          <cell r="L246">
            <v>53.9</v>
          </cell>
          <cell r="M246">
            <v>-20.25</v>
          </cell>
        </row>
        <row r="247">
          <cell r="A247">
            <v>42860</v>
          </cell>
          <cell r="B247">
            <v>1422.55</v>
          </cell>
          <cell r="C247">
            <v>1441.5</v>
          </cell>
          <cell r="D247">
            <v>1406.95</v>
          </cell>
          <cell r="E247">
            <v>1412.3</v>
          </cell>
          <cell r="F247">
            <v>1423.77084942084</v>
          </cell>
          <cell r="G247">
            <v>5180</v>
          </cell>
          <cell r="H247">
            <v>645</v>
          </cell>
          <cell r="I247">
            <v>7375133</v>
          </cell>
          <cell r="J247">
            <v>2020</v>
          </cell>
          <cell r="K247">
            <v>39</v>
          </cell>
          <cell r="L247">
            <v>34.549999999999997</v>
          </cell>
          <cell r="M247">
            <v>-10.25</v>
          </cell>
        </row>
        <row r="248">
          <cell r="A248">
            <v>42859</v>
          </cell>
          <cell r="B248">
            <v>1418</v>
          </cell>
          <cell r="C248">
            <v>1427</v>
          </cell>
          <cell r="D248">
            <v>1417.9</v>
          </cell>
          <cell r="E248">
            <v>1422.9</v>
          </cell>
          <cell r="F248">
            <v>1424.04406568281</v>
          </cell>
          <cell r="G248">
            <v>4811</v>
          </cell>
          <cell r="H248">
            <v>950</v>
          </cell>
          <cell r="I248">
            <v>6851076</v>
          </cell>
          <cell r="J248">
            <v>3326</v>
          </cell>
          <cell r="K248">
            <v>69.13</v>
          </cell>
          <cell r="L248">
            <v>9.1</v>
          </cell>
          <cell r="M248">
            <v>4.9000000000000004</v>
          </cell>
        </row>
        <row r="249">
          <cell r="A249">
            <v>42858</v>
          </cell>
          <cell r="B249">
            <v>1420</v>
          </cell>
          <cell r="C249">
            <v>1434.95</v>
          </cell>
          <cell r="D249">
            <v>1410</v>
          </cell>
          <cell r="E249">
            <v>1419.9</v>
          </cell>
          <cell r="F249">
            <v>1422.4708395641901</v>
          </cell>
          <cell r="G249">
            <v>4681</v>
          </cell>
          <cell r="H249">
            <v>547</v>
          </cell>
          <cell r="I249">
            <v>6658586</v>
          </cell>
          <cell r="J249">
            <v>2163</v>
          </cell>
          <cell r="K249">
            <v>46.21</v>
          </cell>
          <cell r="L249">
            <v>24.95</v>
          </cell>
          <cell r="M249">
            <v>-0.1</v>
          </cell>
        </row>
        <row r="250">
          <cell r="A250">
            <v>42857</v>
          </cell>
          <cell r="B250">
            <v>1421.2</v>
          </cell>
          <cell r="C250">
            <v>1424</v>
          </cell>
          <cell r="D250">
            <v>1404</v>
          </cell>
          <cell r="E250">
            <v>1410.6</v>
          </cell>
          <cell r="F250">
            <v>1415.5842662632299</v>
          </cell>
          <cell r="G250">
            <v>3305</v>
          </cell>
          <cell r="H250">
            <v>444</v>
          </cell>
          <cell r="I250">
            <v>4678506</v>
          </cell>
          <cell r="J250">
            <v>1090</v>
          </cell>
          <cell r="K250">
            <v>32.979999999999997</v>
          </cell>
          <cell r="L250">
            <v>20</v>
          </cell>
          <cell r="M250">
            <v>-10.6</v>
          </cell>
        </row>
        <row r="251">
          <cell r="A251">
            <v>42853</v>
          </cell>
          <cell r="B251">
            <v>1396</v>
          </cell>
          <cell r="C251">
            <v>1421.75</v>
          </cell>
          <cell r="D251">
            <v>1390</v>
          </cell>
          <cell r="E251">
            <v>1410.45</v>
          </cell>
          <cell r="F251">
            <v>1402.55768005098</v>
          </cell>
          <cell r="G251">
            <v>4707</v>
          </cell>
          <cell r="H251">
            <v>384</v>
          </cell>
          <cell r="I251">
            <v>6601839</v>
          </cell>
          <cell r="J251">
            <v>1152</v>
          </cell>
          <cell r="K251">
            <v>24.47</v>
          </cell>
          <cell r="L251">
            <v>31.75</v>
          </cell>
          <cell r="M251">
            <v>14.45</v>
          </cell>
        </row>
        <row r="252">
          <cell r="A252">
            <v>42852</v>
          </cell>
          <cell r="B252">
            <v>1424</v>
          </cell>
          <cell r="C252">
            <v>1426.75</v>
          </cell>
          <cell r="D252">
            <v>1401</v>
          </cell>
          <cell r="E252">
            <v>1409.1</v>
          </cell>
          <cell r="F252">
            <v>1420.93783560512</v>
          </cell>
          <cell r="G252">
            <v>9684</v>
          </cell>
          <cell r="H252">
            <v>1129</v>
          </cell>
          <cell r="I252">
            <v>13760362</v>
          </cell>
          <cell r="J252">
            <v>5437</v>
          </cell>
          <cell r="K252">
            <v>56.14</v>
          </cell>
          <cell r="L252">
            <v>25.75</v>
          </cell>
          <cell r="M252">
            <v>-14.9</v>
          </cell>
        </row>
        <row r="253">
          <cell r="A253">
            <v>42851</v>
          </cell>
          <cell r="B253">
            <v>1410.05</v>
          </cell>
          <cell r="C253">
            <v>1440</v>
          </cell>
          <cell r="D253">
            <v>1410.05</v>
          </cell>
          <cell r="E253">
            <v>1424.6</v>
          </cell>
          <cell r="F253">
            <v>1428.59332393041</v>
          </cell>
          <cell r="G253">
            <v>6381</v>
          </cell>
          <cell r="H253">
            <v>693</v>
          </cell>
          <cell r="I253">
            <v>9115854</v>
          </cell>
          <cell r="J253">
            <v>2123</v>
          </cell>
          <cell r="K253">
            <v>33.270000000000003</v>
          </cell>
          <cell r="L253">
            <v>29.95</v>
          </cell>
          <cell r="M253">
            <v>14.55</v>
          </cell>
        </row>
        <row r="254">
          <cell r="A254">
            <v>42850</v>
          </cell>
          <cell r="B254">
            <v>1399</v>
          </cell>
          <cell r="C254">
            <v>1431</v>
          </cell>
          <cell r="D254">
            <v>1399</v>
          </cell>
          <cell r="E254">
            <v>1413.05</v>
          </cell>
          <cell r="F254">
            <v>1420.3674084709201</v>
          </cell>
          <cell r="G254">
            <v>6965</v>
          </cell>
          <cell r="H254">
            <v>1171</v>
          </cell>
          <cell r="I254">
            <v>9892859</v>
          </cell>
          <cell r="J254">
            <v>2539</v>
          </cell>
          <cell r="K254">
            <v>36.450000000000003</v>
          </cell>
          <cell r="L254">
            <v>32</v>
          </cell>
          <cell r="M254">
            <v>14.05</v>
          </cell>
        </row>
        <row r="255">
          <cell r="A255">
            <v>42849</v>
          </cell>
          <cell r="B255">
            <v>1401</v>
          </cell>
          <cell r="C255">
            <v>1411</v>
          </cell>
          <cell r="D255">
            <v>1391</v>
          </cell>
          <cell r="E255">
            <v>1398.25</v>
          </cell>
          <cell r="F255">
            <v>1402.2484512552901</v>
          </cell>
          <cell r="G255">
            <v>3067</v>
          </cell>
          <cell r="H255">
            <v>315</v>
          </cell>
          <cell r="I255">
            <v>4300696</v>
          </cell>
          <cell r="J255">
            <v>1568</v>
          </cell>
          <cell r="K255">
            <v>51.12</v>
          </cell>
          <cell r="L255">
            <v>20</v>
          </cell>
          <cell r="M255">
            <v>-2.75</v>
          </cell>
        </row>
        <row r="256">
          <cell r="A256">
            <v>42846</v>
          </cell>
          <cell r="B256">
            <v>1405</v>
          </cell>
          <cell r="C256">
            <v>1425</v>
          </cell>
          <cell r="D256">
            <v>1395</v>
          </cell>
          <cell r="E256">
            <v>1401.6</v>
          </cell>
          <cell r="F256">
            <v>1403.8726173872601</v>
          </cell>
          <cell r="G256">
            <v>2151</v>
          </cell>
          <cell r="H256">
            <v>410</v>
          </cell>
          <cell r="I256">
            <v>3019730</v>
          </cell>
          <cell r="J256">
            <v>969</v>
          </cell>
          <cell r="K256">
            <v>45.05</v>
          </cell>
          <cell r="L256">
            <v>30</v>
          </cell>
          <cell r="M256">
            <v>-3.4</v>
          </cell>
        </row>
        <row r="257">
          <cell r="A257">
            <v>42845</v>
          </cell>
          <cell r="B257">
            <v>1414</v>
          </cell>
          <cell r="C257">
            <v>1426.55</v>
          </cell>
          <cell r="D257">
            <v>1395</v>
          </cell>
          <cell r="E257">
            <v>1404.95</v>
          </cell>
          <cell r="F257">
            <v>1411.31427950445</v>
          </cell>
          <cell r="G257">
            <v>4601</v>
          </cell>
          <cell r="H257">
            <v>552</v>
          </cell>
          <cell r="I257">
            <v>6493457</v>
          </cell>
          <cell r="J257">
            <v>1129</v>
          </cell>
          <cell r="K257">
            <v>24.54</v>
          </cell>
          <cell r="L257">
            <v>31.55</v>
          </cell>
          <cell r="M257">
            <v>-9.0500000000000007</v>
          </cell>
        </row>
        <row r="258">
          <cell r="A258">
            <v>42844</v>
          </cell>
          <cell r="B258">
            <v>1409.95</v>
          </cell>
          <cell r="C258">
            <v>1439.95</v>
          </cell>
          <cell r="D258">
            <v>1405</v>
          </cell>
          <cell r="E258">
            <v>1410.4</v>
          </cell>
          <cell r="F258">
            <v>1419.6538226299599</v>
          </cell>
          <cell r="G258">
            <v>3270</v>
          </cell>
          <cell r="H258">
            <v>476</v>
          </cell>
          <cell r="I258">
            <v>4642268</v>
          </cell>
          <cell r="J258">
            <v>838</v>
          </cell>
          <cell r="K258">
            <v>25.63</v>
          </cell>
          <cell r="L258">
            <v>34.950000000000003</v>
          </cell>
          <cell r="M258">
            <v>0.45</v>
          </cell>
        </row>
        <row r="259">
          <cell r="A259">
            <v>42843</v>
          </cell>
          <cell r="B259">
            <v>1446.25</v>
          </cell>
          <cell r="C259">
            <v>1482.25</v>
          </cell>
          <cell r="D259">
            <v>1396.05</v>
          </cell>
          <cell r="E259">
            <v>1410.95</v>
          </cell>
          <cell r="F259">
            <v>1450.0587294478901</v>
          </cell>
          <cell r="G259">
            <v>15631</v>
          </cell>
          <cell r="H259">
            <v>1869</v>
          </cell>
          <cell r="I259">
            <v>22665868</v>
          </cell>
          <cell r="J259">
            <v>3759</v>
          </cell>
          <cell r="K259">
            <v>24.05</v>
          </cell>
          <cell r="L259">
            <v>86.2</v>
          </cell>
          <cell r="M259">
            <v>-35.299999999999997</v>
          </cell>
        </row>
        <row r="260">
          <cell r="A260">
            <v>42842</v>
          </cell>
          <cell r="B260">
            <v>1431.15</v>
          </cell>
          <cell r="C260">
            <v>1467.35</v>
          </cell>
          <cell r="D260">
            <v>1430</v>
          </cell>
          <cell r="E260">
            <v>1451.9</v>
          </cell>
          <cell r="F260">
            <v>1451.54527246933</v>
          </cell>
          <cell r="G260">
            <v>11983</v>
          </cell>
          <cell r="H260">
            <v>1560</v>
          </cell>
          <cell r="I260">
            <v>17393867</v>
          </cell>
          <cell r="J260">
            <v>3615</v>
          </cell>
          <cell r="K260">
            <v>30.17</v>
          </cell>
          <cell r="L260">
            <v>37.35</v>
          </cell>
          <cell r="M260">
            <v>20.75</v>
          </cell>
        </row>
        <row r="261">
          <cell r="A261">
            <v>42838</v>
          </cell>
          <cell r="B261">
            <v>1448.75</v>
          </cell>
          <cell r="C261">
            <v>1467.65</v>
          </cell>
          <cell r="D261">
            <v>1443.85</v>
          </cell>
          <cell r="E261">
            <v>1455.3</v>
          </cell>
          <cell r="F261">
            <v>1455.0249909453</v>
          </cell>
          <cell r="G261">
            <v>8283</v>
          </cell>
          <cell r="H261">
            <v>1070</v>
          </cell>
          <cell r="I261">
            <v>12051972</v>
          </cell>
          <cell r="J261">
            <v>1894</v>
          </cell>
          <cell r="K261">
            <v>22.87</v>
          </cell>
          <cell r="L261">
            <v>23.8</v>
          </cell>
          <cell r="M261">
            <v>6.55</v>
          </cell>
        </row>
        <row r="262">
          <cell r="A262">
            <v>42837</v>
          </cell>
          <cell r="B262">
            <v>1444</v>
          </cell>
          <cell r="C262">
            <v>1461</v>
          </cell>
          <cell r="D262">
            <v>1436.05</v>
          </cell>
          <cell r="E262">
            <v>1457.75</v>
          </cell>
          <cell r="F262">
            <v>1450.6363912515101</v>
          </cell>
          <cell r="G262">
            <v>13168</v>
          </cell>
          <cell r="H262">
            <v>1036</v>
          </cell>
          <cell r="I262">
            <v>19101980</v>
          </cell>
          <cell r="J262">
            <v>4200</v>
          </cell>
          <cell r="K262">
            <v>31.9</v>
          </cell>
          <cell r="L262">
            <v>24.95</v>
          </cell>
          <cell r="M262">
            <v>13.75</v>
          </cell>
        </row>
        <row r="263">
          <cell r="A263">
            <v>42836</v>
          </cell>
          <cell r="B263">
            <v>1400.05</v>
          </cell>
          <cell r="C263">
            <v>1455</v>
          </cell>
          <cell r="D263">
            <v>1400.05</v>
          </cell>
          <cell r="E263">
            <v>1447</v>
          </cell>
          <cell r="F263">
            <v>1441.70473228171</v>
          </cell>
          <cell r="G263">
            <v>18004</v>
          </cell>
          <cell r="H263">
            <v>1863</v>
          </cell>
          <cell r="I263">
            <v>25956452</v>
          </cell>
          <cell r="J263">
            <v>4965</v>
          </cell>
          <cell r="K263">
            <v>27.58</v>
          </cell>
          <cell r="L263">
            <v>54.95</v>
          </cell>
          <cell r="M263">
            <v>46.95</v>
          </cell>
        </row>
        <row r="264">
          <cell r="A264">
            <v>42835</v>
          </cell>
          <cell r="B264">
            <v>1374.55</v>
          </cell>
          <cell r="C264">
            <v>1459.7</v>
          </cell>
          <cell r="D264">
            <v>1360</v>
          </cell>
          <cell r="E264">
            <v>1407.95</v>
          </cell>
          <cell r="F264">
            <v>1426.9533243967801</v>
          </cell>
          <cell r="G264">
            <v>37300</v>
          </cell>
          <cell r="H264">
            <v>3550</v>
          </cell>
          <cell r="I264">
            <v>53225359</v>
          </cell>
          <cell r="J264">
            <v>7581</v>
          </cell>
          <cell r="K264">
            <v>20.32</v>
          </cell>
          <cell r="L264">
            <v>99.7</v>
          </cell>
          <cell r="M264">
            <v>33.4</v>
          </cell>
        </row>
        <row r="265">
          <cell r="A265">
            <v>42832</v>
          </cell>
          <cell r="B265">
            <v>1298</v>
          </cell>
          <cell r="C265">
            <v>1393</v>
          </cell>
          <cell r="D265">
            <v>1298</v>
          </cell>
          <cell r="E265">
            <v>1380.55</v>
          </cell>
          <cell r="F265">
            <v>1349.66451706926</v>
          </cell>
          <cell r="G265">
            <v>27447</v>
          </cell>
          <cell r="H265">
            <v>2439</v>
          </cell>
          <cell r="I265">
            <v>37044242</v>
          </cell>
          <cell r="J265">
            <v>12666</v>
          </cell>
          <cell r="K265">
            <v>46.15</v>
          </cell>
          <cell r="L265">
            <v>95</v>
          </cell>
          <cell r="M265">
            <v>82.55</v>
          </cell>
        </row>
        <row r="266">
          <cell r="A266">
            <v>42831</v>
          </cell>
          <cell r="B266">
            <v>1320</v>
          </cell>
          <cell r="C266">
            <v>1327</v>
          </cell>
          <cell r="D266">
            <v>1296.1500000000001</v>
          </cell>
          <cell r="E266">
            <v>1300.7</v>
          </cell>
          <cell r="F266">
            <v>1309.1815958422501</v>
          </cell>
          <cell r="G266">
            <v>6542</v>
          </cell>
          <cell r="H266">
            <v>728</v>
          </cell>
          <cell r="I266">
            <v>8564666</v>
          </cell>
          <cell r="J266">
            <v>3104</v>
          </cell>
          <cell r="K266">
            <v>47.45</v>
          </cell>
          <cell r="L266">
            <v>30.85</v>
          </cell>
          <cell r="M266">
            <v>-19.3</v>
          </cell>
        </row>
        <row r="267">
          <cell r="A267">
            <v>42830</v>
          </cell>
          <cell r="B267">
            <v>1318</v>
          </cell>
          <cell r="C267">
            <v>1330</v>
          </cell>
          <cell r="D267">
            <v>1308</v>
          </cell>
          <cell r="E267">
            <v>1323.05</v>
          </cell>
          <cell r="F267">
            <v>1321.3435514018599</v>
          </cell>
          <cell r="G267">
            <v>8025</v>
          </cell>
          <cell r="H267">
            <v>954</v>
          </cell>
          <cell r="I267">
            <v>10603782</v>
          </cell>
          <cell r="J267">
            <v>3433</v>
          </cell>
          <cell r="K267">
            <v>42.78</v>
          </cell>
          <cell r="L267">
            <v>22</v>
          </cell>
          <cell r="M267">
            <v>5.05</v>
          </cell>
        </row>
        <row r="268">
          <cell r="A268">
            <v>42828</v>
          </cell>
          <cell r="B268">
            <v>1283</v>
          </cell>
          <cell r="C268">
            <v>1330</v>
          </cell>
          <cell r="D268">
            <v>1280.7</v>
          </cell>
          <cell r="E268">
            <v>1319.95</v>
          </cell>
          <cell r="F268">
            <v>1305.78730456535</v>
          </cell>
          <cell r="G268">
            <v>15990</v>
          </cell>
          <cell r="H268">
            <v>1660</v>
          </cell>
          <cell r="I268">
            <v>20879539</v>
          </cell>
          <cell r="J268">
            <v>7190</v>
          </cell>
          <cell r="K268">
            <v>44.97</v>
          </cell>
          <cell r="L268">
            <v>49.3</v>
          </cell>
          <cell r="M268">
            <v>36.950000000000003</v>
          </cell>
        </row>
        <row r="269">
          <cell r="A269">
            <v>42825</v>
          </cell>
          <cell r="B269">
            <v>1247.1500000000001</v>
          </cell>
          <cell r="C269">
            <v>1292.9000000000001</v>
          </cell>
          <cell r="D269">
            <v>1244</v>
          </cell>
          <cell r="E269">
            <v>1279.6500000000001</v>
          </cell>
          <cell r="F269">
            <v>1268.6254010190601</v>
          </cell>
          <cell r="G269">
            <v>15897</v>
          </cell>
          <cell r="H269">
            <v>1598</v>
          </cell>
          <cell r="I269">
            <v>20167338</v>
          </cell>
          <cell r="J269">
            <v>4139</v>
          </cell>
          <cell r="K269">
            <v>26.04</v>
          </cell>
          <cell r="L269">
            <v>48.9</v>
          </cell>
          <cell r="M269">
            <v>32.5</v>
          </cell>
        </row>
        <row r="270">
          <cell r="A270">
            <v>42824</v>
          </cell>
          <cell r="B270">
            <v>1214.95</v>
          </cell>
          <cell r="C270">
            <v>1271</v>
          </cell>
          <cell r="D270">
            <v>1203.25</v>
          </cell>
          <cell r="E270">
            <v>1262.25</v>
          </cell>
          <cell r="F270">
            <v>1244.6200440528601</v>
          </cell>
          <cell r="G270">
            <v>24516</v>
          </cell>
          <cell r="H270">
            <v>3116</v>
          </cell>
          <cell r="I270">
            <v>30513105</v>
          </cell>
          <cell r="J270">
            <v>7747</v>
          </cell>
          <cell r="K270">
            <v>31.6</v>
          </cell>
          <cell r="L270">
            <v>67.75</v>
          </cell>
          <cell r="M270">
            <v>47.3</v>
          </cell>
        </row>
        <row r="271">
          <cell r="A271">
            <v>42823</v>
          </cell>
          <cell r="B271">
            <v>1194</v>
          </cell>
          <cell r="C271">
            <v>1222</v>
          </cell>
          <cell r="D271">
            <v>1185.7</v>
          </cell>
          <cell r="E271">
            <v>1212.05</v>
          </cell>
          <cell r="F271">
            <v>1212.72953869047</v>
          </cell>
          <cell r="G271">
            <v>8064</v>
          </cell>
          <cell r="H271">
            <v>1059</v>
          </cell>
          <cell r="I271">
            <v>9779451</v>
          </cell>
          <cell r="J271">
            <v>2648</v>
          </cell>
          <cell r="K271">
            <v>32.840000000000003</v>
          </cell>
          <cell r="L271">
            <v>36.299999999999997</v>
          </cell>
          <cell r="M271">
            <v>18.05</v>
          </cell>
        </row>
        <row r="272">
          <cell r="A272">
            <v>42822</v>
          </cell>
          <cell r="B272">
            <v>1194.95</v>
          </cell>
          <cell r="C272">
            <v>1195.2</v>
          </cell>
          <cell r="D272">
            <v>1182.0999999999999</v>
          </cell>
          <cell r="E272">
            <v>1190.6500000000001</v>
          </cell>
          <cell r="F272">
            <v>1189.7446376811499</v>
          </cell>
          <cell r="G272">
            <v>3450</v>
          </cell>
          <cell r="H272">
            <v>512</v>
          </cell>
          <cell r="I272">
            <v>4104619</v>
          </cell>
          <cell r="J272">
            <v>2178</v>
          </cell>
          <cell r="K272">
            <v>63.13</v>
          </cell>
          <cell r="L272">
            <v>13.1</v>
          </cell>
          <cell r="M272">
            <v>-4.3</v>
          </cell>
        </row>
        <row r="273">
          <cell r="A273">
            <v>42821</v>
          </cell>
          <cell r="B273">
            <v>1195</v>
          </cell>
          <cell r="C273">
            <v>1200</v>
          </cell>
          <cell r="D273">
            <v>1180.5</v>
          </cell>
          <cell r="E273">
            <v>1183.3</v>
          </cell>
          <cell r="F273">
            <v>1186.84802232069</v>
          </cell>
          <cell r="G273">
            <v>6093</v>
          </cell>
          <cell r="H273">
            <v>754</v>
          </cell>
          <cell r="I273">
            <v>7231465</v>
          </cell>
          <cell r="J273">
            <v>3820</v>
          </cell>
          <cell r="K273">
            <v>62.69</v>
          </cell>
          <cell r="L273">
            <v>19.5</v>
          </cell>
          <cell r="M273">
            <v>-11.7</v>
          </cell>
        </row>
        <row r="274">
          <cell r="A274">
            <v>42818</v>
          </cell>
          <cell r="B274">
            <v>1192</v>
          </cell>
          <cell r="C274">
            <v>1205</v>
          </cell>
          <cell r="D274">
            <v>1186.4000000000001</v>
          </cell>
          <cell r="E274">
            <v>1193.75</v>
          </cell>
          <cell r="F274">
            <v>1195.10933277904</v>
          </cell>
          <cell r="G274">
            <v>4811</v>
          </cell>
          <cell r="H274">
            <v>700</v>
          </cell>
          <cell r="I274">
            <v>5749671</v>
          </cell>
          <cell r="J274">
            <v>2501</v>
          </cell>
          <cell r="K274">
            <v>51.99</v>
          </cell>
          <cell r="L274">
            <v>18.600000000000001</v>
          </cell>
          <cell r="M274">
            <v>1.75</v>
          </cell>
        </row>
        <row r="275">
          <cell r="A275">
            <v>42817</v>
          </cell>
          <cell r="B275">
            <v>1199</v>
          </cell>
          <cell r="C275">
            <v>1199.95</v>
          </cell>
          <cell r="D275">
            <v>1190</v>
          </cell>
          <cell r="E275">
            <v>1192.6500000000001</v>
          </cell>
          <cell r="F275">
            <v>1194.53952380952</v>
          </cell>
          <cell r="G275">
            <v>2100</v>
          </cell>
          <cell r="H275">
            <v>423</v>
          </cell>
          <cell r="I275">
            <v>2508533</v>
          </cell>
          <cell r="J275">
            <v>886</v>
          </cell>
          <cell r="K275">
            <v>42.19</v>
          </cell>
          <cell r="L275">
            <v>9.9499999999999993</v>
          </cell>
          <cell r="M275">
            <v>-6.35</v>
          </cell>
        </row>
        <row r="276">
          <cell r="A276">
            <v>42816</v>
          </cell>
          <cell r="B276">
            <v>1197</v>
          </cell>
          <cell r="C276">
            <v>1200</v>
          </cell>
          <cell r="D276">
            <v>1181.95</v>
          </cell>
          <cell r="E276">
            <v>1185.55</v>
          </cell>
          <cell r="F276">
            <v>1189.58864998237</v>
          </cell>
          <cell r="G276">
            <v>11348</v>
          </cell>
          <cell r="H276">
            <v>1300</v>
          </cell>
          <cell r="I276">
            <v>13499452</v>
          </cell>
          <cell r="J276">
            <v>5883</v>
          </cell>
          <cell r="K276">
            <v>51.84</v>
          </cell>
          <cell r="L276">
            <v>18.05</v>
          </cell>
          <cell r="M276">
            <v>-11.45</v>
          </cell>
        </row>
        <row r="277">
          <cell r="A277">
            <v>42815</v>
          </cell>
          <cell r="B277">
            <v>1212.55</v>
          </cell>
          <cell r="C277">
            <v>1216</v>
          </cell>
          <cell r="D277">
            <v>1190.55</v>
          </cell>
          <cell r="E277">
            <v>1194.2</v>
          </cell>
          <cell r="F277">
            <v>1197.36143477267</v>
          </cell>
          <cell r="G277">
            <v>4377</v>
          </cell>
          <cell r="H277">
            <v>622</v>
          </cell>
          <cell r="I277">
            <v>5240851</v>
          </cell>
          <cell r="J277">
            <v>2363</v>
          </cell>
          <cell r="K277">
            <v>53.99</v>
          </cell>
          <cell r="L277">
            <v>25.45</v>
          </cell>
          <cell r="M277">
            <v>-18.350000000000001</v>
          </cell>
        </row>
        <row r="278">
          <cell r="A278">
            <v>42814</v>
          </cell>
          <cell r="B278">
            <v>1216</v>
          </cell>
          <cell r="C278">
            <v>1221.5</v>
          </cell>
          <cell r="D278">
            <v>1208</v>
          </cell>
          <cell r="E278">
            <v>1211.1500000000001</v>
          </cell>
          <cell r="F278">
            <v>1213.76183574879</v>
          </cell>
          <cell r="G278">
            <v>2070</v>
          </cell>
          <cell r="H278">
            <v>331</v>
          </cell>
          <cell r="I278">
            <v>2512487</v>
          </cell>
          <cell r="J278">
            <v>796</v>
          </cell>
          <cell r="K278">
            <v>38.450000000000003</v>
          </cell>
          <cell r="L278">
            <v>13.5</v>
          </cell>
          <cell r="M278">
            <v>-4.8499999999999996</v>
          </cell>
        </row>
        <row r="279">
          <cell r="A279">
            <v>42811</v>
          </cell>
          <cell r="B279">
            <v>1201</v>
          </cell>
          <cell r="C279">
            <v>1222</v>
          </cell>
          <cell r="D279">
            <v>1201</v>
          </cell>
          <cell r="E279">
            <v>1212.8499999999999</v>
          </cell>
          <cell r="F279">
            <v>1211.9560960685301</v>
          </cell>
          <cell r="G279">
            <v>6537</v>
          </cell>
          <cell r="H279">
            <v>729</v>
          </cell>
          <cell r="I279">
            <v>7922557</v>
          </cell>
          <cell r="J279">
            <v>3272</v>
          </cell>
          <cell r="K279">
            <v>50.05</v>
          </cell>
          <cell r="L279">
            <v>21</v>
          </cell>
          <cell r="M279">
            <v>11.85</v>
          </cell>
        </row>
        <row r="280">
          <cell r="A280">
            <v>42810</v>
          </cell>
          <cell r="B280">
            <v>1217</v>
          </cell>
          <cell r="C280">
            <v>1226.5</v>
          </cell>
          <cell r="D280">
            <v>1205.05</v>
          </cell>
          <cell r="E280">
            <v>1207.8</v>
          </cell>
          <cell r="F280">
            <v>1214.59820344743</v>
          </cell>
          <cell r="G280">
            <v>4119</v>
          </cell>
          <cell r="H280">
            <v>680</v>
          </cell>
          <cell r="I280">
            <v>5002930</v>
          </cell>
          <cell r="J280">
            <v>1054</v>
          </cell>
          <cell r="K280">
            <v>25.59</v>
          </cell>
          <cell r="L280">
            <v>21.45</v>
          </cell>
          <cell r="M280">
            <v>-9.1999999999999993</v>
          </cell>
        </row>
        <row r="281">
          <cell r="A281">
            <v>42809</v>
          </cell>
          <cell r="B281">
            <v>1201</v>
          </cell>
          <cell r="C281">
            <v>1225</v>
          </cell>
          <cell r="D281">
            <v>1201</v>
          </cell>
          <cell r="E281">
            <v>1206.8499999999999</v>
          </cell>
          <cell r="F281">
            <v>1210.6283392698101</v>
          </cell>
          <cell r="G281">
            <v>8984</v>
          </cell>
          <cell r="H281">
            <v>1269</v>
          </cell>
          <cell r="I281">
            <v>10876285</v>
          </cell>
          <cell r="J281">
            <v>2849</v>
          </cell>
          <cell r="K281">
            <v>31.71</v>
          </cell>
          <cell r="L281">
            <v>24</v>
          </cell>
          <cell r="M281">
            <v>5.85</v>
          </cell>
        </row>
        <row r="282">
          <cell r="A282">
            <v>42808</v>
          </cell>
          <cell r="B282">
            <v>1194</v>
          </cell>
          <cell r="C282">
            <v>1219.25</v>
          </cell>
          <cell r="D282">
            <v>1190</v>
          </cell>
          <cell r="E282">
            <v>1198.75</v>
          </cell>
          <cell r="F282">
            <v>1200.7060318536001</v>
          </cell>
          <cell r="G282">
            <v>11804</v>
          </cell>
          <cell r="H282">
            <v>1089</v>
          </cell>
          <cell r="I282">
            <v>14173134</v>
          </cell>
          <cell r="J282">
            <v>7677</v>
          </cell>
          <cell r="K282">
            <v>65.040000000000006</v>
          </cell>
          <cell r="L282">
            <v>29.25</v>
          </cell>
          <cell r="M282">
            <v>4.75</v>
          </cell>
        </row>
        <row r="283">
          <cell r="A283">
            <v>42804</v>
          </cell>
          <cell r="B283">
            <v>1208</v>
          </cell>
          <cell r="C283">
            <v>1210</v>
          </cell>
          <cell r="D283">
            <v>1178</v>
          </cell>
          <cell r="E283">
            <v>1193.3</v>
          </cell>
          <cell r="F283">
            <v>1196.5443959243</v>
          </cell>
          <cell r="G283">
            <v>2748</v>
          </cell>
          <cell r="H283">
            <v>362</v>
          </cell>
          <cell r="I283">
            <v>3288104</v>
          </cell>
          <cell r="J283">
            <v>1572</v>
          </cell>
          <cell r="K283">
            <v>57.21</v>
          </cell>
          <cell r="L283">
            <v>32</v>
          </cell>
          <cell r="M283">
            <v>-14.7</v>
          </cell>
        </row>
        <row r="284">
          <cell r="A284">
            <v>42803</v>
          </cell>
          <cell r="B284">
            <v>1206.9000000000001</v>
          </cell>
          <cell r="C284">
            <v>1206.9000000000001</v>
          </cell>
          <cell r="D284">
            <v>1191.5</v>
          </cell>
          <cell r="E284">
            <v>1194.3</v>
          </cell>
          <cell r="F284">
            <v>1199.3018213356399</v>
          </cell>
          <cell r="G284">
            <v>3459</v>
          </cell>
          <cell r="H284">
            <v>508</v>
          </cell>
          <cell r="I284">
            <v>4148385</v>
          </cell>
          <cell r="J284">
            <v>1388</v>
          </cell>
          <cell r="K284">
            <v>40.130000000000003</v>
          </cell>
          <cell r="L284">
            <v>15.4</v>
          </cell>
          <cell r="M284">
            <v>-12.6</v>
          </cell>
        </row>
        <row r="285">
          <cell r="A285">
            <v>42802</v>
          </cell>
          <cell r="B285">
            <v>1190</v>
          </cell>
          <cell r="C285">
            <v>1225</v>
          </cell>
          <cell r="D285">
            <v>1187.55</v>
          </cell>
          <cell r="E285">
            <v>1200.8</v>
          </cell>
          <cell r="F285">
            <v>1205.7673964697799</v>
          </cell>
          <cell r="G285">
            <v>11784</v>
          </cell>
          <cell r="H285">
            <v>1538</v>
          </cell>
          <cell r="I285">
            <v>14208763</v>
          </cell>
          <cell r="J285">
            <v>3560</v>
          </cell>
          <cell r="K285">
            <v>30.21</v>
          </cell>
          <cell r="L285">
            <v>37.450000000000003</v>
          </cell>
          <cell r="M285">
            <v>10.8</v>
          </cell>
        </row>
        <row r="286">
          <cell r="A286">
            <v>42801</v>
          </cell>
          <cell r="B286">
            <v>1209.9000000000001</v>
          </cell>
          <cell r="C286">
            <v>1226.7</v>
          </cell>
          <cell r="D286">
            <v>1201.3</v>
          </cell>
          <cell r="E286">
            <v>1208.6500000000001</v>
          </cell>
          <cell r="F286">
            <v>1213.06616624965</v>
          </cell>
          <cell r="G286">
            <v>3597</v>
          </cell>
          <cell r="H286">
            <v>588</v>
          </cell>
          <cell r="I286">
            <v>4363399</v>
          </cell>
          <cell r="J286">
            <v>1228</v>
          </cell>
          <cell r="K286">
            <v>34.14</v>
          </cell>
          <cell r="L286">
            <v>25.4</v>
          </cell>
          <cell r="M286">
            <v>-1.25</v>
          </cell>
        </row>
        <row r="287">
          <cell r="A287">
            <v>42800</v>
          </cell>
          <cell r="B287">
            <v>1231.5999999999999</v>
          </cell>
          <cell r="C287">
            <v>1236</v>
          </cell>
          <cell r="D287">
            <v>1195</v>
          </cell>
          <cell r="E287">
            <v>1201.5999999999999</v>
          </cell>
          <cell r="F287">
            <v>1213.85660377358</v>
          </cell>
          <cell r="G287">
            <v>3975</v>
          </cell>
          <cell r="H287">
            <v>618</v>
          </cell>
          <cell r="I287">
            <v>4825080</v>
          </cell>
          <cell r="J287">
            <v>1777</v>
          </cell>
          <cell r="K287">
            <v>44.7</v>
          </cell>
          <cell r="L287">
            <v>41</v>
          </cell>
          <cell r="M287">
            <v>-30</v>
          </cell>
        </row>
        <row r="288">
          <cell r="A288">
            <v>42797</v>
          </cell>
          <cell r="B288">
            <v>1215</v>
          </cell>
          <cell r="C288">
            <v>1231.2</v>
          </cell>
          <cell r="D288">
            <v>1210.0999999999999</v>
          </cell>
          <cell r="E288">
            <v>1226.05</v>
          </cell>
          <cell r="F288">
            <v>1221.9991904144999</v>
          </cell>
          <cell r="G288">
            <v>6176</v>
          </cell>
          <cell r="H288">
            <v>767</v>
          </cell>
          <cell r="I288">
            <v>7547067</v>
          </cell>
          <cell r="J288">
            <v>2079</v>
          </cell>
          <cell r="K288">
            <v>33.659999999999997</v>
          </cell>
          <cell r="L288">
            <v>21.1</v>
          </cell>
          <cell r="M288">
            <v>11.05</v>
          </cell>
        </row>
        <row r="289">
          <cell r="A289">
            <v>42796</v>
          </cell>
          <cell r="B289">
            <v>1243.95</v>
          </cell>
          <cell r="C289">
            <v>1243.95</v>
          </cell>
          <cell r="D289">
            <v>1201.05</v>
          </cell>
          <cell r="E289">
            <v>1207.25</v>
          </cell>
          <cell r="F289">
            <v>1221.72203358722</v>
          </cell>
          <cell r="G289">
            <v>10897</v>
          </cell>
          <cell r="H289">
            <v>1426</v>
          </cell>
          <cell r="I289">
            <v>13313105</v>
          </cell>
          <cell r="J289">
            <v>4258</v>
          </cell>
          <cell r="K289">
            <v>39.07</v>
          </cell>
          <cell r="L289">
            <v>42.9</v>
          </cell>
          <cell r="M289">
            <v>-36.700000000000003</v>
          </cell>
        </row>
        <row r="290">
          <cell r="A290">
            <v>42795</v>
          </cell>
          <cell r="B290">
            <v>1207</v>
          </cell>
          <cell r="C290">
            <v>1243</v>
          </cell>
          <cell r="D290">
            <v>1197</v>
          </cell>
          <cell r="E290">
            <v>1235.2</v>
          </cell>
          <cell r="F290">
            <v>1225.4606394852599</v>
          </cell>
          <cell r="G290">
            <v>15231</v>
          </cell>
          <cell r="H290">
            <v>1807</v>
          </cell>
          <cell r="I290">
            <v>18664991</v>
          </cell>
          <cell r="J290">
            <v>5090</v>
          </cell>
          <cell r="K290">
            <v>33.42</v>
          </cell>
          <cell r="L290">
            <v>46</v>
          </cell>
          <cell r="M290">
            <v>28.2</v>
          </cell>
        </row>
        <row r="291">
          <cell r="A291">
            <v>42794</v>
          </cell>
          <cell r="B291">
            <v>1207</v>
          </cell>
          <cell r="C291">
            <v>1215</v>
          </cell>
          <cell r="D291">
            <v>1195</v>
          </cell>
          <cell r="E291">
            <v>1199.9000000000001</v>
          </cell>
          <cell r="F291">
            <v>1204.32842234499</v>
          </cell>
          <cell r="G291">
            <v>6516</v>
          </cell>
          <cell r="H291">
            <v>1204</v>
          </cell>
          <cell r="I291">
            <v>7847404</v>
          </cell>
          <cell r="J291">
            <v>2569</v>
          </cell>
          <cell r="K291">
            <v>39.43</v>
          </cell>
          <cell r="L291">
            <v>20</v>
          </cell>
          <cell r="M291">
            <v>-7.1</v>
          </cell>
        </row>
        <row r="292">
          <cell r="A292">
            <v>42793</v>
          </cell>
          <cell r="B292">
            <v>1202.0999999999999</v>
          </cell>
          <cell r="C292">
            <v>1208</v>
          </cell>
          <cell r="D292">
            <v>1177</v>
          </cell>
          <cell r="E292">
            <v>1196.9000000000001</v>
          </cell>
          <cell r="F292">
            <v>1194.88634812286</v>
          </cell>
          <cell r="G292">
            <v>5860</v>
          </cell>
          <cell r="H292">
            <v>791</v>
          </cell>
          <cell r="I292">
            <v>7002034</v>
          </cell>
          <cell r="J292">
            <v>1986</v>
          </cell>
          <cell r="K292">
            <v>33.89</v>
          </cell>
          <cell r="L292">
            <v>31</v>
          </cell>
          <cell r="M292">
            <v>-5.2</v>
          </cell>
        </row>
        <row r="293">
          <cell r="A293">
            <v>42789</v>
          </cell>
          <cell r="B293">
            <v>1205</v>
          </cell>
          <cell r="C293">
            <v>1206.9000000000001</v>
          </cell>
          <cell r="D293">
            <v>1190.0999999999999</v>
          </cell>
          <cell r="E293">
            <v>1199.25</v>
          </cell>
          <cell r="F293">
            <v>1200.037990821</v>
          </cell>
          <cell r="G293">
            <v>3922</v>
          </cell>
          <cell r="H293">
            <v>789</v>
          </cell>
          <cell r="I293">
            <v>4706549</v>
          </cell>
          <cell r="J293">
            <v>1498</v>
          </cell>
          <cell r="K293">
            <v>38.19</v>
          </cell>
          <cell r="L293">
            <v>16.8</v>
          </cell>
          <cell r="M293">
            <v>-5.75</v>
          </cell>
        </row>
        <row r="294">
          <cell r="A294">
            <v>42788</v>
          </cell>
          <cell r="B294">
            <v>1217.1500000000001</v>
          </cell>
          <cell r="C294">
            <v>1228</v>
          </cell>
          <cell r="D294">
            <v>1200</v>
          </cell>
          <cell r="E294">
            <v>1212.05</v>
          </cell>
          <cell r="F294">
            <v>1214.6624023700499</v>
          </cell>
          <cell r="G294">
            <v>29704</v>
          </cell>
          <cell r="H294">
            <v>1053</v>
          </cell>
          <cell r="I294">
            <v>36080332</v>
          </cell>
          <cell r="J294">
            <v>26019</v>
          </cell>
          <cell r="K294">
            <v>87.59</v>
          </cell>
          <cell r="L294">
            <v>28</v>
          </cell>
          <cell r="M294">
            <v>-5.0999999999999996</v>
          </cell>
        </row>
        <row r="295">
          <cell r="A295">
            <v>42787</v>
          </cell>
          <cell r="B295">
            <v>1219.0999999999999</v>
          </cell>
          <cell r="C295">
            <v>1230.7</v>
          </cell>
          <cell r="D295">
            <v>1212.95</v>
          </cell>
          <cell r="E295">
            <v>1221.5999999999999</v>
          </cell>
          <cell r="F295">
            <v>1222.39610543813</v>
          </cell>
          <cell r="G295">
            <v>4211</v>
          </cell>
          <cell r="H295">
            <v>703</v>
          </cell>
          <cell r="I295">
            <v>5147510</v>
          </cell>
          <cell r="J295">
            <v>1516</v>
          </cell>
          <cell r="K295">
            <v>36</v>
          </cell>
          <cell r="L295">
            <v>17.75</v>
          </cell>
          <cell r="M295">
            <v>2.5</v>
          </cell>
        </row>
        <row r="296">
          <cell r="A296">
            <v>42786</v>
          </cell>
          <cell r="B296">
            <v>1235</v>
          </cell>
          <cell r="C296">
            <v>1236.9000000000001</v>
          </cell>
          <cell r="D296">
            <v>1224.45</v>
          </cell>
          <cell r="E296">
            <v>1226.6500000000001</v>
          </cell>
          <cell r="F296">
            <v>1228.65252121817</v>
          </cell>
          <cell r="G296">
            <v>2003</v>
          </cell>
          <cell r="H296">
            <v>517</v>
          </cell>
          <cell r="I296">
            <v>2460991</v>
          </cell>
          <cell r="J296">
            <v>729</v>
          </cell>
          <cell r="K296">
            <v>36.4</v>
          </cell>
          <cell r="L296">
            <v>12.45</v>
          </cell>
          <cell r="M296">
            <v>-8.35</v>
          </cell>
        </row>
        <row r="297">
          <cell r="A297">
            <v>42783</v>
          </cell>
          <cell r="B297">
            <v>1230</v>
          </cell>
          <cell r="C297">
            <v>1240</v>
          </cell>
          <cell r="D297">
            <v>1219.8</v>
          </cell>
          <cell r="E297">
            <v>1230</v>
          </cell>
          <cell r="F297">
            <v>1231.7738626226501</v>
          </cell>
          <cell r="G297">
            <v>6726</v>
          </cell>
          <cell r="H297">
            <v>1143</v>
          </cell>
          <cell r="I297">
            <v>8284911</v>
          </cell>
          <cell r="J297">
            <v>1959</v>
          </cell>
          <cell r="K297">
            <v>29.13</v>
          </cell>
          <cell r="L297">
            <v>20.2</v>
          </cell>
          <cell r="M297">
            <v>0</v>
          </cell>
        </row>
        <row r="298">
          <cell r="A298">
            <v>42782</v>
          </cell>
          <cell r="B298">
            <v>1170</v>
          </cell>
          <cell r="C298">
            <v>1238.9000000000001</v>
          </cell>
          <cell r="D298">
            <v>1170</v>
          </cell>
          <cell r="E298">
            <v>1228.8499999999999</v>
          </cell>
          <cell r="F298">
            <v>1213.03754948457</v>
          </cell>
          <cell r="G298">
            <v>25513</v>
          </cell>
          <cell r="H298">
            <v>3164</v>
          </cell>
          <cell r="I298">
            <v>30948227</v>
          </cell>
          <cell r="J298">
            <v>8988</v>
          </cell>
          <cell r="K298">
            <v>35.229999999999997</v>
          </cell>
          <cell r="L298">
            <v>68.900000000000006</v>
          </cell>
          <cell r="M298">
            <v>58.85</v>
          </cell>
        </row>
        <row r="299">
          <cell r="A299">
            <v>42781</v>
          </cell>
          <cell r="B299">
            <v>1195</v>
          </cell>
          <cell r="C299">
            <v>1195.45</v>
          </cell>
          <cell r="D299">
            <v>1170</v>
          </cell>
          <cell r="E299">
            <v>1172.2</v>
          </cell>
          <cell r="F299">
            <v>1178.59322820037</v>
          </cell>
          <cell r="G299">
            <v>4312</v>
          </cell>
          <cell r="H299">
            <v>612</v>
          </cell>
          <cell r="I299">
            <v>5082094</v>
          </cell>
          <cell r="J299">
            <v>1091</v>
          </cell>
          <cell r="K299">
            <v>25.3</v>
          </cell>
          <cell r="L299">
            <v>25.45</v>
          </cell>
          <cell r="M299">
            <v>-22.8</v>
          </cell>
        </row>
        <row r="300">
          <cell r="A300">
            <v>42780</v>
          </cell>
          <cell r="B300">
            <v>1230</v>
          </cell>
          <cell r="C300">
            <v>1230</v>
          </cell>
          <cell r="D300">
            <v>1190</v>
          </cell>
          <cell r="E300">
            <v>1194.25</v>
          </cell>
          <cell r="F300">
            <v>1199.63194444444</v>
          </cell>
          <cell r="G300">
            <v>6336</v>
          </cell>
          <cell r="H300">
            <v>914</v>
          </cell>
          <cell r="I300">
            <v>7600868</v>
          </cell>
          <cell r="J300">
            <v>2241</v>
          </cell>
          <cell r="K300">
            <v>35.369999999999997</v>
          </cell>
          <cell r="L300">
            <v>40</v>
          </cell>
          <cell r="M300">
            <v>-35.75</v>
          </cell>
        </row>
        <row r="301">
          <cell r="A301">
            <v>42779</v>
          </cell>
          <cell r="B301">
            <v>1261</v>
          </cell>
          <cell r="C301">
            <v>1261.0999999999999</v>
          </cell>
          <cell r="D301">
            <v>1210</v>
          </cell>
          <cell r="E301">
            <v>1223.3</v>
          </cell>
          <cell r="F301">
            <v>1229.4620967741901</v>
          </cell>
          <cell r="G301">
            <v>7440</v>
          </cell>
          <cell r="H301">
            <v>976</v>
          </cell>
          <cell r="I301">
            <v>9147198</v>
          </cell>
          <cell r="J301">
            <v>2159</v>
          </cell>
          <cell r="K301">
            <v>29.02</v>
          </cell>
          <cell r="L301">
            <v>51.1</v>
          </cell>
          <cell r="M301">
            <v>-37.700000000000003</v>
          </cell>
        </row>
        <row r="302">
          <cell r="A302">
            <v>42776</v>
          </cell>
          <cell r="B302">
            <v>1230</v>
          </cell>
          <cell r="C302">
            <v>1269.75</v>
          </cell>
          <cell r="D302">
            <v>1225</v>
          </cell>
          <cell r="E302">
            <v>1261.8499999999999</v>
          </cell>
          <cell r="F302">
            <v>1246.3107588053199</v>
          </cell>
          <cell r="G302">
            <v>23906</v>
          </cell>
          <cell r="H302">
            <v>3066</v>
          </cell>
          <cell r="I302">
            <v>29794305</v>
          </cell>
          <cell r="J302">
            <v>8900</v>
          </cell>
          <cell r="K302">
            <v>37.229999999999997</v>
          </cell>
          <cell r="L302">
            <v>44.75</v>
          </cell>
          <cell r="M302">
            <v>31.85</v>
          </cell>
        </row>
        <row r="303">
          <cell r="A303">
            <v>42775</v>
          </cell>
          <cell r="B303">
            <v>1210</v>
          </cell>
          <cell r="C303">
            <v>1228</v>
          </cell>
          <cell r="D303">
            <v>1185.55</v>
          </cell>
          <cell r="E303">
            <v>1225.6500000000001</v>
          </cell>
          <cell r="F303">
            <v>1211.4787480566699</v>
          </cell>
          <cell r="G303">
            <v>34091</v>
          </cell>
          <cell r="H303">
            <v>4404</v>
          </cell>
          <cell r="I303">
            <v>41300522</v>
          </cell>
          <cell r="J303">
            <v>6759</v>
          </cell>
          <cell r="K303">
            <v>19.829999999999998</v>
          </cell>
          <cell r="L303">
            <v>42.45</v>
          </cell>
          <cell r="M303">
            <v>15.65</v>
          </cell>
        </row>
        <row r="304">
          <cell r="A304">
            <v>42774</v>
          </cell>
          <cell r="B304">
            <v>1183</v>
          </cell>
          <cell r="C304">
            <v>1213</v>
          </cell>
          <cell r="D304">
            <v>1182</v>
          </cell>
          <cell r="E304">
            <v>1208.3499999999999</v>
          </cell>
          <cell r="F304">
            <v>1199.09582903463</v>
          </cell>
          <cell r="G304">
            <v>33925</v>
          </cell>
          <cell r="H304">
            <v>3527</v>
          </cell>
          <cell r="I304">
            <v>40679326</v>
          </cell>
          <cell r="J304">
            <v>7955</v>
          </cell>
          <cell r="K304">
            <v>23.45</v>
          </cell>
          <cell r="L304">
            <v>31</v>
          </cell>
          <cell r="M304">
            <v>25.35</v>
          </cell>
        </row>
        <row r="305">
          <cell r="A305">
            <v>42773</v>
          </cell>
          <cell r="B305">
            <v>1121</v>
          </cell>
          <cell r="C305">
            <v>1192</v>
          </cell>
          <cell r="D305">
            <v>1121</v>
          </cell>
          <cell r="E305">
            <v>1179.95</v>
          </cell>
          <cell r="F305">
            <v>1171.2707691605599</v>
          </cell>
          <cell r="G305">
            <v>43827</v>
          </cell>
          <cell r="H305">
            <v>4217</v>
          </cell>
          <cell r="I305">
            <v>51333284</v>
          </cell>
          <cell r="J305">
            <v>11363</v>
          </cell>
          <cell r="K305">
            <v>25.93</v>
          </cell>
          <cell r="L305">
            <v>71</v>
          </cell>
          <cell r="M305">
            <v>58.95</v>
          </cell>
        </row>
        <row r="306">
          <cell r="A306">
            <v>42772</v>
          </cell>
          <cell r="B306">
            <v>1116.5999999999999</v>
          </cell>
          <cell r="C306">
            <v>1144.2</v>
          </cell>
          <cell r="D306">
            <v>1105.7</v>
          </cell>
          <cell r="E306">
            <v>1132.6500000000001</v>
          </cell>
          <cell r="F306">
            <v>1128.6121943098101</v>
          </cell>
          <cell r="G306">
            <v>27029</v>
          </cell>
          <cell r="H306">
            <v>3143</v>
          </cell>
          <cell r="I306">
            <v>30505259</v>
          </cell>
          <cell r="J306">
            <v>12563</v>
          </cell>
          <cell r="K306">
            <v>46.48</v>
          </cell>
          <cell r="L306">
            <v>38.5</v>
          </cell>
          <cell r="M306">
            <v>16.05</v>
          </cell>
        </row>
        <row r="307">
          <cell r="A307">
            <v>42769</v>
          </cell>
          <cell r="B307">
            <v>1113.75</v>
          </cell>
          <cell r="C307">
            <v>1118</v>
          </cell>
          <cell r="D307">
            <v>1106</v>
          </cell>
          <cell r="E307">
            <v>1110.3499999999999</v>
          </cell>
          <cell r="F307">
            <v>1110.4941360437799</v>
          </cell>
          <cell r="G307">
            <v>2558</v>
          </cell>
          <cell r="H307">
            <v>355</v>
          </cell>
          <cell r="I307">
            <v>2840644</v>
          </cell>
          <cell r="J307">
            <v>1266</v>
          </cell>
          <cell r="K307">
            <v>49.49</v>
          </cell>
          <cell r="L307">
            <v>12</v>
          </cell>
          <cell r="M307">
            <v>-3.4</v>
          </cell>
        </row>
        <row r="308">
          <cell r="A308">
            <v>42768</v>
          </cell>
          <cell r="B308">
            <v>1109</v>
          </cell>
          <cell r="C308">
            <v>1127.95</v>
          </cell>
          <cell r="D308">
            <v>1105</v>
          </cell>
          <cell r="E308">
            <v>1109.95</v>
          </cell>
          <cell r="F308">
            <v>1114.40762686113</v>
          </cell>
          <cell r="G308">
            <v>6582</v>
          </cell>
          <cell r="H308">
            <v>1254</v>
          </cell>
          <cell r="I308">
            <v>7335031</v>
          </cell>
          <cell r="J308">
            <v>2105</v>
          </cell>
          <cell r="K308">
            <v>31.98</v>
          </cell>
          <cell r="L308">
            <v>22.95</v>
          </cell>
          <cell r="M308">
            <v>0.95</v>
          </cell>
        </row>
        <row r="309">
          <cell r="A309">
            <v>42767</v>
          </cell>
          <cell r="B309">
            <v>1096.2</v>
          </cell>
          <cell r="C309">
            <v>1120</v>
          </cell>
          <cell r="D309">
            <v>1091.75</v>
          </cell>
          <cell r="E309">
            <v>1107.05</v>
          </cell>
          <cell r="F309">
            <v>1106.2538314176199</v>
          </cell>
          <cell r="G309">
            <v>4176</v>
          </cell>
          <cell r="H309">
            <v>840</v>
          </cell>
          <cell r="I309">
            <v>4619716</v>
          </cell>
          <cell r="J309">
            <v>1133</v>
          </cell>
          <cell r="K309">
            <v>27.13</v>
          </cell>
          <cell r="L309">
            <v>28.25</v>
          </cell>
          <cell r="M309">
            <v>10.85</v>
          </cell>
        </row>
        <row r="310">
          <cell r="A310">
            <v>42766</v>
          </cell>
          <cell r="B310">
            <v>1114.9000000000001</v>
          </cell>
          <cell r="C310">
            <v>1116.9000000000001</v>
          </cell>
          <cell r="D310">
            <v>1091</v>
          </cell>
          <cell r="E310">
            <v>1094.2</v>
          </cell>
          <cell r="F310">
            <v>1101.21080827067</v>
          </cell>
          <cell r="G310">
            <v>10640</v>
          </cell>
          <cell r="H310">
            <v>2312</v>
          </cell>
          <cell r="I310">
            <v>11716883</v>
          </cell>
          <cell r="J310">
            <v>1716</v>
          </cell>
          <cell r="K310">
            <v>16.13</v>
          </cell>
          <cell r="L310">
            <v>25.9</v>
          </cell>
          <cell r="M310">
            <v>-20.7</v>
          </cell>
        </row>
        <row r="311">
          <cell r="A311">
            <v>42765</v>
          </cell>
          <cell r="B311">
            <v>1110</v>
          </cell>
          <cell r="C311">
            <v>1121</v>
          </cell>
          <cell r="D311">
            <v>1076</v>
          </cell>
          <cell r="E311">
            <v>1101.0999999999999</v>
          </cell>
          <cell r="F311">
            <v>1107.3393228393199</v>
          </cell>
          <cell r="G311">
            <v>6734</v>
          </cell>
          <cell r="H311">
            <v>1237</v>
          </cell>
          <cell r="I311">
            <v>7456823</v>
          </cell>
          <cell r="J311">
            <v>2721</v>
          </cell>
          <cell r="K311">
            <v>40.409999999999997</v>
          </cell>
          <cell r="L311">
            <v>45</v>
          </cell>
          <cell r="M311">
            <v>-8.9</v>
          </cell>
        </row>
        <row r="312">
          <cell r="A312">
            <v>42762</v>
          </cell>
          <cell r="B312">
            <v>1112.9000000000001</v>
          </cell>
          <cell r="C312">
            <v>1125.1500000000001</v>
          </cell>
          <cell r="D312">
            <v>1105</v>
          </cell>
          <cell r="E312">
            <v>1108.55</v>
          </cell>
          <cell r="F312">
            <v>1114.0691949434399</v>
          </cell>
          <cell r="G312">
            <v>3006</v>
          </cell>
          <cell r="H312">
            <v>795</v>
          </cell>
          <cell r="I312">
            <v>3348892</v>
          </cell>
          <cell r="J312">
            <v>1000</v>
          </cell>
          <cell r="K312">
            <v>33.270000000000003</v>
          </cell>
          <cell r="L312">
            <v>20.149999999999999</v>
          </cell>
          <cell r="M312">
            <v>-4.3499999999999996</v>
          </cell>
        </row>
        <row r="313">
          <cell r="A313">
            <v>42760</v>
          </cell>
          <cell r="B313">
            <v>1128</v>
          </cell>
          <cell r="C313">
            <v>1128</v>
          </cell>
          <cell r="D313">
            <v>1072.8</v>
          </cell>
          <cell r="E313">
            <v>1109.6500000000001</v>
          </cell>
          <cell r="F313">
            <v>1111.01985873682</v>
          </cell>
          <cell r="G313">
            <v>9769</v>
          </cell>
          <cell r="H313">
            <v>1609</v>
          </cell>
          <cell r="I313">
            <v>10853553</v>
          </cell>
          <cell r="J313">
            <v>3644</v>
          </cell>
          <cell r="K313">
            <v>37.299999999999997</v>
          </cell>
          <cell r="L313">
            <v>55.2</v>
          </cell>
          <cell r="M313">
            <v>-18.350000000000001</v>
          </cell>
        </row>
        <row r="314">
          <cell r="A314">
            <v>42759</v>
          </cell>
          <cell r="B314">
            <v>1124.95</v>
          </cell>
          <cell r="C314">
            <v>1129.8499999999999</v>
          </cell>
          <cell r="D314">
            <v>1114.5</v>
          </cell>
          <cell r="E314">
            <v>1116</v>
          </cell>
          <cell r="F314">
            <v>1119.1370888961201</v>
          </cell>
          <cell r="G314">
            <v>3071</v>
          </cell>
          <cell r="H314">
            <v>735</v>
          </cell>
          <cell r="I314">
            <v>3436870</v>
          </cell>
          <cell r="J314">
            <v>1504</v>
          </cell>
          <cell r="K314">
            <v>48.97</v>
          </cell>
          <cell r="L314">
            <v>15.35</v>
          </cell>
          <cell r="M314">
            <v>-8.9499999999999993</v>
          </cell>
        </row>
        <row r="315">
          <cell r="A315">
            <v>42758</v>
          </cell>
          <cell r="B315">
            <v>1135</v>
          </cell>
          <cell r="C315">
            <v>1135</v>
          </cell>
          <cell r="D315">
            <v>1113</v>
          </cell>
          <cell r="E315">
            <v>1117.5</v>
          </cell>
          <cell r="F315">
            <v>1120.72720422004</v>
          </cell>
          <cell r="G315">
            <v>2654</v>
          </cell>
          <cell r="H315">
            <v>675</v>
          </cell>
          <cell r="I315">
            <v>2974410</v>
          </cell>
          <cell r="J315">
            <v>987</v>
          </cell>
          <cell r="K315">
            <v>37.19</v>
          </cell>
          <cell r="L315">
            <v>22</v>
          </cell>
          <cell r="M315">
            <v>-17.5</v>
          </cell>
        </row>
        <row r="316">
          <cell r="A316">
            <v>42755</v>
          </cell>
          <cell r="B316">
            <v>1150</v>
          </cell>
          <cell r="C316">
            <v>1150</v>
          </cell>
          <cell r="D316">
            <v>1123.4000000000001</v>
          </cell>
          <cell r="E316">
            <v>1132.5999999999999</v>
          </cell>
          <cell r="F316">
            <v>1134.3802110817901</v>
          </cell>
          <cell r="G316">
            <v>3790</v>
          </cell>
          <cell r="H316">
            <v>589</v>
          </cell>
          <cell r="I316">
            <v>4299301</v>
          </cell>
          <cell r="J316">
            <v>1489</v>
          </cell>
          <cell r="K316">
            <v>39.29</v>
          </cell>
          <cell r="L316">
            <v>26.6</v>
          </cell>
          <cell r="M316">
            <v>-17.399999999999999</v>
          </cell>
        </row>
        <row r="317">
          <cell r="A317">
            <v>42754</v>
          </cell>
          <cell r="B317">
            <v>1147</v>
          </cell>
          <cell r="C317">
            <v>1160</v>
          </cell>
          <cell r="D317">
            <v>1134.25</v>
          </cell>
          <cell r="E317">
            <v>1153.4000000000001</v>
          </cell>
          <cell r="F317">
            <v>1147.5530215327601</v>
          </cell>
          <cell r="G317">
            <v>8638</v>
          </cell>
          <cell r="H317">
            <v>1290</v>
          </cell>
          <cell r="I317">
            <v>9912563</v>
          </cell>
          <cell r="J317">
            <v>4356</v>
          </cell>
          <cell r="K317">
            <v>50.43</v>
          </cell>
          <cell r="L317">
            <v>25.75</v>
          </cell>
          <cell r="M317">
            <v>6.4</v>
          </cell>
        </row>
        <row r="318">
          <cell r="A318">
            <v>42753</v>
          </cell>
          <cell r="B318">
            <v>1110</v>
          </cell>
          <cell r="C318">
            <v>1149.95</v>
          </cell>
          <cell r="D318">
            <v>1101.4000000000001</v>
          </cell>
          <cell r="E318">
            <v>1146.8</v>
          </cell>
          <cell r="F318">
            <v>1138.3180226570501</v>
          </cell>
          <cell r="G318">
            <v>14565</v>
          </cell>
          <cell r="H318">
            <v>1766</v>
          </cell>
          <cell r="I318">
            <v>16579602</v>
          </cell>
          <cell r="J318">
            <v>5379</v>
          </cell>
          <cell r="K318">
            <v>36.93</v>
          </cell>
          <cell r="L318">
            <v>48.55</v>
          </cell>
          <cell r="M318">
            <v>36.799999999999997</v>
          </cell>
        </row>
        <row r="319">
          <cell r="A319">
            <v>42752</v>
          </cell>
          <cell r="B319">
            <v>1130.3499999999999</v>
          </cell>
          <cell r="C319">
            <v>1131.7</v>
          </cell>
          <cell r="D319">
            <v>1099</v>
          </cell>
          <cell r="E319">
            <v>1103.0999999999999</v>
          </cell>
          <cell r="F319">
            <v>1110.6371511068301</v>
          </cell>
          <cell r="G319">
            <v>6234</v>
          </cell>
          <cell r="H319">
            <v>972</v>
          </cell>
          <cell r="I319">
            <v>6923712</v>
          </cell>
          <cell r="J319">
            <v>3248</v>
          </cell>
          <cell r="K319">
            <v>52.1</v>
          </cell>
          <cell r="L319">
            <v>32.700000000000003</v>
          </cell>
          <cell r="M319">
            <v>-27.25</v>
          </cell>
        </row>
        <row r="320">
          <cell r="A320">
            <v>42751</v>
          </cell>
          <cell r="B320">
            <v>1125</v>
          </cell>
          <cell r="C320">
            <v>1139.95</v>
          </cell>
          <cell r="D320">
            <v>1118.05</v>
          </cell>
          <cell r="E320">
            <v>1124.45</v>
          </cell>
          <cell r="F320">
            <v>1127.5769843799801</v>
          </cell>
          <cell r="G320">
            <v>6274</v>
          </cell>
          <cell r="H320">
            <v>1147</v>
          </cell>
          <cell r="I320">
            <v>7074418</v>
          </cell>
          <cell r="J320">
            <v>1893</v>
          </cell>
          <cell r="K320">
            <v>30.17</v>
          </cell>
          <cell r="L320">
            <v>21.9</v>
          </cell>
          <cell r="M320">
            <v>-0.55000000000000004</v>
          </cell>
        </row>
        <row r="321">
          <cell r="A321">
            <v>42748</v>
          </cell>
          <cell r="B321">
            <v>1130</v>
          </cell>
          <cell r="C321">
            <v>1144.9000000000001</v>
          </cell>
          <cell r="D321">
            <v>1111.3499999999999</v>
          </cell>
          <cell r="E321">
            <v>1130.8499999999999</v>
          </cell>
          <cell r="F321">
            <v>1127.3284379172201</v>
          </cell>
          <cell r="G321">
            <v>8239</v>
          </cell>
          <cell r="H321">
            <v>1233</v>
          </cell>
          <cell r="I321">
            <v>9288059</v>
          </cell>
          <cell r="J321">
            <v>2118</v>
          </cell>
          <cell r="K321">
            <v>25.71</v>
          </cell>
          <cell r="L321">
            <v>33.549999999999997</v>
          </cell>
          <cell r="M321">
            <v>0.85</v>
          </cell>
        </row>
        <row r="322">
          <cell r="A322">
            <v>42747</v>
          </cell>
          <cell r="B322">
            <v>1139.75</v>
          </cell>
          <cell r="C322">
            <v>1150</v>
          </cell>
          <cell r="D322">
            <v>1111</v>
          </cell>
          <cell r="E322">
            <v>1122.0999999999999</v>
          </cell>
          <cell r="F322">
            <v>1129.27276300275</v>
          </cell>
          <cell r="G322">
            <v>15266</v>
          </cell>
          <cell r="H322">
            <v>2229</v>
          </cell>
          <cell r="I322">
            <v>17239478</v>
          </cell>
          <cell r="J322">
            <v>4009</v>
          </cell>
          <cell r="K322">
            <v>26.26</v>
          </cell>
          <cell r="L322">
            <v>39</v>
          </cell>
          <cell r="M322">
            <v>-17.649999999999999</v>
          </cell>
        </row>
        <row r="323">
          <cell r="A323">
            <v>42746</v>
          </cell>
          <cell r="B323">
            <v>1166.9000000000001</v>
          </cell>
          <cell r="C323">
            <v>1169.95</v>
          </cell>
          <cell r="D323">
            <v>1102.5</v>
          </cell>
          <cell r="E323">
            <v>1132.1500000000001</v>
          </cell>
          <cell r="F323">
            <v>1144.8545390816601</v>
          </cell>
          <cell r="G323">
            <v>57060</v>
          </cell>
          <cell r="H323">
            <v>5254</v>
          </cell>
          <cell r="I323">
            <v>65325400</v>
          </cell>
          <cell r="J323">
            <v>10078</v>
          </cell>
          <cell r="K323">
            <v>17.66</v>
          </cell>
          <cell r="L323">
            <v>67.45</v>
          </cell>
          <cell r="M323">
            <v>-34.75</v>
          </cell>
        </row>
        <row r="324">
          <cell r="A324">
            <v>42745</v>
          </cell>
          <cell r="B324">
            <v>1045</v>
          </cell>
          <cell r="C324">
            <v>1199</v>
          </cell>
          <cell r="D324">
            <v>1031</v>
          </cell>
          <cell r="E324">
            <v>1176</v>
          </cell>
          <cell r="F324">
            <v>1155.5391045845199</v>
          </cell>
          <cell r="G324">
            <v>139600</v>
          </cell>
          <cell r="H324">
            <v>12842</v>
          </cell>
          <cell r="I324">
            <v>161313259</v>
          </cell>
          <cell r="J324">
            <v>14868</v>
          </cell>
          <cell r="K324">
            <v>10.65</v>
          </cell>
          <cell r="L324">
            <v>168</v>
          </cell>
          <cell r="M324">
            <v>131</v>
          </cell>
        </row>
        <row r="325">
          <cell r="A325">
            <v>42744</v>
          </cell>
          <cell r="B325">
            <v>1047.95</v>
          </cell>
          <cell r="C325">
            <v>1048</v>
          </cell>
          <cell r="D325">
            <v>1037</v>
          </cell>
          <cell r="E325">
            <v>1041.95</v>
          </cell>
          <cell r="F325">
            <v>1043.3308303886899</v>
          </cell>
          <cell r="G325">
            <v>2264</v>
          </cell>
          <cell r="H325">
            <v>369</v>
          </cell>
          <cell r="I325">
            <v>2362101</v>
          </cell>
          <cell r="J325">
            <v>1369</v>
          </cell>
          <cell r="K325">
            <v>60.47</v>
          </cell>
          <cell r="L325">
            <v>11</v>
          </cell>
          <cell r="M325">
            <v>-6</v>
          </cell>
        </row>
        <row r="326">
          <cell r="A326">
            <v>42741</v>
          </cell>
          <cell r="B326">
            <v>1037</v>
          </cell>
          <cell r="C326">
            <v>1048</v>
          </cell>
          <cell r="D326">
            <v>1035.55</v>
          </cell>
          <cell r="E326">
            <v>1043.9000000000001</v>
          </cell>
          <cell r="F326">
            <v>1040.7990740740699</v>
          </cell>
          <cell r="G326">
            <v>2160</v>
          </cell>
          <cell r="H326">
            <v>411</v>
          </cell>
          <cell r="I326">
            <v>2248126</v>
          </cell>
          <cell r="J326">
            <v>1256</v>
          </cell>
          <cell r="K326">
            <v>58.15</v>
          </cell>
          <cell r="L326">
            <v>12.45</v>
          </cell>
          <cell r="M326">
            <v>6.9</v>
          </cell>
        </row>
        <row r="327">
          <cell r="A327">
            <v>42740</v>
          </cell>
          <cell r="B327">
            <v>1051.9000000000001</v>
          </cell>
          <cell r="C327">
            <v>1051.9000000000001</v>
          </cell>
          <cell r="D327">
            <v>1029.55</v>
          </cell>
          <cell r="E327">
            <v>1031.45</v>
          </cell>
          <cell r="F327">
            <v>1032.4986863505501</v>
          </cell>
          <cell r="G327">
            <v>7993</v>
          </cell>
          <cell r="H327">
            <v>1121</v>
          </cell>
          <cell r="I327">
            <v>8252762</v>
          </cell>
          <cell r="J327">
            <v>3974</v>
          </cell>
          <cell r="K327">
            <v>49.72</v>
          </cell>
          <cell r="L327">
            <v>22.35</v>
          </cell>
          <cell r="M327">
            <v>-20.45</v>
          </cell>
        </row>
        <row r="328">
          <cell r="A328">
            <v>42739</v>
          </cell>
          <cell r="B328">
            <v>1050</v>
          </cell>
          <cell r="C328">
            <v>1050</v>
          </cell>
          <cell r="D328">
            <v>1033.5</v>
          </cell>
          <cell r="E328">
            <v>1037.3499999999999</v>
          </cell>
          <cell r="F328">
            <v>1041.2081686429501</v>
          </cell>
          <cell r="G328">
            <v>1518</v>
          </cell>
          <cell r="H328">
            <v>188</v>
          </cell>
          <cell r="I328">
            <v>1580554</v>
          </cell>
          <cell r="J328">
            <v>851</v>
          </cell>
          <cell r="K328">
            <v>56.06</v>
          </cell>
          <cell r="L328">
            <v>16.5</v>
          </cell>
          <cell r="M328">
            <v>-12.65</v>
          </cell>
        </row>
        <row r="329">
          <cell r="A329">
            <v>42738</v>
          </cell>
          <cell r="B329">
            <v>1069.9000000000001</v>
          </cell>
          <cell r="C329">
            <v>1069.9000000000001</v>
          </cell>
          <cell r="D329">
            <v>1037.9000000000001</v>
          </cell>
          <cell r="E329">
            <v>1045.05</v>
          </cell>
          <cell r="F329">
            <v>1046.7957894736801</v>
          </cell>
          <cell r="G329">
            <v>950</v>
          </cell>
          <cell r="H329">
            <v>187</v>
          </cell>
          <cell r="I329">
            <v>994456</v>
          </cell>
          <cell r="J329">
            <v>501</v>
          </cell>
          <cell r="K329">
            <v>52.74</v>
          </cell>
          <cell r="L329">
            <v>32</v>
          </cell>
          <cell r="M329">
            <v>-24.85</v>
          </cell>
        </row>
        <row r="330">
          <cell r="A330">
            <v>42737</v>
          </cell>
          <cell r="B330">
            <v>1045</v>
          </cell>
          <cell r="C330">
            <v>1052</v>
          </cell>
          <cell r="D330">
            <v>1035</v>
          </cell>
          <cell r="E330">
            <v>1039.95</v>
          </cell>
          <cell r="F330">
            <v>1041.28243120653</v>
          </cell>
          <cell r="G330">
            <v>3307</v>
          </cell>
          <cell r="H330">
            <v>579</v>
          </cell>
          <cell r="I330">
            <v>3443521</v>
          </cell>
          <cell r="J330">
            <v>1460</v>
          </cell>
          <cell r="K330">
            <v>44.15</v>
          </cell>
          <cell r="L330">
            <v>17</v>
          </cell>
          <cell r="M330">
            <v>-5.05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NT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1380.2</v>
          </cell>
          <cell r="C2">
            <v>1405</v>
          </cell>
          <cell r="D2">
            <v>1380</v>
          </cell>
          <cell r="E2">
            <v>1400.6</v>
          </cell>
          <cell r="F2">
            <v>1393.2371162104901</v>
          </cell>
          <cell r="G2">
            <v>124808</v>
          </cell>
          <cell r="H2">
            <v>4996</v>
          </cell>
          <cell r="I2">
            <v>173887138</v>
          </cell>
          <cell r="J2">
            <v>48315</v>
          </cell>
          <cell r="K2">
            <v>38.71</v>
          </cell>
          <cell r="L2">
            <v>25</v>
          </cell>
          <cell r="M2">
            <v>20.399999999999999</v>
          </cell>
        </row>
        <row r="3">
          <cell r="A3">
            <v>43217</v>
          </cell>
          <cell r="B3">
            <v>1348.2</v>
          </cell>
          <cell r="C3">
            <v>1382.3</v>
          </cell>
          <cell r="D3">
            <v>1348.2</v>
          </cell>
          <cell r="E3">
            <v>1376.8</v>
          </cell>
          <cell r="F3">
            <v>1369.99506214232</v>
          </cell>
          <cell r="G3">
            <v>131231</v>
          </cell>
          <cell r="H3">
            <v>5753</v>
          </cell>
          <cell r="I3">
            <v>179785822</v>
          </cell>
          <cell r="J3">
            <v>53211</v>
          </cell>
          <cell r="K3">
            <v>40.549999999999997</v>
          </cell>
          <cell r="L3">
            <v>34.1</v>
          </cell>
          <cell r="M3">
            <v>28.6</v>
          </cell>
        </row>
        <row r="4">
          <cell r="A4">
            <v>43216</v>
          </cell>
          <cell r="B4">
            <v>1361</v>
          </cell>
          <cell r="C4">
            <v>1364.8</v>
          </cell>
          <cell r="D4">
            <v>1330.2</v>
          </cell>
          <cell r="E4">
            <v>1347</v>
          </cell>
          <cell r="F4">
            <v>1344.7793780102299</v>
          </cell>
          <cell r="G4">
            <v>106304</v>
          </cell>
          <cell r="H4">
            <v>9329</v>
          </cell>
          <cell r="I4">
            <v>142955427</v>
          </cell>
          <cell r="J4">
            <v>51462</v>
          </cell>
          <cell r="K4">
            <v>48.41</v>
          </cell>
          <cell r="L4">
            <v>34.6</v>
          </cell>
          <cell r="M4">
            <v>-14</v>
          </cell>
        </row>
        <row r="5">
          <cell r="A5">
            <v>43215</v>
          </cell>
          <cell r="B5">
            <v>1375</v>
          </cell>
          <cell r="C5">
            <v>1376.05</v>
          </cell>
          <cell r="D5">
            <v>1356.25</v>
          </cell>
          <cell r="E5">
            <v>1359.75</v>
          </cell>
          <cell r="F5">
            <v>1362.4053093385601</v>
          </cell>
          <cell r="G5">
            <v>80462</v>
          </cell>
          <cell r="H5">
            <v>4565</v>
          </cell>
          <cell r="I5">
            <v>109621856</v>
          </cell>
          <cell r="J5">
            <v>35931</v>
          </cell>
          <cell r="K5">
            <v>44.66</v>
          </cell>
          <cell r="L5">
            <v>19.8</v>
          </cell>
          <cell r="M5">
            <v>-15.25</v>
          </cell>
        </row>
        <row r="6">
          <cell r="A6">
            <v>43214</v>
          </cell>
          <cell r="B6">
            <v>1359.9</v>
          </cell>
          <cell r="C6">
            <v>1383.4</v>
          </cell>
          <cell r="D6">
            <v>1351.85</v>
          </cell>
          <cell r="E6">
            <v>1377.45</v>
          </cell>
          <cell r="F6">
            <v>1367.8767242944</v>
          </cell>
          <cell r="G6">
            <v>88152</v>
          </cell>
          <cell r="H6">
            <v>2947</v>
          </cell>
          <cell r="I6">
            <v>120581069</v>
          </cell>
          <cell r="J6">
            <v>27004</v>
          </cell>
          <cell r="K6">
            <v>30.63</v>
          </cell>
          <cell r="L6">
            <v>31.55</v>
          </cell>
          <cell r="M6">
            <v>17.55</v>
          </cell>
        </row>
        <row r="7">
          <cell r="A7">
            <v>43213</v>
          </cell>
          <cell r="B7">
            <v>1370</v>
          </cell>
          <cell r="C7">
            <v>1378</v>
          </cell>
          <cell r="D7">
            <v>1355.15</v>
          </cell>
          <cell r="E7">
            <v>1360.45</v>
          </cell>
          <cell r="F7">
            <v>1365.73278571428</v>
          </cell>
          <cell r="G7">
            <v>98000</v>
          </cell>
          <cell r="H7">
            <v>2662</v>
          </cell>
          <cell r="I7">
            <v>133841813</v>
          </cell>
          <cell r="J7">
            <v>30889</v>
          </cell>
          <cell r="K7">
            <v>31.52</v>
          </cell>
          <cell r="L7">
            <v>22.85</v>
          </cell>
          <cell r="M7">
            <v>-9.5500000000000007</v>
          </cell>
        </row>
        <row r="8">
          <cell r="A8">
            <v>43210</v>
          </cell>
          <cell r="B8">
            <v>1384.3</v>
          </cell>
          <cell r="C8">
            <v>1384.3</v>
          </cell>
          <cell r="D8">
            <v>1359.1</v>
          </cell>
          <cell r="E8">
            <v>1363.7</v>
          </cell>
          <cell r="F8">
            <v>1371.8979003099</v>
          </cell>
          <cell r="G8">
            <v>298806</v>
          </cell>
          <cell r="H8">
            <v>2426</v>
          </cell>
          <cell r="I8">
            <v>409931324</v>
          </cell>
          <cell r="J8">
            <v>224538</v>
          </cell>
          <cell r="K8">
            <v>75.150000000000006</v>
          </cell>
          <cell r="L8">
            <v>25.2</v>
          </cell>
          <cell r="M8">
            <v>-20.6</v>
          </cell>
        </row>
        <row r="9">
          <cell r="A9">
            <v>43209</v>
          </cell>
          <cell r="B9">
            <v>1360</v>
          </cell>
          <cell r="C9">
            <v>1387.9</v>
          </cell>
          <cell r="D9">
            <v>1360</v>
          </cell>
          <cell r="E9">
            <v>1384.3</v>
          </cell>
          <cell r="F9">
            <v>1374.3476263104901</v>
          </cell>
          <cell r="G9">
            <v>207841</v>
          </cell>
          <cell r="H9">
            <v>4574</v>
          </cell>
          <cell r="I9">
            <v>285645785</v>
          </cell>
          <cell r="J9">
            <v>107520</v>
          </cell>
          <cell r="K9">
            <v>51.73</v>
          </cell>
          <cell r="L9">
            <v>27.9</v>
          </cell>
          <cell r="M9">
            <v>24.3</v>
          </cell>
        </row>
        <row r="10">
          <cell r="A10">
            <v>43208</v>
          </cell>
          <cell r="B10">
            <v>1355.1</v>
          </cell>
          <cell r="C10">
            <v>1371</v>
          </cell>
          <cell r="D10">
            <v>1353.3</v>
          </cell>
          <cell r="E10">
            <v>1360.65</v>
          </cell>
          <cell r="F10">
            <v>1362.73956354343</v>
          </cell>
          <cell r="G10">
            <v>118958</v>
          </cell>
          <cell r="H10">
            <v>3548</v>
          </cell>
          <cell r="I10">
            <v>162108773</v>
          </cell>
          <cell r="J10">
            <v>28049</v>
          </cell>
          <cell r="K10">
            <v>23.58</v>
          </cell>
          <cell r="L10">
            <v>17.7</v>
          </cell>
          <cell r="M10">
            <v>5.55</v>
          </cell>
        </row>
        <row r="11">
          <cell r="A11">
            <v>43207</v>
          </cell>
          <cell r="B11">
            <v>1369</v>
          </cell>
          <cell r="C11">
            <v>1377</v>
          </cell>
          <cell r="D11">
            <v>1356.4</v>
          </cell>
          <cell r="E11">
            <v>1360.25</v>
          </cell>
          <cell r="F11">
            <v>1365.4309039784901</v>
          </cell>
          <cell r="G11">
            <v>145457</v>
          </cell>
          <cell r="H11">
            <v>3384</v>
          </cell>
          <cell r="I11">
            <v>198611483</v>
          </cell>
          <cell r="J11">
            <v>23308</v>
          </cell>
          <cell r="K11">
            <v>16.02</v>
          </cell>
          <cell r="L11">
            <v>20.6</v>
          </cell>
          <cell r="M11">
            <v>-8.75</v>
          </cell>
        </row>
        <row r="12">
          <cell r="A12">
            <v>43206</v>
          </cell>
          <cell r="B12">
            <v>1343.3</v>
          </cell>
          <cell r="C12">
            <v>1371.9</v>
          </cell>
          <cell r="D12">
            <v>1343.3</v>
          </cell>
          <cell r="E12">
            <v>1367.35</v>
          </cell>
          <cell r="F12">
            <v>1364.5514090499701</v>
          </cell>
          <cell r="G12">
            <v>121039</v>
          </cell>
          <cell r="H12">
            <v>4808</v>
          </cell>
          <cell r="I12">
            <v>165163938</v>
          </cell>
          <cell r="J12">
            <v>32653</v>
          </cell>
          <cell r="K12">
            <v>26.98</v>
          </cell>
          <cell r="L12">
            <v>28.6</v>
          </cell>
          <cell r="M12">
            <v>24.05</v>
          </cell>
        </row>
        <row r="13">
          <cell r="A13">
            <v>43203</v>
          </cell>
          <cell r="B13">
            <v>1357.45</v>
          </cell>
          <cell r="C13">
            <v>1364.05</v>
          </cell>
          <cell r="D13">
            <v>1341</v>
          </cell>
          <cell r="E13">
            <v>1355.3</v>
          </cell>
          <cell r="F13">
            <v>1350.66504969371</v>
          </cell>
          <cell r="G13">
            <v>88643</v>
          </cell>
          <cell r="H13">
            <v>3124</v>
          </cell>
          <cell r="I13">
            <v>119727002</v>
          </cell>
          <cell r="J13">
            <v>32149</v>
          </cell>
          <cell r="K13">
            <v>36.270000000000003</v>
          </cell>
          <cell r="L13">
            <v>23.05</v>
          </cell>
          <cell r="M13">
            <v>-2.15</v>
          </cell>
        </row>
        <row r="14">
          <cell r="A14">
            <v>43202</v>
          </cell>
          <cell r="B14">
            <v>1352.2</v>
          </cell>
          <cell r="C14">
            <v>1359.9</v>
          </cell>
          <cell r="D14">
            <v>1347.1</v>
          </cell>
          <cell r="E14">
            <v>1357.55</v>
          </cell>
          <cell r="F14">
            <v>1354.1028668525601</v>
          </cell>
          <cell r="G14">
            <v>68856</v>
          </cell>
          <cell r="H14">
            <v>2450</v>
          </cell>
          <cell r="I14">
            <v>93238107</v>
          </cell>
          <cell r="J14">
            <v>25343</v>
          </cell>
          <cell r="K14">
            <v>36.81</v>
          </cell>
          <cell r="L14">
            <v>12.8</v>
          </cell>
          <cell r="M14">
            <v>5.35</v>
          </cell>
        </row>
        <row r="15">
          <cell r="A15">
            <v>43201</v>
          </cell>
          <cell r="B15">
            <v>1359</v>
          </cell>
          <cell r="C15">
            <v>1359</v>
          </cell>
          <cell r="D15">
            <v>1340</v>
          </cell>
          <cell r="E15">
            <v>1351.4</v>
          </cell>
          <cell r="F15">
            <v>1349.5361829523999</v>
          </cell>
          <cell r="G15">
            <v>75823</v>
          </cell>
          <cell r="H15">
            <v>3654</v>
          </cell>
          <cell r="I15">
            <v>102325882</v>
          </cell>
          <cell r="J15">
            <v>21805</v>
          </cell>
          <cell r="K15">
            <v>28.76</v>
          </cell>
          <cell r="L15">
            <v>19</v>
          </cell>
          <cell r="M15">
            <v>-7.6</v>
          </cell>
        </row>
        <row r="16">
          <cell r="A16">
            <v>43200</v>
          </cell>
          <cell r="B16">
            <v>1330</v>
          </cell>
          <cell r="C16">
            <v>1355.25</v>
          </cell>
          <cell r="D16">
            <v>1330</v>
          </cell>
          <cell r="E16">
            <v>1348.55</v>
          </cell>
          <cell r="F16">
            <v>1344.56866778687</v>
          </cell>
          <cell r="G16">
            <v>260071</v>
          </cell>
          <cell r="H16">
            <v>5232</v>
          </cell>
          <cell r="I16">
            <v>349683318</v>
          </cell>
          <cell r="J16">
            <v>173050</v>
          </cell>
          <cell r="K16">
            <v>66.540000000000006</v>
          </cell>
          <cell r="L16">
            <v>25.25</v>
          </cell>
          <cell r="M16">
            <v>18.55</v>
          </cell>
        </row>
        <row r="17">
          <cell r="A17">
            <v>43199</v>
          </cell>
          <cell r="B17">
            <v>1316</v>
          </cell>
          <cell r="C17">
            <v>1331.3</v>
          </cell>
          <cell r="D17">
            <v>1315.3</v>
          </cell>
          <cell r="E17">
            <v>1326.25</v>
          </cell>
          <cell r="F17">
            <v>1326.57289908544</v>
          </cell>
          <cell r="G17">
            <v>101908</v>
          </cell>
          <cell r="H17">
            <v>2643</v>
          </cell>
          <cell r="I17">
            <v>135188391</v>
          </cell>
          <cell r="J17">
            <v>20523</v>
          </cell>
          <cell r="K17">
            <v>20.14</v>
          </cell>
          <cell r="L17">
            <v>16</v>
          </cell>
          <cell r="M17">
            <v>10.25</v>
          </cell>
        </row>
        <row r="18">
          <cell r="A18">
            <v>43196</v>
          </cell>
          <cell r="B18">
            <v>1311</v>
          </cell>
          <cell r="C18">
            <v>1323.75</v>
          </cell>
          <cell r="D18">
            <v>1304.3</v>
          </cell>
          <cell r="E18">
            <v>1311.1</v>
          </cell>
          <cell r="F18">
            <v>1312.2727674959001</v>
          </cell>
          <cell r="G18">
            <v>250873</v>
          </cell>
          <cell r="H18">
            <v>3848</v>
          </cell>
          <cell r="I18">
            <v>329213806</v>
          </cell>
          <cell r="J18">
            <v>161547</v>
          </cell>
          <cell r="K18">
            <v>64.39</v>
          </cell>
          <cell r="L18">
            <v>19.45</v>
          </cell>
          <cell r="M18">
            <v>0.1</v>
          </cell>
        </row>
        <row r="19">
          <cell r="A19">
            <v>43195</v>
          </cell>
          <cell r="B19">
            <v>1310.3499999999999</v>
          </cell>
          <cell r="C19">
            <v>1335.2</v>
          </cell>
          <cell r="D19">
            <v>1310.3499999999999</v>
          </cell>
          <cell r="E19">
            <v>1328.55</v>
          </cell>
          <cell r="F19">
            <v>1325.61975842028</v>
          </cell>
          <cell r="G19">
            <v>482822</v>
          </cell>
          <cell r="H19">
            <v>4462</v>
          </cell>
          <cell r="I19">
            <v>640038383</v>
          </cell>
          <cell r="J19">
            <v>387622</v>
          </cell>
          <cell r="K19">
            <v>80.28</v>
          </cell>
          <cell r="L19">
            <v>24.85</v>
          </cell>
          <cell r="M19">
            <v>18.2</v>
          </cell>
        </row>
        <row r="20">
          <cell r="A20">
            <v>43194</v>
          </cell>
          <cell r="B20">
            <v>1333</v>
          </cell>
          <cell r="C20">
            <v>1333.4</v>
          </cell>
          <cell r="D20">
            <v>1291.8</v>
          </cell>
          <cell r="E20">
            <v>1296.3499999999999</v>
          </cell>
          <cell r="F20">
            <v>1308.3486462103201</v>
          </cell>
          <cell r="G20">
            <v>96433</v>
          </cell>
          <cell r="H20">
            <v>3469</v>
          </cell>
          <cell r="I20">
            <v>126167985</v>
          </cell>
          <cell r="J20">
            <v>41071</v>
          </cell>
          <cell r="K20">
            <v>42.59</v>
          </cell>
          <cell r="L20">
            <v>41.6</v>
          </cell>
          <cell r="M20">
            <v>-36.65</v>
          </cell>
        </row>
        <row r="21">
          <cell r="A21">
            <v>43193</v>
          </cell>
          <cell r="B21">
            <v>1335</v>
          </cell>
          <cell r="C21">
            <v>1338</v>
          </cell>
          <cell r="D21">
            <v>1317.4</v>
          </cell>
          <cell r="E21">
            <v>1329.9</v>
          </cell>
          <cell r="F21">
            <v>1326.2117741381201</v>
          </cell>
          <cell r="G21">
            <v>96041</v>
          </cell>
          <cell r="H21">
            <v>3385</v>
          </cell>
          <cell r="I21">
            <v>127370705</v>
          </cell>
          <cell r="J21">
            <v>49715</v>
          </cell>
          <cell r="K21">
            <v>51.76</v>
          </cell>
          <cell r="L21">
            <v>20.6</v>
          </cell>
          <cell r="M21">
            <v>-5.0999999999999996</v>
          </cell>
        </row>
        <row r="22">
          <cell r="A22">
            <v>43192</v>
          </cell>
          <cell r="B22">
            <v>1311.2</v>
          </cell>
          <cell r="C22">
            <v>1339</v>
          </cell>
          <cell r="D22">
            <v>1311.2</v>
          </cell>
          <cell r="E22">
            <v>1336</v>
          </cell>
          <cell r="F22">
            <v>1332.5962489209701</v>
          </cell>
          <cell r="G22">
            <v>89201</v>
          </cell>
          <cell r="H22">
            <v>3685</v>
          </cell>
          <cell r="I22">
            <v>118868918</v>
          </cell>
          <cell r="J22">
            <v>34823</v>
          </cell>
          <cell r="K22">
            <v>39.04</v>
          </cell>
          <cell r="L22">
            <v>27.8</v>
          </cell>
          <cell r="M22">
            <v>24.8</v>
          </cell>
        </row>
        <row r="23">
          <cell r="A23">
            <v>43187</v>
          </cell>
          <cell r="B23">
            <v>1303.9000000000001</v>
          </cell>
          <cell r="C23">
            <v>1322.5</v>
          </cell>
          <cell r="D23">
            <v>1293.2</v>
          </cell>
          <cell r="E23">
            <v>1311.9</v>
          </cell>
          <cell r="F23">
            <v>1304.97403683691</v>
          </cell>
          <cell r="G23">
            <v>119554</v>
          </cell>
          <cell r="H23">
            <v>3570</v>
          </cell>
          <cell r="I23">
            <v>156014866</v>
          </cell>
          <cell r="J23">
            <v>38869</v>
          </cell>
          <cell r="K23">
            <v>32.51</v>
          </cell>
          <cell r="L23">
            <v>29.3</v>
          </cell>
          <cell r="M23">
            <v>8</v>
          </cell>
        </row>
        <row r="24">
          <cell r="A24">
            <v>43186</v>
          </cell>
          <cell r="B24">
            <v>1303.55</v>
          </cell>
          <cell r="C24">
            <v>1314.55</v>
          </cell>
          <cell r="D24">
            <v>1301</v>
          </cell>
          <cell r="E24">
            <v>1306.8499999999999</v>
          </cell>
          <cell r="F24">
            <v>1307.13188080233</v>
          </cell>
          <cell r="G24">
            <v>100606</v>
          </cell>
          <cell r="H24">
            <v>2901</v>
          </cell>
          <cell r="I24">
            <v>131505310</v>
          </cell>
          <cell r="J24">
            <v>43250</v>
          </cell>
          <cell r="K24">
            <v>42.99</v>
          </cell>
          <cell r="L24">
            <v>13.55</v>
          </cell>
          <cell r="M24">
            <v>3.3</v>
          </cell>
        </row>
        <row r="25">
          <cell r="A25">
            <v>43185</v>
          </cell>
          <cell r="B25">
            <v>1267</v>
          </cell>
          <cell r="C25">
            <v>1302.4000000000001</v>
          </cell>
          <cell r="D25">
            <v>1266.95</v>
          </cell>
          <cell r="E25">
            <v>1295.1500000000001</v>
          </cell>
          <cell r="F25">
            <v>1287.5845044016401</v>
          </cell>
          <cell r="G25">
            <v>178683</v>
          </cell>
          <cell r="H25">
            <v>5676</v>
          </cell>
          <cell r="I25">
            <v>230069462</v>
          </cell>
          <cell r="J25">
            <v>75031</v>
          </cell>
          <cell r="K25">
            <v>41.99</v>
          </cell>
          <cell r="L25">
            <v>35.450000000000003</v>
          </cell>
          <cell r="M25">
            <v>28.15</v>
          </cell>
        </row>
        <row r="26">
          <cell r="A26">
            <v>43182</v>
          </cell>
          <cell r="B26">
            <v>1284.95</v>
          </cell>
          <cell r="C26">
            <v>1284.95</v>
          </cell>
          <cell r="D26">
            <v>1262.5999999999999</v>
          </cell>
          <cell r="E26">
            <v>1267.75</v>
          </cell>
          <cell r="F26">
            <v>1269.49781426655</v>
          </cell>
          <cell r="G26">
            <v>166992</v>
          </cell>
          <cell r="H26">
            <v>9034</v>
          </cell>
          <cell r="I26">
            <v>211995979</v>
          </cell>
          <cell r="J26">
            <v>78210</v>
          </cell>
          <cell r="K26">
            <v>46.83</v>
          </cell>
          <cell r="L26">
            <v>22.35</v>
          </cell>
          <cell r="M26">
            <v>-17.2</v>
          </cell>
        </row>
        <row r="27">
          <cell r="A27">
            <v>43181</v>
          </cell>
          <cell r="B27">
            <v>1312.4</v>
          </cell>
          <cell r="C27">
            <v>1320</v>
          </cell>
          <cell r="D27">
            <v>1289.2</v>
          </cell>
          <cell r="E27">
            <v>1294.5</v>
          </cell>
          <cell r="F27">
            <v>1305.3558897653199</v>
          </cell>
          <cell r="G27">
            <v>122212</v>
          </cell>
          <cell r="H27">
            <v>3077</v>
          </cell>
          <cell r="I27">
            <v>159530154</v>
          </cell>
          <cell r="J27">
            <v>49997</v>
          </cell>
          <cell r="K27">
            <v>40.909999999999997</v>
          </cell>
          <cell r="L27">
            <v>30.8</v>
          </cell>
          <cell r="M27">
            <v>-17.899999999999999</v>
          </cell>
        </row>
        <row r="28">
          <cell r="A28">
            <v>43180</v>
          </cell>
          <cell r="B28">
            <v>1296.3</v>
          </cell>
          <cell r="C28">
            <v>1312.55</v>
          </cell>
          <cell r="D28">
            <v>1296.3</v>
          </cell>
          <cell r="E28">
            <v>1308.4000000000001</v>
          </cell>
          <cell r="F28">
            <v>1307.6427669306299</v>
          </cell>
          <cell r="G28">
            <v>117184</v>
          </cell>
          <cell r="H28">
            <v>3484</v>
          </cell>
          <cell r="I28">
            <v>153234810</v>
          </cell>
          <cell r="J28">
            <v>36684</v>
          </cell>
          <cell r="K28">
            <v>31.3</v>
          </cell>
          <cell r="L28">
            <v>16.25</v>
          </cell>
          <cell r="M28">
            <v>12.1</v>
          </cell>
        </row>
        <row r="29">
          <cell r="A29">
            <v>43179</v>
          </cell>
          <cell r="B29">
            <v>1285</v>
          </cell>
          <cell r="C29">
            <v>1300</v>
          </cell>
          <cell r="D29">
            <v>1272.0999999999999</v>
          </cell>
          <cell r="E29">
            <v>1293.7</v>
          </cell>
          <cell r="F29">
            <v>1290.93079655315</v>
          </cell>
          <cell r="G29">
            <v>127537</v>
          </cell>
          <cell r="H29">
            <v>3849</v>
          </cell>
          <cell r="I29">
            <v>164641441</v>
          </cell>
          <cell r="J29">
            <v>55391</v>
          </cell>
          <cell r="K29">
            <v>43.43</v>
          </cell>
          <cell r="L29">
            <v>27.9</v>
          </cell>
          <cell r="M29">
            <v>8.6999999999999993</v>
          </cell>
        </row>
        <row r="30">
          <cell r="A30">
            <v>43178</v>
          </cell>
          <cell r="B30">
            <v>1284</v>
          </cell>
          <cell r="C30">
            <v>1292.3</v>
          </cell>
          <cell r="D30">
            <v>1266.8499999999999</v>
          </cell>
          <cell r="E30">
            <v>1279.7</v>
          </cell>
          <cell r="F30">
            <v>1280.2074641597501</v>
          </cell>
          <cell r="G30">
            <v>166154</v>
          </cell>
          <cell r="H30">
            <v>5117</v>
          </cell>
          <cell r="I30">
            <v>212711591</v>
          </cell>
          <cell r="J30">
            <v>52205</v>
          </cell>
          <cell r="K30">
            <v>31.42</v>
          </cell>
          <cell r="L30">
            <v>25.45</v>
          </cell>
          <cell r="M30">
            <v>-4.3</v>
          </cell>
        </row>
        <row r="31">
          <cell r="A31">
            <v>43175</v>
          </cell>
          <cell r="B31">
            <v>1299.75</v>
          </cell>
          <cell r="C31">
            <v>1303.0999999999999</v>
          </cell>
          <cell r="D31">
            <v>1260.3499999999999</v>
          </cell>
          <cell r="E31">
            <v>1267.5999999999999</v>
          </cell>
          <cell r="F31">
            <v>1275.40815282058</v>
          </cell>
          <cell r="G31">
            <v>619393</v>
          </cell>
          <cell r="H31">
            <v>6541</v>
          </cell>
          <cell r="I31">
            <v>789978882</v>
          </cell>
          <cell r="J31">
            <v>466944</v>
          </cell>
          <cell r="K31">
            <v>75.39</v>
          </cell>
          <cell r="L31">
            <v>42.75</v>
          </cell>
          <cell r="M31">
            <v>-32.15</v>
          </cell>
        </row>
        <row r="32">
          <cell r="A32">
            <v>43174</v>
          </cell>
          <cell r="B32">
            <v>1305</v>
          </cell>
          <cell r="C32">
            <v>1309.4000000000001</v>
          </cell>
          <cell r="D32">
            <v>1292</v>
          </cell>
          <cell r="E32">
            <v>1295.05</v>
          </cell>
          <cell r="F32">
            <v>1302.9394698050901</v>
          </cell>
          <cell r="G32">
            <v>213695</v>
          </cell>
          <cell r="H32">
            <v>3135</v>
          </cell>
          <cell r="I32">
            <v>278431650</v>
          </cell>
          <cell r="J32">
            <v>161171</v>
          </cell>
          <cell r="K32">
            <v>75.42</v>
          </cell>
          <cell r="L32">
            <v>17.399999999999999</v>
          </cell>
          <cell r="M32">
            <v>-9.9499999999999993</v>
          </cell>
        </row>
        <row r="33">
          <cell r="A33">
            <v>43173</v>
          </cell>
          <cell r="B33">
            <v>1305</v>
          </cell>
          <cell r="C33">
            <v>1312.05</v>
          </cell>
          <cell r="D33">
            <v>1293.0999999999999</v>
          </cell>
          <cell r="E33">
            <v>1302.45</v>
          </cell>
          <cell r="F33">
            <v>1302.13292138783</v>
          </cell>
          <cell r="G33">
            <v>145003</v>
          </cell>
          <cell r="H33">
            <v>3713</v>
          </cell>
          <cell r="I33">
            <v>188813180</v>
          </cell>
          <cell r="J33">
            <v>63831</v>
          </cell>
          <cell r="K33">
            <v>44.02</v>
          </cell>
          <cell r="L33">
            <v>18.95</v>
          </cell>
          <cell r="M33">
            <v>-2.5499999999999998</v>
          </cell>
        </row>
        <row r="34">
          <cell r="A34">
            <v>43172</v>
          </cell>
          <cell r="B34">
            <v>1310</v>
          </cell>
          <cell r="C34">
            <v>1322.65</v>
          </cell>
          <cell r="D34">
            <v>1294.4000000000001</v>
          </cell>
          <cell r="E34">
            <v>1302.1500000000001</v>
          </cell>
          <cell r="F34">
            <v>1308.0246788412301</v>
          </cell>
          <cell r="G34">
            <v>161758</v>
          </cell>
          <cell r="H34">
            <v>7461</v>
          </cell>
          <cell r="I34">
            <v>211583456</v>
          </cell>
          <cell r="J34">
            <v>75946</v>
          </cell>
          <cell r="K34">
            <v>46.95</v>
          </cell>
          <cell r="L34">
            <v>28.25</v>
          </cell>
          <cell r="M34">
            <v>-7.85</v>
          </cell>
        </row>
        <row r="35">
          <cell r="A35">
            <v>43171</v>
          </cell>
          <cell r="B35">
            <v>1300.3</v>
          </cell>
          <cell r="C35">
            <v>1312</v>
          </cell>
          <cell r="D35">
            <v>1296.8</v>
          </cell>
          <cell r="E35">
            <v>1309.8499999999999</v>
          </cell>
          <cell r="F35">
            <v>1304.14943855712</v>
          </cell>
          <cell r="G35">
            <v>183634</v>
          </cell>
          <cell r="H35">
            <v>7013</v>
          </cell>
          <cell r="I35">
            <v>239486178</v>
          </cell>
          <cell r="J35">
            <v>91725</v>
          </cell>
          <cell r="K35">
            <v>49.95</v>
          </cell>
          <cell r="L35">
            <v>15.2</v>
          </cell>
          <cell r="M35">
            <v>9.5500000000000007</v>
          </cell>
        </row>
        <row r="36">
          <cell r="A36">
            <v>43168</v>
          </cell>
          <cell r="B36">
            <v>1288</v>
          </cell>
          <cell r="C36">
            <v>1295.5999999999999</v>
          </cell>
          <cell r="D36">
            <v>1280</v>
          </cell>
          <cell r="E36">
            <v>1290.1500000000001</v>
          </cell>
          <cell r="F36">
            <v>1290.49741087551</v>
          </cell>
          <cell r="G36">
            <v>83619</v>
          </cell>
          <cell r="H36">
            <v>6139</v>
          </cell>
          <cell r="I36">
            <v>107910103</v>
          </cell>
          <cell r="J36">
            <v>35976</v>
          </cell>
          <cell r="K36">
            <v>43.02</v>
          </cell>
          <cell r="L36">
            <v>15.6</v>
          </cell>
          <cell r="M36">
            <v>2.15</v>
          </cell>
        </row>
        <row r="37">
          <cell r="A37">
            <v>43167</v>
          </cell>
          <cell r="B37">
            <v>1263.25</v>
          </cell>
          <cell r="C37">
            <v>1289.5999999999999</v>
          </cell>
          <cell r="D37">
            <v>1259.7</v>
          </cell>
          <cell r="E37">
            <v>1283.25</v>
          </cell>
          <cell r="F37">
            <v>1272.1194137637999</v>
          </cell>
          <cell r="G37">
            <v>117700</v>
          </cell>
          <cell r="H37">
            <v>5166</v>
          </cell>
          <cell r="I37">
            <v>149728455</v>
          </cell>
          <cell r="J37">
            <v>51333</v>
          </cell>
          <cell r="K37">
            <v>43.61</v>
          </cell>
          <cell r="L37">
            <v>29.9</v>
          </cell>
          <cell r="M37">
            <v>20</v>
          </cell>
        </row>
        <row r="38">
          <cell r="A38">
            <v>43166</v>
          </cell>
          <cell r="B38">
            <v>1280</v>
          </cell>
          <cell r="C38">
            <v>1292.9000000000001</v>
          </cell>
          <cell r="D38">
            <v>1260</v>
          </cell>
          <cell r="E38">
            <v>1263.0999999999999</v>
          </cell>
          <cell r="F38">
            <v>1270.03851904512</v>
          </cell>
          <cell r="G38">
            <v>177237</v>
          </cell>
          <cell r="H38">
            <v>5791</v>
          </cell>
          <cell r="I38">
            <v>225097817</v>
          </cell>
          <cell r="J38">
            <v>98611</v>
          </cell>
          <cell r="K38">
            <v>55.64</v>
          </cell>
          <cell r="L38">
            <v>32.9</v>
          </cell>
          <cell r="M38">
            <v>-16.899999999999999</v>
          </cell>
        </row>
        <row r="39">
          <cell r="A39">
            <v>43165</v>
          </cell>
          <cell r="B39">
            <v>1309</v>
          </cell>
          <cell r="C39">
            <v>1319</v>
          </cell>
          <cell r="D39">
            <v>1279</v>
          </cell>
          <cell r="E39">
            <v>1284.2</v>
          </cell>
          <cell r="F39">
            <v>1301.5255796725601</v>
          </cell>
          <cell r="G39">
            <v>134990</v>
          </cell>
          <cell r="H39">
            <v>6729</v>
          </cell>
          <cell r="I39">
            <v>175692938</v>
          </cell>
          <cell r="J39">
            <v>60926</v>
          </cell>
          <cell r="K39">
            <v>45.13</v>
          </cell>
          <cell r="L39">
            <v>40</v>
          </cell>
          <cell r="M39">
            <v>-24.8</v>
          </cell>
        </row>
        <row r="40">
          <cell r="A40">
            <v>43164</v>
          </cell>
          <cell r="B40">
            <v>1314</v>
          </cell>
          <cell r="C40">
            <v>1314</v>
          </cell>
          <cell r="D40">
            <v>1298.5</v>
          </cell>
          <cell r="E40">
            <v>1301.75</v>
          </cell>
          <cell r="F40">
            <v>1303.0749986819201</v>
          </cell>
          <cell r="G40">
            <v>75868</v>
          </cell>
          <cell r="H40">
            <v>4972</v>
          </cell>
          <cell r="I40">
            <v>98861694</v>
          </cell>
          <cell r="J40">
            <v>29445</v>
          </cell>
          <cell r="K40">
            <v>38.81</v>
          </cell>
          <cell r="L40">
            <v>15.5</v>
          </cell>
          <cell r="M40">
            <v>-12.25</v>
          </cell>
        </row>
        <row r="41">
          <cell r="A41">
            <v>43160</v>
          </cell>
          <cell r="B41">
            <v>1323</v>
          </cell>
          <cell r="C41">
            <v>1332.3</v>
          </cell>
          <cell r="D41">
            <v>1300</v>
          </cell>
          <cell r="E41">
            <v>1313.2</v>
          </cell>
          <cell r="F41">
            <v>1319.7784759511001</v>
          </cell>
          <cell r="G41">
            <v>113789</v>
          </cell>
          <cell r="H41">
            <v>4567</v>
          </cell>
          <cell r="I41">
            <v>150176273</v>
          </cell>
          <cell r="J41">
            <v>37827</v>
          </cell>
          <cell r="K41">
            <v>33.24</v>
          </cell>
          <cell r="L41">
            <v>32.299999999999997</v>
          </cell>
          <cell r="M41">
            <v>-9.8000000000000007</v>
          </cell>
        </row>
        <row r="42">
          <cell r="A42">
            <v>43159</v>
          </cell>
          <cell r="B42">
            <v>1330</v>
          </cell>
          <cell r="C42">
            <v>1332</v>
          </cell>
          <cell r="D42">
            <v>1313.5</v>
          </cell>
          <cell r="E42">
            <v>1319.1</v>
          </cell>
          <cell r="F42">
            <v>1321.45491342478</v>
          </cell>
          <cell r="G42">
            <v>106728</v>
          </cell>
          <cell r="H42">
            <v>3714</v>
          </cell>
          <cell r="I42">
            <v>141036240</v>
          </cell>
          <cell r="J42">
            <v>39388</v>
          </cell>
          <cell r="K42">
            <v>36.909999999999997</v>
          </cell>
          <cell r="L42">
            <v>18.5</v>
          </cell>
          <cell r="M42">
            <v>-10.9</v>
          </cell>
        </row>
        <row r="43">
          <cell r="A43">
            <v>43158</v>
          </cell>
          <cell r="B43">
            <v>1347.8</v>
          </cell>
          <cell r="C43">
            <v>1355.5</v>
          </cell>
          <cell r="D43">
            <v>1332.05</v>
          </cell>
          <cell r="E43">
            <v>1337.8</v>
          </cell>
          <cell r="F43">
            <v>1337.92492175081</v>
          </cell>
          <cell r="G43">
            <v>244092</v>
          </cell>
          <cell r="H43">
            <v>4405</v>
          </cell>
          <cell r="I43">
            <v>326576770</v>
          </cell>
          <cell r="J43">
            <v>61122</v>
          </cell>
          <cell r="K43">
            <v>25.04</v>
          </cell>
          <cell r="L43">
            <v>23.45</v>
          </cell>
          <cell r="M43">
            <v>-10</v>
          </cell>
        </row>
        <row r="44">
          <cell r="A44">
            <v>43157</v>
          </cell>
          <cell r="B44">
            <v>1303.5</v>
          </cell>
          <cell r="C44">
            <v>1347.5</v>
          </cell>
          <cell r="D44">
            <v>1303.5</v>
          </cell>
          <cell r="E44">
            <v>1339.2</v>
          </cell>
          <cell r="F44">
            <v>1333.79994498986</v>
          </cell>
          <cell r="G44">
            <v>225413</v>
          </cell>
          <cell r="H44">
            <v>8123</v>
          </cell>
          <cell r="I44">
            <v>300655847</v>
          </cell>
          <cell r="J44">
            <v>66006</v>
          </cell>
          <cell r="K44">
            <v>29.28</v>
          </cell>
          <cell r="L44">
            <v>44</v>
          </cell>
          <cell r="M44">
            <v>35.700000000000003</v>
          </cell>
        </row>
        <row r="45">
          <cell r="A45">
            <v>43154</v>
          </cell>
          <cell r="B45">
            <v>1292</v>
          </cell>
          <cell r="C45">
            <v>1305.8</v>
          </cell>
          <cell r="D45">
            <v>1280.7</v>
          </cell>
          <cell r="E45">
            <v>1302.3499999999999</v>
          </cell>
          <cell r="F45">
            <v>1294.5674695601101</v>
          </cell>
          <cell r="G45">
            <v>105618</v>
          </cell>
          <cell r="H45">
            <v>4037</v>
          </cell>
          <cell r="I45">
            <v>136729627</v>
          </cell>
          <cell r="J45">
            <v>33371</v>
          </cell>
          <cell r="K45">
            <v>31.6</v>
          </cell>
          <cell r="L45">
            <v>25.1</v>
          </cell>
          <cell r="M45">
            <v>10.35</v>
          </cell>
        </row>
        <row r="46">
          <cell r="A46">
            <v>43153</v>
          </cell>
          <cell r="B46">
            <v>1281.9000000000001</v>
          </cell>
          <cell r="C46">
            <v>1296.75</v>
          </cell>
          <cell r="D46">
            <v>1275.8499999999999</v>
          </cell>
          <cell r="E46">
            <v>1291.25</v>
          </cell>
          <cell r="F46">
            <v>1285.5088625697399</v>
          </cell>
          <cell r="G46">
            <v>99294</v>
          </cell>
          <cell r="H46">
            <v>3161</v>
          </cell>
          <cell r="I46">
            <v>127643317</v>
          </cell>
          <cell r="J46">
            <v>37961</v>
          </cell>
          <cell r="K46">
            <v>38.229999999999997</v>
          </cell>
          <cell r="L46">
            <v>20.9</v>
          </cell>
          <cell r="M46">
            <v>9.35</v>
          </cell>
        </row>
        <row r="47">
          <cell r="A47">
            <v>43152</v>
          </cell>
          <cell r="B47">
            <v>1303.95</v>
          </cell>
          <cell r="C47">
            <v>1303.95</v>
          </cell>
          <cell r="D47">
            <v>1280</v>
          </cell>
          <cell r="E47">
            <v>1283.1500000000001</v>
          </cell>
          <cell r="F47">
            <v>1288.66600561415</v>
          </cell>
          <cell r="G47">
            <v>104379</v>
          </cell>
          <cell r="H47">
            <v>7381</v>
          </cell>
          <cell r="I47">
            <v>134509669</v>
          </cell>
          <cell r="J47">
            <v>33753</v>
          </cell>
          <cell r="K47">
            <v>32.340000000000003</v>
          </cell>
          <cell r="L47">
            <v>23.95</v>
          </cell>
          <cell r="M47">
            <v>-20.8</v>
          </cell>
        </row>
        <row r="48">
          <cell r="A48">
            <v>43151</v>
          </cell>
          <cell r="B48">
            <v>1291</v>
          </cell>
          <cell r="C48">
            <v>1310.4000000000001</v>
          </cell>
          <cell r="D48">
            <v>1285</v>
          </cell>
          <cell r="E48">
            <v>1290.45</v>
          </cell>
          <cell r="F48">
            <v>1297.19231144216</v>
          </cell>
          <cell r="G48">
            <v>102568</v>
          </cell>
          <cell r="H48">
            <v>3054</v>
          </cell>
          <cell r="I48">
            <v>133050421</v>
          </cell>
          <cell r="J48">
            <v>27956</v>
          </cell>
          <cell r="K48">
            <v>27.26</v>
          </cell>
          <cell r="L48">
            <v>25.4</v>
          </cell>
          <cell r="M48">
            <v>-0.55000000000000004</v>
          </cell>
        </row>
        <row r="49">
          <cell r="A49">
            <v>43150</v>
          </cell>
          <cell r="B49">
            <v>1327.95</v>
          </cell>
          <cell r="C49">
            <v>1330</v>
          </cell>
          <cell r="D49">
            <v>1288.0999999999999</v>
          </cell>
          <cell r="E49">
            <v>1296.75</v>
          </cell>
          <cell r="F49">
            <v>1300.4687250657601</v>
          </cell>
          <cell r="G49">
            <v>194261</v>
          </cell>
          <cell r="H49">
            <v>5888</v>
          </cell>
          <cell r="I49">
            <v>252630355</v>
          </cell>
          <cell r="J49">
            <v>50116</v>
          </cell>
          <cell r="K49">
            <v>25.8</v>
          </cell>
          <cell r="L49">
            <v>41.9</v>
          </cell>
          <cell r="M49">
            <v>-31.2</v>
          </cell>
        </row>
        <row r="50">
          <cell r="A50">
            <v>43147</v>
          </cell>
          <cell r="B50">
            <v>1351</v>
          </cell>
          <cell r="C50">
            <v>1363.65</v>
          </cell>
          <cell r="D50">
            <v>1320.5</v>
          </cell>
          <cell r="E50">
            <v>1327.95</v>
          </cell>
          <cell r="F50">
            <v>1341.59366296593</v>
          </cell>
          <cell r="G50">
            <v>104844</v>
          </cell>
          <cell r="H50">
            <v>3587</v>
          </cell>
          <cell r="I50">
            <v>140658046</v>
          </cell>
          <cell r="J50">
            <v>27838</v>
          </cell>
          <cell r="K50">
            <v>26.55</v>
          </cell>
          <cell r="L50">
            <v>43.15</v>
          </cell>
          <cell r="M50">
            <v>-23.05</v>
          </cell>
        </row>
        <row r="51">
          <cell r="A51">
            <v>43146</v>
          </cell>
          <cell r="B51">
            <v>1360</v>
          </cell>
          <cell r="C51">
            <v>1369</v>
          </cell>
          <cell r="D51">
            <v>1347</v>
          </cell>
          <cell r="E51">
            <v>1350.15</v>
          </cell>
          <cell r="F51">
            <v>1359.0302738196999</v>
          </cell>
          <cell r="G51">
            <v>137974</v>
          </cell>
          <cell r="H51">
            <v>3801</v>
          </cell>
          <cell r="I51">
            <v>187510843</v>
          </cell>
          <cell r="J51">
            <v>44109</v>
          </cell>
          <cell r="K51">
            <v>31.97</v>
          </cell>
          <cell r="L51">
            <v>22</v>
          </cell>
          <cell r="M51">
            <v>-9.85</v>
          </cell>
        </row>
        <row r="52">
          <cell r="A52">
            <v>43145</v>
          </cell>
          <cell r="B52">
            <v>1353.05</v>
          </cell>
          <cell r="C52">
            <v>1370.7</v>
          </cell>
          <cell r="D52">
            <v>1338.65</v>
          </cell>
          <cell r="E52">
            <v>1357.7</v>
          </cell>
          <cell r="F52">
            <v>1360.7441811598801</v>
          </cell>
          <cell r="G52">
            <v>185604</v>
          </cell>
          <cell r="H52">
            <v>4643</v>
          </cell>
          <cell r="I52">
            <v>252559563</v>
          </cell>
          <cell r="J52">
            <v>57363</v>
          </cell>
          <cell r="K52">
            <v>30.91</v>
          </cell>
          <cell r="L52">
            <v>32.049999999999997</v>
          </cell>
          <cell r="M52">
            <v>4.6500000000000004</v>
          </cell>
        </row>
        <row r="53">
          <cell r="A53">
            <v>43143</v>
          </cell>
          <cell r="B53">
            <v>1333</v>
          </cell>
          <cell r="C53">
            <v>1355</v>
          </cell>
          <cell r="D53">
            <v>1333</v>
          </cell>
          <cell r="E53">
            <v>1351.05</v>
          </cell>
          <cell r="F53">
            <v>1349.5859066756</v>
          </cell>
          <cell r="G53">
            <v>144721</v>
          </cell>
          <cell r="H53">
            <v>4126</v>
          </cell>
          <cell r="I53">
            <v>195313422</v>
          </cell>
          <cell r="J53">
            <v>37683</v>
          </cell>
          <cell r="K53">
            <v>26.04</v>
          </cell>
          <cell r="L53">
            <v>22</v>
          </cell>
          <cell r="M53">
            <v>18.05</v>
          </cell>
        </row>
        <row r="54">
          <cell r="A54">
            <v>43140</v>
          </cell>
          <cell r="B54">
            <v>1329.7</v>
          </cell>
          <cell r="C54">
            <v>1342.35</v>
          </cell>
          <cell r="D54">
            <v>1320.15</v>
          </cell>
          <cell r="E54">
            <v>1329.35</v>
          </cell>
          <cell r="F54">
            <v>1327.93149514792</v>
          </cell>
          <cell r="G54">
            <v>474127</v>
          </cell>
          <cell r="H54">
            <v>4984</v>
          </cell>
          <cell r="I54">
            <v>629608176</v>
          </cell>
          <cell r="J54">
            <v>340671</v>
          </cell>
          <cell r="K54">
            <v>71.849999999999994</v>
          </cell>
          <cell r="L54">
            <v>22.2</v>
          </cell>
          <cell r="M54">
            <v>-0.35</v>
          </cell>
        </row>
        <row r="55">
          <cell r="A55">
            <v>43139</v>
          </cell>
          <cell r="B55">
            <v>1342.2</v>
          </cell>
          <cell r="C55">
            <v>1359.15</v>
          </cell>
          <cell r="D55">
            <v>1334</v>
          </cell>
          <cell r="E55">
            <v>1347.25</v>
          </cell>
          <cell r="F55">
            <v>1344.39423280148</v>
          </cell>
          <cell r="G55">
            <v>752289</v>
          </cell>
          <cell r="H55">
            <v>4112</v>
          </cell>
          <cell r="I55">
            <v>1011372993</v>
          </cell>
          <cell r="J55">
            <v>47573</v>
          </cell>
          <cell r="K55">
            <v>6.32</v>
          </cell>
          <cell r="L55">
            <v>25.15</v>
          </cell>
          <cell r="M55">
            <v>5.05</v>
          </cell>
        </row>
        <row r="56">
          <cell r="A56">
            <v>43138</v>
          </cell>
          <cell r="B56">
            <v>1371</v>
          </cell>
          <cell r="C56">
            <v>1372</v>
          </cell>
          <cell r="D56">
            <v>1329</v>
          </cell>
          <cell r="E56">
            <v>1332.65</v>
          </cell>
          <cell r="F56">
            <v>1346.5937324301799</v>
          </cell>
          <cell r="G56">
            <v>298808</v>
          </cell>
          <cell r="H56">
            <v>8110</v>
          </cell>
          <cell r="I56">
            <v>402372980</v>
          </cell>
          <cell r="J56">
            <v>74933</v>
          </cell>
          <cell r="K56">
            <v>25.08</v>
          </cell>
          <cell r="L56">
            <v>43</v>
          </cell>
          <cell r="M56">
            <v>-38.35</v>
          </cell>
        </row>
        <row r="57">
          <cell r="A57">
            <v>43137</v>
          </cell>
          <cell r="B57">
            <v>1325</v>
          </cell>
          <cell r="C57">
            <v>1372.7</v>
          </cell>
          <cell r="D57">
            <v>1300.0999999999999</v>
          </cell>
          <cell r="E57">
            <v>1354</v>
          </cell>
          <cell r="F57">
            <v>1340.7391505647599</v>
          </cell>
          <cell r="G57">
            <v>365019</v>
          </cell>
          <cell r="H57">
            <v>9558</v>
          </cell>
          <cell r="I57">
            <v>489395264</v>
          </cell>
          <cell r="J57">
            <v>73490</v>
          </cell>
          <cell r="K57">
            <v>20.13</v>
          </cell>
          <cell r="L57">
            <v>72.599999999999994</v>
          </cell>
          <cell r="M57">
            <v>29</v>
          </cell>
        </row>
        <row r="58">
          <cell r="A58">
            <v>43136</v>
          </cell>
          <cell r="B58">
            <v>1398.6</v>
          </cell>
          <cell r="C58">
            <v>1399.9</v>
          </cell>
          <cell r="D58">
            <v>1356.05</v>
          </cell>
          <cell r="E58">
            <v>1362.75</v>
          </cell>
          <cell r="F58">
            <v>1378.6849327253301</v>
          </cell>
          <cell r="G58">
            <v>382239</v>
          </cell>
          <cell r="H58">
            <v>8761</v>
          </cell>
          <cell r="I58">
            <v>526987150</v>
          </cell>
          <cell r="J58">
            <v>99376</v>
          </cell>
          <cell r="K58">
            <v>26</v>
          </cell>
          <cell r="L58">
            <v>43.85</v>
          </cell>
          <cell r="M58">
            <v>-35.85</v>
          </cell>
        </row>
        <row r="59">
          <cell r="A59">
            <v>43133</v>
          </cell>
          <cell r="B59">
            <v>1453</v>
          </cell>
          <cell r="C59">
            <v>1453</v>
          </cell>
          <cell r="D59">
            <v>1410</v>
          </cell>
          <cell r="E59">
            <v>1414.4</v>
          </cell>
          <cell r="F59">
            <v>1428.83580386832</v>
          </cell>
          <cell r="G59">
            <v>1337632</v>
          </cell>
          <cell r="H59">
            <v>8892</v>
          </cell>
          <cell r="I59">
            <v>1911256494</v>
          </cell>
          <cell r="J59">
            <v>1103864</v>
          </cell>
          <cell r="K59">
            <v>82.52</v>
          </cell>
          <cell r="L59">
            <v>43</v>
          </cell>
          <cell r="M59">
            <v>-38.6</v>
          </cell>
        </row>
        <row r="60">
          <cell r="A60">
            <v>43132</v>
          </cell>
          <cell r="B60">
            <v>1455</v>
          </cell>
          <cell r="C60">
            <v>1469.6</v>
          </cell>
          <cell r="D60">
            <v>1408</v>
          </cell>
          <cell r="E60">
            <v>1455.8</v>
          </cell>
          <cell r="F60">
            <v>1455.99676847094</v>
          </cell>
          <cell r="G60">
            <v>704620</v>
          </cell>
          <cell r="H60">
            <v>19852</v>
          </cell>
          <cell r="I60">
            <v>1025924443</v>
          </cell>
          <cell r="J60">
            <v>288639</v>
          </cell>
          <cell r="K60">
            <v>40.96</v>
          </cell>
          <cell r="L60">
            <v>61.6</v>
          </cell>
          <cell r="M60">
            <v>0.8</v>
          </cell>
        </row>
        <row r="61">
          <cell r="A61">
            <v>43131</v>
          </cell>
          <cell r="B61">
            <v>1428.95</v>
          </cell>
          <cell r="C61">
            <v>1438.4</v>
          </cell>
          <cell r="D61">
            <v>1412.3</v>
          </cell>
          <cell r="E61">
            <v>1416.6</v>
          </cell>
          <cell r="F61">
            <v>1421.4636383270199</v>
          </cell>
          <cell r="G61">
            <v>268552</v>
          </cell>
          <cell r="H61">
            <v>5428</v>
          </cell>
          <cell r="I61">
            <v>381736903</v>
          </cell>
          <cell r="J61">
            <v>48879</v>
          </cell>
          <cell r="K61">
            <v>18.2</v>
          </cell>
          <cell r="L61">
            <v>26.1</v>
          </cell>
          <cell r="M61">
            <v>-12.35</v>
          </cell>
        </row>
        <row r="62">
          <cell r="A62">
            <v>43130</v>
          </cell>
          <cell r="B62">
            <v>1426.6</v>
          </cell>
          <cell r="C62">
            <v>1436.15</v>
          </cell>
          <cell r="D62">
            <v>1406.5</v>
          </cell>
          <cell r="E62">
            <v>1429.1</v>
          </cell>
          <cell r="F62">
            <v>1419.70469585619</v>
          </cell>
          <cell r="G62">
            <v>289830</v>
          </cell>
          <cell r="H62">
            <v>4004</v>
          </cell>
          <cell r="I62">
            <v>411473012</v>
          </cell>
          <cell r="J62">
            <v>31594</v>
          </cell>
          <cell r="K62">
            <v>10.9</v>
          </cell>
          <cell r="L62">
            <v>29.65</v>
          </cell>
          <cell r="M62">
            <v>2.5</v>
          </cell>
        </row>
        <row r="63">
          <cell r="A63">
            <v>43129</v>
          </cell>
          <cell r="B63">
            <v>1415.2</v>
          </cell>
          <cell r="C63">
            <v>1441</v>
          </cell>
          <cell r="D63">
            <v>1415</v>
          </cell>
          <cell r="E63">
            <v>1428.3</v>
          </cell>
          <cell r="F63">
            <v>1431.76254734651</v>
          </cell>
          <cell r="G63">
            <v>240250</v>
          </cell>
          <cell r="H63">
            <v>6490</v>
          </cell>
          <cell r="I63">
            <v>343980952</v>
          </cell>
          <cell r="J63">
            <v>88603</v>
          </cell>
          <cell r="K63">
            <v>36.880000000000003</v>
          </cell>
          <cell r="L63">
            <v>26</v>
          </cell>
          <cell r="M63">
            <v>13.1</v>
          </cell>
        </row>
        <row r="64">
          <cell r="A64">
            <v>43125</v>
          </cell>
          <cell r="B64">
            <v>1399.4</v>
          </cell>
          <cell r="C64">
            <v>1425</v>
          </cell>
          <cell r="D64">
            <v>1395</v>
          </cell>
          <cell r="E64">
            <v>1412.95</v>
          </cell>
          <cell r="F64">
            <v>1416.46022994329</v>
          </cell>
          <cell r="G64">
            <v>299987</v>
          </cell>
          <cell r="H64">
            <v>9012</v>
          </cell>
          <cell r="I64">
            <v>424919655</v>
          </cell>
          <cell r="J64">
            <v>85579</v>
          </cell>
          <cell r="K64">
            <v>28.53</v>
          </cell>
          <cell r="L64">
            <v>30</v>
          </cell>
          <cell r="M64">
            <v>13.55</v>
          </cell>
        </row>
        <row r="65">
          <cell r="A65">
            <v>43124</v>
          </cell>
          <cell r="B65">
            <v>1409.4</v>
          </cell>
          <cell r="C65">
            <v>1410.25</v>
          </cell>
          <cell r="D65">
            <v>1392</v>
          </cell>
          <cell r="E65">
            <v>1400.4</v>
          </cell>
          <cell r="F65">
            <v>1396.92682682547</v>
          </cell>
          <cell r="G65">
            <v>519193</v>
          </cell>
          <cell r="H65">
            <v>11066</v>
          </cell>
          <cell r="I65">
            <v>725274630</v>
          </cell>
          <cell r="J65">
            <v>334399</v>
          </cell>
          <cell r="K65">
            <v>64.41</v>
          </cell>
          <cell r="L65">
            <v>18.25</v>
          </cell>
          <cell r="M65">
            <v>-9</v>
          </cell>
        </row>
        <row r="66">
          <cell r="A66">
            <v>43123</v>
          </cell>
          <cell r="B66">
            <v>1405</v>
          </cell>
          <cell r="C66">
            <v>1415</v>
          </cell>
          <cell r="D66">
            <v>1394</v>
          </cell>
          <cell r="E66">
            <v>1409.55</v>
          </cell>
          <cell r="F66">
            <v>1403.6375765248499</v>
          </cell>
          <cell r="G66">
            <v>225907</v>
          </cell>
          <cell r="H66">
            <v>7167</v>
          </cell>
          <cell r="I66">
            <v>317091554</v>
          </cell>
          <cell r="J66">
            <v>69576</v>
          </cell>
          <cell r="K66">
            <v>30.8</v>
          </cell>
          <cell r="L66">
            <v>21</v>
          </cell>
          <cell r="M66">
            <v>4.55</v>
          </cell>
        </row>
        <row r="67">
          <cell r="A67">
            <v>43122</v>
          </cell>
          <cell r="B67">
            <v>1370.55</v>
          </cell>
          <cell r="C67">
            <v>1405</v>
          </cell>
          <cell r="D67">
            <v>1348</v>
          </cell>
          <cell r="E67">
            <v>1398.95</v>
          </cell>
          <cell r="F67">
            <v>1372.04942448165</v>
          </cell>
          <cell r="G67">
            <v>640553</v>
          </cell>
          <cell r="H67">
            <v>12165</v>
          </cell>
          <cell r="I67">
            <v>878870375</v>
          </cell>
          <cell r="J67">
            <v>122560</v>
          </cell>
          <cell r="K67">
            <v>19.13</v>
          </cell>
          <cell r="L67">
            <v>57</v>
          </cell>
          <cell r="M67">
            <v>28.4</v>
          </cell>
        </row>
        <row r="68">
          <cell r="A68">
            <v>43119</v>
          </cell>
          <cell r="B68">
            <v>1361.55</v>
          </cell>
          <cell r="C68">
            <v>1377.7</v>
          </cell>
          <cell r="D68">
            <v>1355</v>
          </cell>
          <cell r="E68">
            <v>1371.95</v>
          </cell>
          <cell r="F68">
            <v>1362.7828799163001</v>
          </cell>
          <cell r="G68">
            <v>667193</v>
          </cell>
          <cell r="H68">
            <v>10658</v>
          </cell>
          <cell r="I68">
            <v>909239198</v>
          </cell>
          <cell r="J68">
            <v>49053</v>
          </cell>
          <cell r="K68">
            <v>7.35</v>
          </cell>
          <cell r="L68">
            <v>22.7</v>
          </cell>
          <cell r="M68">
            <v>10.4</v>
          </cell>
        </row>
        <row r="69">
          <cell r="A69">
            <v>43118</v>
          </cell>
          <cell r="B69">
            <v>1355.5</v>
          </cell>
          <cell r="C69">
            <v>1384.35</v>
          </cell>
          <cell r="D69">
            <v>1350.9</v>
          </cell>
          <cell r="E69">
            <v>1358.8</v>
          </cell>
          <cell r="F69">
            <v>1375.2007177671301</v>
          </cell>
          <cell r="G69">
            <v>521339</v>
          </cell>
          <cell r="H69">
            <v>8878</v>
          </cell>
          <cell r="I69">
            <v>716945767</v>
          </cell>
          <cell r="J69">
            <v>323240</v>
          </cell>
          <cell r="K69">
            <v>62</v>
          </cell>
          <cell r="L69">
            <v>33.450000000000003</v>
          </cell>
          <cell r="M69">
            <v>3.3</v>
          </cell>
        </row>
        <row r="70">
          <cell r="A70">
            <v>43117</v>
          </cell>
          <cell r="B70">
            <v>1326</v>
          </cell>
          <cell r="C70">
            <v>1358</v>
          </cell>
          <cell r="D70">
            <v>1318.05</v>
          </cell>
          <cell r="E70">
            <v>1352.25</v>
          </cell>
          <cell r="F70">
            <v>1324.04700863773</v>
          </cell>
          <cell r="G70">
            <v>612313</v>
          </cell>
          <cell r="H70">
            <v>7935</v>
          </cell>
          <cell r="I70">
            <v>810731196</v>
          </cell>
          <cell r="J70">
            <v>103779</v>
          </cell>
          <cell r="K70">
            <v>16.95</v>
          </cell>
          <cell r="L70">
            <v>39.950000000000003</v>
          </cell>
          <cell r="M70">
            <v>26.25</v>
          </cell>
        </row>
        <row r="71">
          <cell r="A71">
            <v>43116</v>
          </cell>
          <cell r="B71">
            <v>1327.05</v>
          </cell>
          <cell r="C71">
            <v>1340</v>
          </cell>
          <cell r="D71">
            <v>1320.8</v>
          </cell>
          <cell r="E71">
            <v>1323.25</v>
          </cell>
          <cell r="F71">
            <v>1325.2116600721099</v>
          </cell>
          <cell r="G71">
            <v>541609</v>
          </cell>
          <cell r="H71">
            <v>3420</v>
          </cell>
          <cell r="I71">
            <v>717746562</v>
          </cell>
          <cell r="J71">
            <v>173119</v>
          </cell>
          <cell r="K71">
            <v>31.96</v>
          </cell>
          <cell r="L71">
            <v>19.2</v>
          </cell>
          <cell r="M71">
            <v>-3.8</v>
          </cell>
        </row>
        <row r="72">
          <cell r="A72">
            <v>43115</v>
          </cell>
          <cell r="B72">
            <v>1332.25</v>
          </cell>
          <cell r="C72">
            <v>1350</v>
          </cell>
          <cell r="D72">
            <v>1323</v>
          </cell>
          <cell r="E72">
            <v>1323.1</v>
          </cell>
          <cell r="F72">
            <v>1325.77401498061</v>
          </cell>
          <cell r="G72">
            <v>547908</v>
          </cell>
          <cell r="H72">
            <v>4810</v>
          </cell>
          <cell r="I72">
            <v>726402189</v>
          </cell>
          <cell r="J72">
            <v>35232</v>
          </cell>
          <cell r="K72">
            <v>6.43</v>
          </cell>
          <cell r="L72">
            <v>27</v>
          </cell>
          <cell r="M72">
            <v>-9.15</v>
          </cell>
        </row>
        <row r="73">
          <cell r="A73">
            <v>43112</v>
          </cell>
          <cell r="B73">
            <v>1325.3</v>
          </cell>
          <cell r="C73">
            <v>1331.6</v>
          </cell>
          <cell r="D73">
            <v>1310</v>
          </cell>
          <cell r="E73">
            <v>1329.2</v>
          </cell>
          <cell r="F73">
            <v>1324.5994357730899</v>
          </cell>
          <cell r="G73">
            <v>108467</v>
          </cell>
          <cell r="H73">
            <v>8061</v>
          </cell>
          <cell r="I73">
            <v>143675327</v>
          </cell>
          <cell r="J73">
            <v>57438</v>
          </cell>
          <cell r="K73">
            <v>52.95</v>
          </cell>
          <cell r="L73">
            <v>21.6</v>
          </cell>
          <cell r="M73">
            <v>3.9</v>
          </cell>
        </row>
        <row r="74">
          <cell r="A74">
            <v>43111</v>
          </cell>
          <cell r="B74">
            <v>1323</v>
          </cell>
          <cell r="C74">
            <v>1325.65</v>
          </cell>
          <cell r="D74">
            <v>1313.5</v>
          </cell>
          <cell r="E74">
            <v>1320.3</v>
          </cell>
          <cell r="F74">
            <v>1320.5525977948901</v>
          </cell>
          <cell r="G74">
            <v>52968</v>
          </cell>
          <cell r="H74">
            <v>2380</v>
          </cell>
          <cell r="I74">
            <v>69947030</v>
          </cell>
          <cell r="J74">
            <v>21919</v>
          </cell>
          <cell r="K74">
            <v>41.38</v>
          </cell>
          <cell r="L74">
            <v>12.15</v>
          </cell>
          <cell r="M74">
            <v>-2.7</v>
          </cell>
        </row>
        <row r="75">
          <cell r="A75">
            <v>43110</v>
          </cell>
          <cell r="B75">
            <v>1339</v>
          </cell>
          <cell r="C75">
            <v>1339</v>
          </cell>
          <cell r="D75">
            <v>1317.3</v>
          </cell>
          <cell r="E75">
            <v>1323.85</v>
          </cell>
          <cell r="F75">
            <v>1325.2413838305399</v>
          </cell>
          <cell r="G75">
            <v>91543</v>
          </cell>
          <cell r="H75">
            <v>4082</v>
          </cell>
          <cell r="I75">
            <v>121316572</v>
          </cell>
          <cell r="J75">
            <v>30670</v>
          </cell>
          <cell r="K75">
            <v>33.5</v>
          </cell>
          <cell r="L75">
            <v>21.7</v>
          </cell>
          <cell r="M75">
            <v>-15.15</v>
          </cell>
        </row>
        <row r="76">
          <cell r="A76">
            <v>43109</v>
          </cell>
          <cell r="B76">
            <v>1341.8</v>
          </cell>
          <cell r="C76">
            <v>1342.95</v>
          </cell>
          <cell r="D76">
            <v>1325.9</v>
          </cell>
          <cell r="E76">
            <v>1332.8</v>
          </cell>
          <cell r="F76">
            <v>1332.9070435434101</v>
          </cell>
          <cell r="G76">
            <v>72066</v>
          </cell>
          <cell r="H76">
            <v>2805</v>
          </cell>
          <cell r="I76">
            <v>96057279</v>
          </cell>
          <cell r="J76">
            <v>24931</v>
          </cell>
          <cell r="K76">
            <v>34.590000000000003</v>
          </cell>
          <cell r="L76">
            <v>17.05</v>
          </cell>
          <cell r="M76">
            <v>-9</v>
          </cell>
        </row>
        <row r="77">
          <cell r="A77">
            <v>43108</v>
          </cell>
          <cell r="B77">
            <v>1312</v>
          </cell>
          <cell r="C77">
            <v>1345.5</v>
          </cell>
          <cell r="D77">
            <v>1312</v>
          </cell>
          <cell r="E77">
            <v>1338.1</v>
          </cell>
          <cell r="F77">
            <v>1334.3824965578401</v>
          </cell>
          <cell r="G77">
            <v>265822</v>
          </cell>
          <cell r="H77">
            <v>7284</v>
          </cell>
          <cell r="I77">
            <v>354708224</v>
          </cell>
          <cell r="J77">
            <v>116032</v>
          </cell>
          <cell r="K77">
            <v>43.65</v>
          </cell>
          <cell r="L77">
            <v>33.5</v>
          </cell>
          <cell r="M77">
            <v>26.1</v>
          </cell>
        </row>
        <row r="78">
          <cell r="A78">
            <v>43105</v>
          </cell>
          <cell r="B78">
            <v>1320</v>
          </cell>
          <cell r="C78">
            <v>1328.8</v>
          </cell>
          <cell r="D78">
            <v>1308.3499999999999</v>
          </cell>
          <cell r="E78">
            <v>1314.5</v>
          </cell>
          <cell r="F78">
            <v>1317.4813647677099</v>
          </cell>
          <cell r="G78">
            <v>187226</v>
          </cell>
          <cell r="H78">
            <v>5439</v>
          </cell>
          <cell r="I78">
            <v>246666766</v>
          </cell>
          <cell r="J78">
            <v>90251</v>
          </cell>
          <cell r="K78">
            <v>48.2</v>
          </cell>
          <cell r="L78">
            <v>20.45</v>
          </cell>
          <cell r="M78">
            <v>-5.5</v>
          </cell>
        </row>
        <row r="79">
          <cell r="A79">
            <v>43104</v>
          </cell>
          <cell r="B79">
            <v>1282.4000000000001</v>
          </cell>
          <cell r="C79">
            <v>1318.65</v>
          </cell>
          <cell r="D79">
            <v>1280.3</v>
          </cell>
          <cell r="E79">
            <v>1315.4</v>
          </cell>
          <cell r="F79">
            <v>1302.45359374245</v>
          </cell>
          <cell r="G79">
            <v>269371</v>
          </cell>
          <cell r="H79">
            <v>7896</v>
          </cell>
          <cell r="I79">
            <v>350843227</v>
          </cell>
          <cell r="J79">
            <v>105874</v>
          </cell>
          <cell r="K79">
            <v>39.299999999999997</v>
          </cell>
          <cell r="L79">
            <v>38.35</v>
          </cell>
          <cell r="M79">
            <v>33</v>
          </cell>
        </row>
        <row r="80">
          <cell r="A80">
            <v>43103</v>
          </cell>
          <cell r="B80">
            <v>1254.5999999999999</v>
          </cell>
          <cell r="C80">
            <v>1284</v>
          </cell>
          <cell r="D80">
            <v>1251</v>
          </cell>
          <cell r="E80">
            <v>1276.1500000000001</v>
          </cell>
          <cell r="F80">
            <v>1259.91520398179</v>
          </cell>
          <cell r="G80">
            <v>470140</v>
          </cell>
          <cell r="H80">
            <v>4526</v>
          </cell>
          <cell r="I80">
            <v>592336534</v>
          </cell>
          <cell r="J80">
            <v>357633</v>
          </cell>
          <cell r="K80">
            <v>76.069999999999993</v>
          </cell>
          <cell r="L80">
            <v>33</v>
          </cell>
          <cell r="M80">
            <v>21.55</v>
          </cell>
        </row>
        <row r="81">
          <cell r="A81">
            <v>43102</v>
          </cell>
          <cell r="B81">
            <v>1270.5</v>
          </cell>
          <cell r="C81">
            <v>1270.5</v>
          </cell>
          <cell r="D81">
            <v>1243.1500000000001</v>
          </cell>
          <cell r="E81">
            <v>1249.0999999999999</v>
          </cell>
          <cell r="F81">
            <v>1251.75535407955</v>
          </cell>
          <cell r="G81">
            <v>149232</v>
          </cell>
          <cell r="H81">
            <v>5575</v>
          </cell>
          <cell r="I81">
            <v>186801955</v>
          </cell>
          <cell r="J81">
            <v>33828</v>
          </cell>
          <cell r="K81">
            <v>22.67</v>
          </cell>
          <cell r="L81">
            <v>27.35</v>
          </cell>
          <cell r="M81">
            <v>-21.4</v>
          </cell>
        </row>
        <row r="82">
          <cell r="A82">
            <v>43101</v>
          </cell>
          <cell r="B82">
            <v>1264.9000000000001</v>
          </cell>
          <cell r="C82">
            <v>1273.3499999999999</v>
          </cell>
          <cell r="D82">
            <v>1258.1500000000001</v>
          </cell>
          <cell r="E82">
            <v>1261.8</v>
          </cell>
          <cell r="F82">
            <v>1265.4641021003899</v>
          </cell>
          <cell r="G82">
            <v>77414</v>
          </cell>
          <cell r="H82">
            <v>2907</v>
          </cell>
          <cell r="I82">
            <v>97964638</v>
          </cell>
          <cell r="J82">
            <v>28317</v>
          </cell>
          <cell r="K82">
            <v>36.58</v>
          </cell>
          <cell r="L82">
            <v>15.2</v>
          </cell>
          <cell r="M82">
            <v>-3.1</v>
          </cell>
        </row>
        <row r="83">
          <cell r="A83">
            <v>43098</v>
          </cell>
          <cell r="B83">
            <v>1259</v>
          </cell>
          <cell r="C83">
            <v>1270</v>
          </cell>
          <cell r="D83">
            <v>1248</v>
          </cell>
          <cell r="E83">
            <v>1256.95</v>
          </cell>
          <cell r="F83">
            <v>1257.3086435642499</v>
          </cell>
          <cell r="G83">
            <v>93237</v>
          </cell>
          <cell r="H83">
            <v>2884</v>
          </cell>
          <cell r="I83">
            <v>117227686</v>
          </cell>
          <cell r="J83">
            <v>29974</v>
          </cell>
          <cell r="K83">
            <v>32.15</v>
          </cell>
          <cell r="L83">
            <v>22</v>
          </cell>
          <cell r="M83">
            <v>-2.0499999999999998</v>
          </cell>
        </row>
        <row r="84">
          <cell r="A84">
            <v>43097</v>
          </cell>
          <cell r="B84">
            <v>1256</v>
          </cell>
          <cell r="C84">
            <v>1265</v>
          </cell>
          <cell r="D84">
            <v>1250.5999999999999</v>
          </cell>
          <cell r="E84">
            <v>1253.25</v>
          </cell>
          <cell r="F84">
            <v>1254.86874433553</v>
          </cell>
          <cell r="G84">
            <v>131301</v>
          </cell>
          <cell r="H84">
            <v>2807</v>
          </cell>
          <cell r="I84">
            <v>164765521</v>
          </cell>
          <cell r="J84">
            <v>88861</v>
          </cell>
          <cell r="K84">
            <v>67.680000000000007</v>
          </cell>
          <cell r="L84">
            <v>14.4</v>
          </cell>
          <cell r="M84">
            <v>-2.75</v>
          </cell>
        </row>
        <row r="85">
          <cell r="A85">
            <v>43096</v>
          </cell>
          <cell r="B85">
            <v>1269</v>
          </cell>
          <cell r="C85">
            <v>1275</v>
          </cell>
          <cell r="D85">
            <v>1252.4000000000001</v>
          </cell>
          <cell r="E85">
            <v>1258.5999999999999</v>
          </cell>
          <cell r="F85">
            <v>1264.94766980533</v>
          </cell>
          <cell r="G85">
            <v>75616</v>
          </cell>
          <cell r="H85">
            <v>2363</v>
          </cell>
          <cell r="I85">
            <v>95650283</v>
          </cell>
          <cell r="J85">
            <v>25987</v>
          </cell>
          <cell r="K85">
            <v>34.369999999999997</v>
          </cell>
          <cell r="L85">
            <v>22.6</v>
          </cell>
          <cell r="M85">
            <v>-10.4</v>
          </cell>
        </row>
        <row r="86">
          <cell r="A86">
            <v>43095</v>
          </cell>
          <cell r="B86">
            <v>1267.55</v>
          </cell>
          <cell r="C86">
            <v>1274.5</v>
          </cell>
          <cell r="D86">
            <v>1258.5</v>
          </cell>
          <cell r="E86">
            <v>1269.5999999999999</v>
          </cell>
          <cell r="F86">
            <v>1266.5467878625</v>
          </cell>
          <cell r="G86">
            <v>141479</v>
          </cell>
          <cell r="H86">
            <v>4238</v>
          </cell>
          <cell r="I86">
            <v>179189773</v>
          </cell>
          <cell r="J86">
            <v>50638</v>
          </cell>
          <cell r="K86">
            <v>35.79</v>
          </cell>
          <cell r="L86">
            <v>16</v>
          </cell>
          <cell r="M86">
            <v>2.0499999999999998</v>
          </cell>
        </row>
        <row r="87">
          <cell r="A87">
            <v>43091</v>
          </cell>
          <cell r="B87">
            <v>1254.05</v>
          </cell>
          <cell r="C87">
            <v>1270</v>
          </cell>
          <cell r="D87">
            <v>1253.3</v>
          </cell>
          <cell r="E87">
            <v>1266.6500000000001</v>
          </cell>
          <cell r="F87">
            <v>1262.1666271449501</v>
          </cell>
          <cell r="G87">
            <v>185552</v>
          </cell>
          <cell r="H87">
            <v>5382</v>
          </cell>
          <cell r="I87">
            <v>234197542</v>
          </cell>
          <cell r="J87">
            <v>73607</v>
          </cell>
          <cell r="K87">
            <v>39.67</v>
          </cell>
          <cell r="L87">
            <v>16.7</v>
          </cell>
          <cell r="M87">
            <v>12.6</v>
          </cell>
        </row>
        <row r="88">
          <cell r="A88">
            <v>43090</v>
          </cell>
          <cell r="B88">
            <v>1232.0999999999999</v>
          </cell>
          <cell r="C88">
            <v>1266</v>
          </cell>
          <cell r="D88">
            <v>1232.0999999999999</v>
          </cell>
          <cell r="E88">
            <v>1253.8</v>
          </cell>
          <cell r="F88">
            <v>1253.7992427940801</v>
          </cell>
          <cell r="G88">
            <v>4076302</v>
          </cell>
          <cell r="H88">
            <v>10107</v>
          </cell>
          <cell r="I88">
            <v>5110864361</v>
          </cell>
          <cell r="J88">
            <v>131930</v>
          </cell>
          <cell r="K88">
            <v>3.24</v>
          </cell>
          <cell r="L88">
            <v>33.9</v>
          </cell>
          <cell r="M88">
            <v>21.7</v>
          </cell>
        </row>
        <row r="89">
          <cell r="A89">
            <v>43089</v>
          </cell>
          <cell r="B89">
            <v>1220</v>
          </cell>
          <cell r="C89">
            <v>1239.9000000000001</v>
          </cell>
          <cell r="D89">
            <v>1210</v>
          </cell>
          <cell r="E89">
            <v>1230.1500000000001</v>
          </cell>
          <cell r="F89">
            <v>1229.9862793203199</v>
          </cell>
          <cell r="G89">
            <v>616296</v>
          </cell>
          <cell r="H89">
            <v>6639</v>
          </cell>
          <cell r="I89">
            <v>758035624</v>
          </cell>
          <cell r="J89">
            <v>464510</v>
          </cell>
          <cell r="K89">
            <v>75.37</v>
          </cell>
          <cell r="L89">
            <v>29.9</v>
          </cell>
          <cell r="M89">
            <v>10.15</v>
          </cell>
        </row>
        <row r="90">
          <cell r="A90">
            <v>43088</v>
          </cell>
          <cell r="B90">
            <v>1220.3</v>
          </cell>
          <cell r="C90">
            <v>1221.45</v>
          </cell>
          <cell r="D90">
            <v>1211.3</v>
          </cell>
          <cell r="E90">
            <v>1217.3</v>
          </cell>
          <cell r="F90">
            <v>1214.7754669354499</v>
          </cell>
          <cell r="G90">
            <v>230171</v>
          </cell>
          <cell r="H90">
            <v>2836</v>
          </cell>
          <cell r="I90">
            <v>279606084</v>
          </cell>
          <cell r="J90">
            <v>162653</v>
          </cell>
          <cell r="K90">
            <v>70.67</v>
          </cell>
          <cell r="L90">
            <v>10.15</v>
          </cell>
          <cell r="M90">
            <v>-3</v>
          </cell>
        </row>
        <row r="91">
          <cell r="A91">
            <v>43087</v>
          </cell>
          <cell r="B91">
            <v>1199</v>
          </cell>
          <cell r="C91">
            <v>1223</v>
          </cell>
          <cell r="D91">
            <v>1177.45</v>
          </cell>
          <cell r="E91">
            <v>1214.8499999999999</v>
          </cell>
          <cell r="F91">
            <v>1210.6616067258201</v>
          </cell>
          <cell r="G91">
            <v>162716</v>
          </cell>
          <cell r="H91">
            <v>5126</v>
          </cell>
          <cell r="I91">
            <v>196994014</v>
          </cell>
          <cell r="J91">
            <v>40602</v>
          </cell>
          <cell r="K91">
            <v>24.95</v>
          </cell>
          <cell r="L91">
            <v>45.55</v>
          </cell>
          <cell r="M91">
            <v>15.85</v>
          </cell>
        </row>
        <row r="92">
          <cell r="A92">
            <v>43084</v>
          </cell>
          <cell r="B92">
            <v>1204</v>
          </cell>
          <cell r="C92">
            <v>1216</v>
          </cell>
          <cell r="D92">
            <v>1201</v>
          </cell>
          <cell r="E92">
            <v>1203.3</v>
          </cell>
          <cell r="F92">
            <v>1207.3090871806801</v>
          </cell>
          <cell r="G92">
            <v>102408</v>
          </cell>
          <cell r="H92">
            <v>6595</v>
          </cell>
          <cell r="I92">
            <v>123638109</v>
          </cell>
          <cell r="J92">
            <v>61239</v>
          </cell>
          <cell r="K92">
            <v>59.8</v>
          </cell>
          <cell r="L92">
            <v>15</v>
          </cell>
          <cell r="M92">
            <v>-0.7</v>
          </cell>
        </row>
        <row r="93">
          <cell r="A93">
            <v>43083</v>
          </cell>
          <cell r="B93">
            <v>1193.0999999999999</v>
          </cell>
          <cell r="C93">
            <v>1218</v>
          </cell>
          <cell r="D93">
            <v>1176</v>
          </cell>
          <cell r="E93">
            <v>1188.8499999999999</v>
          </cell>
          <cell r="F93">
            <v>1184.9805133487801</v>
          </cell>
          <cell r="G93">
            <v>93192</v>
          </cell>
          <cell r="H93">
            <v>5070</v>
          </cell>
          <cell r="I93">
            <v>110430704</v>
          </cell>
          <cell r="J93">
            <v>39905</v>
          </cell>
          <cell r="K93">
            <v>42.82</v>
          </cell>
          <cell r="L93">
            <v>42</v>
          </cell>
          <cell r="M93">
            <v>-4.25</v>
          </cell>
        </row>
        <row r="94">
          <cell r="A94">
            <v>43082</v>
          </cell>
          <cell r="B94">
            <v>1203</v>
          </cell>
          <cell r="C94">
            <v>1209.8499999999999</v>
          </cell>
          <cell r="D94">
            <v>1185.0999999999999</v>
          </cell>
          <cell r="E94">
            <v>1189</v>
          </cell>
          <cell r="F94">
            <v>1190.8167650938401</v>
          </cell>
          <cell r="G94">
            <v>330532</v>
          </cell>
          <cell r="H94">
            <v>5379</v>
          </cell>
          <cell r="I94">
            <v>393603047</v>
          </cell>
          <cell r="J94">
            <v>256609</v>
          </cell>
          <cell r="K94">
            <v>77.64</v>
          </cell>
          <cell r="L94">
            <v>24.75</v>
          </cell>
          <cell r="M94">
            <v>-14</v>
          </cell>
        </row>
        <row r="95">
          <cell r="A95">
            <v>43081</v>
          </cell>
          <cell r="B95">
            <v>1220</v>
          </cell>
          <cell r="C95">
            <v>1221</v>
          </cell>
          <cell r="D95">
            <v>1201.3</v>
          </cell>
          <cell r="E95">
            <v>1202.8499999999999</v>
          </cell>
          <cell r="F95">
            <v>1207.5028996487299</v>
          </cell>
          <cell r="G95">
            <v>72595</v>
          </cell>
          <cell r="H95">
            <v>3307</v>
          </cell>
          <cell r="I95">
            <v>87658673</v>
          </cell>
          <cell r="J95">
            <v>38349</v>
          </cell>
          <cell r="K95">
            <v>52.83</v>
          </cell>
          <cell r="L95">
            <v>19.7</v>
          </cell>
          <cell r="M95">
            <v>-17.149999999999999</v>
          </cell>
        </row>
        <row r="96">
          <cell r="A96">
            <v>43080</v>
          </cell>
          <cell r="B96">
            <v>1220</v>
          </cell>
          <cell r="C96">
            <v>1228.8</v>
          </cell>
          <cell r="D96">
            <v>1215.55</v>
          </cell>
          <cell r="E96">
            <v>1221.4000000000001</v>
          </cell>
          <cell r="F96">
            <v>1222.22722533713</v>
          </cell>
          <cell r="G96">
            <v>2492847</v>
          </cell>
          <cell r="H96">
            <v>2658</v>
          </cell>
          <cell r="I96">
            <v>3046825472</v>
          </cell>
          <cell r="J96">
            <v>2436761</v>
          </cell>
          <cell r="K96">
            <v>97.75</v>
          </cell>
          <cell r="L96">
            <v>13.25</v>
          </cell>
          <cell r="M96">
            <v>1.4</v>
          </cell>
        </row>
        <row r="97">
          <cell r="A97">
            <v>43077</v>
          </cell>
          <cell r="B97">
            <v>1220</v>
          </cell>
          <cell r="C97">
            <v>1226</v>
          </cell>
          <cell r="D97">
            <v>1217.5</v>
          </cell>
          <cell r="E97">
            <v>1219.3</v>
          </cell>
          <cell r="F97">
            <v>1221.64703698978</v>
          </cell>
          <cell r="G97">
            <v>86213</v>
          </cell>
          <cell r="H97">
            <v>2188</v>
          </cell>
          <cell r="I97">
            <v>105321856</v>
          </cell>
          <cell r="J97">
            <v>29180</v>
          </cell>
          <cell r="K97">
            <v>33.85</v>
          </cell>
          <cell r="L97">
            <v>8.5</v>
          </cell>
          <cell r="M97">
            <v>-0.7</v>
          </cell>
        </row>
        <row r="98">
          <cell r="A98">
            <v>43076</v>
          </cell>
          <cell r="B98">
            <v>1182</v>
          </cell>
          <cell r="C98">
            <v>1228.75</v>
          </cell>
          <cell r="D98">
            <v>1182</v>
          </cell>
          <cell r="E98">
            <v>1219.1500000000001</v>
          </cell>
          <cell r="F98">
            <v>1213.50981728846</v>
          </cell>
          <cell r="G98">
            <v>155491</v>
          </cell>
          <cell r="H98">
            <v>6562</v>
          </cell>
          <cell r="I98">
            <v>188689855</v>
          </cell>
          <cell r="J98">
            <v>62710</v>
          </cell>
          <cell r="K98">
            <v>40.33</v>
          </cell>
          <cell r="L98">
            <v>46.75</v>
          </cell>
          <cell r="M98">
            <v>37.15</v>
          </cell>
        </row>
        <row r="99">
          <cell r="A99">
            <v>43075</v>
          </cell>
          <cell r="B99">
            <v>1212</v>
          </cell>
          <cell r="C99">
            <v>1212</v>
          </cell>
          <cell r="D99">
            <v>1188</v>
          </cell>
          <cell r="E99">
            <v>1190.05</v>
          </cell>
          <cell r="F99">
            <v>1191.8978741665901</v>
          </cell>
          <cell r="G99">
            <v>517303</v>
          </cell>
          <cell r="H99">
            <v>3815</v>
          </cell>
          <cell r="I99">
            <v>616572346</v>
          </cell>
          <cell r="J99">
            <v>416044</v>
          </cell>
          <cell r="K99">
            <v>80.430000000000007</v>
          </cell>
          <cell r="L99">
            <v>24</v>
          </cell>
          <cell r="M99">
            <v>-21.95</v>
          </cell>
        </row>
        <row r="100">
          <cell r="A100">
            <v>43074</v>
          </cell>
          <cell r="B100">
            <v>1217</v>
          </cell>
          <cell r="C100">
            <v>1217</v>
          </cell>
          <cell r="D100">
            <v>1192.6500000000001</v>
          </cell>
          <cell r="E100">
            <v>1207.3</v>
          </cell>
          <cell r="F100">
            <v>1202.7849202556799</v>
          </cell>
          <cell r="G100">
            <v>110917</v>
          </cell>
          <cell r="H100">
            <v>3328</v>
          </cell>
          <cell r="I100">
            <v>133409295</v>
          </cell>
          <cell r="J100">
            <v>28878</v>
          </cell>
          <cell r="K100">
            <v>26.04</v>
          </cell>
          <cell r="L100">
            <v>24.35</v>
          </cell>
          <cell r="M100">
            <v>-9.6999999999999993</v>
          </cell>
        </row>
        <row r="101">
          <cell r="A101">
            <v>43073</v>
          </cell>
          <cell r="B101">
            <v>1213</v>
          </cell>
          <cell r="C101">
            <v>1225</v>
          </cell>
          <cell r="D101">
            <v>1202.75</v>
          </cell>
          <cell r="E101">
            <v>1217.8499999999999</v>
          </cell>
          <cell r="F101">
            <v>1217.3471529831399</v>
          </cell>
          <cell r="G101">
            <v>106515</v>
          </cell>
          <cell r="H101">
            <v>4755</v>
          </cell>
          <cell r="I101">
            <v>129665732</v>
          </cell>
          <cell r="J101">
            <v>40548</v>
          </cell>
          <cell r="K101">
            <v>38.07</v>
          </cell>
          <cell r="L101">
            <v>22.25</v>
          </cell>
          <cell r="M101">
            <v>4.8499999999999996</v>
          </cell>
        </row>
        <row r="102">
          <cell r="A102">
            <v>43070</v>
          </cell>
          <cell r="B102">
            <v>1222</v>
          </cell>
          <cell r="C102">
            <v>1235</v>
          </cell>
          <cell r="D102">
            <v>1208.55</v>
          </cell>
          <cell r="E102">
            <v>1212.5999999999999</v>
          </cell>
          <cell r="F102">
            <v>1224.1027654766301</v>
          </cell>
          <cell r="G102">
            <v>98681</v>
          </cell>
          <cell r="H102">
            <v>4968</v>
          </cell>
          <cell r="I102">
            <v>120795685</v>
          </cell>
          <cell r="J102">
            <v>40617</v>
          </cell>
          <cell r="K102">
            <v>41.16</v>
          </cell>
          <cell r="L102">
            <v>26.45</v>
          </cell>
          <cell r="M102">
            <v>-9.4</v>
          </cell>
        </row>
        <row r="103">
          <cell r="A103">
            <v>43069</v>
          </cell>
          <cell r="B103">
            <v>1220</v>
          </cell>
          <cell r="C103">
            <v>1226.0999999999999</v>
          </cell>
          <cell r="D103">
            <v>1209.2</v>
          </cell>
          <cell r="E103">
            <v>1216.8499999999999</v>
          </cell>
          <cell r="F103">
            <v>1216.71194515454</v>
          </cell>
          <cell r="G103">
            <v>86060</v>
          </cell>
          <cell r="H103">
            <v>3741</v>
          </cell>
          <cell r="I103">
            <v>104710230</v>
          </cell>
          <cell r="J103">
            <v>37767</v>
          </cell>
          <cell r="K103">
            <v>43.88</v>
          </cell>
          <cell r="L103">
            <v>16.899999999999999</v>
          </cell>
          <cell r="M103">
            <v>-3.15</v>
          </cell>
        </row>
        <row r="104">
          <cell r="A104">
            <v>43068</v>
          </cell>
          <cell r="B104">
            <v>1219.9000000000001</v>
          </cell>
          <cell r="C104">
            <v>1223</v>
          </cell>
          <cell r="D104">
            <v>1213.3</v>
          </cell>
          <cell r="E104">
            <v>1217.3</v>
          </cell>
          <cell r="F104">
            <v>1219.0873079952701</v>
          </cell>
          <cell r="G104">
            <v>101560</v>
          </cell>
          <cell r="H104">
            <v>3655</v>
          </cell>
          <cell r="I104">
            <v>123810507</v>
          </cell>
          <cell r="J104">
            <v>47956</v>
          </cell>
          <cell r="K104">
            <v>47.22</v>
          </cell>
          <cell r="L104">
            <v>9.6999999999999993</v>
          </cell>
          <cell r="M104">
            <v>-2.6</v>
          </cell>
        </row>
        <row r="105">
          <cell r="A105">
            <v>43067</v>
          </cell>
          <cell r="B105">
            <v>1230</v>
          </cell>
          <cell r="C105">
            <v>1230</v>
          </cell>
          <cell r="D105">
            <v>1209.0999999999999</v>
          </cell>
          <cell r="E105">
            <v>1212.3</v>
          </cell>
          <cell r="F105">
            <v>1215.3949097526599</v>
          </cell>
          <cell r="G105">
            <v>114297</v>
          </cell>
          <cell r="H105">
            <v>3143</v>
          </cell>
          <cell r="I105">
            <v>138915992</v>
          </cell>
          <cell r="J105">
            <v>41856</v>
          </cell>
          <cell r="K105">
            <v>36.619999999999997</v>
          </cell>
          <cell r="L105">
            <v>20.9</v>
          </cell>
          <cell r="M105">
            <v>-17.7</v>
          </cell>
        </row>
        <row r="106">
          <cell r="A106">
            <v>43066</v>
          </cell>
          <cell r="B106">
            <v>1217.55</v>
          </cell>
          <cell r="C106">
            <v>1230</v>
          </cell>
          <cell r="D106">
            <v>1216.3</v>
          </cell>
          <cell r="E106">
            <v>1222.5999999999999</v>
          </cell>
          <cell r="F106">
            <v>1223.4208799957501</v>
          </cell>
          <cell r="G106">
            <v>94205</v>
          </cell>
          <cell r="H106">
            <v>2800</v>
          </cell>
          <cell r="I106">
            <v>115252364</v>
          </cell>
          <cell r="J106">
            <v>28617</v>
          </cell>
          <cell r="K106">
            <v>30.38</v>
          </cell>
          <cell r="L106">
            <v>13.7</v>
          </cell>
          <cell r="M106">
            <v>5.05</v>
          </cell>
        </row>
        <row r="107">
          <cell r="A107">
            <v>43063</v>
          </cell>
          <cell r="B107">
            <v>1216.8</v>
          </cell>
          <cell r="C107">
            <v>1223.7</v>
          </cell>
          <cell r="D107">
            <v>1213.6500000000001</v>
          </cell>
          <cell r="E107">
            <v>1216.3</v>
          </cell>
          <cell r="F107">
            <v>1218.0755473327099</v>
          </cell>
          <cell r="G107">
            <v>126477</v>
          </cell>
          <cell r="H107">
            <v>4407</v>
          </cell>
          <cell r="I107">
            <v>154058541</v>
          </cell>
          <cell r="J107">
            <v>61922</v>
          </cell>
          <cell r="K107">
            <v>48.96</v>
          </cell>
          <cell r="L107">
            <v>10.050000000000001</v>
          </cell>
          <cell r="M107">
            <v>-0.5</v>
          </cell>
        </row>
        <row r="108">
          <cell r="A108">
            <v>43062</v>
          </cell>
          <cell r="B108">
            <v>1217.1500000000001</v>
          </cell>
          <cell r="C108">
            <v>1228.75</v>
          </cell>
          <cell r="D108">
            <v>1211.3499999999999</v>
          </cell>
          <cell r="E108">
            <v>1216.3</v>
          </cell>
          <cell r="F108">
            <v>1220.3496495566801</v>
          </cell>
          <cell r="G108">
            <v>185194</v>
          </cell>
          <cell r="H108">
            <v>5549</v>
          </cell>
          <cell r="I108">
            <v>226001433</v>
          </cell>
          <cell r="J108">
            <v>69812</v>
          </cell>
          <cell r="K108">
            <v>37.700000000000003</v>
          </cell>
          <cell r="L108">
            <v>17.399999999999999</v>
          </cell>
          <cell r="M108">
            <v>-0.85</v>
          </cell>
        </row>
        <row r="109">
          <cell r="A109">
            <v>43061</v>
          </cell>
          <cell r="B109">
            <v>1225</v>
          </cell>
          <cell r="C109">
            <v>1229.9000000000001</v>
          </cell>
          <cell r="D109">
            <v>1215.8</v>
          </cell>
          <cell r="E109">
            <v>1221.25</v>
          </cell>
          <cell r="F109">
            <v>1225.92211302691</v>
          </cell>
          <cell r="G109">
            <v>358481</v>
          </cell>
          <cell r="H109">
            <v>6975</v>
          </cell>
          <cell r="I109">
            <v>439469785</v>
          </cell>
          <cell r="J109">
            <v>83852</v>
          </cell>
          <cell r="K109">
            <v>23.39</v>
          </cell>
          <cell r="L109">
            <v>14.1</v>
          </cell>
          <cell r="M109">
            <v>-3.75</v>
          </cell>
        </row>
        <row r="110">
          <cell r="A110">
            <v>43060</v>
          </cell>
          <cell r="B110">
            <v>1230.05</v>
          </cell>
          <cell r="C110">
            <v>1233.1500000000001</v>
          </cell>
          <cell r="D110">
            <v>1213.55</v>
          </cell>
          <cell r="E110">
            <v>1221.7</v>
          </cell>
          <cell r="F110">
            <v>1223.09548677365</v>
          </cell>
          <cell r="G110">
            <v>99574</v>
          </cell>
          <cell r="H110">
            <v>2786</v>
          </cell>
          <cell r="I110">
            <v>121788510</v>
          </cell>
          <cell r="J110">
            <v>40302</v>
          </cell>
          <cell r="K110">
            <v>40.47</v>
          </cell>
          <cell r="L110">
            <v>19.600000000000001</v>
          </cell>
          <cell r="M110">
            <v>-8.35</v>
          </cell>
        </row>
        <row r="111">
          <cell r="A111">
            <v>43059</v>
          </cell>
          <cell r="B111">
            <v>1240</v>
          </cell>
          <cell r="C111">
            <v>1248.45</v>
          </cell>
          <cell r="D111">
            <v>1225</v>
          </cell>
          <cell r="E111">
            <v>1227.75</v>
          </cell>
          <cell r="F111">
            <v>1234.1472403497701</v>
          </cell>
          <cell r="G111">
            <v>169478</v>
          </cell>
          <cell r="H111">
            <v>5433</v>
          </cell>
          <cell r="I111">
            <v>209160806</v>
          </cell>
          <cell r="J111">
            <v>44834</v>
          </cell>
          <cell r="K111">
            <v>26.45</v>
          </cell>
          <cell r="L111">
            <v>23.45</v>
          </cell>
          <cell r="M111">
            <v>-12.25</v>
          </cell>
        </row>
        <row r="112">
          <cell r="A112">
            <v>43056</v>
          </cell>
          <cell r="B112">
            <v>1229</v>
          </cell>
          <cell r="C112">
            <v>1239.5</v>
          </cell>
          <cell r="D112">
            <v>1215</v>
          </cell>
          <cell r="E112">
            <v>1221.25</v>
          </cell>
          <cell r="F112">
            <v>1231.4655764029999</v>
          </cell>
          <cell r="G112">
            <v>250337</v>
          </cell>
          <cell r="H112">
            <v>6819</v>
          </cell>
          <cell r="I112">
            <v>308281398</v>
          </cell>
          <cell r="J112">
            <v>128717</v>
          </cell>
          <cell r="K112">
            <v>51.42</v>
          </cell>
          <cell r="L112">
            <v>24.5</v>
          </cell>
          <cell r="M112">
            <v>-7.75</v>
          </cell>
        </row>
        <row r="113">
          <cell r="A113">
            <v>43055</v>
          </cell>
          <cell r="B113">
            <v>1218.9000000000001</v>
          </cell>
          <cell r="C113">
            <v>1224</v>
          </cell>
          <cell r="D113">
            <v>1209.25</v>
          </cell>
          <cell r="E113">
            <v>1217.55</v>
          </cell>
          <cell r="F113">
            <v>1216.52756031118</v>
          </cell>
          <cell r="G113">
            <v>81494</v>
          </cell>
          <cell r="H113">
            <v>5807</v>
          </cell>
          <cell r="I113">
            <v>99139697</v>
          </cell>
          <cell r="J113">
            <v>29202</v>
          </cell>
          <cell r="K113">
            <v>35.83</v>
          </cell>
          <cell r="L113">
            <v>14.75</v>
          </cell>
          <cell r="M113">
            <v>-1.35</v>
          </cell>
        </row>
        <row r="114">
          <cell r="A114">
            <v>43054</v>
          </cell>
          <cell r="B114">
            <v>1212</v>
          </cell>
          <cell r="C114">
            <v>1224.75</v>
          </cell>
          <cell r="D114">
            <v>1202</v>
          </cell>
          <cell r="E114">
            <v>1207.8</v>
          </cell>
          <cell r="F114">
            <v>1215.2686355977901</v>
          </cell>
          <cell r="G114">
            <v>122266</v>
          </cell>
          <cell r="H114">
            <v>5772</v>
          </cell>
          <cell r="I114">
            <v>148586035</v>
          </cell>
          <cell r="J114">
            <v>38600</v>
          </cell>
          <cell r="K114">
            <v>31.57</v>
          </cell>
          <cell r="L114">
            <v>22.75</v>
          </cell>
          <cell r="M114">
            <v>-4.2</v>
          </cell>
        </row>
        <row r="115">
          <cell r="A115">
            <v>43053</v>
          </cell>
          <cell r="B115">
            <v>1230.5</v>
          </cell>
          <cell r="C115">
            <v>1236.95</v>
          </cell>
          <cell r="D115">
            <v>1207.1500000000001</v>
          </cell>
          <cell r="E115">
            <v>1209.8499999999999</v>
          </cell>
          <cell r="F115">
            <v>1218.58044293744</v>
          </cell>
          <cell r="G115">
            <v>177542</v>
          </cell>
          <cell r="H115">
            <v>9838</v>
          </cell>
          <cell r="I115">
            <v>216349209</v>
          </cell>
          <cell r="J115">
            <v>77370</v>
          </cell>
          <cell r="K115">
            <v>43.58</v>
          </cell>
          <cell r="L115">
            <v>29.8</v>
          </cell>
          <cell r="M115">
            <v>-20.65</v>
          </cell>
        </row>
        <row r="116">
          <cell r="A116">
            <v>43052</v>
          </cell>
          <cell r="B116">
            <v>1240</v>
          </cell>
          <cell r="C116">
            <v>1260</v>
          </cell>
          <cell r="D116">
            <v>1210.05</v>
          </cell>
          <cell r="E116">
            <v>1240.3499999999999</v>
          </cell>
          <cell r="F116">
            <v>1235.20730351517</v>
          </cell>
          <cell r="G116">
            <v>334606</v>
          </cell>
          <cell r="H116">
            <v>9058</v>
          </cell>
          <cell r="I116">
            <v>413307775</v>
          </cell>
          <cell r="J116">
            <v>87012</v>
          </cell>
          <cell r="K116">
            <v>26</v>
          </cell>
          <cell r="L116">
            <v>49.95</v>
          </cell>
          <cell r="M116">
            <v>0.35</v>
          </cell>
        </row>
        <row r="117">
          <cell r="A117">
            <v>43049</v>
          </cell>
          <cell r="B117">
            <v>1221</v>
          </cell>
          <cell r="C117">
            <v>1274</v>
          </cell>
          <cell r="D117">
            <v>1216.55</v>
          </cell>
          <cell r="E117">
            <v>1264.05</v>
          </cell>
          <cell r="F117">
            <v>1257.6309108810699</v>
          </cell>
          <cell r="G117">
            <v>450948</v>
          </cell>
          <cell r="H117">
            <v>17543</v>
          </cell>
          <cell r="I117">
            <v>567126144</v>
          </cell>
          <cell r="J117">
            <v>162675</v>
          </cell>
          <cell r="K117">
            <v>36.07</v>
          </cell>
          <cell r="L117">
            <v>57.45</v>
          </cell>
          <cell r="M117">
            <v>43.05</v>
          </cell>
        </row>
        <row r="118">
          <cell r="A118">
            <v>43048</v>
          </cell>
          <cell r="B118">
            <v>1219</v>
          </cell>
          <cell r="C118">
            <v>1231</v>
          </cell>
          <cell r="D118">
            <v>1206.5</v>
          </cell>
          <cell r="E118">
            <v>1216.5999999999999</v>
          </cell>
          <cell r="F118">
            <v>1217.6434459643001</v>
          </cell>
          <cell r="G118">
            <v>66234</v>
          </cell>
          <cell r="H118">
            <v>2879</v>
          </cell>
          <cell r="I118">
            <v>80649396</v>
          </cell>
          <cell r="J118">
            <v>24626</v>
          </cell>
          <cell r="K118">
            <v>37.18</v>
          </cell>
          <cell r="L118">
            <v>24.5</v>
          </cell>
          <cell r="M118">
            <v>-2.4</v>
          </cell>
        </row>
        <row r="119">
          <cell r="A119">
            <v>43047</v>
          </cell>
          <cell r="B119">
            <v>1211</v>
          </cell>
          <cell r="C119">
            <v>1224.3</v>
          </cell>
          <cell r="D119">
            <v>1209</v>
          </cell>
          <cell r="E119">
            <v>1218.25</v>
          </cell>
          <cell r="F119">
            <v>1217.96025880055</v>
          </cell>
          <cell r="G119">
            <v>90108</v>
          </cell>
          <cell r="H119">
            <v>2757</v>
          </cell>
          <cell r="I119">
            <v>109747963</v>
          </cell>
          <cell r="J119">
            <v>21476</v>
          </cell>
          <cell r="K119">
            <v>23.83</v>
          </cell>
          <cell r="L119">
            <v>15.3</v>
          </cell>
          <cell r="M119">
            <v>7.25</v>
          </cell>
        </row>
        <row r="120">
          <cell r="A120">
            <v>43046</v>
          </cell>
          <cell r="B120">
            <v>1223</v>
          </cell>
          <cell r="C120">
            <v>1232.25</v>
          </cell>
          <cell r="D120">
            <v>1203.25</v>
          </cell>
          <cell r="E120">
            <v>1210.8</v>
          </cell>
          <cell r="F120">
            <v>1215.8259927875999</v>
          </cell>
          <cell r="G120">
            <v>92341</v>
          </cell>
          <cell r="H120">
            <v>5803</v>
          </cell>
          <cell r="I120">
            <v>112270588</v>
          </cell>
          <cell r="J120">
            <v>28700</v>
          </cell>
          <cell r="K120">
            <v>31.08</v>
          </cell>
          <cell r="L120">
            <v>29</v>
          </cell>
          <cell r="M120">
            <v>-12.2</v>
          </cell>
        </row>
        <row r="121">
          <cell r="A121">
            <v>43045</v>
          </cell>
          <cell r="B121">
            <v>1230</v>
          </cell>
          <cell r="C121">
            <v>1240.4000000000001</v>
          </cell>
          <cell r="D121">
            <v>1217.1500000000001</v>
          </cell>
          <cell r="E121">
            <v>1222.95</v>
          </cell>
          <cell r="F121">
            <v>1230.1467003595999</v>
          </cell>
          <cell r="G121">
            <v>102890</v>
          </cell>
          <cell r="H121">
            <v>4199</v>
          </cell>
          <cell r="I121">
            <v>126569794</v>
          </cell>
          <cell r="J121">
            <v>40350</v>
          </cell>
          <cell r="K121">
            <v>39.22</v>
          </cell>
          <cell r="L121">
            <v>23.25</v>
          </cell>
          <cell r="M121">
            <v>-7.05</v>
          </cell>
        </row>
        <row r="122">
          <cell r="A122">
            <v>43042</v>
          </cell>
          <cell r="B122">
            <v>1211.05</v>
          </cell>
          <cell r="C122">
            <v>1246.95</v>
          </cell>
          <cell r="D122">
            <v>1211</v>
          </cell>
          <cell r="E122">
            <v>1235</v>
          </cell>
          <cell r="F122">
            <v>1226.75600761032</v>
          </cell>
          <cell r="G122">
            <v>145066</v>
          </cell>
          <cell r="H122">
            <v>5248</v>
          </cell>
          <cell r="I122">
            <v>177960587</v>
          </cell>
          <cell r="J122">
            <v>69246</v>
          </cell>
          <cell r="K122">
            <v>47.73</v>
          </cell>
          <cell r="L122">
            <v>35.950000000000003</v>
          </cell>
          <cell r="M122">
            <v>23.95</v>
          </cell>
        </row>
        <row r="123">
          <cell r="A123">
            <v>43041</v>
          </cell>
          <cell r="B123">
            <v>1215</v>
          </cell>
          <cell r="C123">
            <v>1216.45</v>
          </cell>
          <cell r="D123">
            <v>1204</v>
          </cell>
          <cell r="E123">
            <v>1211.05</v>
          </cell>
          <cell r="F123">
            <v>1210.05190814056</v>
          </cell>
          <cell r="G123">
            <v>119095</v>
          </cell>
          <cell r="H123">
            <v>7533</v>
          </cell>
          <cell r="I123">
            <v>144111132</v>
          </cell>
          <cell r="J123">
            <v>47031</v>
          </cell>
          <cell r="K123">
            <v>39.49</v>
          </cell>
          <cell r="L123">
            <v>12.45</v>
          </cell>
          <cell r="M123">
            <v>-3.95</v>
          </cell>
        </row>
        <row r="124">
          <cell r="A124">
            <v>43040</v>
          </cell>
          <cell r="B124">
            <v>1226</v>
          </cell>
          <cell r="C124">
            <v>1237.5</v>
          </cell>
          <cell r="D124">
            <v>1211.1500000000001</v>
          </cell>
          <cell r="E124">
            <v>1215.45</v>
          </cell>
          <cell r="F124">
            <v>1224.73656980791</v>
          </cell>
          <cell r="G124">
            <v>96257</v>
          </cell>
          <cell r="H124">
            <v>4537</v>
          </cell>
          <cell r="I124">
            <v>117889468</v>
          </cell>
          <cell r="J124">
            <v>45766</v>
          </cell>
          <cell r="K124">
            <v>47.55</v>
          </cell>
          <cell r="L124">
            <v>26.35</v>
          </cell>
          <cell r="M124">
            <v>-10.55</v>
          </cell>
        </row>
        <row r="125">
          <cell r="A125">
            <v>43039</v>
          </cell>
          <cell r="B125">
            <v>1235</v>
          </cell>
          <cell r="C125">
            <v>1237.0999999999999</v>
          </cell>
          <cell r="D125">
            <v>1211.3499999999999</v>
          </cell>
          <cell r="E125">
            <v>1220.5999999999999</v>
          </cell>
          <cell r="F125">
            <v>1222.96786872848</v>
          </cell>
          <cell r="G125">
            <v>100494</v>
          </cell>
          <cell r="H125">
            <v>3504</v>
          </cell>
          <cell r="I125">
            <v>122900933</v>
          </cell>
          <cell r="J125">
            <v>34378</v>
          </cell>
          <cell r="K125">
            <v>34.21</v>
          </cell>
          <cell r="L125">
            <v>25.75</v>
          </cell>
          <cell r="M125">
            <v>-14.4</v>
          </cell>
        </row>
        <row r="126">
          <cell r="A126">
            <v>43038</v>
          </cell>
          <cell r="B126">
            <v>1228</v>
          </cell>
          <cell r="C126">
            <v>1240</v>
          </cell>
          <cell r="D126">
            <v>1224.25</v>
          </cell>
          <cell r="E126">
            <v>1236</v>
          </cell>
          <cell r="F126">
            <v>1234.7699873480301</v>
          </cell>
          <cell r="G126">
            <v>90895</v>
          </cell>
          <cell r="H126">
            <v>5319</v>
          </cell>
          <cell r="I126">
            <v>112234418</v>
          </cell>
          <cell r="J126">
            <v>38468</v>
          </cell>
          <cell r="K126">
            <v>42.32</v>
          </cell>
          <cell r="L126">
            <v>15.75</v>
          </cell>
          <cell r="M126">
            <v>8</v>
          </cell>
        </row>
        <row r="127">
          <cell r="A127">
            <v>43035</v>
          </cell>
          <cell r="B127">
            <v>1225.05</v>
          </cell>
          <cell r="C127">
            <v>1241</v>
          </cell>
          <cell r="D127">
            <v>1220.0999999999999</v>
          </cell>
          <cell r="E127">
            <v>1223.5</v>
          </cell>
          <cell r="F127">
            <v>1228.97578396841</v>
          </cell>
          <cell r="G127">
            <v>610133</v>
          </cell>
          <cell r="H127">
            <v>8184</v>
          </cell>
          <cell r="I127">
            <v>749838682</v>
          </cell>
          <cell r="J127">
            <v>486859</v>
          </cell>
          <cell r="K127">
            <v>79.8</v>
          </cell>
          <cell r="L127">
            <v>20.9</v>
          </cell>
          <cell r="M127">
            <v>-1.55</v>
          </cell>
        </row>
        <row r="128">
          <cell r="A128">
            <v>43034</v>
          </cell>
          <cell r="B128">
            <v>1205</v>
          </cell>
          <cell r="C128">
            <v>1243.3499999999999</v>
          </cell>
          <cell r="D128">
            <v>1204.45</v>
          </cell>
          <cell r="E128">
            <v>1224.6500000000001</v>
          </cell>
          <cell r="F128">
            <v>1228.7981999144599</v>
          </cell>
          <cell r="G128">
            <v>257210</v>
          </cell>
          <cell r="H128">
            <v>12076</v>
          </cell>
          <cell r="I128">
            <v>316059185</v>
          </cell>
          <cell r="J128">
            <v>101134</v>
          </cell>
          <cell r="K128">
            <v>39.32</v>
          </cell>
          <cell r="L128">
            <v>38.9</v>
          </cell>
          <cell r="M128">
            <v>19.649999999999999</v>
          </cell>
        </row>
        <row r="129">
          <cell r="A129">
            <v>43033</v>
          </cell>
          <cell r="B129">
            <v>1150</v>
          </cell>
          <cell r="C129">
            <v>1214.9000000000001</v>
          </cell>
          <cell r="D129">
            <v>1150</v>
          </cell>
          <cell r="E129">
            <v>1204.45</v>
          </cell>
          <cell r="F129">
            <v>1195.7987758803899</v>
          </cell>
          <cell r="G129">
            <v>911839</v>
          </cell>
          <cell r="H129">
            <v>16341</v>
          </cell>
          <cell r="I129">
            <v>1090375960</v>
          </cell>
          <cell r="J129">
            <v>190079</v>
          </cell>
          <cell r="K129">
            <v>20.85</v>
          </cell>
          <cell r="L129">
            <v>64.900000000000006</v>
          </cell>
          <cell r="M129">
            <v>54.45</v>
          </cell>
        </row>
        <row r="130">
          <cell r="A130">
            <v>43032</v>
          </cell>
          <cell r="B130">
            <v>1135</v>
          </cell>
          <cell r="C130">
            <v>1142.25</v>
          </cell>
          <cell r="D130">
            <v>1125</v>
          </cell>
          <cell r="E130">
            <v>1140</v>
          </cell>
          <cell r="F130">
            <v>1127.5903602271401</v>
          </cell>
          <cell r="G130">
            <v>415238</v>
          </cell>
          <cell r="H130">
            <v>5173</v>
          </cell>
          <cell r="I130">
            <v>468218366</v>
          </cell>
          <cell r="J130">
            <v>325612</v>
          </cell>
          <cell r="K130">
            <v>78.42</v>
          </cell>
          <cell r="L130">
            <v>17.25</v>
          </cell>
          <cell r="M130">
            <v>5</v>
          </cell>
        </row>
        <row r="131">
          <cell r="A131">
            <v>43031</v>
          </cell>
          <cell r="B131">
            <v>1136.0999999999999</v>
          </cell>
          <cell r="C131">
            <v>1152</v>
          </cell>
          <cell r="D131">
            <v>1124.5</v>
          </cell>
          <cell r="E131">
            <v>1134.8</v>
          </cell>
          <cell r="F131">
            <v>1135.4237421538301</v>
          </cell>
          <cell r="G131">
            <v>101642</v>
          </cell>
          <cell r="H131">
            <v>3566</v>
          </cell>
          <cell r="I131">
            <v>115406740</v>
          </cell>
          <cell r="J131">
            <v>34653</v>
          </cell>
          <cell r="K131">
            <v>34.090000000000003</v>
          </cell>
          <cell r="L131">
            <v>27.5</v>
          </cell>
          <cell r="M131">
            <v>-1.3</v>
          </cell>
        </row>
        <row r="132">
          <cell r="A132">
            <v>43027</v>
          </cell>
          <cell r="B132">
            <v>1149</v>
          </cell>
          <cell r="C132">
            <v>1149.5</v>
          </cell>
          <cell r="D132">
            <v>1137.5999999999999</v>
          </cell>
          <cell r="E132">
            <v>1141</v>
          </cell>
          <cell r="F132">
            <v>1142.2350294799701</v>
          </cell>
          <cell r="G132">
            <v>35787</v>
          </cell>
          <cell r="H132">
            <v>1823</v>
          </cell>
          <cell r="I132">
            <v>40877165</v>
          </cell>
          <cell r="J132">
            <v>24031</v>
          </cell>
          <cell r="K132">
            <v>67.150000000000006</v>
          </cell>
          <cell r="L132">
            <v>11.9</v>
          </cell>
          <cell r="M132">
            <v>-8</v>
          </cell>
        </row>
        <row r="133">
          <cell r="A133">
            <v>43026</v>
          </cell>
          <cell r="B133">
            <v>1150</v>
          </cell>
          <cell r="C133">
            <v>1155.95</v>
          </cell>
          <cell r="D133">
            <v>1138.5</v>
          </cell>
          <cell r="E133">
            <v>1141.2</v>
          </cell>
          <cell r="F133">
            <v>1148.0450272675</v>
          </cell>
          <cell r="G133">
            <v>111488</v>
          </cell>
          <cell r="H133">
            <v>3095</v>
          </cell>
          <cell r="I133">
            <v>127993244</v>
          </cell>
          <cell r="J133">
            <v>34535</v>
          </cell>
          <cell r="K133">
            <v>30.98</v>
          </cell>
          <cell r="L133">
            <v>17.45</v>
          </cell>
          <cell r="M133">
            <v>-8.8000000000000007</v>
          </cell>
        </row>
        <row r="134">
          <cell r="A134">
            <v>43025</v>
          </cell>
          <cell r="B134">
            <v>1145</v>
          </cell>
          <cell r="C134">
            <v>1155.3</v>
          </cell>
          <cell r="D134">
            <v>1143</v>
          </cell>
          <cell r="E134">
            <v>1148.6500000000001</v>
          </cell>
          <cell r="F134">
            <v>1151.12079591783</v>
          </cell>
          <cell r="G134">
            <v>115037</v>
          </cell>
          <cell r="H134">
            <v>2890</v>
          </cell>
          <cell r="I134">
            <v>132421483</v>
          </cell>
          <cell r="J134">
            <v>55423</v>
          </cell>
          <cell r="K134">
            <v>48.18</v>
          </cell>
          <cell r="L134">
            <v>12.3</v>
          </cell>
          <cell r="M134">
            <v>3.65</v>
          </cell>
        </row>
        <row r="135">
          <cell r="A135">
            <v>43024</v>
          </cell>
          <cell r="B135">
            <v>1140</v>
          </cell>
          <cell r="C135">
            <v>1151.75</v>
          </cell>
          <cell r="D135">
            <v>1140</v>
          </cell>
          <cell r="E135">
            <v>1144.8499999999999</v>
          </cell>
          <cell r="F135">
            <v>1145.3220026531999</v>
          </cell>
          <cell r="G135">
            <v>116086</v>
          </cell>
          <cell r="H135">
            <v>2374</v>
          </cell>
          <cell r="I135">
            <v>132955850</v>
          </cell>
          <cell r="J135">
            <v>78086</v>
          </cell>
          <cell r="K135">
            <v>67.27</v>
          </cell>
          <cell r="L135">
            <v>11.75</v>
          </cell>
          <cell r="M135">
            <v>4.8499999999999996</v>
          </cell>
        </row>
        <row r="136">
          <cell r="A136">
            <v>43021</v>
          </cell>
          <cell r="B136">
            <v>1145</v>
          </cell>
          <cell r="C136">
            <v>1150</v>
          </cell>
          <cell r="D136">
            <v>1136.4000000000001</v>
          </cell>
          <cell r="E136">
            <v>1138.5</v>
          </cell>
          <cell r="F136">
            <v>1142.3206213605399</v>
          </cell>
          <cell r="G136">
            <v>117291</v>
          </cell>
          <cell r="H136">
            <v>3889</v>
          </cell>
          <cell r="I136">
            <v>133983928</v>
          </cell>
          <cell r="J136">
            <v>54782</v>
          </cell>
          <cell r="K136">
            <v>46.71</v>
          </cell>
          <cell r="L136">
            <v>13.6</v>
          </cell>
          <cell r="M136">
            <v>-6.5</v>
          </cell>
        </row>
        <row r="137">
          <cell r="A137">
            <v>43020</v>
          </cell>
          <cell r="B137">
            <v>1141</v>
          </cell>
          <cell r="C137">
            <v>1145</v>
          </cell>
          <cell r="D137">
            <v>1135.05</v>
          </cell>
          <cell r="E137">
            <v>1142.6500000000001</v>
          </cell>
          <cell r="F137">
            <v>1140.22756838032</v>
          </cell>
          <cell r="G137">
            <v>59191</v>
          </cell>
          <cell r="H137">
            <v>2060</v>
          </cell>
          <cell r="I137">
            <v>67491210</v>
          </cell>
          <cell r="J137">
            <v>21789</v>
          </cell>
          <cell r="K137">
            <v>36.81</v>
          </cell>
          <cell r="L137">
            <v>9.9499999999999993</v>
          </cell>
          <cell r="M137">
            <v>1.65</v>
          </cell>
        </row>
        <row r="138">
          <cell r="A138">
            <v>43019</v>
          </cell>
          <cell r="B138">
            <v>1156</v>
          </cell>
          <cell r="C138">
            <v>1156</v>
          </cell>
          <cell r="D138">
            <v>1126.8</v>
          </cell>
          <cell r="E138">
            <v>1133.3</v>
          </cell>
          <cell r="F138">
            <v>1143.95978669186</v>
          </cell>
          <cell r="G138">
            <v>440302</v>
          </cell>
          <cell r="H138">
            <v>4101</v>
          </cell>
          <cell r="I138">
            <v>503687782</v>
          </cell>
          <cell r="J138">
            <v>353468</v>
          </cell>
          <cell r="K138">
            <v>80.28</v>
          </cell>
          <cell r="L138">
            <v>29.2</v>
          </cell>
          <cell r="M138">
            <v>-22.7</v>
          </cell>
        </row>
        <row r="139">
          <cell r="A139">
            <v>43018</v>
          </cell>
          <cell r="B139">
            <v>1152</v>
          </cell>
          <cell r="C139">
            <v>1155.0999999999999</v>
          </cell>
          <cell r="D139">
            <v>1140.0999999999999</v>
          </cell>
          <cell r="E139">
            <v>1142.8</v>
          </cell>
          <cell r="F139">
            <v>1145.77676308229</v>
          </cell>
          <cell r="G139">
            <v>142024</v>
          </cell>
          <cell r="H139">
            <v>3506</v>
          </cell>
          <cell r="I139">
            <v>162727799</v>
          </cell>
          <cell r="J139">
            <v>42622</v>
          </cell>
          <cell r="K139">
            <v>30.01</v>
          </cell>
          <cell r="L139">
            <v>15</v>
          </cell>
          <cell r="M139">
            <v>-9.1999999999999993</v>
          </cell>
        </row>
        <row r="140">
          <cell r="A140">
            <v>43017</v>
          </cell>
          <cell r="B140">
            <v>1140</v>
          </cell>
          <cell r="C140">
            <v>1157.9000000000001</v>
          </cell>
          <cell r="D140">
            <v>1138</v>
          </cell>
          <cell r="E140">
            <v>1140.9000000000001</v>
          </cell>
          <cell r="F140">
            <v>1146.7879223367499</v>
          </cell>
          <cell r="G140">
            <v>169089</v>
          </cell>
          <cell r="H140">
            <v>3349</v>
          </cell>
          <cell r="I140">
            <v>193909223</v>
          </cell>
          <cell r="J140">
            <v>93950</v>
          </cell>
          <cell r="K140">
            <v>55.56</v>
          </cell>
          <cell r="L140">
            <v>19.899999999999999</v>
          </cell>
          <cell r="M140">
            <v>0.9</v>
          </cell>
        </row>
        <row r="141">
          <cell r="A141">
            <v>43014</v>
          </cell>
          <cell r="B141">
            <v>1132.25</v>
          </cell>
          <cell r="C141">
            <v>1144.55</v>
          </cell>
          <cell r="D141">
            <v>1132.25</v>
          </cell>
          <cell r="E141">
            <v>1142.45</v>
          </cell>
          <cell r="F141">
            <v>1141.1372684581199</v>
          </cell>
          <cell r="G141">
            <v>76660</v>
          </cell>
          <cell r="H141">
            <v>2614</v>
          </cell>
          <cell r="I141">
            <v>87479583</v>
          </cell>
          <cell r="J141">
            <v>32558</v>
          </cell>
          <cell r="K141">
            <v>42.47</v>
          </cell>
          <cell r="L141">
            <v>12.3</v>
          </cell>
          <cell r="M141">
            <v>10.199999999999999</v>
          </cell>
        </row>
        <row r="142">
          <cell r="A142">
            <v>43013</v>
          </cell>
          <cell r="B142">
            <v>1138</v>
          </cell>
          <cell r="C142">
            <v>1144.95</v>
          </cell>
          <cell r="D142">
            <v>1129</v>
          </cell>
          <cell r="E142">
            <v>1132.0999999999999</v>
          </cell>
          <cell r="F142">
            <v>1133.18812729774</v>
          </cell>
          <cell r="G142">
            <v>88674</v>
          </cell>
          <cell r="H142">
            <v>3141</v>
          </cell>
          <cell r="I142">
            <v>100484324</v>
          </cell>
          <cell r="J142">
            <v>29845</v>
          </cell>
          <cell r="K142">
            <v>33.659999999999997</v>
          </cell>
          <cell r="L142">
            <v>15.95</v>
          </cell>
          <cell r="M142">
            <v>-5.9</v>
          </cell>
        </row>
        <row r="143">
          <cell r="A143">
            <v>43012</v>
          </cell>
          <cell r="B143">
            <v>1135</v>
          </cell>
          <cell r="C143">
            <v>1143.4000000000001</v>
          </cell>
          <cell r="D143">
            <v>1135</v>
          </cell>
          <cell r="E143">
            <v>1137.8499999999999</v>
          </cell>
          <cell r="F143">
            <v>1139.43967624531</v>
          </cell>
          <cell r="G143">
            <v>110454</v>
          </cell>
          <cell r="H143">
            <v>2811</v>
          </cell>
          <cell r="I143">
            <v>125855670</v>
          </cell>
          <cell r="J143">
            <v>29066</v>
          </cell>
          <cell r="K143">
            <v>26.32</v>
          </cell>
          <cell r="L143">
            <v>8.4</v>
          </cell>
          <cell r="M143">
            <v>2.85</v>
          </cell>
        </row>
        <row r="144">
          <cell r="A144">
            <v>43011</v>
          </cell>
          <cell r="B144">
            <v>1150.2</v>
          </cell>
          <cell r="C144">
            <v>1156</v>
          </cell>
          <cell r="D144">
            <v>1128.25</v>
          </cell>
          <cell r="E144">
            <v>1134.3499999999999</v>
          </cell>
          <cell r="F144">
            <v>1137.64823473057</v>
          </cell>
          <cell r="G144">
            <v>148221</v>
          </cell>
          <cell r="H144">
            <v>6522</v>
          </cell>
          <cell r="I144">
            <v>168623359</v>
          </cell>
          <cell r="J144">
            <v>50210</v>
          </cell>
          <cell r="K144">
            <v>33.880000000000003</v>
          </cell>
          <cell r="L144">
            <v>27.75</v>
          </cell>
          <cell r="M144">
            <v>-15.85</v>
          </cell>
        </row>
        <row r="145">
          <cell r="A145">
            <v>43007</v>
          </cell>
          <cell r="B145">
            <v>1144.9000000000001</v>
          </cell>
          <cell r="C145">
            <v>1154.05</v>
          </cell>
          <cell r="D145">
            <v>1132.5</v>
          </cell>
          <cell r="E145">
            <v>1141.2</v>
          </cell>
          <cell r="F145">
            <v>1143.88304130651</v>
          </cell>
          <cell r="G145">
            <v>205004</v>
          </cell>
          <cell r="H145">
            <v>5918</v>
          </cell>
          <cell r="I145">
            <v>234500599</v>
          </cell>
          <cell r="J145">
            <v>45225</v>
          </cell>
          <cell r="K145">
            <v>22.06</v>
          </cell>
          <cell r="L145">
            <v>21.55</v>
          </cell>
          <cell r="M145">
            <v>-3.7</v>
          </cell>
        </row>
        <row r="146">
          <cell r="A146">
            <v>43006</v>
          </cell>
          <cell r="B146">
            <v>1141</v>
          </cell>
          <cell r="C146">
            <v>1145</v>
          </cell>
          <cell r="D146">
            <v>1129.25</v>
          </cell>
          <cell r="E146">
            <v>1132.8499999999999</v>
          </cell>
          <cell r="F146">
            <v>1135.86981804421</v>
          </cell>
          <cell r="G146">
            <v>158555</v>
          </cell>
          <cell r="H146">
            <v>5435</v>
          </cell>
          <cell r="I146">
            <v>180097839</v>
          </cell>
          <cell r="J146">
            <v>41469</v>
          </cell>
          <cell r="K146">
            <v>26.15</v>
          </cell>
          <cell r="L146">
            <v>15.75</v>
          </cell>
          <cell r="M146">
            <v>-8.15</v>
          </cell>
        </row>
        <row r="147">
          <cell r="A147">
            <v>43005</v>
          </cell>
          <cell r="B147">
            <v>1166</v>
          </cell>
          <cell r="C147">
            <v>1171.1500000000001</v>
          </cell>
          <cell r="D147">
            <v>1131.2</v>
          </cell>
          <cell r="E147">
            <v>1139.05</v>
          </cell>
          <cell r="F147">
            <v>1146.81834735652</v>
          </cell>
          <cell r="G147">
            <v>350372</v>
          </cell>
          <cell r="H147">
            <v>8459</v>
          </cell>
          <cell r="I147">
            <v>401813038</v>
          </cell>
          <cell r="J147">
            <v>175664</v>
          </cell>
          <cell r="K147">
            <v>50.14</v>
          </cell>
          <cell r="L147">
            <v>39.950000000000003</v>
          </cell>
          <cell r="M147">
            <v>-26.95</v>
          </cell>
        </row>
        <row r="148">
          <cell r="A148">
            <v>43004</v>
          </cell>
          <cell r="B148">
            <v>1162</v>
          </cell>
          <cell r="C148">
            <v>1171</v>
          </cell>
          <cell r="D148">
            <v>1153.55</v>
          </cell>
          <cell r="E148">
            <v>1159.8499999999999</v>
          </cell>
          <cell r="F148">
            <v>1162.68455682236</v>
          </cell>
          <cell r="G148">
            <v>271900</v>
          </cell>
          <cell r="H148">
            <v>8654</v>
          </cell>
          <cell r="I148">
            <v>316133931</v>
          </cell>
          <cell r="J148">
            <v>113453</v>
          </cell>
          <cell r="K148">
            <v>41.73</v>
          </cell>
          <cell r="L148">
            <v>17.45</v>
          </cell>
          <cell r="M148">
            <v>-2.15</v>
          </cell>
        </row>
        <row r="149">
          <cell r="A149">
            <v>43003</v>
          </cell>
          <cell r="B149">
            <v>1188.5999999999999</v>
          </cell>
          <cell r="C149">
            <v>1188.5999999999999</v>
          </cell>
          <cell r="D149">
            <v>1145</v>
          </cell>
          <cell r="E149">
            <v>1164.6500000000001</v>
          </cell>
          <cell r="F149">
            <v>1158.7315898059401</v>
          </cell>
          <cell r="G149">
            <v>417812</v>
          </cell>
          <cell r="H149">
            <v>10819</v>
          </cell>
          <cell r="I149">
            <v>484131963</v>
          </cell>
          <cell r="J149">
            <v>166567</v>
          </cell>
          <cell r="K149">
            <v>39.869999999999997</v>
          </cell>
          <cell r="L149">
            <v>43.6</v>
          </cell>
          <cell r="M149">
            <v>-23.95</v>
          </cell>
        </row>
        <row r="150">
          <cell r="A150">
            <v>43000</v>
          </cell>
          <cell r="B150">
            <v>1228</v>
          </cell>
          <cell r="C150">
            <v>1228</v>
          </cell>
          <cell r="D150">
            <v>1176.8</v>
          </cell>
          <cell r="E150">
            <v>1184.9000000000001</v>
          </cell>
          <cell r="F150">
            <v>1200.3507160807501</v>
          </cell>
          <cell r="G150">
            <v>214082</v>
          </cell>
          <cell r="H150">
            <v>7815</v>
          </cell>
          <cell r="I150">
            <v>256973482</v>
          </cell>
          <cell r="J150">
            <v>81980</v>
          </cell>
          <cell r="K150">
            <v>38.29</v>
          </cell>
          <cell r="L150">
            <v>51.2</v>
          </cell>
          <cell r="M150">
            <v>-43.1</v>
          </cell>
        </row>
        <row r="151">
          <cell r="A151">
            <v>42999</v>
          </cell>
          <cell r="B151">
            <v>1236</v>
          </cell>
          <cell r="C151">
            <v>1241.1500000000001</v>
          </cell>
          <cell r="D151">
            <v>1209.95</v>
          </cell>
          <cell r="E151">
            <v>1227.75</v>
          </cell>
          <cell r="F151">
            <v>1222.9431397746901</v>
          </cell>
          <cell r="G151">
            <v>192982</v>
          </cell>
          <cell r="H151">
            <v>6762</v>
          </cell>
          <cell r="I151">
            <v>236006013</v>
          </cell>
          <cell r="J151">
            <v>60891</v>
          </cell>
          <cell r="K151">
            <v>31.55</v>
          </cell>
          <cell r="L151">
            <v>31.2</v>
          </cell>
          <cell r="M151">
            <v>-8.25</v>
          </cell>
        </row>
        <row r="152">
          <cell r="A152">
            <v>42998</v>
          </cell>
          <cell r="B152">
            <v>1229.95</v>
          </cell>
          <cell r="C152">
            <v>1249.95</v>
          </cell>
          <cell r="D152">
            <v>1229.95</v>
          </cell>
          <cell r="E152">
            <v>1235.2</v>
          </cell>
          <cell r="F152">
            <v>1240.1885298877701</v>
          </cell>
          <cell r="G152">
            <v>187217</v>
          </cell>
          <cell r="H152">
            <v>4329</v>
          </cell>
          <cell r="I152">
            <v>232184376</v>
          </cell>
          <cell r="J152">
            <v>37906</v>
          </cell>
          <cell r="K152">
            <v>20.25</v>
          </cell>
          <cell r="L152">
            <v>20</v>
          </cell>
          <cell r="M152">
            <v>5.25</v>
          </cell>
        </row>
        <row r="153">
          <cell r="A153">
            <v>42997</v>
          </cell>
          <cell r="B153">
            <v>1239.8</v>
          </cell>
          <cell r="C153">
            <v>1239.8</v>
          </cell>
          <cell r="D153">
            <v>1221.5</v>
          </cell>
          <cell r="E153">
            <v>1226.4000000000001</v>
          </cell>
          <cell r="F153">
            <v>1229.11919534658</v>
          </cell>
          <cell r="G153">
            <v>165040</v>
          </cell>
          <cell r="H153">
            <v>3537</v>
          </cell>
          <cell r="I153">
            <v>202853832</v>
          </cell>
          <cell r="J153">
            <v>31314</v>
          </cell>
          <cell r="K153">
            <v>18.97</v>
          </cell>
          <cell r="L153">
            <v>18.3</v>
          </cell>
          <cell r="M153">
            <v>-13.4</v>
          </cell>
        </row>
        <row r="154">
          <cell r="A154">
            <v>42996</v>
          </cell>
          <cell r="B154">
            <v>1213.05</v>
          </cell>
          <cell r="C154">
            <v>1245.45</v>
          </cell>
          <cell r="D154">
            <v>1213.05</v>
          </cell>
          <cell r="E154">
            <v>1237.8</v>
          </cell>
          <cell r="F154">
            <v>1240.3628056632499</v>
          </cell>
          <cell r="G154">
            <v>283441</v>
          </cell>
          <cell r="H154">
            <v>10273</v>
          </cell>
          <cell r="I154">
            <v>351569674</v>
          </cell>
          <cell r="J154">
            <v>110043</v>
          </cell>
          <cell r="K154">
            <v>38.82</v>
          </cell>
          <cell r="L154">
            <v>32.4</v>
          </cell>
          <cell r="M154">
            <v>24.75</v>
          </cell>
        </row>
        <row r="155">
          <cell r="A155">
            <v>42993</v>
          </cell>
          <cell r="B155">
            <v>1214</v>
          </cell>
          <cell r="C155">
            <v>1221</v>
          </cell>
          <cell r="D155">
            <v>1200.3</v>
          </cell>
          <cell r="E155">
            <v>1212.45</v>
          </cell>
          <cell r="F155">
            <v>1210.5862824880101</v>
          </cell>
          <cell r="G155">
            <v>190224</v>
          </cell>
          <cell r="H155">
            <v>4402</v>
          </cell>
          <cell r="I155">
            <v>230282565</v>
          </cell>
          <cell r="J155">
            <v>28497</v>
          </cell>
          <cell r="K155">
            <v>14.98</v>
          </cell>
          <cell r="L155">
            <v>20.7</v>
          </cell>
          <cell r="M155">
            <v>-1.55</v>
          </cell>
        </row>
        <row r="156">
          <cell r="A156">
            <v>42992</v>
          </cell>
          <cell r="B156">
            <v>1223.9000000000001</v>
          </cell>
          <cell r="C156">
            <v>1233</v>
          </cell>
          <cell r="D156">
            <v>1211.6500000000001</v>
          </cell>
          <cell r="E156">
            <v>1214.7</v>
          </cell>
          <cell r="F156">
            <v>1221.72550508069</v>
          </cell>
          <cell r="G156">
            <v>167300</v>
          </cell>
          <cell r="H156">
            <v>3680</v>
          </cell>
          <cell r="I156">
            <v>204394677</v>
          </cell>
          <cell r="J156">
            <v>47769</v>
          </cell>
          <cell r="K156">
            <v>28.55</v>
          </cell>
          <cell r="L156">
            <v>21.35</v>
          </cell>
          <cell r="M156">
            <v>-9.1999999999999993</v>
          </cell>
        </row>
        <row r="157">
          <cell r="A157">
            <v>42991</v>
          </cell>
          <cell r="B157">
            <v>1216</v>
          </cell>
          <cell r="C157">
            <v>1228</v>
          </cell>
          <cell r="D157">
            <v>1207.55</v>
          </cell>
          <cell r="E157">
            <v>1222.75</v>
          </cell>
          <cell r="F157">
            <v>1218.0346512287599</v>
          </cell>
          <cell r="G157">
            <v>190354</v>
          </cell>
          <cell r="H157">
            <v>7143</v>
          </cell>
          <cell r="I157">
            <v>231857768</v>
          </cell>
          <cell r="J157">
            <v>64453</v>
          </cell>
          <cell r="K157">
            <v>33.86</v>
          </cell>
          <cell r="L157">
            <v>20.45</v>
          </cell>
          <cell r="M157">
            <v>6.75</v>
          </cell>
        </row>
        <row r="158">
          <cell r="A158">
            <v>42990</v>
          </cell>
          <cell r="B158">
            <v>1220</v>
          </cell>
          <cell r="C158">
            <v>1231.95</v>
          </cell>
          <cell r="D158">
            <v>1219</v>
          </cell>
          <cell r="E158">
            <v>1228.3499999999999</v>
          </cell>
          <cell r="F158">
            <v>1226.1986289512799</v>
          </cell>
          <cell r="G158">
            <v>173298</v>
          </cell>
          <cell r="H158">
            <v>5026</v>
          </cell>
          <cell r="I158">
            <v>212497770</v>
          </cell>
          <cell r="J158">
            <v>80378</v>
          </cell>
          <cell r="K158">
            <v>46.38</v>
          </cell>
          <cell r="L158">
            <v>12.95</v>
          </cell>
          <cell r="M158">
            <v>8.35</v>
          </cell>
        </row>
        <row r="159">
          <cell r="A159">
            <v>42989</v>
          </cell>
          <cell r="B159">
            <v>1178.1500000000001</v>
          </cell>
          <cell r="C159">
            <v>1219.6500000000001</v>
          </cell>
          <cell r="D159">
            <v>1178.1500000000001</v>
          </cell>
          <cell r="E159">
            <v>1216.9000000000001</v>
          </cell>
          <cell r="F159">
            <v>1204.48758432202</v>
          </cell>
          <cell r="G159">
            <v>316495</v>
          </cell>
          <cell r="H159">
            <v>10314</v>
          </cell>
          <cell r="I159">
            <v>381214298</v>
          </cell>
          <cell r="J159">
            <v>134986</v>
          </cell>
          <cell r="K159">
            <v>42.65</v>
          </cell>
          <cell r="L159">
            <v>41.5</v>
          </cell>
          <cell r="M159">
            <v>38.75</v>
          </cell>
        </row>
        <row r="160">
          <cell r="A160">
            <v>42986</v>
          </cell>
          <cell r="B160">
            <v>1132</v>
          </cell>
          <cell r="C160">
            <v>1182</v>
          </cell>
          <cell r="D160">
            <v>1132</v>
          </cell>
          <cell r="E160">
            <v>1172.3</v>
          </cell>
          <cell r="F160">
            <v>1167.4350590210099</v>
          </cell>
          <cell r="G160">
            <v>335982</v>
          </cell>
          <cell r="H160">
            <v>13939</v>
          </cell>
          <cell r="I160">
            <v>392237166</v>
          </cell>
          <cell r="J160">
            <v>131355</v>
          </cell>
          <cell r="K160">
            <v>39.1</v>
          </cell>
          <cell r="L160">
            <v>50</v>
          </cell>
          <cell r="M160">
            <v>40.299999999999997</v>
          </cell>
        </row>
        <row r="161">
          <cell r="A161">
            <v>42985</v>
          </cell>
          <cell r="B161">
            <v>1120.05</v>
          </cell>
          <cell r="C161">
            <v>1132</v>
          </cell>
          <cell r="D161">
            <v>1119.0999999999999</v>
          </cell>
          <cell r="E161">
            <v>1126.5</v>
          </cell>
          <cell r="F161">
            <v>1125.32375271149</v>
          </cell>
          <cell r="G161">
            <v>68228</v>
          </cell>
          <cell r="H161">
            <v>2176</v>
          </cell>
          <cell r="I161">
            <v>76778589</v>
          </cell>
          <cell r="J161">
            <v>24937</v>
          </cell>
          <cell r="K161">
            <v>36.549999999999997</v>
          </cell>
          <cell r="L161">
            <v>12.9</v>
          </cell>
          <cell r="M161">
            <v>6.45</v>
          </cell>
        </row>
        <row r="162">
          <cell r="A162">
            <v>42984</v>
          </cell>
          <cell r="B162">
            <v>1124.7</v>
          </cell>
          <cell r="C162">
            <v>1126.5999999999999</v>
          </cell>
          <cell r="D162">
            <v>1116.45</v>
          </cell>
          <cell r="E162">
            <v>1117.95</v>
          </cell>
          <cell r="F162">
            <v>1121.2332177727401</v>
          </cell>
          <cell r="G162">
            <v>141340</v>
          </cell>
          <cell r="H162">
            <v>3745</v>
          </cell>
          <cell r="I162">
            <v>158475103</v>
          </cell>
          <cell r="J162">
            <v>71238</v>
          </cell>
          <cell r="K162">
            <v>50.4</v>
          </cell>
          <cell r="L162">
            <v>10.15</v>
          </cell>
          <cell r="M162">
            <v>-6.75</v>
          </cell>
        </row>
        <row r="163">
          <cell r="A163">
            <v>42983</v>
          </cell>
          <cell r="B163">
            <v>1130</v>
          </cell>
          <cell r="C163">
            <v>1137.9000000000001</v>
          </cell>
          <cell r="D163">
            <v>1123.5</v>
          </cell>
          <cell r="E163">
            <v>1129</v>
          </cell>
          <cell r="F163">
            <v>1130.87252413596</v>
          </cell>
          <cell r="G163">
            <v>84314</v>
          </cell>
          <cell r="H163">
            <v>3718</v>
          </cell>
          <cell r="I163">
            <v>95348386</v>
          </cell>
          <cell r="J163">
            <v>32015</v>
          </cell>
          <cell r="K163">
            <v>37.97</v>
          </cell>
          <cell r="L163">
            <v>14.4</v>
          </cell>
          <cell r="M163">
            <v>-1</v>
          </cell>
        </row>
        <row r="164">
          <cell r="A164">
            <v>42982</v>
          </cell>
          <cell r="B164">
            <v>1139.7</v>
          </cell>
          <cell r="C164">
            <v>1139.7</v>
          </cell>
          <cell r="D164">
            <v>1122.5</v>
          </cell>
          <cell r="E164">
            <v>1129.95</v>
          </cell>
          <cell r="F164">
            <v>1130.8391623745499</v>
          </cell>
          <cell r="G164">
            <v>109309</v>
          </cell>
          <cell r="H164">
            <v>3024</v>
          </cell>
          <cell r="I164">
            <v>123610898</v>
          </cell>
          <cell r="J164">
            <v>31268</v>
          </cell>
          <cell r="K164">
            <v>28.61</v>
          </cell>
          <cell r="L164">
            <v>17.2</v>
          </cell>
          <cell r="M164">
            <v>-9.75</v>
          </cell>
        </row>
        <row r="165">
          <cell r="A165">
            <v>42979</v>
          </cell>
          <cell r="B165">
            <v>1137</v>
          </cell>
          <cell r="C165">
            <v>1143.9000000000001</v>
          </cell>
          <cell r="D165">
            <v>1132.3</v>
          </cell>
          <cell r="E165">
            <v>1139.7</v>
          </cell>
          <cell r="F165">
            <v>1138.7768376383999</v>
          </cell>
          <cell r="G165">
            <v>116413</v>
          </cell>
          <cell r="H165">
            <v>3405</v>
          </cell>
          <cell r="I165">
            <v>132568428</v>
          </cell>
          <cell r="J165">
            <v>45712</v>
          </cell>
          <cell r="K165">
            <v>39.270000000000003</v>
          </cell>
          <cell r="L165">
            <v>11.6</v>
          </cell>
          <cell r="M165">
            <v>2.7</v>
          </cell>
        </row>
        <row r="166">
          <cell r="A166">
            <v>42978</v>
          </cell>
          <cell r="B166">
            <v>1140</v>
          </cell>
          <cell r="C166">
            <v>1146</v>
          </cell>
          <cell r="D166">
            <v>1128.5999999999999</v>
          </cell>
          <cell r="E166">
            <v>1136</v>
          </cell>
          <cell r="F166">
            <v>1134.4383243336499</v>
          </cell>
          <cell r="G166">
            <v>272417</v>
          </cell>
          <cell r="H166">
            <v>4235</v>
          </cell>
          <cell r="I166">
            <v>309040285</v>
          </cell>
          <cell r="J166">
            <v>141535</v>
          </cell>
          <cell r="K166">
            <v>51.96</v>
          </cell>
          <cell r="L166">
            <v>17.399999999999999</v>
          </cell>
          <cell r="M166">
            <v>-4</v>
          </cell>
        </row>
        <row r="167">
          <cell r="A167">
            <v>42977</v>
          </cell>
          <cell r="B167">
            <v>1133.0999999999999</v>
          </cell>
          <cell r="C167">
            <v>1145.95</v>
          </cell>
          <cell r="D167">
            <v>1133.0999999999999</v>
          </cell>
          <cell r="E167">
            <v>1139.9000000000001</v>
          </cell>
          <cell r="F167">
            <v>1141.64319441884</v>
          </cell>
          <cell r="G167">
            <v>70523</v>
          </cell>
          <cell r="H167">
            <v>3769</v>
          </cell>
          <cell r="I167">
            <v>80512103</v>
          </cell>
          <cell r="J167">
            <v>34594</v>
          </cell>
          <cell r="K167">
            <v>49.05</v>
          </cell>
          <cell r="L167">
            <v>12.85</v>
          </cell>
          <cell r="M167">
            <v>6.8</v>
          </cell>
        </row>
        <row r="168">
          <cell r="A168">
            <v>42976</v>
          </cell>
          <cell r="B168">
            <v>1132</v>
          </cell>
          <cell r="C168">
            <v>1138.5</v>
          </cell>
          <cell r="D168">
            <v>1125.05</v>
          </cell>
          <cell r="E168">
            <v>1130.2</v>
          </cell>
          <cell r="F168">
            <v>1130.8281659552099</v>
          </cell>
          <cell r="G168">
            <v>80118</v>
          </cell>
          <cell r="H168">
            <v>2588</v>
          </cell>
          <cell r="I168">
            <v>90599691</v>
          </cell>
          <cell r="J168">
            <v>30184</v>
          </cell>
          <cell r="K168">
            <v>37.67</v>
          </cell>
          <cell r="L168">
            <v>13.45</v>
          </cell>
          <cell r="M168">
            <v>-1.8</v>
          </cell>
        </row>
        <row r="169">
          <cell r="A169">
            <v>42975</v>
          </cell>
          <cell r="B169">
            <v>1133</v>
          </cell>
          <cell r="C169">
            <v>1154.4000000000001</v>
          </cell>
          <cell r="D169">
            <v>1129.3</v>
          </cell>
          <cell r="E169">
            <v>1140.6500000000001</v>
          </cell>
          <cell r="F169">
            <v>1144.85037535886</v>
          </cell>
          <cell r="G169">
            <v>177297</v>
          </cell>
          <cell r="H169">
            <v>9492</v>
          </cell>
          <cell r="I169">
            <v>202978537</v>
          </cell>
          <cell r="J169">
            <v>90103</v>
          </cell>
          <cell r="K169">
            <v>50.82</v>
          </cell>
          <cell r="L169">
            <v>25.1</v>
          </cell>
          <cell r="M169">
            <v>7.65</v>
          </cell>
        </row>
        <row r="170">
          <cell r="A170">
            <v>42971</v>
          </cell>
          <cell r="B170">
            <v>1129.95</v>
          </cell>
          <cell r="C170">
            <v>1134.95</v>
          </cell>
          <cell r="D170">
            <v>1125.8</v>
          </cell>
          <cell r="E170">
            <v>1131.3</v>
          </cell>
          <cell r="F170">
            <v>1130.64224708438</v>
          </cell>
          <cell r="G170">
            <v>80086</v>
          </cell>
          <cell r="H170">
            <v>2511</v>
          </cell>
          <cell r="I170">
            <v>90548615</v>
          </cell>
          <cell r="J170">
            <v>31585</v>
          </cell>
          <cell r="K170">
            <v>39.44</v>
          </cell>
          <cell r="L170">
            <v>9.15</v>
          </cell>
          <cell r="M170">
            <v>1.35</v>
          </cell>
        </row>
        <row r="171">
          <cell r="A171">
            <v>42970</v>
          </cell>
          <cell r="B171">
            <v>1127.7</v>
          </cell>
          <cell r="C171">
            <v>1128.55</v>
          </cell>
          <cell r="D171">
            <v>1115.8</v>
          </cell>
          <cell r="E171">
            <v>1124.4000000000001</v>
          </cell>
          <cell r="F171">
            <v>1122.47836512149</v>
          </cell>
          <cell r="G171">
            <v>292352</v>
          </cell>
          <cell r="H171">
            <v>3658</v>
          </cell>
          <cell r="I171">
            <v>328158795</v>
          </cell>
          <cell r="J171">
            <v>233578</v>
          </cell>
          <cell r="K171">
            <v>79.900000000000006</v>
          </cell>
          <cell r="L171">
            <v>12.75</v>
          </cell>
          <cell r="M171">
            <v>-3.3</v>
          </cell>
        </row>
        <row r="172">
          <cell r="A172">
            <v>42969</v>
          </cell>
          <cell r="B172">
            <v>1136</v>
          </cell>
          <cell r="C172">
            <v>1136.5</v>
          </cell>
          <cell r="D172">
            <v>1114.55</v>
          </cell>
          <cell r="E172">
            <v>1119.25</v>
          </cell>
          <cell r="F172">
            <v>1126.6950075310599</v>
          </cell>
          <cell r="G172">
            <v>63736</v>
          </cell>
          <cell r="H172">
            <v>2833</v>
          </cell>
          <cell r="I172">
            <v>71811033</v>
          </cell>
          <cell r="J172">
            <v>27693</v>
          </cell>
          <cell r="K172">
            <v>43.45</v>
          </cell>
          <cell r="L172">
            <v>21.95</v>
          </cell>
          <cell r="M172">
            <v>-16.75</v>
          </cell>
        </row>
        <row r="173">
          <cell r="A173">
            <v>42968</v>
          </cell>
          <cell r="B173">
            <v>1131.05</v>
          </cell>
          <cell r="C173">
            <v>1138.45</v>
          </cell>
          <cell r="D173">
            <v>1123.3499999999999</v>
          </cell>
          <cell r="E173">
            <v>1126.5</v>
          </cell>
          <cell r="F173">
            <v>1131.3514999026499</v>
          </cell>
          <cell r="G173">
            <v>66771</v>
          </cell>
          <cell r="H173">
            <v>2715</v>
          </cell>
          <cell r="I173">
            <v>75541471</v>
          </cell>
          <cell r="J173">
            <v>23624</v>
          </cell>
          <cell r="K173">
            <v>35.380000000000003</v>
          </cell>
          <cell r="L173">
            <v>15.1</v>
          </cell>
          <cell r="M173">
            <v>-4.55</v>
          </cell>
        </row>
        <row r="174">
          <cell r="A174">
            <v>42965</v>
          </cell>
          <cell r="B174">
            <v>1134.95</v>
          </cell>
          <cell r="C174">
            <v>1137.5</v>
          </cell>
          <cell r="D174">
            <v>1124.1500000000001</v>
          </cell>
          <cell r="E174">
            <v>1131</v>
          </cell>
          <cell r="F174">
            <v>1131.4477907692301</v>
          </cell>
          <cell r="G174">
            <v>81250</v>
          </cell>
          <cell r="H174">
            <v>2640</v>
          </cell>
          <cell r="I174">
            <v>91930133</v>
          </cell>
          <cell r="J174">
            <v>29439</v>
          </cell>
          <cell r="K174">
            <v>36.229999999999997</v>
          </cell>
          <cell r="L174">
            <v>13.35</v>
          </cell>
          <cell r="M174">
            <v>-3.95</v>
          </cell>
        </row>
        <row r="175">
          <cell r="A175">
            <v>42964</v>
          </cell>
          <cell r="B175">
            <v>1142</v>
          </cell>
          <cell r="C175">
            <v>1156.1500000000001</v>
          </cell>
          <cell r="D175">
            <v>1130.9000000000001</v>
          </cell>
          <cell r="E175">
            <v>1133.05</v>
          </cell>
          <cell r="F175">
            <v>1141.17629360614</v>
          </cell>
          <cell r="G175">
            <v>263237</v>
          </cell>
          <cell r="H175">
            <v>4488</v>
          </cell>
          <cell r="I175">
            <v>300399824</v>
          </cell>
          <cell r="J175">
            <v>30154</v>
          </cell>
          <cell r="K175">
            <v>11.46</v>
          </cell>
          <cell r="L175">
            <v>25.25</v>
          </cell>
          <cell r="M175">
            <v>-8.9499999999999993</v>
          </cell>
        </row>
        <row r="176">
          <cell r="A176">
            <v>42963</v>
          </cell>
          <cell r="B176">
            <v>1146.5999999999999</v>
          </cell>
          <cell r="C176">
            <v>1152.2</v>
          </cell>
          <cell r="D176">
            <v>1123.55</v>
          </cell>
          <cell r="E176">
            <v>1141.6500000000001</v>
          </cell>
          <cell r="F176">
            <v>1136.4805918137499</v>
          </cell>
          <cell r="G176">
            <v>467174</v>
          </cell>
          <cell r="H176">
            <v>6136</v>
          </cell>
          <cell r="I176">
            <v>530934184</v>
          </cell>
          <cell r="J176">
            <v>82530</v>
          </cell>
          <cell r="K176">
            <v>17.670000000000002</v>
          </cell>
          <cell r="L176">
            <v>28.65</v>
          </cell>
          <cell r="M176">
            <v>-4.95</v>
          </cell>
        </row>
        <row r="177">
          <cell r="A177">
            <v>42961</v>
          </cell>
          <cell r="B177">
            <v>1145</v>
          </cell>
          <cell r="C177">
            <v>1152.4000000000001</v>
          </cell>
          <cell r="D177">
            <v>1120</v>
          </cell>
          <cell r="E177">
            <v>1146.5999999999999</v>
          </cell>
          <cell r="F177">
            <v>1135.46324201894</v>
          </cell>
          <cell r="G177">
            <v>162917</v>
          </cell>
          <cell r="H177">
            <v>9764</v>
          </cell>
          <cell r="I177">
            <v>184986265</v>
          </cell>
          <cell r="J177">
            <v>64892</v>
          </cell>
          <cell r="K177">
            <v>39.83</v>
          </cell>
          <cell r="L177">
            <v>32.4</v>
          </cell>
          <cell r="M177">
            <v>1.6</v>
          </cell>
        </row>
        <row r="178">
          <cell r="A178">
            <v>42958</v>
          </cell>
          <cell r="B178">
            <v>1150.5</v>
          </cell>
          <cell r="C178">
            <v>1150.5</v>
          </cell>
          <cell r="D178">
            <v>1127.05</v>
          </cell>
          <cell r="E178">
            <v>1132.8</v>
          </cell>
          <cell r="F178">
            <v>1131.7315940388901</v>
          </cell>
          <cell r="G178">
            <v>339333</v>
          </cell>
          <cell r="H178">
            <v>6770</v>
          </cell>
          <cell r="I178">
            <v>384033877</v>
          </cell>
          <cell r="J178">
            <v>251031</v>
          </cell>
          <cell r="K178">
            <v>73.98</v>
          </cell>
          <cell r="L178">
            <v>23.45</v>
          </cell>
          <cell r="M178">
            <v>-17.7</v>
          </cell>
        </row>
        <row r="179">
          <cell r="A179">
            <v>42957</v>
          </cell>
          <cell r="B179">
            <v>1156</v>
          </cell>
          <cell r="C179">
            <v>1166</v>
          </cell>
          <cell r="D179">
            <v>1140.0999999999999</v>
          </cell>
          <cell r="E179">
            <v>1159.5</v>
          </cell>
          <cell r="F179">
            <v>1151.1796072181501</v>
          </cell>
          <cell r="G179">
            <v>120474</v>
          </cell>
          <cell r="H179">
            <v>3768</v>
          </cell>
          <cell r="I179">
            <v>138687212</v>
          </cell>
          <cell r="J179">
            <v>36257</v>
          </cell>
          <cell r="K179">
            <v>30.1</v>
          </cell>
          <cell r="L179">
            <v>25.9</v>
          </cell>
          <cell r="M179">
            <v>3.5</v>
          </cell>
        </row>
        <row r="180">
          <cell r="A180">
            <v>42956</v>
          </cell>
          <cell r="B180">
            <v>1172</v>
          </cell>
          <cell r="C180">
            <v>1172</v>
          </cell>
          <cell r="D180">
            <v>1147.3</v>
          </cell>
          <cell r="E180">
            <v>1156</v>
          </cell>
          <cell r="F180">
            <v>1161.68659870793</v>
          </cell>
          <cell r="G180">
            <v>149993</v>
          </cell>
          <cell r="H180">
            <v>3858</v>
          </cell>
          <cell r="I180">
            <v>174244858</v>
          </cell>
          <cell r="J180">
            <v>73907</v>
          </cell>
          <cell r="K180">
            <v>49.27</v>
          </cell>
          <cell r="L180">
            <v>24.7</v>
          </cell>
          <cell r="M180">
            <v>-16</v>
          </cell>
        </row>
        <row r="181">
          <cell r="A181">
            <v>42955</v>
          </cell>
          <cell r="B181">
            <v>1180.95</v>
          </cell>
          <cell r="C181">
            <v>1185.6500000000001</v>
          </cell>
          <cell r="D181">
            <v>1165.25</v>
          </cell>
          <cell r="E181">
            <v>1170.8</v>
          </cell>
          <cell r="F181">
            <v>1171.9910598717599</v>
          </cell>
          <cell r="G181">
            <v>132884</v>
          </cell>
          <cell r="H181">
            <v>4494</v>
          </cell>
          <cell r="I181">
            <v>155738860</v>
          </cell>
          <cell r="J181">
            <v>53890</v>
          </cell>
          <cell r="K181">
            <v>40.549999999999997</v>
          </cell>
          <cell r="L181">
            <v>20.399999999999999</v>
          </cell>
          <cell r="M181">
            <v>-10.15</v>
          </cell>
        </row>
        <row r="182">
          <cell r="A182">
            <v>42954</v>
          </cell>
          <cell r="B182">
            <v>1179</v>
          </cell>
          <cell r="C182">
            <v>1183.8</v>
          </cell>
          <cell r="D182">
            <v>1171.8</v>
          </cell>
          <cell r="E182">
            <v>1178.9000000000001</v>
          </cell>
          <cell r="F182">
            <v>1177.5946536361</v>
          </cell>
          <cell r="G182">
            <v>86975</v>
          </cell>
          <cell r="H182">
            <v>3047</v>
          </cell>
          <cell r="I182">
            <v>102421295</v>
          </cell>
          <cell r="J182">
            <v>30923</v>
          </cell>
          <cell r="K182">
            <v>35.549999999999997</v>
          </cell>
          <cell r="L182">
            <v>12</v>
          </cell>
          <cell r="M182">
            <v>-0.1</v>
          </cell>
        </row>
        <row r="183">
          <cell r="A183">
            <v>42951</v>
          </cell>
          <cell r="B183">
            <v>1174</v>
          </cell>
          <cell r="C183">
            <v>1181.6500000000001</v>
          </cell>
          <cell r="D183">
            <v>1169.95</v>
          </cell>
          <cell r="E183">
            <v>1176.7</v>
          </cell>
          <cell r="F183">
            <v>1172.48621702688</v>
          </cell>
          <cell r="G183">
            <v>259378</v>
          </cell>
          <cell r="H183">
            <v>3442</v>
          </cell>
          <cell r="I183">
            <v>304117130</v>
          </cell>
          <cell r="J183">
            <v>176652</v>
          </cell>
          <cell r="K183">
            <v>68.11</v>
          </cell>
          <cell r="L183">
            <v>11.7</v>
          </cell>
          <cell r="M183">
            <v>2.7</v>
          </cell>
        </row>
        <row r="184">
          <cell r="A184">
            <v>42950</v>
          </cell>
          <cell r="B184">
            <v>1181.9000000000001</v>
          </cell>
          <cell r="C184">
            <v>1183.95</v>
          </cell>
          <cell r="D184">
            <v>1167.95</v>
          </cell>
          <cell r="E184">
            <v>1174.3499999999999</v>
          </cell>
          <cell r="F184">
            <v>1174.37806437569</v>
          </cell>
          <cell r="G184">
            <v>110259</v>
          </cell>
          <cell r="H184">
            <v>4157</v>
          </cell>
          <cell r="I184">
            <v>129485751</v>
          </cell>
          <cell r="J184">
            <v>39115</v>
          </cell>
          <cell r="K184">
            <v>35.479999999999997</v>
          </cell>
          <cell r="L184">
            <v>16</v>
          </cell>
          <cell r="M184">
            <v>-7.55</v>
          </cell>
        </row>
        <row r="185">
          <cell r="A185">
            <v>42949</v>
          </cell>
          <cell r="B185">
            <v>1192.95</v>
          </cell>
          <cell r="C185">
            <v>1193</v>
          </cell>
          <cell r="D185">
            <v>1173.5999999999999</v>
          </cell>
          <cell r="E185">
            <v>1176.55</v>
          </cell>
          <cell r="F185">
            <v>1179.0489672475601</v>
          </cell>
          <cell r="G185">
            <v>176567</v>
          </cell>
          <cell r="H185">
            <v>4621</v>
          </cell>
          <cell r="I185">
            <v>208181139</v>
          </cell>
          <cell r="J185">
            <v>70374</v>
          </cell>
          <cell r="K185">
            <v>39.86</v>
          </cell>
          <cell r="L185">
            <v>19.399999999999999</v>
          </cell>
          <cell r="M185">
            <v>-16.399999999999999</v>
          </cell>
        </row>
        <row r="186">
          <cell r="A186">
            <v>42948</v>
          </cell>
          <cell r="B186">
            <v>1196.4000000000001</v>
          </cell>
          <cell r="C186">
            <v>1199.5</v>
          </cell>
          <cell r="D186">
            <v>1172.5</v>
          </cell>
          <cell r="E186">
            <v>1188.95</v>
          </cell>
          <cell r="F186">
            <v>1180.1215038732801</v>
          </cell>
          <cell r="G186">
            <v>248239</v>
          </cell>
          <cell r="H186">
            <v>4519</v>
          </cell>
          <cell r="I186">
            <v>292952182</v>
          </cell>
          <cell r="J186">
            <v>139319</v>
          </cell>
          <cell r="K186">
            <v>56.12</v>
          </cell>
          <cell r="L186">
            <v>27</v>
          </cell>
          <cell r="M186">
            <v>-7.45</v>
          </cell>
        </row>
        <row r="187">
          <cell r="A187">
            <v>42947</v>
          </cell>
          <cell r="B187">
            <v>1189.55</v>
          </cell>
          <cell r="C187">
            <v>1206</v>
          </cell>
          <cell r="D187">
            <v>1182</v>
          </cell>
          <cell r="E187">
            <v>1192.0999999999999</v>
          </cell>
          <cell r="F187">
            <v>1194.3241458986599</v>
          </cell>
          <cell r="G187">
            <v>381717</v>
          </cell>
          <cell r="H187">
            <v>9899</v>
          </cell>
          <cell r="I187">
            <v>455893830</v>
          </cell>
          <cell r="J187">
            <v>96487</v>
          </cell>
          <cell r="K187">
            <v>25.28</v>
          </cell>
          <cell r="L187">
            <v>24</v>
          </cell>
          <cell r="M187">
            <v>2.5499999999999998</v>
          </cell>
        </row>
        <row r="188">
          <cell r="A188">
            <v>42944</v>
          </cell>
          <cell r="B188">
            <v>1189.9000000000001</v>
          </cell>
          <cell r="C188">
            <v>1191.2</v>
          </cell>
          <cell r="D188">
            <v>1153.25</v>
          </cell>
          <cell r="E188">
            <v>1159.0999999999999</v>
          </cell>
          <cell r="F188">
            <v>1162.35734867731</v>
          </cell>
          <cell r="G188">
            <v>557352</v>
          </cell>
          <cell r="H188">
            <v>16067</v>
          </cell>
          <cell r="I188">
            <v>647842193</v>
          </cell>
          <cell r="J188">
            <v>326142</v>
          </cell>
          <cell r="K188">
            <v>58.52</v>
          </cell>
          <cell r="L188">
            <v>37.950000000000003</v>
          </cell>
          <cell r="M188">
            <v>-30.8</v>
          </cell>
        </row>
        <row r="189">
          <cell r="A189">
            <v>42943</v>
          </cell>
          <cell r="B189">
            <v>1184</v>
          </cell>
          <cell r="C189">
            <v>1193</v>
          </cell>
          <cell r="D189">
            <v>1173</v>
          </cell>
          <cell r="E189">
            <v>1182.25</v>
          </cell>
          <cell r="F189">
            <v>1182.1092279495001</v>
          </cell>
          <cell r="G189">
            <v>97118</v>
          </cell>
          <cell r="H189">
            <v>2748</v>
          </cell>
          <cell r="I189">
            <v>114804084</v>
          </cell>
          <cell r="J189">
            <v>38410</v>
          </cell>
          <cell r="K189">
            <v>39.549999999999997</v>
          </cell>
          <cell r="L189">
            <v>20</v>
          </cell>
          <cell r="M189">
            <v>-1.75</v>
          </cell>
        </row>
        <row r="190">
          <cell r="A190">
            <v>42942</v>
          </cell>
          <cell r="B190">
            <v>1170</v>
          </cell>
          <cell r="C190">
            <v>1184</v>
          </cell>
          <cell r="D190">
            <v>1166.05</v>
          </cell>
          <cell r="E190">
            <v>1179.6500000000001</v>
          </cell>
          <cell r="F190">
            <v>1175.2240058111499</v>
          </cell>
          <cell r="G190">
            <v>97743</v>
          </cell>
          <cell r="H190">
            <v>2660</v>
          </cell>
          <cell r="I190">
            <v>114869920</v>
          </cell>
          <cell r="J190">
            <v>41429</v>
          </cell>
          <cell r="K190">
            <v>42.39</v>
          </cell>
          <cell r="L190">
            <v>17.95</v>
          </cell>
          <cell r="M190">
            <v>9.65</v>
          </cell>
        </row>
        <row r="191">
          <cell r="A191">
            <v>42941</v>
          </cell>
          <cell r="B191">
            <v>1179</v>
          </cell>
          <cell r="C191">
            <v>1180</v>
          </cell>
          <cell r="D191">
            <v>1165.5999999999999</v>
          </cell>
          <cell r="E191">
            <v>1170.95</v>
          </cell>
          <cell r="F191">
            <v>1170.88099070614</v>
          </cell>
          <cell r="G191">
            <v>104370</v>
          </cell>
          <cell r="H191">
            <v>2707</v>
          </cell>
          <cell r="I191">
            <v>122204849</v>
          </cell>
          <cell r="J191">
            <v>49040</v>
          </cell>
          <cell r="K191">
            <v>46.99</v>
          </cell>
          <cell r="L191">
            <v>14.4</v>
          </cell>
          <cell r="M191">
            <v>-8.0500000000000007</v>
          </cell>
        </row>
        <row r="192">
          <cell r="A192">
            <v>42940</v>
          </cell>
          <cell r="B192">
            <v>1182</v>
          </cell>
          <cell r="C192">
            <v>1182.5</v>
          </cell>
          <cell r="D192">
            <v>1172</v>
          </cell>
          <cell r="E192">
            <v>1178.55</v>
          </cell>
          <cell r="F192">
            <v>1176.7185844630701</v>
          </cell>
          <cell r="G192">
            <v>135355</v>
          </cell>
          <cell r="H192">
            <v>3296</v>
          </cell>
          <cell r="I192">
            <v>159274744</v>
          </cell>
          <cell r="J192">
            <v>69204</v>
          </cell>
          <cell r="K192">
            <v>51.13</v>
          </cell>
          <cell r="L192">
            <v>10.5</v>
          </cell>
          <cell r="M192">
            <v>-3.45</v>
          </cell>
        </row>
        <row r="193">
          <cell r="A193">
            <v>42937</v>
          </cell>
          <cell r="B193">
            <v>1187.5</v>
          </cell>
          <cell r="C193">
            <v>1189.2</v>
          </cell>
          <cell r="D193">
            <v>1170</v>
          </cell>
          <cell r="E193">
            <v>1179.1500000000001</v>
          </cell>
          <cell r="F193">
            <v>1183.2313859615499</v>
          </cell>
          <cell r="G193">
            <v>485937</v>
          </cell>
          <cell r="H193">
            <v>4257</v>
          </cell>
          <cell r="I193">
            <v>574975910</v>
          </cell>
          <cell r="J193">
            <v>99148</v>
          </cell>
          <cell r="K193">
            <v>20.399999999999999</v>
          </cell>
          <cell r="L193">
            <v>19.2</v>
          </cell>
          <cell r="M193">
            <v>-8.35</v>
          </cell>
        </row>
        <row r="194">
          <cell r="A194">
            <v>42936</v>
          </cell>
          <cell r="B194">
            <v>1184.7</v>
          </cell>
          <cell r="C194">
            <v>1193.4000000000001</v>
          </cell>
          <cell r="D194">
            <v>1176.05</v>
          </cell>
          <cell r="E194">
            <v>1186.3</v>
          </cell>
          <cell r="F194">
            <v>1186.3215557446199</v>
          </cell>
          <cell r="G194">
            <v>126936</v>
          </cell>
          <cell r="H194">
            <v>3208</v>
          </cell>
          <cell r="I194">
            <v>150586913</v>
          </cell>
          <cell r="J194">
            <v>48233</v>
          </cell>
          <cell r="K194">
            <v>38</v>
          </cell>
          <cell r="L194">
            <v>17.350000000000001</v>
          </cell>
          <cell r="M194">
            <v>1.6</v>
          </cell>
        </row>
        <row r="195">
          <cell r="A195">
            <v>42935</v>
          </cell>
          <cell r="B195">
            <v>1180.05</v>
          </cell>
          <cell r="C195">
            <v>1186.95</v>
          </cell>
          <cell r="D195">
            <v>1171</v>
          </cell>
          <cell r="E195">
            <v>1181</v>
          </cell>
          <cell r="F195">
            <v>1181.0704198860899</v>
          </cell>
          <cell r="G195">
            <v>132917</v>
          </cell>
          <cell r="H195">
            <v>3182</v>
          </cell>
          <cell r="I195">
            <v>156984337</v>
          </cell>
          <cell r="J195">
            <v>54277</v>
          </cell>
          <cell r="K195">
            <v>40.840000000000003</v>
          </cell>
          <cell r="L195">
            <v>15.95</v>
          </cell>
          <cell r="M195">
            <v>0.95</v>
          </cell>
        </row>
        <row r="196">
          <cell r="A196">
            <v>42934</v>
          </cell>
          <cell r="B196">
            <v>1170</v>
          </cell>
          <cell r="C196">
            <v>1187</v>
          </cell>
          <cell r="D196">
            <v>1169</v>
          </cell>
          <cell r="E196">
            <v>1178.2</v>
          </cell>
          <cell r="F196">
            <v>1180.3381219903599</v>
          </cell>
          <cell r="G196">
            <v>236740</v>
          </cell>
          <cell r="H196">
            <v>4074</v>
          </cell>
          <cell r="I196">
            <v>279433247</v>
          </cell>
          <cell r="J196">
            <v>151508</v>
          </cell>
          <cell r="K196">
            <v>64</v>
          </cell>
          <cell r="L196">
            <v>18</v>
          </cell>
          <cell r="M196">
            <v>8.1999999999999993</v>
          </cell>
        </row>
        <row r="197">
          <cell r="A197">
            <v>42933</v>
          </cell>
          <cell r="B197">
            <v>1174</v>
          </cell>
          <cell r="C197">
            <v>1182</v>
          </cell>
          <cell r="D197">
            <v>1163.45</v>
          </cell>
          <cell r="E197">
            <v>1170.6500000000001</v>
          </cell>
          <cell r="F197">
            <v>1171.4797899130799</v>
          </cell>
          <cell r="G197">
            <v>102053</v>
          </cell>
          <cell r="H197">
            <v>3175</v>
          </cell>
          <cell r="I197">
            <v>119553027</v>
          </cell>
          <cell r="J197">
            <v>40746</v>
          </cell>
          <cell r="K197">
            <v>39.93</v>
          </cell>
          <cell r="L197">
            <v>18.55</v>
          </cell>
          <cell r="M197">
            <v>-3.35</v>
          </cell>
        </row>
        <row r="198">
          <cell r="A198">
            <v>42930</v>
          </cell>
          <cell r="B198">
            <v>1185</v>
          </cell>
          <cell r="C198">
            <v>1185</v>
          </cell>
          <cell r="D198">
            <v>1159.8</v>
          </cell>
          <cell r="E198">
            <v>1172.0999999999999</v>
          </cell>
          <cell r="F198">
            <v>1168.5292428687301</v>
          </cell>
          <cell r="G198">
            <v>160210</v>
          </cell>
          <cell r="H198">
            <v>4552</v>
          </cell>
          <cell r="I198">
            <v>187210070</v>
          </cell>
          <cell r="J198">
            <v>68360</v>
          </cell>
          <cell r="K198">
            <v>42.67</v>
          </cell>
          <cell r="L198">
            <v>25.2</v>
          </cell>
          <cell r="M198">
            <v>-12.9</v>
          </cell>
        </row>
        <row r="199">
          <cell r="A199">
            <v>42929</v>
          </cell>
          <cell r="B199">
            <v>1165</v>
          </cell>
          <cell r="C199">
            <v>1181.5</v>
          </cell>
          <cell r="D199">
            <v>1160.8</v>
          </cell>
          <cell r="E199">
            <v>1175.2</v>
          </cell>
          <cell r="F199">
            <v>1174.42517921392</v>
          </cell>
          <cell r="G199">
            <v>182603</v>
          </cell>
          <cell r="H199">
            <v>5573</v>
          </cell>
          <cell r="I199">
            <v>214453561</v>
          </cell>
          <cell r="J199">
            <v>84670</v>
          </cell>
          <cell r="K199">
            <v>46.37</v>
          </cell>
          <cell r="L199">
            <v>20.7</v>
          </cell>
          <cell r="M199">
            <v>10.199999999999999</v>
          </cell>
        </row>
        <row r="200">
          <cell r="A200">
            <v>42928</v>
          </cell>
          <cell r="B200">
            <v>1740</v>
          </cell>
          <cell r="C200">
            <v>1756.8</v>
          </cell>
          <cell r="D200">
            <v>1737</v>
          </cell>
          <cell r="E200">
            <v>1740.2</v>
          </cell>
          <cell r="F200">
            <v>1746.2609171761601</v>
          </cell>
          <cell r="G200">
            <v>142459</v>
          </cell>
          <cell r="H200">
            <v>4200</v>
          </cell>
          <cell r="I200">
            <v>248770584</v>
          </cell>
          <cell r="J200">
            <v>77313</v>
          </cell>
          <cell r="K200">
            <v>54.27</v>
          </cell>
          <cell r="L200">
            <v>19.8</v>
          </cell>
          <cell r="M200">
            <v>0.2</v>
          </cell>
        </row>
        <row r="201">
          <cell r="A201">
            <v>42927</v>
          </cell>
          <cell r="B201">
            <v>1737.95</v>
          </cell>
          <cell r="C201">
            <v>1749.6</v>
          </cell>
          <cell r="D201">
            <v>1731.4</v>
          </cell>
          <cell r="E201">
            <v>1739.25</v>
          </cell>
          <cell r="F201">
            <v>1743.3587923764301</v>
          </cell>
          <cell r="G201">
            <v>416918</v>
          </cell>
          <cell r="H201">
            <v>5898</v>
          </cell>
          <cell r="I201">
            <v>726837661</v>
          </cell>
          <cell r="J201">
            <v>208421</v>
          </cell>
          <cell r="K201">
            <v>49.99</v>
          </cell>
          <cell r="L201">
            <v>18.2</v>
          </cell>
          <cell r="M201">
            <v>1.3</v>
          </cell>
        </row>
        <row r="202">
          <cell r="A202">
            <v>42926</v>
          </cell>
          <cell r="B202">
            <v>1705</v>
          </cell>
          <cell r="C202">
            <v>1735</v>
          </cell>
          <cell r="D202">
            <v>1701.85</v>
          </cell>
          <cell r="E202">
            <v>1732.2</v>
          </cell>
          <cell r="F202">
            <v>1728.9144595119301</v>
          </cell>
          <cell r="G202">
            <v>808658</v>
          </cell>
          <cell r="H202">
            <v>20120</v>
          </cell>
          <cell r="I202">
            <v>1398100509</v>
          </cell>
          <cell r="J202">
            <v>599138</v>
          </cell>
          <cell r="K202">
            <v>74.09</v>
          </cell>
          <cell r="L202">
            <v>33.15</v>
          </cell>
          <cell r="M202">
            <v>27.2</v>
          </cell>
        </row>
        <row r="203">
          <cell r="A203">
            <v>42923</v>
          </cell>
          <cell r="B203">
            <v>1696.8</v>
          </cell>
          <cell r="C203">
            <v>1718.95</v>
          </cell>
          <cell r="D203">
            <v>1690.65</v>
          </cell>
          <cell r="E203">
            <v>1705.65</v>
          </cell>
          <cell r="F203">
            <v>1711.7553851653199</v>
          </cell>
          <cell r="G203">
            <v>279750</v>
          </cell>
          <cell r="H203">
            <v>5206</v>
          </cell>
          <cell r="I203">
            <v>478863569</v>
          </cell>
          <cell r="J203">
            <v>64231</v>
          </cell>
          <cell r="K203">
            <v>22.96</v>
          </cell>
          <cell r="L203">
            <v>28.3</v>
          </cell>
          <cell r="M203">
            <v>8.85</v>
          </cell>
        </row>
        <row r="204">
          <cell r="A204">
            <v>42922</v>
          </cell>
          <cell r="B204">
            <v>1702</v>
          </cell>
          <cell r="C204">
            <v>1705.9</v>
          </cell>
          <cell r="D204">
            <v>1693.2</v>
          </cell>
          <cell r="E204">
            <v>1697.2</v>
          </cell>
          <cell r="F204">
            <v>1700.0360617115</v>
          </cell>
          <cell r="G204">
            <v>78948</v>
          </cell>
          <cell r="H204">
            <v>2746</v>
          </cell>
          <cell r="I204">
            <v>134214447</v>
          </cell>
          <cell r="J204">
            <v>29019</v>
          </cell>
          <cell r="K204">
            <v>36.76</v>
          </cell>
          <cell r="L204">
            <v>12.7</v>
          </cell>
          <cell r="M204">
            <v>-4.8</v>
          </cell>
        </row>
        <row r="205">
          <cell r="A205">
            <v>42921</v>
          </cell>
          <cell r="B205">
            <v>1686.6</v>
          </cell>
          <cell r="C205">
            <v>1699</v>
          </cell>
          <cell r="D205">
            <v>1679.75</v>
          </cell>
          <cell r="E205">
            <v>1695.55</v>
          </cell>
          <cell r="F205">
            <v>1691.0399375336001</v>
          </cell>
          <cell r="G205">
            <v>78122</v>
          </cell>
          <cell r="H205">
            <v>2826</v>
          </cell>
          <cell r="I205">
            <v>132107422</v>
          </cell>
          <cell r="J205">
            <v>25767</v>
          </cell>
          <cell r="K205">
            <v>32.979999999999997</v>
          </cell>
          <cell r="L205">
            <v>19.25</v>
          </cell>
          <cell r="M205">
            <v>8.9499999999999993</v>
          </cell>
        </row>
        <row r="206">
          <cell r="A206">
            <v>42920</v>
          </cell>
          <cell r="B206">
            <v>1695</v>
          </cell>
          <cell r="C206">
            <v>1699</v>
          </cell>
          <cell r="D206">
            <v>1671</v>
          </cell>
          <cell r="E206">
            <v>1683.85</v>
          </cell>
          <cell r="F206">
            <v>1682.6680633933699</v>
          </cell>
          <cell r="G206">
            <v>118372</v>
          </cell>
          <cell r="H206">
            <v>5898</v>
          </cell>
          <cell r="I206">
            <v>199180784</v>
          </cell>
          <cell r="J206">
            <v>53497</v>
          </cell>
          <cell r="K206">
            <v>45.19</v>
          </cell>
          <cell r="L206">
            <v>28</v>
          </cell>
          <cell r="M206">
            <v>-11.15</v>
          </cell>
        </row>
        <row r="207">
          <cell r="A207">
            <v>42919</v>
          </cell>
          <cell r="B207">
            <v>1690</v>
          </cell>
          <cell r="C207">
            <v>1708.85</v>
          </cell>
          <cell r="D207">
            <v>1675</v>
          </cell>
          <cell r="E207">
            <v>1689.55</v>
          </cell>
          <cell r="F207">
            <v>1699.4534196575901</v>
          </cell>
          <cell r="G207">
            <v>391238</v>
          </cell>
          <cell r="H207">
            <v>5911</v>
          </cell>
          <cell r="I207">
            <v>664890757</v>
          </cell>
          <cell r="J207">
            <v>55039</v>
          </cell>
          <cell r="K207">
            <v>14.07</v>
          </cell>
          <cell r="L207">
            <v>33.85</v>
          </cell>
          <cell r="M207">
            <v>-0.45</v>
          </cell>
        </row>
        <row r="208">
          <cell r="A208">
            <v>42916</v>
          </cell>
          <cell r="B208">
            <v>1701.55</v>
          </cell>
          <cell r="C208">
            <v>1701.55</v>
          </cell>
          <cell r="D208">
            <v>1661.35</v>
          </cell>
          <cell r="E208">
            <v>1687.8</v>
          </cell>
          <cell r="F208">
            <v>1674.7163819907501</v>
          </cell>
          <cell r="G208">
            <v>170779</v>
          </cell>
          <cell r="H208">
            <v>10650</v>
          </cell>
          <cell r="I208">
            <v>286006389</v>
          </cell>
          <cell r="J208">
            <v>68190</v>
          </cell>
          <cell r="K208">
            <v>39.93</v>
          </cell>
          <cell r="L208">
            <v>40.200000000000003</v>
          </cell>
          <cell r="M208">
            <v>-13.75</v>
          </cell>
        </row>
        <row r="209">
          <cell r="A209">
            <v>42915</v>
          </cell>
          <cell r="B209">
            <v>1704</v>
          </cell>
          <cell r="C209">
            <v>1723</v>
          </cell>
          <cell r="D209">
            <v>1696</v>
          </cell>
          <cell r="E209">
            <v>1702.4</v>
          </cell>
          <cell r="F209">
            <v>1713.72833245827</v>
          </cell>
          <cell r="G209">
            <v>150467</v>
          </cell>
          <cell r="H209">
            <v>3996</v>
          </cell>
          <cell r="I209">
            <v>257859561</v>
          </cell>
          <cell r="J209">
            <v>100016</v>
          </cell>
          <cell r="K209">
            <v>66.47</v>
          </cell>
          <cell r="L209">
            <v>27</v>
          </cell>
          <cell r="M209">
            <v>-1.6</v>
          </cell>
        </row>
        <row r="210">
          <cell r="A210">
            <v>42914</v>
          </cell>
          <cell r="B210">
            <v>1691.6</v>
          </cell>
          <cell r="C210">
            <v>1706.95</v>
          </cell>
          <cell r="D210">
            <v>1682</v>
          </cell>
          <cell r="E210">
            <v>1698.6</v>
          </cell>
          <cell r="F210">
            <v>1698.3007693758</v>
          </cell>
          <cell r="G210">
            <v>1087245</v>
          </cell>
          <cell r="H210">
            <v>4685</v>
          </cell>
          <cell r="I210">
            <v>1846469020</v>
          </cell>
          <cell r="J210">
            <v>1030496</v>
          </cell>
          <cell r="K210">
            <v>94.78</v>
          </cell>
          <cell r="L210">
            <v>24.95</v>
          </cell>
          <cell r="M210">
            <v>7</v>
          </cell>
        </row>
        <row r="211">
          <cell r="A211">
            <v>42913</v>
          </cell>
          <cell r="B211">
            <v>1723.05</v>
          </cell>
          <cell r="C211">
            <v>1738.2</v>
          </cell>
          <cell r="D211">
            <v>1686.05</v>
          </cell>
          <cell r="E211">
            <v>1701.8</v>
          </cell>
          <cell r="F211">
            <v>1705.3780599779</v>
          </cell>
          <cell r="G211">
            <v>128514</v>
          </cell>
          <cell r="H211">
            <v>7048</v>
          </cell>
          <cell r="I211">
            <v>219164956</v>
          </cell>
          <cell r="J211">
            <v>55099</v>
          </cell>
          <cell r="K211">
            <v>42.87</v>
          </cell>
          <cell r="L211">
            <v>52.15</v>
          </cell>
          <cell r="M211">
            <v>-21.25</v>
          </cell>
        </row>
        <row r="212">
          <cell r="A212">
            <v>42909</v>
          </cell>
          <cell r="B212">
            <v>1740.6</v>
          </cell>
          <cell r="C212">
            <v>1742.65</v>
          </cell>
          <cell r="D212">
            <v>1720</v>
          </cell>
          <cell r="E212">
            <v>1723.05</v>
          </cell>
          <cell r="F212">
            <v>1725.3224033573499</v>
          </cell>
          <cell r="G212">
            <v>96981</v>
          </cell>
          <cell r="H212">
            <v>5346</v>
          </cell>
          <cell r="I212">
            <v>167323492</v>
          </cell>
          <cell r="J212">
            <v>42005</v>
          </cell>
          <cell r="K212">
            <v>43.31</v>
          </cell>
          <cell r="L212">
            <v>22.65</v>
          </cell>
          <cell r="M212">
            <v>-17.55</v>
          </cell>
        </row>
        <row r="213">
          <cell r="A213">
            <v>42908</v>
          </cell>
          <cell r="B213">
            <v>1759.7</v>
          </cell>
          <cell r="C213">
            <v>1765</v>
          </cell>
          <cell r="D213">
            <v>1732.15</v>
          </cell>
          <cell r="E213">
            <v>1736.45</v>
          </cell>
          <cell r="F213">
            <v>1746.04410228405</v>
          </cell>
          <cell r="G213">
            <v>84236</v>
          </cell>
          <cell r="H213">
            <v>5091</v>
          </cell>
          <cell r="I213">
            <v>147079771</v>
          </cell>
          <cell r="J213">
            <v>39700</v>
          </cell>
          <cell r="K213">
            <v>47.13</v>
          </cell>
          <cell r="L213">
            <v>32.85</v>
          </cell>
          <cell r="M213">
            <v>-23.25</v>
          </cell>
        </row>
        <row r="214">
          <cell r="A214">
            <v>42907</v>
          </cell>
          <cell r="B214">
            <v>1760.3</v>
          </cell>
          <cell r="C214">
            <v>1781.4</v>
          </cell>
          <cell r="D214">
            <v>1742.7</v>
          </cell>
          <cell r="E214">
            <v>1753.85</v>
          </cell>
          <cell r="F214">
            <v>1752.7603542755801</v>
          </cell>
          <cell r="G214">
            <v>23962927</v>
          </cell>
          <cell r="H214">
            <v>11297</v>
          </cell>
          <cell r="I214">
            <v>42001268418</v>
          </cell>
          <cell r="J214">
            <v>23785853</v>
          </cell>
          <cell r="K214">
            <v>99.26</v>
          </cell>
          <cell r="L214">
            <v>38.700000000000003</v>
          </cell>
          <cell r="M214">
            <v>-6.45</v>
          </cell>
        </row>
        <row r="215">
          <cell r="A215">
            <v>42906</v>
          </cell>
          <cell r="B215">
            <v>1755.25</v>
          </cell>
          <cell r="C215">
            <v>1766.75</v>
          </cell>
          <cell r="D215">
            <v>1740.8</v>
          </cell>
          <cell r="E215">
            <v>1750.6</v>
          </cell>
          <cell r="F215">
            <v>1752.63317659982</v>
          </cell>
          <cell r="G215">
            <v>74649</v>
          </cell>
          <cell r="H215">
            <v>3474</v>
          </cell>
          <cell r="I215">
            <v>130832314</v>
          </cell>
          <cell r="J215">
            <v>25104</v>
          </cell>
          <cell r="K215">
            <v>33.630000000000003</v>
          </cell>
          <cell r="L215">
            <v>25.95</v>
          </cell>
          <cell r="M215">
            <v>-4.6500000000000004</v>
          </cell>
        </row>
        <row r="216">
          <cell r="A216">
            <v>42905</v>
          </cell>
          <cell r="B216">
            <v>1735</v>
          </cell>
          <cell r="C216">
            <v>1760</v>
          </cell>
          <cell r="D216">
            <v>1732.05</v>
          </cell>
          <cell r="E216">
            <v>1754.25</v>
          </cell>
          <cell r="F216">
            <v>1743.7082500489901</v>
          </cell>
          <cell r="G216">
            <v>153090</v>
          </cell>
          <cell r="H216">
            <v>3943</v>
          </cell>
          <cell r="I216">
            <v>266944296</v>
          </cell>
          <cell r="J216">
            <v>98908</v>
          </cell>
          <cell r="K216">
            <v>64.61</v>
          </cell>
          <cell r="L216">
            <v>27.95</v>
          </cell>
          <cell r="M216">
            <v>19.25</v>
          </cell>
        </row>
        <row r="217">
          <cell r="A217">
            <v>42902</v>
          </cell>
          <cell r="B217">
            <v>1740</v>
          </cell>
          <cell r="C217">
            <v>1750.75</v>
          </cell>
          <cell r="D217">
            <v>1722.1</v>
          </cell>
          <cell r="E217">
            <v>1726.75</v>
          </cell>
          <cell r="F217">
            <v>1730.7957661830101</v>
          </cell>
          <cell r="G217">
            <v>175539</v>
          </cell>
          <cell r="H217">
            <v>6812</v>
          </cell>
          <cell r="I217">
            <v>303822158</v>
          </cell>
          <cell r="J217">
            <v>88174</v>
          </cell>
          <cell r="K217">
            <v>50.23</v>
          </cell>
          <cell r="L217">
            <v>28.65</v>
          </cell>
          <cell r="M217">
            <v>-13.25</v>
          </cell>
        </row>
        <row r="218">
          <cell r="A218">
            <v>42901</v>
          </cell>
          <cell r="B218">
            <v>1759.95</v>
          </cell>
          <cell r="C218">
            <v>1759.95</v>
          </cell>
          <cell r="D218">
            <v>1730</v>
          </cell>
          <cell r="E218">
            <v>1735.8</v>
          </cell>
          <cell r="F218">
            <v>1739.78448118033</v>
          </cell>
          <cell r="G218">
            <v>92855</v>
          </cell>
          <cell r="H218">
            <v>6801</v>
          </cell>
          <cell r="I218">
            <v>161547688</v>
          </cell>
          <cell r="J218">
            <v>42421</v>
          </cell>
          <cell r="K218">
            <v>45.69</v>
          </cell>
          <cell r="L218">
            <v>29.95</v>
          </cell>
          <cell r="M218">
            <v>-24.15</v>
          </cell>
        </row>
        <row r="219">
          <cell r="A219">
            <v>42900</v>
          </cell>
          <cell r="B219">
            <v>1740.05</v>
          </cell>
          <cell r="C219">
            <v>1768.9</v>
          </cell>
          <cell r="D219">
            <v>1734.9</v>
          </cell>
          <cell r="E219">
            <v>1761.45</v>
          </cell>
          <cell r="F219">
            <v>1754.55534938762</v>
          </cell>
          <cell r="G219">
            <v>174076</v>
          </cell>
          <cell r="H219">
            <v>7973</v>
          </cell>
          <cell r="I219">
            <v>305425977</v>
          </cell>
          <cell r="J219">
            <v>60263</v>
          </cell>
          <cell r="K219">
            <v>34.619999999999997</v>
          </cell>
          <cell r="L219">
            <v>34</v>
          </cell>
          <cell r="M219">
            <v>21.4</v>
          </cell>
        </row>
        <row r="220">
          <cell r="A220">
            <v>42899</v>
          </cell>
          <cell r="B220">
            <v>1749</v>
          </cell>
          <cell r="C220">
            <v>1754.65</v>
          </cell>
          <cell r="D220">
            <v>1733.05</v>
          </cell>
          <cell r="E220">
            <v>1737.05</v>
          </cell>
          <cell r="F220">
            <v>1743.5909574468001</v>
          </cell>
          <cell r="G220">
            <v>97760</v>
          </cell>
          <cell r="H220">
            <v>3835</v>
          </cell>
          <cell r="I220">
            <v>170453452</v>
          </cell>
          <cell r="J220">
            <v>38975</v>
          </cell>
          <cell r="K220">
            <v>39.869999999999997</v>
          </cell>
          <cell r="L220">
            <v>21.6</v>
          </cell>
          <cell r="M220">
            <v>-11.95</v>
          </cell>
        </row>
        <row r="221">
          <cell r="A221">
            <v>42898</v>
          </cell>
          <cell r="B221">
            <v>1777</v>
          </cell>
          <cell r="C221">
            <v>1779</v>
          </cell>
          <cell r="D221">
            <v>1711.8</v>
          </cell>
          <cell r="E221">
            <v>1736</v>
          </cell>
          <cell r="F221">
            <v>1733.03323670586</v>
          </cell>
          <cell r="G221">
            <v>275629</v>
          </cell>
          <cell r="H221">
            <v>14013</v>
          </cell>
          <cell r="I221">
            <v>477674218</v>
          </cell>
          <cell r="J221">
            <v>104150</v>
          </cell>
          <cell r="K221">
            <v>37.79</v>
          </cell>
          <cell r="L221">
            <v>67.2</v>
          </cell>
          <cell r="M221">
            <v>-41</v>
          </cell>
        </row>
        <row r="222">
          <cell r="A222">
            <v>42895</v>
          </cell>
          <cell r="B222">
            <v>1780</v>
          </cell>
          <cell r="C222">
            <v>1783.3</v>
          </cell>
          <cell r="D222">
            <v>1762</v>
          </cell>
          <cell r="E222">
            <v>1776.7</v>
          </cell>
          <cell r="F222">
            <v>1772.5899718732401</v>
          </cell>
          <cell r="G222">
            <v>133325</v>
          </cell>
          <cell r="H222">
            <v>6117</v>
          </cell>
          <cell r="I222">
            <v>236330558</v>
          </cell>
          <cell r="J222">
            <v>62599</v>
          </cell>
          <cell r="K222">
            <v>46.95</v>
          </cell>
          <cell r="L222">
            <v>21.3</v>
          </cell>
          <cell r="M222">
            <v>-3.3</v>
          </cell>
        </row>
        <row r="223">
          <cell r="A223">
            <v>42894</v>
          </cell>
          <cell r="B223">
            <v>1787</v>
          </cell>
          <cell r="C223">
            <v>1798.2</v>
          </cell>
          <cell r="D223">
            <v>1771.75</v>
          </cell>
          <cell r="E223">
            <v>1774.5</v>
          </cell>
          <cell r="F223">
            <v>1781.6071935156999</v>
          </cell>
          <cell r="G223">
            <v>59220</v>
          </cell>
          <cell r="H223">
            <v>3796</v>
          </cell>
          <cell r="I223">
            <v>105506778</v>
          </cell>
          <cell r="J223">
            <v>27553</v>
          </cell>
          <cell r="K223">
            <v>46.53</v>
          </cell>
          <cell r="L223">
            <v>26.45</v>
          </cell>
          <cell r="M223">
            <v>-12.5</v>
          </cell>
        </row>
        <row r="224">
          <cell r="A224">
            <v>42893</v>
          </cell>
          <cell r="B224">
            <v>1780</v>
          </cell>
          <cell r="C224">
            <v>1793.95</v>
          </cell>
          <cell r="D224">
            <v>1772.55</v>
          </cell>
          <cell r="E224">
            <v>1787.55</v>
          </cell>
          <cell r="F224">
            <v>1783.92346630836</v>
          </cell>
          <cell r="G224">
            <v>556696</v>
          </cell>
          <cell r="H224">
            <v>4565</v>
          </cell>
          <cell r="I224">
            <v>993103058</v>
          </cell>
          <cell r="J224">
            <v>39333</v>
          </cell>
          <cell r="K224">
            <v>7.07</v>
          </cell>
          <cell r="L224">
            <v>21.4</v>
          </cell>
          <cell r="M224">
            <v>7.55</v>
          </cell>
        </row>
        <row r="225">
          <cell r="A225">
            <v>42892</v>
          </cell>
          <cell r="B225">
            <v>1805</v>
          </cell>
          <cell r="C225">
            <v>1809.5</v>
          </cell>
          <cell r="D225">
            <v>1773</v>
          </cell>
          <cell r="E225">
            <v>1775.8</v>
          </cell>
          <cell r="F225">
            <v>1784.1129698238001</v>
          </cell>
          <cell r="G225">
            <v>70718</v>
          </cell>
          <cell r="H225">
            <v>5154</v>
          </cell>
          <cell r="I225">
            <v>126168901</v>
          </cell>
          <cell r="J225">
            <v>32766</v>
          </cell>
          <cell r="K225">
            <v>46.33</v>
          </cell>
          <cell r="L225">
            <v>36.5</v>
          </cell>
          <cell r="M225">
            <v>-29.2</v>
          </cell>
        </row>
        <row r="226">
          <cell r="A226">
            <v>42891</v>
          </cell>
          <cell r="B226">
            <v>1790</v>
          </cell>
          <cell r="C226">
            <v>1809</v>
          </cell>
          <cell r="D226">
            <v>1783.55</v>
          </cell>
          <cell r="E226">
            <v>1804.65</v>
          </cell>
          <cell r="F226">
            <v>1801.3008999521301</v>
          </cell>
          <cell r="G226">
            <v>104450</v>
          </cell>
          <cell r="H226">
            <v>4679</v>
          </cell>
          <cell r="I226">
            <v>188145879</v>
          </cell>
          <cell r="J226">
            <v>37943</v>
          </cell>
          <cell r="K226">
            <v>36.33</v>
          </cell>
          <cell r="L226">
            <v>25.45</v>
          </cell>
          <cell r="M226">
            <v>14.65</v>
          </cell>
        </row>
        <row r="227">
          <cell r="A227">
            <v>42888</v>
          </cell>
          <cell r="B227">
            <v>1796</v>
          </cell>
          <cell r="C227">
            <v>1804.5</v>
          </cell>
          <cell r="D227">
            <v>1778.75</v>
          </cell>
          <cell r="E227">
            <v>1784.2</v>
          </cell>
          <cell r="F227">
            <v>1787.14930547108</v>
          </cell>
          <cell r="G227">
            <v>82214</v>
          </cell>
          <cell r="H227">
            <v>3996</v>
          </cell>
          <cell r="I227">
            <v>146928693</v>
          </cell>
          <cell r="J227">
            <v>23768</v>
          </cell>
          <cell r="K227">
            <v>28.91</v>
          </cell>
          <cell r="L227">
            <v>25.75</v>
          </cell>
          <cell r="M227">
            <v>-11.8</v>
          </cell>
        </row>
        <row r="228">
          <cell r="A228">
            <v>42887</v>
          </cell>
          <cell r="B228">
            <v>1764.9</v>
          </cell>
          <cell r="C228">
            <v>1799</v>
          </cell>
          <cell r="D228">
            <v>1748</v>
          </cell>
          <cell r="E228">
            <v>1791.85</v>
          </cell>
          <cell r="F228">
            <v>1774.0402388893101</v>
          </cell>
          <cell r="G228">
            <v>128930</v>
          </cell>
          <cell r="H228">
            <v>7054</v>
          </cell>
          <cell r="I228">
            <v>228727008</v>
          </cell>
          <cell r="J228">
            <v>38174</v>
          </cell>
          <cell r="K228">
            <v>29.61</v>
          </cell>
          <cell r="L228">
            <v>51</v>
          </cell>
          <cell r="M228">
            <v>26.95</v>
          </cell>
        </row>
        <row r="229">
          <cell r="A229">
            <v>42886</v>
          </cell>
          <cell r="B229">
            <v>1771</v>
          </cell>
          <cell r="C229">
            <v>1784.5</v>
          </cell>
          <cell r="D229">
            <v>1751</v>
          </cell>
          <cell r="E229">
            <v>1759.75</v>
          </cell>
          <cell r="F229">
            <v>1770.3434737709699</v>
          </cell>
          <cell r="G229">
            <v>105551</v>
          </cell>
          <cell r="H229">
            <v>5528</v>
          </cell>
          <cell r="I229">
            <v>186861524</v>
          </cell>
          <cell r="J229">
            <v>33667</v>
          </cell>
          <cell r="K229">
            <v>31.9</v>
          </cell>
          <cell r="L229">
            <v>33.5</v>
          </cell>
          <cell r="M229">
            <v>-11.25</v>
          </cell>
        </row>
        <row r="230">
          <cell r="A230">
            <v>42885</v>
          </cell>
          <cell r="B230">
            <v>1815.3</v>
          </cell>
          <cell r="C230">
            <v>1834</v>
          </cell>
          <cell r="D230">
            <v>1755</v>
          </cell>
          <cell r="E230">
            <v>1766.85</v>
          </cell>
          <cell r="F230">
            <v>1785.7900448917101</v>
          </cell>
          <cell r="G230">
            <v>628401</v>
          </cell>
          <cell r="H230">
            <v>19293</v>
          </cell>
          <cell r="I230">
            <v>1122192250</v>
          </cell>
          <cell r="J230">
            <v>113492</v>
          </cell>
          <cell r="K230">
            <v>18.059999999999999</v>
          </cell>
          <cell r="L230">
            <v>79</v>
          </cell>
          <cell r="M230">
            <v>-48.45</v>
          </cell>
        </row>
        <row r="231">
          <cell r="A231">
            <v>42884</v>
          </cell>
          <cell r="B231">
            <v>1787.6</v>
          </cell>
          <cell r="C231">
            <v>1810</v>
          </cell>
          <cell r="D231">
            <v>1766</v>
          </cell>
          <cell r="E231">
            <v>1788</v>
          </cell>
          <cell r="F231">
            <v>1786.77779646933</v>
          </cell>
          <cell r="G231">
            <v>588501</v>
          </cell>
          <cell r="H231">
            <v>14573</v>
          </cell>
          <cell r="I231">
            <v>1051520520</v>
          </cell>
          <cell r="J231">
            <v>392741</v>
          </cell>
          <cell r="K231">
            <v>66.739999999999995</v>
          </cell>
          <cell r="L231">
            <v>44</v>
          </cell>
          <cell r="M231">
            <v>0.4</v>
          </cell>
        </row>
        <row r="232">
          <cell r="A232">
            <v>42881</v>
          </cell>
          <cell r="B232">
            <v>1768.1</v>
          </cell>
          <cell r="C232">
            <v>1799.15</v>
          </cell>
          <cell r="D232">
            <v>1753.3</v>
          </cell>
          <cell r="E232">
            <v>1787.25</v>
          </cell>
          <cell r="F232">
            <v>1781.3967355546099</v>
          </cell>
          <cell r="G232">
            <v>237100</v>
          </cell>
          <cell r="H232">
            <v>8531</v>
          </cell>
          <cell r="I232">
            <v>422369166</v>
          </cell>
          <cell r="J232">
            <v>77287</v>
          </cell>
          <cell r="K232">
            <v>32.6</v>
          </cell>
          <cell r="L232">
            <v>45.85</v>
          </cell>
          <cell r="M232">
            <v>19.149999999999999</v>
          </cell>
        </row>
        <row r="233">
          <cell r="A233">
            <v>42880</v>
          </cell>
          <cell r="B233">
            <v>1694</v>
          </cell>
          <cell r="C233">
            <v>1773</v>
          </cell>
          <cell r="D233">
            <v>1694</v>
          </cell>
          <cell r="E233">
            <v>1768.7</v>
          </cell>
          <cell r="F233">
            <v>1747.75670215941</v>
          </cell>
          <cell r="G233">
            <v>200980</v>
          </cell>
          <cell r="H233">
            <v>9868</v>
          </cell>
          <cell r="I233">
            <v>351264142</v>
          </cell>
          <cell r="J233">
            <v>80405</v>
          </cell>
          <cell r="K233">
            <v>40.01</v>
          </cell>
          <cell r="L233">
            <v>79</v>
          </cell>
          <cell r="M233">
            <v>74.7</v>
          </cell>
        </row>
        <row r="234">
          <cell r="A234">
            <v>42879</v>
          </cell>
          <cell r="B234">
            <v>1745.1</v>
          </cell>
          <cell r="C234">
            <v>1755.45</v>
          </cell>
          <cell r="D234">
            <v>1680</v>
          </cell>
          <cell r="E234">
            <v>1684.95</v>
          </cell>
          <cell r="F234">
            <v>1720.5276885962501</v>
          </cell>
          <cell r="G234">
            <v>110262</v>
          </cell>
          <cell r="H234">
            <v>4167</v>
          </cell>
          <cell r="I234">
            <v>189708824</v>
          </cell>
          <cell r="J234">
            <v>33635</v>
          </cell>
          <cell r="K234">
            <v>30.5</v>
          </cell>
          <cell r="L234">
            <v>75.45</v>
          </cell>
          <cell r="M234">
            <v>-60.15</v>
          </cell>
        </row>
        <row r="235">
          <cell r="A235">
            <v>42878</v>
          </cell>
          <cell r="B235">
            <v>1752</v>
          </cell>
          <cell r="C235">
            <v>1764</v>
          </cell>
          <cell r="D235">
            <v>1728</v>
          </cell>
          <cell r="E235">
            <v>1741</v>
          </cell>
          <cell r="F235">
            <v>1744.1784254914401</v>
          </cell>
          <cell r="G235">
            <v>95687</v>
          </cell>
          <cell r="H235">
            <v>3443</v>
          </cell>
          <cell r="I235">
            <v>166895201</v>
          </cell>
          <cell r="J235">
            <v>22683</v>
          </cell>
          <cell r="K235">
            <v>23.71</v>
          </cell>
          <cell r="L235">
            <v>36</v>
          </cell>
          <cell r="M235">
            <v>-11</v>
          </cell>
        </row>
        <row r="236">
          <cell r="A236">
            <v>42877</v>
          </cell>
          <cell r="B236">
            <v>1732.55</v>
          </cell>
          <cell r="C236">
            <v>1758.6</v>
          </cell>
          <cell r="D236">
            <v>1728</v>
          </cell>
          <cell r="E236">
            <v>1751.8</v>
          </cell>
          <cell r="F236">
            <v>1749.5394172804299</v>
          </cell>
          <cell r="G236">
            <v>163063</v>
          </cell>
          <cell r="H236">
            <v>5514</v>
          </cell>
          <cell r="I236">
            <v>285285146</v>
          </cell>
          <cell r="J236">
            <v>72989</v>
          </cell>
          <cell r="K236">
            <v>44.76</v>
          </cell>
          <cell r="L236">
            <v>30.6</v>
          </cell>
          <cell r="M236">
            <v>19.25</v>
          </cell>
        </row>
        <row r="237">
          <cell r="A237">
            <v>42874</v>
          </cell>
          <cell r="B237">
            <v>1728</v>
          </cell>
          <cell r="C237">
            <v>1733.9</v>
          </cell>
          <cell r="D237">
            <v>1699.45</v>
          </cell>
          <cell r="E237">
            <v>1724.1</v>
          </cell>
          <cell r="F237">
            <v>1719.85682083247</v>
          </cell>
          <cell r="G237">
            <v>102033</v>
          </cell>
          <cell r="H237">
            <v>3829</v>
          </cell>
          <cell r="I237">
            <v>175482151</v>
          </cell>
          <cell r="J237">
            <v>28893</v>
          </cell>
          <cell r="K237">
            <v>28.32</v>
          </cell>
          <cell r="L237">
            <v>34.450000000000003</v>
          </cell>
          <cell r="M237">
            <v>-3.9</v>
          </cell>
        </row>
        <row r="238">
          <cell r="A238">
            <v>42873</v>
          </cell>
          <cell r="B238">
            <v>1745</v>
          </cell>
          <cell r="C238">
            <v>1748.1</v>
          </cell>
          <cell r="D238">
            <v>1718.05</v>
          </cell>
          <cell r="E238">
            <v>1721.9</v>
          </cell>
          <cell r="F238">
            <v>1725.70922197443</v>
          </cell>
          <cell r="G238">
            <v>63674</v>
          </cell>
          <cell r="H238">
            <v>2578</v>
          </cell>
          <cell r="I238">
            <v>109882809</v>
          </cell>
          <cell r="J238">
            <v>23382</v>
          </cell>
          <cell r="K238">
            <v>36.72</v>
          </cell>
          <cell r="L238">
            <v>30.05</v>
          </cell>
          <cell r="M238">
            <v>-23.1</v>
          </cell>
        </row>
        <row r="239">
          <cell r="A239">
            <v>42872</v>
          </cell>
          <cell r="B239">
            <v>1744</v>
          </cell>
          <cell r="C239">
            <v>1764</v>
          </cell>
          <cell r="D239">
            <v>1731.7</v>
          </cell>
          <cell r="E239">
            <v>1755.45</v>
          </cell>
          <cell r="F239">
            <v>1754.7719175117099</v>
          </cell>
          <cell r="G239">
            <v>1238188</v>
          </cell>
          <cell r="H239">
            <v>4262</v>
          </cell>
          <cell r="I239">
            <v>2172737531</v>
          </cell>
          <cell r="J239">
            <v>1168052</v>
          </cell>
          <cell r="K239">
            <v>94.34</v>
          </cell>
          <cell r="L239">
            <v>32.299999999999997</v>
          </cell>
          <cell r="M239">
            <v>11.45</v>
          </cell>
        </row>
        <row r="240">
          <cell r="A240">
            <v>42871</v>
          </cell>
          <cell r="B240">
            <v>1746.45</v>
          </cell>
          <cell r="C240">
            <v>1748</v>
          </cell>
          <cell r="D240">
            <v>1727.4</v>
          </cell>
          <cell r="E240">
            <v>1745.2</v>
          </cell>
          <cell r="F240">
            <v>1741.9860874548899</v>
          </cell>
          <cell r="G240">
            <v>247762</v>
          </cell>
          <cell r="H240">
            <v>3792</v>
          </cell>
          <cell r="I240">
            <v>431597957</v>
          </cell>
          <cell r="J240">
            <v>30953</v>
          </cell>
          <cell r="K240">
            <v>12.49</v>
          </cell>
          <cell r="L240">
            <v>20.6</v>
          </cell>
          <cell r="M240">
            <v>-1.25</v>
          </cell>
        </row>
        <row r="241">
          <cell r="A241">
            <v>42870</v>
          </cell>
          <cell r="B241">
            <v>1748.75</v>
          </cell>
          <cell r="C241">
            <v>1751.45</v>
          </cell>
          <cell r="D241">
            <v>1733.45</v>
          </cell>
          <cell r="E241">
            <v>1738.3</v>
          </cell>
          <cell r="F241">
            <v>1740.8835265176699</v>
          </cell>
          <cell r="G241">
            <v>47968</v>
          </cell>
          <cell r="H241">
            <v>1681</v>
          </cell>
          <cell r="I241">
            <v>83506701</v>
          </cell>
          <cell r="J241">
            <v>18376</v>
          </cell>
          <cell r="K241">
            <v>38.31</v>
          </cell>
          <cell r="L241">
            <v>18</v>
          </cell>
          <cell r="M241">
            <v>-10.45</v>
          </cell>
        </row>
        <row r="242">
          <cell r="A242">
            <v>42867</v>
          </cell>
          <cell r="B242">
            <v>1736.25</v>
          </cell>
          <cell r="C242">
            <v>1757.25</v>
          </cell>
          <cell r="D242">
            <v>1727.55</v>
          </cell>
          <cell r="E242">
            <v>1739.5</v>
          </cell>
          <cell r="F242">
            <v>1742.34595817681</v>
          </cell>
          <cell r="G242">
            <v>135236</v>
          </cell>
          <cell r="H242">
            <v>3636</v>
          </cell>
          <cell r="I242">
            <v>235627898</v>
          </cell>
          <cell r="J242">
            <v>31317</v>
          </cell>
          <cell r="K242">
            <v>23.16</v>
          </cell>
          <cell r="L242">
            <v>29.7</v>
          </cell>
          <cell r="M242">
            <v>3.25</v>
          </cell>
        </row>
        <row r="243">
          <cell r="A243">
            <v>42866</v>
          </cell>
          <cell r="B243">
            <v>1750</v>
          </cell>
          <cell r="C243">
            <v>1754</v>
          </cell>
          <cell r="D243">
            <v>1720.2</v>
          </cell>
          <cell r="E243">
            <v>1736.25</v>
          </cell>
          <cell r="F243">
            <v>1732.7720475804099</v>
          </cell>
          <cell r="G243">
            <v>139301</v>
          </cell>
          <cell r="H243">
            <v>2850</v>
          </cell>
          <cell r="I243">
            <v>241376879</v>
          </cell>
          <cell r="J243">
            <v>91401</v>
          </cell>
          <cell r="K243">
            <v>65.61</v>
          </cell>
          <cell r="L243">
            <v>33.799999999999997</v>
          </cell>
          <cell r="M243">
            <v>-13.75</v>
          </cell>
        </row>
        <row r="244">
          <cell r="A244">
            <v>42865</v>
          </cell>
          <cell r="B244">
            <v>1750</v>
          </cell>
          <cell r="C244">
            <v>1765</v>
          </cell>
          <cell r="D244">
            <v>1733</v>
          </cell>
          <cell r="E244">
            <v>1740.3</v>
          </cell>
          <cell r="F244">
            <v>1750.5667356077099</v>
          </cell>
          <cell r="G244">
            <v>99602</v>
          </cell>
          <cell r="H244">
            <v>3373</v>
          </cell>
          <cell r="I244">
            <v>174359948</v>
          </cell>
          <cell r="J244">
            <v>26890</v>
          </cell>
          <cell r="K244">
            <v>27</v>
          </cell>
          <cell r="L244">
            <v>32</v>
          </cell>
          <cell r="M244">
            <v>-9.6999999999999993</v>
          </cell>
        </row>
        <row r="245">
          <cell r="A245">
            <v>42864</v>
          </cell>
          <cell r="B245">
            <v>1711</v>
          </cell>
          <cell r="C245">
            <v>1754.5</v>
          </cell>
          <cell r="D245">
            <v>1704.1</v>
          </cell>
          <cell r="E245">
            <v>1742.8</v>
          </cell>
          <cell r="F245">
            <v>1734.09387318627</v>
          </cell>
          <cell r="G245">
            <v>143076</v>
          </cell>
          <cell r="H245">
            <v>4748</v>
          </cell>
          <cell r="I245">
            <v>248107215</v>
          </cell>
          <cell r="J245">
            <v>40618</v>
          </cell>
          <cell r="K245">
            <v>28.39</v>
          </cell>
          <cell r="L245">
            <v>50.4</v>
          </cell>
          <cell r="M245">
            <v>31.8</v>
          </cell>
        </row>
        <row r="246">
          <cell r="A246">
            <v>42863</v>
          </cell>
          <cell r="B246">
            <v>1725</v>
          </cell>
          <cell r="C246">
            <v>1736.95</v>
          </cell>
          <cell r="D246">
            <v>1705</v>
          </cell>
          <cell r="E246">
            <v>1708.65</v>
          </cell>
          <cell r="F246">
            <v>1716.2034211067401</v>
          </cell>
          <cell r="G246">
            <v>184794</v>
          </cell>
          <cell r="H246">
            <v>2404</v>
          </cell>
          <cell r="I246">
            <v>317144095</v>
          </cell>
          <cell r="J246">
            <v>132005</v>
          </cell>
          <cell r="K246">
            <v>71.430000000000007</v>
          </cell>
          <cell r="L246">
            <v>31.95</v>
          </cell>
          <cell r="M246">
            <v>-16.350000000000001</v>
          </cell>
        </row>
        <row r="247">
          <cell r="A247">
            <v>42860</v>
          </cell>
          <cell r="B247">
            <v>1725</v>
          </cell>
          <cell r="C247">
            <v>1730</v>
          </cell>
          <cell r="D247">
            <v>1704</v>
          </cell>
          <cell r="E247">
            <v>1724.85</v>
          </cell>
          <cell r="F247">
            <v>1715.1940800136399</v>
          </cell>
          <cell r="G247">
            <v>58615</v>
          </cell>
          <cell r="H247">
            <v>2571</v>
          </cell>
          <cell r="I247">
            <v>100536101</v>
          </cell>
          <cell r="J247">
            <v>14213</v>
          </cell>
          <cell r="K247">
            <v>24.25</v>
          </cell>
          <cell r="L247">
            <v>26</v>
          </cell>
          <cell r="M247">
            <v>-0.15</v>
          </cell>
        </row>
        <row r="248">
          <cell r="A248">
            <v>42859</v>
          </cell>
          <cell r="B248">
            <v>1720</v>
          </cell>
          <cell r="C248">
            <v>1741</v>
          </cell>
          <cell r="D248">
            <v>1720</v>
          </cell>
          <cell r="E248">
            <v>1732.1</v>
          </cell>
          <cell r="F248">
            <v>1726.75276386671</v>
          </cell>
          <cell r="G248">
            <v>337661</v>
          </cell>
          <cell r="H248">
            <v>4404</v>
          </cell>
          <cell r="I248">
            <v>583057065</v>
          </cell>
          <cell r="J248">
            <v>38420</v>
          </cell>
          <cell r="K248">
            <v>11.38</v>
          </cell>
          <cell r="L248">
            <v>21</v>
          </cell>
          <cell r="M248">
            <v>12.1</v>
          </cell>
        </row>
        <row r="249">
          <cell r="A249">
            <v>42858</v>
          </cell>
          <cell r="B249">
            <v>1730.15</v>
          </cell>
          <cell r="C249">
            <v>1743.95</v>
          </cell>
          <cell r="D249">
            <v>1716.05</v>
          </cell>
          <cell r="E249">
            <v>1720.6</v>
          </cell>
          <cell r="F249">
            <v>1725.62886365606</v>
          </cell>
          <cell r="G249">
            <v>57685</v>
          </cell>
          <cell r="H249">
            <v>2830</v>
          </cell>
          <cell r="I249">
            <v>99542901</v>
          </cell>
          <cell r="J249">
            <v>18353</v>
          </cell>
          <cell r="K249">
            <v>31.82</v>
          </cell>
          <cell r="L249">
            <v>27.9</v>
          </cell>
          <cell r="M249">
            <v>-9.5500000000000007</v>
          </cell>
        </row>
        <row r="250">
          <cell r="A250">
            <v>42857</v>
          </cell>
          <cell r="B250">
            <v>1748</v>
          </cell>
          <cell r="C250">
            <v>1767</v>
          </cell>
          <cell r="D250">
            <v>1725</v>
          </cell>
          <cell r="E250">
            <v>1729.55</v>
          </cell>
          <cell r="F250">
            <v>1741.4625158153999</v>
          </cell>
          <cell r="G250">
            <v>75085</v>
          </cell>
          <cell r="H250">
            <v>2678</v>
          </cell>
          <cell r="I250">
            <v>130757713</v>
          </cell>
          <cell r="J250">
            <v>19760</v>
          </cell>
          <cell r="K250">
            <v>26.32</v>
          </cell>
          <cell r="L250">
            <v>42</v>
          </cell>
          <cell r="M250">
            <v>-18.45</v>
          </cell>
        </row>
        <row r="251">
          <cell r="A251">
            <v>42853</v>
          </cell>
          <cell r="B251">
            <v>1760</v>
          </cell>
          <cell r="C251">
            <v>1763</v>
          </cell>
          <cell r="D251">
            <v>1740.75</v>
          </cell>
          <cell r="E251">
            <v>1748.05</v>
          </cell>
          <cell r="F251">
            <v>1746.4261795063601</v>
          </cell>
          <cell r="G251">
            <v>295399</v>
          </cell>
          <cell r="H251">
            <v>2549</v>
          </cell>
          <cell r="I251">
            <v>515892547</v>
          </cell>
          <cell r="J251">
            <v>245715</v>
          </cell>
          <cell r="K251">
            <v>83.18</v>
          </cell>
          <cell r="L251">
            <v>22.25</v>
          </cell>
          <cell r="M251">
            <v>-11.95</v>
          </cell>
        </row>
        <row r="252">
          <cell r="A252">
            <v>42852</v>
          </cell>
          <cell r="B252">
            <v>1740</v>
          </cell>
          <cell r="C252">
            <v>1771</v>
          </cell>
          <cell r="D252">
            <v>1740</v>
          </cell>
          <cell r="E252">
            <v>1763</v>
          </cell>
          <cell r="F252">
            <v>1754.2987217673499</v>
          </cell>
          <cell r="G252">
            <v>149738</v>
          </cell>
          <cell r="H252">
            <v>5851</v>
          </cell>
          <cell r="I252">
            <v>262685182</v>
          </cell>
          <cell r="J252">
            <v>58634</v>
          </cell>
          <cell r="K252">
            <v>39.159999999999997</v>
          </cell>
          <cell r="L252">
            <v>31</v>
          </cell>
          <cell r="M252">
            <v>23</v>
          </cell>
        </row>
        <row r="253">
          <cell r="A253">
            <v>42851</v>
          </cell>
          <cell r="B253">
            <v>1745</v>
          </cell>
          <cell r="C253">
            <v>1763.7</v>
          </cell>
          <cell r="D253">
            <v>1740.65</v>
          </cell>
          <cell r="E253">
            <v>1750.95</v>
          </cell>
          <cell r="F253">
            <v>1754.0218108531701</v>
          </cell>
          <cell r="G253">
            <v>200955</v>
          </cell>
          <cell r="H253">
            <v>5880</v>
          </cell>
          <cell r="I253">
            <v>352479453</v>
          </cell>
          <cell r="J253">
            <v>99286</v>
          </cell>
          <cell r="K253">
            <v>49.41</v>
          </cell>
          <cell r="L253">
            <v>23.05</v>
          </cell>
          <cell r="M253">
            <v>5.95</v>
          </cell>
        </row>
        <row r="254">
          <cell r="A254">
            <v>42850</v>
          </cell>
          <cell r="B254">
            <v>1735</v>
          </cell>
          <cell r="C254">
            <v>1749</v>
          </cell>
          <cell r="D254">
            <v>1735</v>
          </cell>
          <cell r="E254">
            <v>1745.95</v>
          </cell>
          <cell r="F254">
            <v>1745.50259839777</v>
          </cell>
          <cell r="G254">
            <v>143550</v>
          </cell>
          <cell r="H254">
            <v>4663</v>
          </cell>
          <cell r="I254">
            <v>250566898</v>
          </cell>
          <cell r="J254">
            <v>62630</v>
          </cell>
          <cell r="K254">
            <v>43.63</v>
          </cell>
          <cell r="L254">
            <v>14</v>
          </cell>
          <cell r="M254">
            <v>10.95</v>
          </cell>
        </row>
        <row r="255">
          <cell r="A255">
            <v>42849</v>
          </cell>
          <cell r="B255">
            <v>1688.1</v>
          </cell>
          <cell r="C255">
            <v>1734.8</v>
          </cell>
          <cell r="D255">
            <v>1688.1</v>
          </cell>
          <cell r="E255">
            <v>1730.6</v>
          </cell>
          <cell r="F255">
            <v>1723.8400312251999</v>
          </cell>
          <cell r="G255">
            <v>231864</v>
          </cell>
          <cell r="H255">
            <v>7420</v>
          </cell>
          <cell r="I255">
            <v>399696445</v>
          </cell>
          <cell r="J255">
            <v>90008</v>
          </cell>
          <cell r="K255">
            <v>38.82</v>
          </cell>
          <cell r="L255">
            <v>46.7</v>
          </cell>
          <cell r="M255">
            <v>42.5</v>
          </cell>
        </row>
        <row r="256">
          <cell r="A256">
            <v>42846</v>
          </cell>
          <cell r="B256">
            <v>1685</v>
          </cell>
          <cell r="C256">
            <v>1700.95</v>
          </cell>
          <cell r="D256">
            <v>1679.8</v>
          </cell>
          <cell r="E256">
            <v>1687.65</v>
          </cell>
          <cell r="F256">
            <v>1689.87561261222</v>
          </cell>
          <cell r="G256">
            <v>92228</v>
          </cell>
          <cell r="H256">
            <v>3098</v>
          </cell>
          <cell r="I256">
            <v>155853848</v>
          </cell>
          <cell r="J256">
            <v>28397</v>
          </cell>
          <cell r="K256">
            <v>30.79</v>
          </cell>
          <cell r="L256">
            <v>21.15</v>
          </cell>
          <cell r="M256">
            <v>2.65</v>
          </cell>
        </row>
        <row r="257">
          <cell r="A257">
            <v>42845</v>
          </cell>
          <cell r="B257">
            <v>1671</v>
          </cell>
          <cell r="C257">
            <v>1685</v>
          </cell>
          <cell r="D257">
            <v>1663.55</v>
          </cell>
          <cell r="E257">
            <v>1681.05</v>
          </cell>
          <cell r="F257">
            <v>1676.2945434667299</v>
          </cell>
          <cell r="G257">
            <v>60368</v>
          </cell>
          <cell r="H257">
            <v>2350</v>
          </cell>
          <cell r="I257">
            <v>101194549</v>
          </cell>
          <cell r="J257">
            <v>17690</v>
          </cell>
          <cell r="K257">
            <v>29.3</v>
          </cell>
          <cell r="L257">
            <v>21.45</v>
          </cell>
          <cell r="M257">
            <v>10.050000000000001</v>
          </cell>
        </row>
        <row r="258">
          <cell r="A258">
            <v>42844</v>
          </cell>
          <cell r="B258">
            <v>1672.05</v>
          </cell>
          <cell r="C258">
            <v>1675</v>
          </cell>
          <cell r="D258">
            <v>1662</v>
          </cell>
          <cell r="E258">
            <v>1670.9</v>
          </cell>
          <cell r="F258">
            <v>1668.8385199705899</v>
          </cell>
          <cell r="G258">
            <v>53053</v>
          </cell>
          <cell r="H258">
            <v>1820</v>
          </cell>
          <cell r="I258">
            <v>88536890</v>
          </cell>
          <cell r="J258">
            <v>16248</v>
          </cell>
          <cell r="K258">
            <v>30.63</v>
          </cell>
          <cell r="L258">
            <v>13</v>
          </cell>
          <cell r="M258">
            <v>-1.1499999999999999</v>
          </cell>
        </row>
        <row r="259">
          <cell r="A259">
            <v>42843</v>
          </cell>
          <cell r="B259">
            <v>1700</v>
          </cell>
          <cell r="C259">
            <v>1700</v>
          </cell>
          <cell r="D259">
            <v>1665</v>
          </cell>
          <cell r="E259">
            <v>1671.15</v>
          </cell>
          <cell r="F259">
            <v>1681.4764463312399</v>
          </cell>
          <cell r="G259">
            <v>90453</v>
          </cell>
          <cell r="H259">
            <v>3056</v>
          </cell>
          <cell r="I259">
            <v>152094589</v>
          </cell>
          <cell r="J259">
            <v>22350</v>
          </cell>
          <cell r="K259">
            <v>24.71</v>
          </cell>
          <cell r="L259">
            <v>35</v>
          </cell>
          <cell r="M259">
            <v>-28.85</v>
          </cell>
        </row>
        <row r="260">
          <cell r="A260">
            <v>42842</v>
          </cell>
          <cell r="B260">
            <v>1681.05</v>
          </cell>
          <cell r="C260">
            <v>1688.5</v>
          </cell>
          <cell r="D260">
            <v>1671.35</v>
          </cell>
          <cell r="E260">
            <v>1680.4</v>
          </cell>
          <cell r="F260">
            <v>1680.6028932319</v>
          </cell>
          <cell r="G260">
            <v>56131</v>
          </cell>
          <cell r="H260">
            <v>2123</v>
          </cell>
          <cell r="I260">
            <v>94333921</v>
          </cell>
          <cell r="J260">
            <v>20611</v>
          </cell>
          <cell r="K260">
            <v>36.72</v>
          </cell>
          <cell r="L260">
            <v>17.149999999999999</v>
          </cell>
          <cell r="M260">
            <v>-0.65</v>
          </cell>
        </row>
        <row r="261">
          <cell r="A261">
            <v>42838</v>
          </cell>
          <cell r="B261">
            <v>1690.05</v>
          </cell>
          <cell r="C261">
            <v>1695</v>
          </cell>
          <cell r="D261">
            <v>1672.3</v>
          </cell>
          <cell r="E261">
            <v>1678</v>
          </cell>
          <cell r="F261">
            <v>1680.16543617396</v>
          </cell>
          <cell r="G261">
            <v>79372</v>
          </cell>
          <cell r="H261">
            <v>3505</v>
          </cell>
          <cell r="I261">
            <v>133358091</v>
          </cell>
          <cell r="J261">
            <v>30809</v>
          </cell>
          <cell r="K261">
            <v>38.82</v>
          </cell>
          <cell r="L261">
            <v>22.7</v>
          </cell>
          <cell r="M261">
            <v>-12.05</v>
          </cell>
        </row>
        <row r="262">
          <cell r="A262">
            <v>42837</v>
          </cell>
          <cell r="B262">
            <v>1699</v>
          </cell>
          <cell r="C262">
            <v>1710</v>
          </cell>
          <cell r="D262">
            <v>1677.75</v>
          </cell>
          <cell r="E262">
            <v>1699.25</v>
          </cell>
          <cell r="F262">
            <v>1696.58383540571</v>
          </cell>
          <cell r="G262">
            <v>156020</v>
          </cell>
          <cell r="H262">
            <v>7381</v>
          </cell>
          <cell r="I262">
            <v>264701010</v>
          </cell>
          <cell r="J262">
            <v>37037</v>
          </cell>
          <cell r="K262">
            <v>23.74</v>
          </cell>
          <cell r="L262">
            <v>32.25</v>
          </cell>
          <cell r="M262">
            <v>0.25</v>
          </cell>
        </row>
        <row r="263">
          <cell r="A263">
            <v>42836</v>
          </cell>
          <cell r="B263">
            <v>1672</v>
          </cell>
          <cell r="C263">
            <v>1709.1</v>
          </cell>
          <cell r="D263">
            <v>1671</v>
          </cell>
          <cell r="E263">
            <v>1704.8</v>
          </cell>
          <cell r="F263">
            <v>1694.37878755</v>
          </cell>
          <cell r="G263">
            <v>138249</v>
          </cell>
          <cell r="H263">
            <v>8316</v>
          </cell>
          <cell r="I263">
            <v>234246173</v>
          </cell>
          <cell r="J263">
            <v>60696</v>
          </cell>
          <cell r="K263">
            <v>43.9</v>
          </cell>
          <cell r="L263">
            <v>38.1</v>
          </cell>
          <cell r="M263">
            <v>32.799999999999997</v>
          </cell>
        </row>
        <row r="264">
          <cell r="A264">
            <v>42835</v>
          </cell>
          <cell r="B264">
            <v>1685.1</v>
          </cell>
          <cell r="C264">
            <v>1713.65</v>
          </cell>
          <cell r="D264">
            <v>1663</v>
          </cell>
          <cell r="E264">
            <v>1674.7</v>
          </cell>
          <cell r="F264">
            <v>1682.5876425558499</v>
          </cell>
          <cell r="G264">
            <v>102416</v>
          </cell>
          <cell r="H264">
            <v>4631</v>
          </cell>
          <cell r="I264">
            <v>172323896</v>
          </cell>
          <cell r="J264">
            <v>31831</v>
          </cell>
          <cell r="K264">
            <v>31.08</v>
          </cell>
          <cell r="L264">
            <v>50.65</v>
          </cell>
          <cell r="M264">
            <v>-10.4</v>
          </cell>
        </row>
        <row r="265">
          <cell r="A265">
            <v>42832</v>
          </cell>
          <cell r="B265">
            <v>1674.8</v>
          </cell>
          <cell r="C265">
            <v>1719.45</v>
          </cell>
          <cell r="D265">
            <v>1670</v>
          </cell>
          <cell r="E265">
            <v>1686.5</v>
          </cell>
          <cell r="F265">
            <v>1705.1772420909199</v>
          </cell>
          <cell r="G265">
            <v>439021</v>
          </cell>
          <cell r="H265">
            <v>10786</v>
          </cell>
          <cell r="I265">
            <v>748608618</v>
          </cell>
          <cell r="J265">
            <v>279077</v>
          </cell>
          <cell r="K265">
            <v>63.57</v>
          </cell>
          <cell r="L265">
            <v>49.45</v>
          </cell>
          <cell r="M265">
            <v>11.7</v>
          </cell>
        </row>
        <row r="266">
          <cell r="A266">
            <v>42831</v>
          </cell>
          <cell r="B266">
            <v>1687.8</v>
          </cell>
          <cell r="C266">
            <v>1701.5</v>
          </cell>
          <cell r="D266">
            <v>1670</v>
          </cell>
          <cell r="E266">
            <v>1682.65</v>
          </cell>
          <cell r="F266">
            <v>1682.8994358909099</v>
          </cell>
          <cell r="G266">
            <v>117885</v>
          </cell>
          <cell r="H266">
            <v>6371</v>
          </cell>
          <cell r="I266">
            <v>198388600</v>
          </cell>
          <cell r="J266">
            <v>48523</v>
          </cell>
          <cell r="K266">
            <v>41.16</v>
          </cell>
          <cell r="L266">
            <v>31.5</v>
          </cell>
          <cell r="M266">
            <v>-5.15</v>
          </cell>
        </row>
        <row r="267">
          <cell r="A267">
            <v>42830</v>
          </cell>
          <cell r="B267">
            <v>1661.3</v>
          </cell>
          <cell r="C267">
            <v>1700</v>
          </cell>
          <cell r="D267">
            <v>1648</v>
          </cell>
          <cell r="E267">
            <v>1696.85</v>
          </cell>
          <cell r="F267">
            <v>1681.4416170556501</v>
          </cell>
          <cell r="G267">
            <v>227772</v>
          </cell>
          <cell r="H267">
            <v>12470</v>
          </cell>
          <cell r="I267">
            <v>382985320</v>
          </cell>
          <cell r="J267">
            <v>102493</v>
          </cell>
          <cell r="K267">
            <v>45</v>
          </cell>
          <cell r="L267">
            <v>52</v>
          </cell>
          <cell r="M267">
            <v>35.549999999999997</v>
          </cell>
        </row>
        <row r="268">
          <cell r="A268">
            <v>42828</v>
          </cell>
          <cell r="B268">
            <v>1578</v>
          </cell>
          <cell r="C268">
            <v>1665</v>
          </cell>
          <cell r="D268">
            <v>1578</v>
          </cell>
          <cell r="E268">
            <v>1660.65</v>
          </cell>
          <cell r="F268">
            <v>1629.4464182100401</v>
          </cell>
          <cell r="G268">
            <v>510136</v>
          </cell>
          <cell r="H268">
            <v>20199</v>
          </cell>
          <cell r="I268">
            <v>831239278</v>
          </cell>
          <cell r="J268">
            <v>325474</v>
          </cell>
          <cell r="K268">
            <v>63.8</v>
          </cell>
          <cell r="L268">
            <v>87</v>
          </cell>
          <cell r="M268">
            <v>82.65</v>
          </cell>
        </row>
        <row r="269">
          <cell r="A269">
            <v>42825</v>
          </cell>
          <cell r="B269">
            <v>1558</v>
          </cell>
          <cell r="C269">
            <v>1593</v>
          </cell>
          <cell r="D269">
            <v>1552.65</v>
          </cell>
          <cell r="E269">
            <v>1577.6</v>
          </cell>
          <cell r="F269">
            <v>1576.12341900818</v>
          </cell>
          <cell r="G269">
            <v>228733</v>
          </cell>
          <cell r="H269">
            <v>7100</v>
          </cell>
          <cell r="I269">
            <v>360511438</v>
          </cell>
          <cell r="J269">
            <v>135269</v>
          </cell>
          <cell r="K269">
            <v>59.14</v>
          </cell>
          <cell r="L269">
            <v>40.35</v>
          </cell>
          <cell r="M269">
            <v>19.600000000000001</v>
          </cell>
        </row>
        <row r="270">
          <cell r="A270">
            <v>42824</v>
          </cell>
          <cell r="B270">
            <v>1561</v>
          </cell>
          <cell r="C270">
            <v>1570</v>
          </cell>
          <cell r="D270">
            <v>1552</v>
          </cell>
          <cell r="E270">
            <v>1557.65</v>
          </cell>
          <cell r="F270">
            <v>1564.2715920130499</v>
          </cell>
          <cell r="G270">
            <v>106023</v>
          </cell>
          <cell r="H270">
            <v>4827</v>
          </cell>
          <cell r="I270">
            <v>165848767</v>
          </cell>
          <cell r="J270">
            <v>47123</v>
          </cell>
          <cell r="K270">
            <v>44.45</v>
          </cell>
          <cell r="L270">
            <v>18</v>
          </cell>
          <cell r="M270">
            <v>-3.35</v>
          </cell>
        </row>
        <row r="271">
          <cell r="A271">
            <v>42823</v>
          </cell>
          <cell r="B271">
            <v>1551</v>
          </cell>
          <cell r="C271">
            <v>1567.5</v>
          </cell>
          <cell r="D271">
            <v>1548.8</v>
          </cell>
          <cell r="E271">
            <v>1556.05</v>
          </cell>
          <cell r="F271">
            <v>1564.24229053675</v>
          </cell>
          <cell r="G271">
            <v>332254</v>
          </cell>
          <cell r="H271">
            <v>5189</v>
          </cell>
          <cell r="I271">
            <v>519725758</v>
          </cell>
          <cell r="J271">
            <v>260714</v>
          </cell>
          <cell r="K271">
            <v>78.47</v>
          </cell>
          <cell r="L271">
            <v>18.7</v>
          </cell>
          <cell r="M271">
            <v>5.05</v>
          </cell>
        </row>
        <row r="272">
          <cell r="A272">
            <v>42822</v>
          </cell>
          <cell r="B272">
            <v>1547</v>
          </cell>
          <cell r="C272">
            <v>1558</v>
          </cell>
          <cell r="D272">
            <v>1543.15</v>
          </cell>
          <cell r="E272">
            <v>1545.75</v>
          </cell>
          <cell r="F272">
            <v>1549.8649741448801</v>
          </cell>
          <cell r="G272">
            <v>258943</v>
          </cell>
          <cell r="H272">
            <v>3550</v>
          </cell>
          <cell r="I272">
            <v>401326686</v>
          </cell>
          <cell r="J272">
            <v>227832</v>
          </cell>
          <cell r="K272">
            <v>87.99</v>
          </cell>
          <cell r="L272">
            <v>14.85</v>
          </cell>
          <cell r="M272">
            <v>-1.25</v>
          </cell>
        </row>
        <row r="273">
          <cell r="A273">
            <v>42821</v>
          </cell>
          <cell r="B273">
            <v>1550.95</v>
          </cell>
          <cell r="C273">
            <v>1557.4</v>
          </cell>
          <cell r="D273">
            <v>1536.85</v>
          </cell>
          <cell r="E273">
            <v>1546.65</v>
          </cell>
          <cell r="F273">
            <v>1549.6492645732201</v>
          </cell>
          <cell r="G273">
            <v>105313</v>
          </cell>
          <cell r="H273">
            <v>4546</v>
          </cell>
          <cell r="I273">
            <v>163198213</v>
          </cell>
          <cell r="J273">
            <v>54325</v>
          </cell>
          <cell r="K273">
            <v>51.58</v>
          </cell>
          <cell r="L273">
            <v>20.55</v>
          </cell>
          <cell r="M273">
            <v>-4.3</v>
          </cell>
        </row>
        <row r="274">
          <cell r="A274">
            <v>42818</v>
          </cell>
          <cell r="B274">
            <v>1547</v>
          </cell>
          <cell r="C274">
            <v>1559</v>
          </cell>
          <cell r="D274">
            <v>1542.1</v>
          </cell>
          <cell r="E274">
            <v>1551.35</v>
          </cell>
          <cell r="F274">
            <v>1549.02495463886</v>
          </cell>
          <cell r="G274">
            <v>207777</v>
          </cell>
          <cell r="H274">
            <v>4817</v>
          </cell>
          <cell r="I274">
            <v>321851758</v>
          </cell>
          <cell r="J274">
            <v>151875</v>
          </cell>
          <cell r="K274">
            <v>73.099999999999994</v>
          </cell>
          <cell r="L274">
            <v>16.899999999999999</v>
          </cell>
          <cell r="M274">
            <v>4.3499999999999996</v>
          </cell>
        </row>
        <row r="275">
          <cell r="A275">
            <v>42817</v>
          </cell>
          <cell r="B275">
            <v>1537</v>
          </cell>
          <cell r="C275">
            <v>1558.9</v>
          </cell>
          <cell r="D275">
            <v>1520.9</v>
          </cell>
          <cell r="E275">
            <v>1546.1</v>
          </cell>
          <cell r="F275">
            <v>1543.1892013542599</v>
          </cell>
          <cell r="G275">
            <v>557644</v>
          </cell>
          <cell r="H275">
            <v>5976</v>
          </cell>
          <cell r="I275">
            <v>860550199</v>
          </cell>
          <cell r="J275">
            <v>492086</v>
          </cell>
          <cell r="K275">
            <v>88.24</v>
          </cell>
          <cell r="L275">
            <v>38</v>
          </cell>
          <cell r="M275">
            <v>9.1</v>
          </cell>
        </row>
        <row r="276">
          <cell r="A276">
            <v>42816</v>
          </cell>
          <cell r="B276">
            <v>1539.9</v>
          </cell>
          <cell r="C276">
            <v>1552</v>
          </cell>
          <cell r="D276">
            <v>1525</v>
          </cell>
          <cell r="E276">
            <v>1529.95</v>
          </cell>
          <cell r="F276">
            <v>1536.2700624403999</v>
          </cell>
          <cell r="G276">
            <v>130044</v>
          </cell>
          <cell r="H276">
            <v>6985</v>
          </cell>
          <cell r="I276">
            <v>199782704</v>
          </cell>
          <cell r="J276">
            <v>76037</v>
          </cell>
          <cell r="K276">
            <v>58.47</v>
          </cell>
          <cell r="L276">
            <v>27</v>
          </cell>
          <cell r="M276">
            <v>-9.9499999999999993</v>
          </cell>
        </row>
        <row r="277">
          <cell r="A277">
            <v>42815</v>
          </cell>
          <cell r="B277">
            <v>1549</v>
          </cell>
          <cell r="C277">
            <v>1565</v>
          </cell>
          <cell r="D277">
            <v>1543.75</v>
          </cell>
          <cell r="E277">
            <v>1549.55</v>
          </cell>
          <cell r="F277">
            <v>1550.8437957144499</v>
          </cell>
          <cell r="G277">
            <v>108691</v>
          </cell>
          <cell r="H277">
            <v>4904</v>
          </cell>
          <cell r="I277">
            <v>168562763</v>
          </cell>
          <cell r="J277">
            <v>55023</v>
          </cell>
          <cell r="K277">
            <v>50.62</v>
          </cell>
          <cell r="L277">
            <v>21.25</v>
          </cell>
          <cell r="M277">
            <v>0.55000000000000004</v>
          </cell>
        </row>
        <row r="278">
          <cell r="A278">
            <v>42814</v>
          </cell>
          <cell r="B278">
            <v>1550.7</v>
          </cell>
          <cell r="C278">
            <v>1554.4</v>
          </cell>
          <cell r="D278">
            <v>1536.1</v>
          </cell>
          <cell r="E278">
            <v>1538.25</v>
          </cell>
          <cell r="F278">
            <v>1540.03001848843</v>
          </cell>
          <cell r="G278">
            <v>89245</v>
          </cell>
          <cell r="H278">
            <v>2764</v>
          </cell>
          <cell r="I278">
            <v>137439979</v>
          </cell>
          <cell r="J278">
            <v>53104</v>
          </cell>
          <cell r="K278">
            <v>59.5</v>
          </cell>
          <cell r="L278">
            <v>18.3</v>
          </cell>
          <cell r="M278">
            <v>-12.45</v>
          </cell>
        </row>
        <row r="279">
          <cell r="A279">
            <v>42811</v>
          </cell>
          <cell r="B279">
            <v>1561.15</v>
          </cell>
          <cell r="C279">
            <v>1572.8</v>
          </cell>
          <cell r="D279">
            <v>1544.05</v>
          </cell>
          <cell r="E279">
            <v>1550.7</v>
          </cell>
          <cell r="F279">
            <v>1553.14375779688</v>
          </cell>
          <cell r="G279">
            <v>74549</v>
          </cell>
          <cell r="H279">
            <v>4046</v>
          </cell>
          <cell r="I279">
            <v>115785314</v>
          </cell>
          <cell r="J279">
            <v>29996</v>
          </cell>
          <cell r="K279">
            <v>40.24</v>
          </cell>
          <cell r="L279">
            <v>28.75</v>
          </cell>
          <cell r="M279">
            <v>-10.45</v>
          </cell>
        </row>
        <row r="280">
          <cell r="A280">
            <v>42810</v>
          </cell>
          <cell r="B280">
            <v>1555</v>
          </cell>
          <cell r="C280">
            <v>1574.4</v>
          </cell>
          <cell r="D280">
            <v>1555</v>
          </cell>
          <cell r="E280">
            <v>1568.3</v>
          </cell>
          <cell r="F280">
            <v>1567.09278047012</v>
          </cell>
          <cell r="G280">
            <v>132474</v>
          </cell>
          <cell r="H280">
            <v>6542</v>
          </cell>
          <cell r="I280">
            <v>207599049</v>
          </cell>
          <cell r="J280">
            <v>56043</v>
          </cell>
          <cell r="K280">
            <v>42.3</v>
          </cell>
          <cell r="L280">
            <v>19.399999999999999</v>
          </cell>
          <cell r="M280">
            <v>13.3</v>
          </cell>
        </row>
        <row r="281">
          <cell r="A281">
            <v>42809</v>
          </cell>
          <cell r="B281">
            <v>1558</v>
          </cell>
          <cell r="C281">
            <v>1559.45</v>
          </cell>
          <cell r="D281">
            <v>1541</v>
          </cell>
          <cell r="E281">
            <v>1547.3</v>
          </cell>
          <cell r="F281">
            <v>1546.4112873203701</v>
          </cell>
          <cell r="G281">
            <v>349206</v>
          </cell>
          <cell r="H281">
            <v>5309</v>
          </cell>
          <cell r="I281">
            <v>540016100</v>
          </cell>
          <cell r="J281">
            <v>289512</v>
          </cell>
          <cell r="K281">
            <v>82.91</v>
          </cell>
          <cell r="L281">
            <v>18.45</v>
          </cell>
          <cell r="M281">
            <v>-10.7</v>
          </cell>
        </row>
        <row r="282">
          <cell r="A282">
            <v>42808</v>
          </cell>
          <cell r="B282">
            <v>1512</v>
          </cell>
          <cell r="C282">
            <v>1568.9</v>
          </cell>
          <cell r="D282">
            <v>1512</v>
          </cell>
          <cell r="E282">
            <v>1557.55</v>
          </cell>
          <cell r="F282">
            <v>1550.48948285705</v>
          </cell>
          <cell r="G282">
            <v>465906</v>
          </cell>
          <cell r="H282">
            <v>21006</v>
          </cell>
          <cell r="I282">
            <v>722382353</v>
          </cell>
          <cell r="J282">
            <v>237115</v>
          </cell>
          <cell r="K282">
            <v>50.89</v>
          </cell>
          <cell r="L282">
            <v>56.9</v>
          </cell>
          <cell r="M282">
            <v>45.55</v>
          </cell>
        </row>
        <row r="283">
          <cell r="A283">
            <v>42804</v>
          </cell>
          <cell r="B283">
            <v>1480</v>
          </cell>
          <cell r="C283">
            <v>1496</v>
          </cell>
          <cell r="D283">
            <v>1480</v>
          </cell>
          <cell r="E283">
            <v>1491.95</v>
          </cell>
          <cell r="F283">
            <v>1488.52039451049</v>
          </cell>
          <cell r="G283">
            <v>156954</v>
          </cell>
          <cell r="H283">
            <v>8865</v>
          </cell>
          <cell r="I283">
            <v>233629230</v>
          </cell>
          <cell r="J283">
            <v>78683</v>
          </cell>
          <cell r="K283">
            <v>50.13</v>
          </cell>
          <cell r="L283">
            <v>16</v>
          </cell>
          <cell r="M283">
            <v>11.95</v>
          </cell>
        </row>
        <row r="284">
          <cell r="A284">
            <v>42803</v>
          </cell>
          <cell r="B284">
            <v>1475.2</v>
          </cell>
          <cell r="C284">
            <v>1480</v>
          </cell>
          <cell r="D284">
            <v>1464.75</v>
          </cell>
          <cell r="E284">
            <v>1476.95</v>
          </cell>
          <cell r="F284">
            <v>1473.5913422098799</v>
          </cell>
          <cell r="G284">
            <v>95082</v>
          </cell>
          <cell r="H284">
            <v>3641</v>
          </cell>
          <cell r="I284">
            <v>140112012</v>
          </cell>
          <cell r="J284">
            <v>37483</v>
          </cell>
          <cell r="K284">
            <v>39.42</v>
          </cell>
          <cell r="L284">
            <v>15.25</v>
          </cell>
          <cell r="M284">
            <v>1.75</v>
          </cell>
        </row>
        <row r="285">
          <cell r="A285">
            <v>42802</v>
          </cell>
          <cell r="B285">
            <v>1486</v>
          </cell>
          <cell r="C285">
            <v>1494</v>
          </cell>
          <cell r="D285">
            <v>1470.1</v>
          </cell>
          <cell r="E285">
            <v>1475.2</v>
          </cell>
          <cell r="F285">
            <v>1479.9093847709</v>
          </cell>
          <cell r="G285">
            <v>85074</v>
          </cell>
          <cell r="H285">
            <v>2955</v>
          </cell>
          <cell r="I285">
            <v>125901811</v>
          </cell>
          <cell r="J285">
            <v>30664</v>
          </cell>
          <cell r="K285">
            <v>36.04</v>
          </cell>
          <cell r="L285">
            <v>23.9</v>
          </cell>
          <cell r="M285">
            <v>-10.8</v>
          </cell>
        </row>
        <row r="286">
          <cell r="A286">
            <v>42801</v>
          </cell>
          <cell r="B286">
            <v>1481.95</v>
          </cell>
          <cell r="C286">
            <v>1491.4</v>
          </cell>
          <cell r="D286">
            <v>1478.1</v>
          </cell>
          <cell r="E286">
            <v>1484.65</v>
          </cell>
          <cell r="F286">
            <v>1484.58609453809</v>
          </cell>
          <cell r="G286">
            <v>67211</v>
          </cell>
          <cell r="H286">
            <v>2390</v>
          </cell>
          <cell r="I286">
            <v>99780516</v>
          </cell>
          <cell r="J286">
            <v>31126</v>
          </cell>
          <cell r="K286">
            <v>46.31</v>
          </cell>
          <cell r="L286">
            <v>13.3</v>
          </cell>
          <cell r="M286">
            <v>2.7</v>
          </cell>
        </row>
        <row r="287">
          <cell r="A287">
            <v>42800</v>
          </cell>
          <cell r="B287">
            <v>1468</v>
          </cell>
          <cell r="C287">
            <v>1484.95</v>
          </cell>
          <cell r="D287">
            <v>1468</v>
          </cell>
          <cell r="E287">
            <v>1482.1</v>
          </cell>
          <cell r="F287">
            <v>1480.2918760300599</v>
          </cell>
          <cell r="G287">
            <v>74631</v>
          </cell>
          <cell r="H287">
            <v>3644</v>
          </cell>
          <cell r="I287">
            <v>110475663</v>
          </cell>
          <cell r="J287">
            <v>31999</v>
          </cell>
          <cell r="K287">
            <v>42.88</v>
          </cell>
          <cell r="L287">
            <v>16.95</v>
          </cell>
          <cell r="M287">
            <v>14.1</v>
          </cell>
        </row>
        <row r="288">
          <cell r="A288">
            <v>42797</v>
          </cell>
          <cell r="B288">
            <v>1470</v>
          </cell>
          <cell r="C288">
            <v>1477.95</v>
          </cell>
          <cell r="D288">
            <v>1460.25</v>
          </cell>
          <cell r="E288">
            <v>1469.05</v>
          </cell>
          <cell r="F288">
            <v>1467.83476647419</v>
          </cell>
          <cell r="G288">
            <v>72219</v>
          </cell>
          <cell r="H288">
            <v>3047</v>
          </cell>
          <cell r="I288">
            <v>106005559</v>
          </cell>
          <cell r="J288">
            <v>19431</v>
          </cell>
          <cell r="K288">
            <v>26.91</v>
          </cell>
          <cell r="L288">
            <v>17.7</v>
          </cell>
          <cell r="M288">
            <v>-0.95</v>
          </cell>
        </row>
        <row r="289">
          <cell r="A289">
            <v>42796</v>
          </cell>
          <cell r="B289">
            <v>1480.1</v>
          </cell>
          <cell r="C289">
            <v>1495</v>
          </cell>
          <cell r="D289">
            <v>1471.1</v>
          </cell>
          <cell r="E289">
            <v>1475</v>
          </cell>
          <cell r="F289">
            <v>1484.19828129743</v>
          </cell>
          <cell r="G289">
            <v>128469</v>
          </cell>
          <cell r="H289">
            <v>4715</v>
          </cell>
          <cell r="I289">
            <v>190673469</v>
          </cell>
          <cell r="J289">
            <v>49458</v>
          </cell>
          <cell r="K289">
            <v>38.5</v>
          </cell>
          <cell r="L289">
            <v>23.9</v>
          </cell>
          <cell r="M289">
            <v>-5.0999999999999996</v>
          </cell>
        </row>
        <row r="290">
          <cell r="A290">
            <v>42795</v>
          </cell>
          <cell r="B290">
            <v>1470.2</v>
          </cell>
          <cell r="C290">
            <v>1485</v>
          </cell>
          <cell r="D290">
            <v>1470.2</v>
          </cell>
          <cell r="E290">
            <v>1475.3</v>
          </cell>
          <cell r="F290">
            <v>1477.0661910722499</v>
          </cell>
          <cell r="G290">
            <v>106253</v>
          </cell>
          <cell r="H290">
            <v>3778</v>
          </cell>
          <cell r="I290">
            <v>156942714</v>
          </cell>
          <cell r="J290">
            <v>45661</v>
          </cell>
          <cell r="K290">
            <v>42.97</v>
          </cell>
          <cell r="L290">
            <v>14.8</v>
          </cell>
          <cell r="M290">
            <v>5.0999999999999996</v>
          </cell>
        </row>
        <row r="291">
          <cell r="A291">
            <v>42794</v>
          </cell>
          <cell r="B291">
            <v>1468.2</v>
          </cell>
          <cell r="C291">
            <v>1487</v>
          </cell>
          <cell r="D291">
            <v>1465.5</v>
          </cell>
          <cell r="E291">
            <v>1470.25</v>
          </cell>
          <cell r="F291">
            <v>1475.30946434517</v>
          </cell>
          <cell r="G291">
            <v>84084</v>
          </cell>
          <cell r="H291">
            <v>3447</v>
          </cell>
          <cell r="I291">
            <v>124049921</v>
          </cell>
          <cell r="J291">
            <v>22936</v>
          </cell>
          <cell r="K291">
            <v>27.28</v>
          </cell>
          <cell r="L291">
            <v>21.5</v>
          </cell>
          <cell r="M291">
            <v>2.0499999999999998</v>
          </cell>
        </row>
        <row r="292">
          <cell r="A292">
            <v>42793</v>
          </cell>
          <cell r="B292">
            <v>1494</v>
          </cell>
          <cell r="C292">
            <v>1499</v>
          </cell>
          <cell r="D292">
            <v>1461.6</v>
          </cell>
          <cell r="E292">
            <v>1468.25</v>
          </cell>
          <cell r="F292">
            <v>1477.00607466313</v>
          </cell>
          <cell r="G292">
            <v>81486</v>
          </cell>
          <cell r="H292">
            <v>3830</v>
          </cell>
          <cell r="I292">
            <v>120355317</v>
          </cell>
          <cell r="J292">
            <v>24038</v>
          </cell>
          <cell r="K292">
            <v>29.5</v>
          </cell>
          <cell r="L292">
            <v>37.4</v>
          </cell>
          <cell r="M292">
            <v>-25.75</v>
          </cell>
        </row>
        <row r="293">
          <cell r="A293">
            <v>42789</v>
          </cell>
          <cell r="B293">
            <v>1475</v>
          </cell>
          <cell r="C293">
            <v>1504.75</v>
          </cell>
          <cell r="D293">
            <v>1470</v>
          </cell>
          <cell r="E293">
            <v>1486.05</v>
          </cell>
          <cell r="F293">
            <v>1490.7945807846299</v>
          </cell>
          <cell r="G293">
            <v>162828</v>
          </cell>
          <cell r="H293">
            <v>5663</v>
          </cell>
          <cell r="I293">
            <v>242743100</v>
          </cell>
          <cell r="J293">
            <v>72830</v>
          </cell>
          <cell r="K293">
            <v>44.73</v>
          </cell>
          <cell r="L293">
            <v>34.75</v>
          </cell>
          <cell r="M293">
            <v>11.05</v>
          </cell>
        </row>
        <row r="294">
          <cell r="A294">
            <v>42788</v>
          </cell>
          <cell r="B294">
            <v>1483</v>
          </cell>
          <cell r="C294">
            <v>1489</v>
          </cell>
          <cell r="D294">
            <v>1473.35</v>
          </cell>
          <cell r="E294">
            <v>1477.25</v>
          </cell>
          <cell r="F294">
            <v>1479.1490425264999</v>
          </cell>
          <cell r="G294">
            <v>107627</v>
          </cell>
          <cell r="H294">
            <v>4404</v>
          </cell>
          <cell r="I294">
            <v>159196374</v>
          </cell>
          <cell r="J294">
            <v>43521</v>
          </cell>
          <cell r="K294">
            <v>40.44</v>
          </cell>
          <cell r="L294">
            <v>15.65</v>
          </cell>
          <cell r="M294">
            <v>-5.75</v>
          </cell>
        </row>
        <row r="295">
          <cell r="A295">
            <v>42787</v>
          </cell>
          <cell r="B295">
            <v>1482.9</v>
          </cell>
          <cell r="C295">
            <v>1490</v>
          </cell>
          <cell r="D295">
            <v>1478.55</v>
          </cell>
          <cell r="E295">
            <v>1482.95</v>
          </cell>
          <cell r="F295">
            <v>1483.7614203314699</v>
          </cell>
          <cell r="G295">
            <v>41089</v>
          </cell>
          <cell r="H295">
            <v>2009</v>
          </cell>
          <cell r="I295">
            <v>60966273</v>
          </cell>
          <cell r="J295">
            <v>11649</v>
          </cell>
          <cell r="K295">
            <v>28.35</v>
          </cell>
          <cell r="L295">
            <v>11.45</v>
          </cell>
          <cell r="M295">
            <v>0.05</v>
          </cell>
        </row>
        <row r="296">
          <cell r="A296">
            <v>42786</v>
          </cell>
          <cell r="B296">
            <v>1480</v>
          </cell>
          <cell r="C296">
            <v>1490.5</v>
          </cell>
          <cell r="D296">
            <v>1476</v>
          </cell>
          <cell r="E296">
            <v>1481.65</v>
          </cell>
          <cell r="F296">
            <v>1482.21058850654</v>
          </cell>
          <cell r="G296">
            <v>69396</v>
          </cell>
          <cell r="H296">
            <v>3440</v>
          </cell>
          <cell r="I296">
            <v>102859486</v>
          </cell>
          <cell r="J296">
            <v>23044</v>
          </cell>
          <cell r="K296">
            <v>33.21</v>
          </cell>
          <cell r="L296">
            <v>14.5</v>
          </cell>
          <cell r="M296">
            <v>1.65</v>
          </cell>
        </row>
        <row r="297">
          <cell r="A297">
            <v>42783</v>
          </cell>
          <cell r="B297">
            <v>1471.9</v>
          </cell>
          <cell r="C297">
            <v>1485</v>
          </cell>
          <cell r="D297">
            <v>1465.05</v>
          </cell>
          <cell r="E297">
            <v>1478</v>
          </cell>
          <cell r="F297">
            <v>1477.6833482126001</v>
          </cell>
          <cell r="G297">
            <v>79529</v>
          </cell>
          <cell r="H297">
            <v>2781</v>
          </cell>
          <cell r="I297">
            <v>117518679</v>
          </cell>
          <cell r="J297">
            <v>31416</v>
          </cell>
          <cell r="K297">
            <v>39.5</v>
          </cell>
          <cell r="L297">
            <v>19.95</v>
          </cell>
          <cell r="M297">
            <v>6.1</v>
          </cell>
        </row>
        <row r="298">
          <cell r="A298">
            <v>42782</v>
          </cell>
          <cell r="B298">
            <v>1480.1</v>
          </cell>
          <cell r="C298">
            <v>1485.8</v>
          </cell>
          <cell r="D298">
            <v>1462</v>
          </cell>
          <cell r="E298">
            <v>1470.4</v>
          </cell>
          <cell r="F298">
            <v>1470.5091011367999</v>
          </cell>
          <cell r="G298">
            <v>119106</v>
          </cell>
          <cell r="H298">
            <v>4531</v>
          </cell>
          <cell r="I298">
            <v>175146457</v>
          </cell>
          <cell r="J298">
            <v>56012</v>
          </cell>
          <cell r="K298">
            <v>47.03</v>
          </cell>
          <cell r="L298">
            <v>23.8</v>
          </cell>
          <cell r="M298">
            <v>-9.6999999999999993</v>
          </cell>
        </row>
        <row r="299">
          <cell r="A299">
            <v>42781</v>
          </cell>
          <cell r="B299">
            <v>1492.9</v>
          </cell>
          <cell r="C299">
            <v>1504.95</v>
          </cell>
          <cell r="D299">
            <v>1477</v>
          </cell>
          <cell r="E299">
            <v>1480.1</v>
          </cell>
          <cell r="F299">
            <v>1489.0107513323501</v>
          </cell>
          <cell r="G299">
            <v>118962</v>
          </cell>
          <cell r="H299">
            <v>4557</v>
          </cell>
          <cell r="I299">
            <v>177135697</v>
          </cell>
          <cell r="J299">
            <v>41090</v>
          </cell>
          <cell r="K299">
            <v>34.54</v>
          </cell>
          <cell r="L299">
            <v>27.95</v>
          </cell>
          <cell r="M299">
            <v>-12.8</v>
          </cell>
        </row>
        <row r="300">
          <cell r="A300">
            <v>42780</v>
          </cell>
          <cell r="B300">
            <v>1503</v>
          </cell>
          <cell r="C300">
            <v>1504</v>
          </cell>
          <cell r="D300">
            <v>1486.55</v>
          </cell>
          <cell r="E300">
            <v>1492.9</v>
          </cell>
          <cell r="F300">
            <v>1492.12139613569</v>
          </cell>
          <cell r="G300">
            <v>56155</v>
          </cell>
          <cell r="H300">
            <v>2050</v>
          </cell>
          <cell r="I300">
            <v>83790077</v>
          </cell>
          <cell r="J300">
            <v>18771</v>
          </cell>
          <cell r="K300">
            <v>33.43</v>
          </cell>
          <cell r="L300">
            <v>17.45</v>
          </cell>
          <cell r="M300">
            <v>-10.1</v>
          </cell>
        </row>
        <row r="301">
          <cell r="A301">
            <v>42779</v>
          </cell>
          <cell r="B301">
            <v>1505</v>
          </cell>
          <cell r="C301">
            <v>1508.15</v>
          </cell>
          <cell r="D301">
            <v>1482.6</v>
          </cell>
          <cell r="E301">
            <v>1497.25</v>
          </cell>
          <cell r="F301">
            <v>1495.0975281082401</v>
          </cell>
          <cell r="G301">
            <v>73466</v>
          </cell>
          <cell r="H301">
            <v>3532</v>
          </cell>
          <cell r="I301">
            <v>109838835</v>
          </cell>
          <cell r="J301">
            <v>17771</v>
          </cell>
          <cell r="K301">
            <v>24.19</v>
          </cell>
          <cell r="L301">
            <v>25.55</v>
          </cell>
          <cell r="M301">
            <v>-7.75</v>
          </cell>
        </row>
        <row r="302">
          <cell r="A302">
            <v>42776</v>
          </cell>
          <cell r="B302">
            <v>1495</v>
          </cell>
          <cell r="C302">
            <v>1507.7</v>
          </cell>
          <cell r="D302">
            <v>1492.5</v>
          </cell>
          <cell r="E302">
            <v>1501.1</v>
          </cell>
          <cell r="F302">
            <v>1500.3664295112301</v>
          </cell>
          <cell r="G302">
            <v>82084</v>
          </cell>
          <cell r="H302">
            <v>6946</v>
          </cell>
          <cell r="I302">
            <v>123156078</v>
          </cell>
          <cell r="J302">
            <v>29266</v>
          </cell>
          <cell r="K302">
            <v>35.65</v>
          </cell>
          <cell r="L302">
            <v>15.2</v>
          </cell>
          <cell r="M302">
            <v>6.1</v>
          </cell>
        </row>
        <row r="303">
          <cell r="A303">
            <v>42775</v>
          </cell>
          <cell r="B303">
            <v>1505.7</v>
          </cell>
          <cell r="C303">
            <v>1510</v>
          </cell>
          <cell r="D303">
            <v>1479.05</v>
          </cell>
          <cell r="E303">
            <v>1489.1</v>
          </cell>
          <cell r="F303">
            <v>1491.5102051483</v>
          </cell>
          <cell r="G303">
            <v>114795</v>
          </cell>
          <cell r="H303">
            <v>4316</v>
          </cell>
          <cell r="I303">
            <v>171217914</v>
          </cell>
          <cell r="J303">
            <v>31457</v>
          </cell>
          <cell r="K303">
            <v>27.4</v>
          </cell>
          <cell r="L303">
            <v>30.95</v>
          </cell>
          <cell r="M303">
            <v>-16.600000000000001</v>
          </cell>
        </row>
        <row r="304">
          <cell r="A304">
            <v>42774</v>
          </cell>
          <cell r="B304">
            <v>1501.5</v>
          </cell>
          <cell r="C304">
            <v>1507.5</v>
          </cell>
          <cell r="D304">
            <v>1487.45</v>
          </cell>
          <cell r="E304">
            <v>1502.85</v>
          </cell>
          <cell r="F304">
            <v>1500.35808573401</v>
          </cell>
          <cell r="G304">
            <v>154921</v>
          </cell>
          <cell r="H304">
            <v>5414</v>
          </cell>
          <cell r="I304">
            <v>232436975</v>
          </cell>
          <cell r="J304">
            <v>65189</v>
          </cell>
          <cell r="K304">
            <v>42.08</v>
          </cell>
          <cell r="L304">
            <v>20.05</v>
          </cell>
          <cell r="M304">
            <v>1.35</v>
          </cell>
        </row>
        <row r="305">
          <cell r="A305">
            <v>42773</v>
          </cell>
          <cell r="B305">
            <v>1482.8</v>
          </cell>
          <cell r="C305">
            <v>1505</v>
          </cell>
          <cell r="D305">
            <v>1473.1</v>
          </cell>
          <cell r="E305">
            <v>1500.05</v>
          </cell>
          <cell r="F305">
            <v>1488.36823253183</v>
          </cell>
          <cell r="G305">
            <v>175047</v>
          </cell>
          <cell r="H305">
            <v>4857</v>
          </cell>
          <cell r="I305">
            <v>260534394</v>
          </cell>
          <cell r="J305">
            <v>81475</v>
          </cell>
          <cell r="K305">
            <v>46.54</v>
          </cell>
          <cell r="L305">
            <v>31.9</v>
          </cell>
          <cell r="M305">
            <v>17.25</v>
          </cell>
        </row>
        <row r="306">
          <cell r="A306">
            <v>42772</v>
          </cell>
          <cell r="B306">
            <v>1490</v>
          </cell>
          <cell r="C306">
            <v>1500</v>
          </cell>
          <cell r="D306">
            <v>1479.05</v>
          </cell>
          <cell r="E306">
            <v>1484.95</v>
          </cell>
          <cell r="F306">
            <v>1489.47593997322</v>
          </cell>
          <cell r="G306">
            <v>127743</v>
          </cell>
          <cell r="H306">
            <v>4803</v>
          </cell>
          <cell r="I306">
            <v>190270125</v>
          </cell>
          <cell r="J306">
            <v>53877</v>
          </cell>
          <cell r="K306">
            <v>42.18</v>
          </cell>
          <cell r="L306">
            <v>20.95</v>
          </cell>
          <cell r="M306">
            <v>-5.05</v>
          </cell>
        </row>
        <row r="307">
          <cell r="A307">
            <v>42769</v>
          </cell>
          <cell r="B307">
            <v>1475</v>
          </cell>
          <cell r="C307">
            <v>1487.95</v>
          </cell>
          <cell r="D307">
            <v>1457.1</v>
          </cell>
          <cell r="E307">
            <v>1479.45</v>
          </cell>
          <cell r="F307">
            <v>1469.8194083770099</v>
          </cell>
          <cell r="G307">
            <v>104357</v>
          </cell>
          <cell r="H307">
            <v>4481</v>
          </cell>
          <cell r="I307">
            <v>153385944</v>
          </cell>
          <cell r="J307">
            <v>39633</v>
          </cell>
          <cell r="K307">
            <v>37.979999999999997</v>
          </cell>
          <cell r="L307">
            <v>30.85</v>
          </cell>
          <cell r="M307">
            <v>4.45</v>
          </cell>
        </row>
        <row r="308">
          <cell r="A308">
            <v>42768</v>
          </cell>
          <cell r="B308">
            <v>1480.1</v>
          </cell>
          <cell r="C308">
            <v>1491.95</v>
          </cell>
          <cell r="D308">
            <v>1468</v>
          </cell>
          <cell r="E308">
            <v>1473.3</v>
          </cell>
          <cell r="F308">
            <v>1478.4207730927001</v>
          </cell>
          <cell r="G308">
            <v>89433</v>
          </cell>
          <cell r="H308">
            <v>4132</v>
          </cell>
          <cell r="I308">
            <v>132219605</v>
          </cell>
          <cell r="J308">
            <v>27737</v>
          </cell>
          <cell r="K308">
            <v>31.01</v>
          </cell>
          <cell r="L308">
            <v>23.95</v>
          </cell>
          <cell r="M308">
            <v>-6.8</v>
          </cell>
        </row>
        <row r="309">
          <cell r="A309">
            <v>42767</v>
          </cell>
          <cell r="B309">
            <v>1444.75</v>
          </cell>
          <cell r="C309">
            <v>1493.5</v>
          </cell>
          <cell r="D309">
            <v>1444.75</v>
          </cell>
          <cell r="E309">
            <v>1490.75</v>
          </cell>
          <cell r="F309">
            <v>1472.3970663437699</v>
          </cell>
          <cell r="G309">
            <v>340258</v>
          </cell>
          <cell r="H309">
            <v>15818</v>
          </cell>
          <cell r="I309">
            <v>500994881</v>
          </cell>
          <cell r="J309">
            <v>135595</v>
          </cell>
          <cell r="K309">
            <v>39.85</v>
          </cell>
          <cell r="L309">
            <v>48.75</v>
          </cell>
          <cell r="M309">
            <v>46</v>
          </cell>
        </row>
        <row r="310">
          <cell r="A310">
            <v>42766</v>
          </cell>
          <cell r="B310">
            <v>1444.9</v>
          </cell>
          <cell r="C310">
            <v>1454.9</v>
          </cell>
          <cell r="D310">
            <v>1426.95</v>
          </cell>
          <cell r="E310">
            <v>1444.75</v>
          </cell>
          <cell r="F310">
            <v>1440.5789059572801</v>
          </cell>
          <cell r="G310">
            <v>106760</v>
          </cell>
          <cell r="H310">
            <v>5014</v>
          </cell>
          <cell r="I310">
            <v>153796204</v>
          </cell>
          <cell r="J310">
            <v>32860</v>
          </cell>
          <cell r="K310">
            <v>30.78</v>
          </cell>
          <cell r="L310">
            <v>27.95</v>
          </cell>
          <cell r="M310">
            <v>-0.15</v>
          </cell>
        </row>
        <row r="311">
          <cell r="A311">
            <v>42765</v>
          </cell>
          <cell r="B311">
            <v>1447</v>
          </cell>
          <cell r="C311">
            <v>1466.5</v>
          </cell>
          <cell r="D311">
            <v>1437</v>
          </cell>
          <cell r="E311">
            <v>1443.35</v>
          </cell>
          <cell r="F311">
            <v>1449.91037418625</v>
          </cell>
          <cell r="G311">
            <v>148696</v>
          </cell>
          <cell r="H311">
            <v>6418</v>
          </cell>
          <cell r="I311">
            <v>215595873</v>
          </cell>
          <cell r="J311">
            <v>35334</v>
          </cell>
          <cell r="K311">
            <v>23.76</v>
          </cell>
          <cell r="L311">
            <v>29.5</v>
          </cell>
          <cell r="M311">
            <v>-3.65</v>
          </cell>
        </row>
        <row r="312">
          <cell r="A312">
            <v>42762</v>
          </cell>
          <cell r="B312">
            <v>1451</v>
          </cell>
          <cell r="C312">
            <v>1469.5</v>
          </cell>
          <cell r="D312">
            <v>1435.05</v>
          </cell>
          <cell r="E312">
            <v>1439.65</v>
          </cell>
          <cell r="F312">
            <v>1452.98793397753</v>
          </cell>
          <cell r="G312">
            <v>136499</v>
          </cell>
          <cell r="H312">
            <v>5400</v>
          </cell>
          <cell r="I312">
            <v>198331400</v>
          </cell>
          <cell r="J312">
            <v>38644</v>
          </cell>
          <cell r="K312">
            <v>28.31</v>
          </cell>
          <cell r="L312">
            <v>34.450000000000003</v>
          </cell>
          <cell r="M312">
            <v>-11.35</v>
          </cell>
        </row>
        <row r="313">
          <cell r="A313">
            <v>42760</v>
          </cell>
          <cell r="B313">
            <v>1420.05</v>
          </cell>
          <cell r="C313">
            <v>1453.2</v>
          </cell>
          <cell r="D313">
            <v>1420.05</v>
          </cell>
          <cell r="E313">
            <v>1449.45</v>
          </cell>
          <cell r="F313">
            <v>1441.2210398627999</v>
          </cell>
          <cell r="G313">
            <v>119535</v>
          </cell>
          <cell r="H313">
            <v>5073</v>
          </cell>
          <cell r="I313">
            <v>172276357</v>
          </cell>
          <cell r="J313">
            <v>51317</v>
          </cell>
          <cell r="K313">
            <v>42.93</v>
          </cell>
          <cell r="L313">
            <v>33.15</v>
          </cell>
          <cell r="M313">
            <v>29.4</v>
          </cell>
        </row>
        <row r="314">
          <cell r="A314">
            <v>42759</v>
          </cell>
          <cell r="B314">
            <v>1395</v>
          </cell>
          <cell r="C314">
            <v>1422.75</v>
          </cell>
          <cell r="D314">
            <v>1395</v>
          </cell>
          <cell r="E314">
            <v>1419.65</v>
          </cell>
          <cell r="F314">
            <v>1415.4767631515899</v>
          </cell>
          <cell r="G314">
            <v>91966</v>
          </cell>
          <cell r="H314">
            <v>5576</v>
          </cell>
          <cell r="I314">
            <v>130175736</v>
          </cell>
          <cell r="J314">
            <v>30493</v>
          </cell>
          <cell r="K314">
            <v>33.159999999999997</v>
          </cell>
          <cell r="L314">
            <v>27.75</v>
          </cell>
          <cell r="M314">
            <v>24.65</v>
          </cell>
        </row>
        <row r="315">
          <cell r="A315">
            <v>42758</v>
          </cell>
          <cell r="B315">
            <v>1415.9</v>
          </cell>
          <cell r="C315">
            <v>1416</v>
          </cell>
          <cell r="D315">
            <v>1383</v>
          </cell>
          <cell r="E315">
            <v>1393.5</v>
          </cell>
          <cell r="F315">
            <v>1397.1842300108301</v>
          </cell>
          <cell r="G315">
            <v>128307</v>
          </cell>
          <cell r="H315">
            <v>6878</v>
          </cell>
          <cell r="I315">
            <v>179268517</v>
          </cell>
          <cell r="J315">
            <v>47005</v>
          </cell>
          <cell r="K315">
            <v>36.630000000000003</v>
          </cell>
          <cell r="L315">
            <v>33</v>
          </cell>
          <cell r="M315">
            <v>-22.4</v>
          </cell>
        </row>
        <row r="316">
          <cell r="A316">
            <v>42755</v>
          </cell>
          <cell r="B316">
            <v>1449</v>
          </cell>
          <cell r="C316">
            <v>1453</v>
          </cell>
          <cell r="D316">
            <v>1410</v>
          </cell>
          <cell r="E316">
            <v>1414.55</v>
          </cell>
          <cell r="F316">
            <v>1426.5573234849601</v>
          </cell>
          <cell r="G316">
            <v>93958</v>
          </cell>
          <cell r="H316">
            <v>4219</v>
          </cell>
          <cell r="I316">
            <v>134036473</v>
          </cell>
          <cell r="J316">
            <v>46425</v>
          </cell>
          <cell r="K316">
            <v>49.41</v>
          </cell>
          <cell r="L316">
            <v>43</v>
          </cell>
          <cell r="M316">
            <v>-34.450000000000003</v>
          </cell>
        </row>
        <row r="317">
          <cell r="A317">
            <v>42754</v>
          </cell>
          <cell r="B317">
            <v>1450</v>
          </cell>
          <cell r="C317">
            <v>1463</v>
          </cell>
          <cell r="D317">
            <v>1442.1</v>
          </cell>
          <cell r="E317">
            <v>1445.5</v>
          </cell>
          <cell r="F317">
            <v>1450.2227381734299</v>
          </cell>
          <cell r="G317">
            <v>65467</v>
          </cell>
          <cell r="H317">
            <v>2936</v>
          </cell>
          <cell r="I317">
            <v>94941732</v>
          </cell>
          <cell r="J317">
            <v>20618</v>
          </cell>
          <cell r="K317">
            <v>31.49</v>
          </cell>
          <cell r="L317">
            <v>20.9</v>
          </cell>
          <cell r="M317">
            <v>-4.5</v>
          </cell>
        </row>
        <row r="318">
          <cell r="A318">
            <v>42753</v>
          </cell>
          <cell r="B318">
            <v>1445</v>
          </cell>
          <cell r="C318">
            <v>1469.7</v>
          </cell>
          <cell r="D318">
            <v>1445</v>
          </cell>
          <cell r="E318">
            <v>1450.75</v>
          </cell>
          <cell r="F318">
            <v>1459.02942804696</v>
          </cell>
          <cell r="G318">
            <v>102963</v>
          </cell>
          <cell r="H318">
            <v>5206</v>
          </cell>
          <cell r="I318">
            <v>150226047</v>
          </cell>
          <cell r="J318">
            <v>34857</v>
          </cell>
          <cell r="K318">
            <v>33.85</v>
          </cell>
          <cell r="L318">
            <v>24.7</v>
          </cell>
          <cell r="M318">
            <v>5.75</v>
          </cell>
        </row>
        <row r="319">
          <cell r="A319">
            <v>42752</v>
          </cell>
          <cell r="B319">
            <v>1443</v>
          </cell>
          <cell r="C319">
            <v>1459.5</v>
          </cell>
          <cell r="D319">
            <v>1441.1</v>
          </cell>
          <cell r="E319">
            <v>1446.35</v>
          </cell>
          <cell r="F319">
            <v>1450.18000182996</v>
          </cell>
          <cell r="G319">
            <v>120221</v>
          </cell>
          <cell r="H319">
            <v>4799</v>
          </cell>
          <cell r="I319">
            <v>174342090</v>
          </cell>
          <cell r="J319">
            <v>47276</v>
          </cell>
          <cell r="K319">
            <v>39.32</v>
          </cell>
          <cell r="L319">
            <v>18.399999999999999</v>
          </cell>
          <cell r="M319">
            <v>3.35</v>
          </cell>
        </row>
        <row r="320">
          <cell r="A320">
            <v>42751</v>
          </cell>
          <cell r="B320">
            <v>1435.1</v>
          </cell>
          <cell r="C320">
            <v>1449.75</v>
          </cell>
          <cell r="D320">
            <v>1433</v>
          </cell>
          <cell r="E320">
            <v>1442.6</v>
          </cell>
          <cell r="F320">
            <v>1442.5532128514001</v>
          </cell>
          <cell r="G320">
            <v>50796</v>
          </cell>
          <cell r="H320">
            <v>2536</v>
          </cell>
          <cell r="I320">
            <v>73275933</v>
          </cell>
          <cell r="J320">
            <v>18935</v>
          </cell>
          <cell r="K320">
            <v>37.28</v>
          </cell>
          <cell r="L320">
            <v>16.75</v>
          </cell>
          <cell r="M320">
            <v>7.5</v>
          </cell>
        </row>
        <row r="321">
          <cell r="A321">
            <v>42748</v>
          </cell>
          <cell r="B321">
            <v>1457</v>
          </cell>
          <cell r="C321">
            <v>1459.95</v>
          </cell>
          <cell r="D321">
            <v>1432.65</v>
          </cell>
          <cell r="E321">
            <v>1438.4</v>
          </cell>
          <cell r="F321">
            <v>1440.94502396658</v>
          </cell>
          <cell r="G321">
            <v>105355</v>
          </cell>
          <cell r="H321">
            <v>4044</v>
          </cell>
          <cell r="I321">
            <v>151810763</v>
          </cell>
          <cell r="J321">
            <v>33249</v>
          </cell>
          <cell r="K321">
            <v>31.56</v>
          </cell>
          <cell r="L321">
            <v>27.3</v>
          </cell>
          <cell r="M321">
            <v>-18.600000000000001</v>
          </cell>
        </row>
        <row r="322">
          <cell r="A322">
            <v>42747</v>
          </cell>
          <cell r="B322">
            <v>1412.8</v>
          </cell>
          <cell r="C322">
            <v>1451</v>
          </cell>
          <cell r="D322">
            <v>1412.8</v>
          </cell>
          <cell r="E322">
            <v>1449.1</v>
          </cell>
          <cell r="F322">
            <v>1440.95578783468</v>
          </cell>
          <cell r="G322">
            <v>226069</v>
          </cell>
          <cell r="H322">
            <v>11493</v>
          </cell>
          <cell r="I322">
            <v>325755434</v>
          </cell>
          <cell r="J322">
            <v>80278</v>
          </cell>
          <cell r="K322">
            <v>35.51</v>
          </cell>
          <cell r="L322">
            <v>38.200000000000003</v>
          </cell>
          <cell r="M322">
            <v>36.299999999999997</v>
          </cell>
        </row>
        <row r="323">
          <cell r="A323">
            <v>42746</v>
          </cell>
          <cell r="B323">
            <v>1396</v>
          </cell>
          <cell r="C323">
            <v>1417.4</v>
          </cell>
          <cell r="D323">
            <v>1395.9</v>
          </cell>
          <cell r="E323">
            <v>1412.8</v>
          </cell>
          <cell r="F323">
            <v>1402.66391669687</v>
          </cell>
          <cell r="G323">
            <v>405459</v>
          </cell>
          <cell r="H323">
            <v>6052</v>
          </cell>
          <cell r="I323">
            <v>568722709</v>
          </cell>
          <cell r="J323">
            <v>325444</v>
          </cell>
          <cell r="K323">
            <v>80.27</v>
          </cell>
          <cell r="L323">
            <v>21.5</v>
          </cell>
          <cell r="M323">
            <v>16.8</v>
          </cell>
        </row>
        <row r="324">
          <cell r="A324">
            <v>42745</v>
          </cell>
          <cell r="B324">
            <v>1376</v>
          </cell>
          <cell r="C324">
            <v>1393</v>
          </cell>
          <cell r="D324">
            <v>1376</v>
          </cell>
          <cell r="E324">
            <v>1386.35</v>
          </cell>
          <cell r="F324">
            <v>1382.81547270186</v>
          </cell>
          <cell r="G324">
            <v>88724</v>
          </cell>
          <cell r="H324">
            <v>3663</v>
          </cell>
          <cell r="I324">
            <v>122688920</v>
          </cell>
          <cell r="J324">
            <v>35385</v>
          </cell>
          <cell r="K324">
            <v>39.880000000000003</v>
          </cell>
          <cell r="L324">
            <v>17</v>
          </cell>
          <cell r="M324">
            <v>10.35</v>
          </cell>
        </row>
        <row r="325">
          <cell r="A325">
            <v>42744</v>
          </cell>
          <cell r="B325">
            <v>1391</v>
          </cell>
          <cell r="C325">
            <v>1397.45</v>
          </cell>
          <cell r="D325">
            <v>1376</v>
          </cell>
          <cell r="E325">
            <v>1380.65</v>
          </cell>
          <cell r="F325">
            <v>1386.2396715688801</v>
          </cell>
          <cell r="G325">
            <v>38486</v>
          </cell>
          <cell r="H325">
            <v>1821</v>
          </cell>
          <cell r="I325">
            <v>53350820</v>
          </cell>
          <cell r="J325">
            <v>15758</v>
          </cell>
          <cell r="K325">
            <v>40.94</v>
          </cell>
          <cell r="L325">
            <v>21.45</v>
          </cell>
          <cell r="M325">
            <v>-10.35</v>
          </cell>
        </row>
        <row r="326">
          <cell r="A326">
            <v>42741</v>
          </cell>
          <cell r="B326">
            <v>1398</v>
          </cell>
          <cell r="C326">
            <v>1403.5</v>
          </cell>
          <cell r="D326">
            <v>1388</v>
          </cell>
          <cell r="E326">
            <v>1391.15</v>
          </cell>
          <cell r="F326">
            <v>1395.7828477251401</v>
          </cell>
          <cell r="G326">
            <v>83126</v>
          </cell>
          <cell r="H326">
            <v>4105</v>
          </cell>
          <cell r="I326">
            <v>116025845</v>
          </cell>
          <cell r="J326">
            <v>26565</v>
          </cell>
          <cell r="K326">
            <v>31.96</v>
          </cell>
          <cell r="L326">
            <v>15.5</v>
          </cell>
          <cell r="M326">
            <v>-6.85</v>
          </cell>
        </row>
        <row r="327">
          <cell r="A327">
            <v>42740</v>
          </cell>
          <cell r="B327">
            <v>1383</v>
          </cell>
          <cell r="C327">
            <v>1397</v>
          </cell>
          <cell r="D327">
            <v>1378</v>
          </cell>
          <cell r="E327">
            <v>1393.95</v>
          </cell>
          <cell r="F327">
            <v>1389.4696867462901</v>
          </cell>
          <cell r="G327">
            <v>139312</v>
          </cell>
          <cell r="H327">
            <v>5139</v>
          </cell>
          <cell r="I327">
            <v>193569801</v>
          </cell>
          <cell r="J327">
            <v>65490</v>
          </cell>
          <cell r="K327">
            <v>47.01</v>
          </cell>
          <cell r="L327">
            <v>19</v>
          </cell>
          <cell r="M327">
            <v>10.95</v>
          </cell>
        </row>
        <row r="328">
          <cell r="A328">
            <v>42739</v>
          </cell>
          <cell r="B328">
            <v>1370.55</v>
          </cell>
          <cell r="C328">
            <v>1382</v>
          </cell>
          <cell r="D328">
            <v>1370</v>
          </cell>
          <cell r="E328">
            <v>1376</v>
          </cell>
          <cell r="F328">
            <v>1376.4856962804399</v>
          </cell>
          <cell r="G328">
            <v>68234</v>
          </cell>
          <cell r="H328">
            <v>3231</v>
          </cell>
          <cell r="I328">
            <v>93923125</v>
          </cell>
          <cell r="J328">
            <v>23755</v>
          </cell>
          <cell r="K328">
            <v>34.81</v>
          </cell>
          <cell r="L328">
            <v>12</v>
          </cell>
          <cell r="M328">
            <v>5.45</v>
          </cell>
        </row>
        <row r="329">
          <cell r="A329">
            <v>42738</v>
          </cell>
          <cell r="B329">
            <v>1360.8</v>
          </cell>
          <cell r="C329">
            <v>1374.9</v>
          </cell>
          <cell r="D329">
            <v>1352.1</v>
          </cell>
          <cell r="E329">
            <v>1368</v>
          </cell>
          <cell r="F329">
            <v>1364.53964453037</v>
          </cell>
          <cell r="G329">
            <v>134470</v>
          </cell>
          <cell r="H329">
            <v>5444</v>
          </cell>
          <cell r="I329">
            <v>183489646</v>
          </cell>
          <cell r="J329">
            <v>47678</v>
          </cell>
          <cell r="K329">
            <v>35.46</v>
          </cell>
          <cell r="L329">
            <v>22.8</v>
          </cell>
          <cell r="M329">
            <v>7.2</v>
          </cell>
        </row>
        <row r="330">
          <cell r="A330">
            <v>42737</v>
          </cell>
          <cell r="B330">
            <v>1350</v>
          </cell>
          <cell r="C330">
            <v>1367.95</v>
          </cell>
          <cell r="D330">
            <v>1350</v>
          </cell>
          <cell r="E330">
            <v>1360.8</v>
          </cell>
          <cell r="F330">
            <v>1360.4142752791399</v>
          </cell>
          <cell r="G330">
            <v>76664</v>
          </cell>
          <cell r="H330">
            <v>3433</v>
          </cell>
          <cell r="I330">
            <v>104294800</v>
          </cell>
          <cell r="J330">
            <v>20002</v>
          </cell>
          <cell r="K330">
            <v>26.09</v>
          </cell>
          <cell r="L330">
            <v>17.95</v>
          </cell>
          <cell r="M330">
            <v>10.8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AXO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2332.3000000000002</v>
          </cell>
          <cell r="C2">
            <v>2345</v>
          </cell>
          <cell r="D2">
            <v>2325</v>
          </cell>
          <cell r="E2">
            <v>2331.3000000000002</v>
          </cell>
          <cell r="F2">
            <v>2331.07359307359</v>
          </cell>
          <cell r="G2">
            <v>462</v>
          </cell>
          <cell r="H2">
            <v>62</v>
          </cell>
          <cell r="I2">
            <v>1076956</v>
          </cell>
          <cell r="J2">
            <v>282</v>
          </cell>
          <cell r="K2">
            <v>61.04</v>
          </cell>
          <cell r="L2">
            <v>20</v>
          </cell>
          <cell r="M2">
            <v>-1</v>
          </cell>
        </row>
        <row r="3">
          <cell r="A3">
            <v>43217</v>
          </cell>
          <cell r="B3">
            <v>2340</v>
          </cell>
          <cell r="C3">
            <v>2346</v>
          </cell>
          <cell r="D3">
            <v>2312.0500000000002</v>
          </cell>
          <cell r="E3">
            <v>2327.75</v>
          </cell>
          <cell r="F3">
            <v>2321.2860576922999</v>
          </cell>
          <cell r="G3">
            <v>416</v>
          </cell>
          <cell r="H3">
            <v>109</v>
          </cell>
          <cell r="I3">
            <v>965655</v>
          </cell>
          <cell r="J3">
            <v>271</v>
          </cell>
          <cell r="K3">
            <v>65.14</v>
          </cell>
          <cell r="L3">
            <v>33.950000000000003</v>
          </cell>
          <cell r="M3">
            <v>-12.25</v>
          </cell>
        </row>
        <row r="4">
          <cell r="A4">
            <v>43216</v>
          </cell>
          <cell r="B4">
            <v>2340.1999999999998</v>
          </cell>
          <cell r="C4">
            <v>2340.1999999999998</v>
          </cell>
          <cell r="D4">
            <v>2303</v>
          </cell>
          <cell r="E4">
            <v>2324.1</v>
          </cell>
          <cell r="F4">
            <v>2314.9845440494501</v>
          </cell>
          <cell r="G4">
            <v>1294</v>
          </cell>
          <cell r="H4">
            <v>229</v>
          </cell>
          <cell r="I4">
            <v>2995590</v>
          </cell>
          <cell r="J4">
            <v>864</v>
          </cell>
          <cell r="K4">
            <v>66.77</v>
          </cell>
          <cell r="L4">
            <v>37.200000000000003</v>
          </cell>
          <cell r="M4">
            <v>-16.100000000000001</v>
          </cell>
        </row>
        <row r="5">
          <cell r="A5">
            <v>43215</v>
          </cell>
          <cell r="B5">
            <v>2372</v>
          </cell>
          <cell r="C5">
            <v>2375.0500000000002</v>
          </cell>
          <cell r="D5">
            <v>2340</v>
          </cell>
          <cell r="E5">
            <v>2343.1</v>
          </cell>
          <cell r="F5">
            <v>2356.9954887218</v>
          </cell>
          <cell r="G5">
            <v>665</v>
          </cell>
          <cell r="H5">
            <v>102</v>
          </cell>
          <cell r="I5">
            <v>1567402</v>
          </cell>
          <cell r="J5">
            <v>484</v>
          </cell>
          <cell r="K5">
            <v>72.78</v>
          </cell>
          <cell r="L5">
            <v>35.049999999999997</v>
          </cell>
          <cell r="M5">
            <v>-28.9</v>
          </cell>
        </row>
        <row r="6">
          <cell r="A6">
            <v>43214</v>
          </cell>
          <cell r="B6">
            <v>2404.0500000000002</v>
          </cell>
          <cell r="C6">
            <v>2412</v>
          </cell>
          <cell r="D6">
            <v>2370</v>
          </cell>
          <cell r="E6">
            <v>2381</v>
          </cell>
          <cell r="F6">
            <v>2387.2969576719502</v>
          </cell>
          <cell r="G6">
            <v>1512</v>
          </cell>
          <cell r="H6">
            <v>204</v>
          </cell>
          <cell r="I6">
            <v>3609593</v>
          </cell>
          <cell r="J6">
            <v>881</v>
          </cell>
          <cell r="K6">
            <v>58.27</v>
          </cell>
          <cell r="L6">
            <v>42</v>
          </cell>
          <cell r="M6">
            <v>-23.05</v>
          </cell>
        </row>
        <row r="7">
          <cell r="A7">
            <v>43213</v>
          </cell>
          <cell r="B7">
            <v>2432</v>
          </cell>
          <cell r="C7">
            <v>2441.9</v>
          </cell>
          <cell r="D7">
            <v>2409</v>
          </cell>
          <cell r="E7">
            <v>2420.15</v>
          </cell>
          <cell r="F7">
            <v>2425.3255528255499</v>
          </cell>
          <cell r="G7">
            <v>814</v>
          </cell>
          <cell r="H7">
            <v>124</v>
          </cell>
          <cell r="I7">
            <v>1974215</v>
          </cell>
          <cell r="J7">
            <v>563</v>
          </cell>
          <cell r="K7">
            <v>69.16</v>
          </cell>
          <cell r="L7">
            <v>32.9</v>
          </cell>
          <cell r="M7">
            <v>-11.85</v>
          </cell>
        </row>
        <row r="8">
          <cell r="A8">
            <v>43210</v>
          </cell>
          <cell r="B8">
            <v>2369.0500000000002</v>
          </cell>
          <cell r="C8">
            <v>2449.25</v>
          </cell>
          <cell r="D8">
            <v>2367.0500000000002</v>
          </cell>
          <cell r="E8">
            <v>2432.9</v>
          </cell>
          <cell r="F8">
            <v>2425.5797468354399</v>
          </cell>
          <cell r="G8">
            <v>1580</v>
          </cell>
          <cell r="H8">
            <v>301</v>
          </cell>
          <cell r="I8">
            <v>3832416</v>
          </cell>
          <cell r="J8">
            <v>613</v>
          </cell>
          <cell r="K8">
            <v>38.799999999999997</v>
          </cell>
          <cell r="L8">
            <v>82.2</v>
          </cell>
          <cell r="M8">
            <v>63.85</v>
          </cell>
        </row>
        <row r="9">
          <cell r="A9">
            <v>43209</v>
          </cell>
          <cell r="B9">
            <v>2359.5500000000002</v>
          </cell>
          <cell r="C9">
            <v>2394</v>
          </cell>
          <cell r="D9">
            <v>2355</v>
          </cell>
          <cell r="E9">
            <v>2378.25</v>
          </cell>
          <cell r="F9">
            <v>2373.3032786885201</v>
          </cell>
          <cell r="G9">
            <v>732</v>
          </cell>
          <cell r="H9">
            <v>109</v>
          </cell>
          <cell r="I9">
            <v>1737258</v>
          </cell>
          <cell r="J9">
            <v>312</v>
          </cell>
          <cell r="K9">
            <v>42.62</v>
          </cell>
          <cell r="L9">
            <v>39</v>
          </cell>
          <cell r="M9">
            <v>18.7</v>
          </cell>
        </row>
        <row r="10">
          <cell r="A10">
            <v>43208</v>
          </cell>
          <cell r="B10">
            <v>2360</v>
          </cell>
          <cell r="C10">
            <v>2401.0500000000002</v>
          </cell>
          <cell r="D10">
            <v>2350</v>
          </cell>
          <cell r="E10">
            <v>2359.5500000000002</v>
          </cell>
          <cell r="F10">
            <v>2373.3118279569799</v>
          </cell>
          <cell r="G10">
            <v>372</v>
          </cell>
          <cell r="H10">
            <v>114</v>
          </cell>
          <cell r="I10">
            <v>882872</v>
          </cell>
          <cell r="J10">
            <v>178</v>
          </cell>
          <cell r="K10">
            <v>47.85</v>
          </cell>
          <cell r="L10">
            <v>51.05</v>
          </cell>
          <cell r="M10">
            <v>-0.45</v>
          </cell>
        </row>
        <row r="11">
          <cell r="A11">
            <v>43207</v>
          </cell>
          <cell r="B11">
            <v>2360</v>
          </cell>
          <cell r="C11">
            <v>2391</v>
          </cell>
          <cell r="D11">
            <v>2340</v>
          </cell>
          <cell r="E11">
            <v>2380.15</v>
          </cell>
          <cell r="F11">
            <v>2358.2394859812998</v>
          </cell>
          <cell r="G11">
            <v>856</v>
          </cell>
          <cell r="H11">
            <v>199</v>
          </cell>
          <cell r="I11">
            <v>2018653</v>
          </cell>
          <cell r="J11">
            <v>432</v>
          </cell>
          <cell r="K11">
            <v>50.47</v>
          </cell>
          <cell r="L11">
            <v>51</v>
          </cell>
          <cell r="M11">
            <v>20.149999999999999</v>
          </cell>
        </row>
        <row r="12">
          <cell r="A12">
            <v>43206</v>
          </cell>
          <cell r="B12">
            <v>2328</v>
          </cell>
          <cell r="C12">
            <v>2391</v>
          </cell>
          <cell r="D12">
            <v>2318</v>
          </cell>
          <cell r="E12">
            <v>2359.5</v>
          </cell>
          <cell r="F12">
            <v>2340.76251331203</v>
          </cell>
          <cell r="G12">
            <v>939</v>
          </cell>
          <cell r="H12">
            <v>190</v>
          </cell>
          <cell r="I12">
            <v>2197976</v>
          </cell>
          <cell r="J12">
            <v>372</v>
          </cell>
          <cell r="K12">
            <v>39.619999999999997</v>
          </cell>
          <cell r="L12">
            <v>73</v>
          </cell>
          <cell r="M12">
            <v>31.5</v>
          </cell>
        </row>
        <row r="13">
          <cell r="A13">
            <v>43203</v>
          </cell>
          <cell r="B13">
            <v>2309.0500000000002</v>
          </cell>
          <cell r="C13">
            <v>2345</v>
          </cell>
          <cell r="D13">
            <v>2305.65</v>
          </cell>
          <cell r="E13">
            <v>2340.0500000000002</v>
          </cell>
          <cell r="F13">
            <v>2327.5668934240298</v>
          </cell>
          <cell r="G13">
            <v>441</v>
          </cell>
          <cell r="H13">
            <v>100</v>
          </cell>
          <cell r="I13">
            <v>1026457</v>
          </cell>
          <cell r="J13">
            <v>255</v>
          </cell>
          <cell r="K13">
            <v>57.82</v>
          </cell>
          <cell r="L13">
            <v>39.35</v>
          </cell>
          <cell r="M13">
            <v>31</v>
          </cell>
        </row>
        <row r="14">
          <cell r="A14">
            <v>43202</v>
          </cell>
          <cell r="B14">
            <v>2290</v>
          </cell>
          <cell r="C14">
            <v>2330</v>
          </cell>
          <cell r="D14">
            <v>2280.85</v>
          </cell>
          <cell r="E14">
            <v>2317.5</v>
          </cell>
          <cell r="F14">
            <v>2308.9669312169299</v>
          </cell>
          <cell r="G14">
            <v>756</v>
          </cell>
          <cell r="H14">
            <v>153</v>
          </cell>
          <cell r="I14">
            <v>1745579</v>
          </cell>
          <cell r="J14">
            <v>593</v>
          </cell>
          <cell r="K14">
            <v>78.44</v>
          </cell>
          <cell r="L14">
            <v>49.15</v>
          </cell>
          <cell r="M14">
            <v>27.5</v>
          </cell>
        </row>
        <row r="15">
          <cell r="A15">
            <v>43201</v>
          </cell>
          <cell r="B15">
            <v>2300</v>
          </cell>
          <cell r="C15">
            <v>2315</v>
          </cell>
          <cell r="D15">
            <v>2258.6</v>
          </cell>
          <cell r="E15">
            <v>2299.1</v>
          </cell>
          <cell r="F15">
            <v>2291.41094147582</v>
          </cell>
          <cell r="G15">
            <v>786</v>
          </cell>
          <cell r="H15">
            <v>132</v>
          </cell>
          <cell r="I15">
            <v>1801049</v>
          </cell>
          <cell r="J15">
            <v>534</v>
          </cell>
          <cell r="K15">
            <v>67.94</v>
          </cell>
          <cell r="L15">
            <v>56.4</v>
          </cell>
          <cell r="M15">
            <v>-0.9</v>
          </cell>
        </row>
        <row r="16">
          <cell r="A16">
            <v>43200</v>
          </cell>
          <cell r="B16">
            <v>2285</v>
          </cell>
          <cell r="C16">
            <v>2300</v>
          </cell>
          <cell r="D16">
            <v>2251.0500000000002</v>
          </cell>
          <cell r="E16">
            <v>2290.8000000000002</v>
          </cell>
          <cell r="F16">
            <v>2272.7527141133801</v>
          </cell>
          <cell r="G16">
            <v>829</v>
          </cell>
          <cell r="H16">
            <v>174</v>
          </cell>
          <cell r="I16">
            <v>1884112</v>
          </cell>
          <cell r="J16">
            <v>437</v>
          </cell>
          <cell r="K16">
            <v>52.71</v>
          </cell>
          <cell r="L16">
            <v>48.95</v>
          </cell>
          <cell r="M16">
            <v>5.8</v>
          </cell>
        </row>
        <row r="17">
          <cell r="A17">
            <v>43199</v>
          </cell>
          <cell r="B17">
            <v>2299</v>
          </cell>
          <cell r="C17">
            <v>2304</v>
          </cell>
          <cell r="D17">
            <v>2263.5</v>
          </cell>
          <cell r="E17">
            <v>2290.1</v>
          </cell>
          <cell r="F17">
            <v>2278.6540600667399</v>
          </cell>
          <cell r="G17">
            <v>899</v>
          </cell>
          <cell r="H17">
            <v>211</v>
          </cell>
          <cell r="I17">
            <v>2048510</v>
          </cell>
          <cell r="J17">
            <v>520</v>
          </cell>
          <cell r="K17">
            <v>57.84</v>
          </cell>
          <cell r="L17">
            <v>40.5</v>
          </cell>
          <cell r="M17">
            <v>-8.9</v>
          </cell>
        </row>
        <row r="18">
          <cell r="A18">
            <v>43196</v>
          </cell>
          <cell r="B18">
            <v>2257</v>
          </cell>
          <cell r="C18">
            <v>2285</v>
          </cell>
          <cell r="D18">
            <v>2220</v>
          </cell>
          <cell r="E18">
            <v>2264.5</v>
          </cell>
          <cell r="F18">
            <v>2253.0174672489002</v>
          </cell>
          <cell r="G18">
            <v>916</v>
          </cell>
          <cell r="H18">
            <v>189</v>
          </cell>
          <cell r="I18">
            <v>2063764</v>
          </cell>
          <cell r="J18">
            <v>590</v>
          </cell>
          <cell r="K18">
            <v>64.41</v>
          </cell>
          <cell r="L18">
            <v>65</v>
          </cell>
          <cell r="M18">
            <v>7.5</v>
          </cell>
        </row>
        <row r="19">
          <cell r="A19">
            <v>43195</v>
          </cell>
          <cell r="B19">
            <v>2199</v>
          </cell>
          <cell r="C19">
            <v>2274.8000000000002</v>
          </cell>
          <cell r="D19">
            <v>2184.65</v>
          </cell>
          <cell r="E19">
            <v>2225.0500000000002</v>
          </cell>
          <cell r="F19">
            <v>2203.4606505771198</v>
          </cell>
          <cell r="G19">
            <v>953</v>
          </cell>
          <cell r="H19">
            <v>186</v>
          </cell>
          <cell r="I19">
            <v>2099898</v>
          </cell>
          <cell r="J19">
            <v>366</v>
          </cell>
          <cell r="K19">
            <v>38.409999999999997</v>
          </cell>
          <cell r="L19">
            <v>90.15</v>
          </cell>
          <cell r="M19">
            <v>26.05</v>
          </cell>
        </row>
        <row r="20">
          <cell r="A20">
            <v>43194</v>
          </cell>
          <cell r="B20">
            <v>2168.1</v>
          </cell>
          <cell r="C20">
            <v>2200</v>
          </cell>
          <cell r="D20">
            <v>2160</v>
          </cell>
          <cell r="E20">
            <v>2182.9</v>
          </cell>
          <cell r="F20">
            <v>2181.6096537250701</v>
          </cell>
          <cell r="G20">
            <v>953</v>
          </cell>
          <cell r="H20">
            <v>177</v>
          </cell>
          <cell r="I20">
            <v>2079074</v>
          </cell>
          <cell r="J20">
            <v>572</v>
          </cell>
          <cell r="K20">
            <v>60.02</v>
          </cell>
          <cell r="L20">
            <v>40</v>
          </cell>
          <cell r="M20">
            <v>14.8</v>
          </cell>
        </row>
        <row r="21">
          <cell r="A21">
            <v>43193</v>
          </cell>
          <cell r="B21">
            <v>2102</v>
          </cell>
          <cell r="C21">
            <v>2174</v>
          </cell>
          <cell r="D21">
            <v>2090</v>
          </cell>
          <cell r="E21">
            <v>2152.4</v>
          </cell>
          <cell r="F21">
            <v>2130.71639784946</v>
          </cell>
          <cell r="G21">
            <v>744</v>
          </cell>
          <cell r="H21">
            <v>185</v>
          </cell>
          <cell r="I21">
            <v>1585253</v>
          </cell>
          <cell r="J21">
            <v>370</v>
          </cell>
          <cell r="K21">
            <v>49.73</v>
          </cell>
          <cell r="L21">
            <v>84</v>
          </cell>
          <cell r="M21">
            <v>50.4</v>
          </cell>
        </row>
        <row r="22">
          <cell r="A22">
            <v>43192</v>
          </cell>
          <cell r="B22">
            <v>2085.4</v>
          </cell>
          <cell r="C22">
            <v>2128</v>
          </cell>
          <cell r="D22">
            <v>2085</v>
          </cell>
          <cell r="E22">
            <v>2094.4499999999998</v>
          </cell>
          <cell r="F22">
            <v>2104.9209650582302</v>
          </cell>
          <cell r="G22">
            <v>1202</v>
          </cell>
          <cell r="H22">
            <v>256</v>
          </cell>
          <cell r="I22">
            <v>2530115</v>
          </cell>
          <cell r="J22">
            <v>637</v>
          </cell>
          <cell r="K22">
            <v>53</v>
          </cell>
          <cell r="L22">
            <v>43</v>
          </cell>
          <cell r="M22">
            <v>9.0500000000000007</v>
          </cell>
        </row>
        <row r="23">
          <cell r="A23">
            <v>43187</v>
          </cell>
          <cell r="B23">
            <v>2137.8000000000002</v>
          </cell>
          <cell r="C23">
            <v>2150</v>
          </cell>
          <cell r="D23">
            <v>2040</v>
          </cell>
          <cell r="E23">
            <v>2085.4</v>
          </cell>
          <cell r="F23">
            <v>2104.8840874428001</v>
          </cell>
          <cell r="G23">
            <v>1967</v>
          </cell>
          <cell r="H23">
            <v>380</v>
          </cell>
          <cell r="I23">
            <v>4140307</v>
          </cell>
          <cell r="J23">
            <v>1074</v>
          </cell>
          <cell r="K23">
            <v>54.6</v>
          </cell>
          <cell r="L23">
            <v>110</v>
          </cell>
          <cell r="M23">
            <v>-52.4</v>
          </cell>
        </row>
        <row r="24">
          <cell r="A24">
            <v>43186</v>
          </cell>
          <cell r="B24">
            <v>2159.75</v>
          </cell>
          <cell r="C24">
            <v>2161</v>
          </cell>
          <cell r="D24">
            <v>2130</v>
          </cell>
          <cell r="E24">
            <v>2132.3000000000002</v>
          </cell>
          <cell r="F24">
            <v>2145.9148382298199</v>
          </cell>
          <cell r="G24">
            <v>2689</v>
          </cell>
          <cell r="H24">
            <v>426</v>
          </cell>
          <cell r="I24">
            <v>5770365</v>
          </cell>
          <cell r="J24">
            <v>1525</v>
          </cell>
          <cell r="K24">
            <v>56.71</v>
          </cell>
          <cell r="L24">
            <v>31</v>
          </cell>
          <cell r="M24">
            <v>-27.45</v>
          </cell>
        </row>
        <row r="25">
          <cell r="A25">
            <v>43185</v>
          </cell>
          <cell r="B25">
            <v>2190.0500000000002</v>
          </cell>
          <cell r="C25">
            <v>2190.0500000000002</v>
          </cell>
          <cell r="D25">
            <v>2133</v>
          </cell>
          <cell r="E25">
            <v>2142.25</v>
          </cell>
          <cell r="F25">
            <v>2145.1539012168901</v>
          </cell>
          <cell r="G25">
            <v>2794</v>
          </cell>
          <cell r="H25">
            <v>326</v>
          </cell>
          <cell r="I25">
            <v>5993560</v>
          </cell>
          <cell r="J25">
            <v>2025</v>
          </cell>
          <cell r="K25">
            <v>72.48</v>
          </cell>
          <cell r="L25">
            <v>57.05</v>
          </cell>
          <cell r="M25">
            <v>-47.8</v>
          </cell>
        </row>
        <row r="26">
          <cell r="A26">
            <v>43182</v>
          </cell>
          <cell r="B26">
            <v>2205</v>
          </cell>
          <cell r="C26">
            <v>2208.35</v>
          </cell>
          <cell r="D26">
            <v>2171.6</v>
          </cell>
          <cell r="E26">
            <v>2174.15</v>
          </cell>
          <cell r="F26">
            <v>2186.71114299378</v>
          </cell>
          <cell r="G26">
            <v>2091</v>
          </cell>
          <cell r="H26">
            <v>296</v>
          </cell>
          <cell r="I26">
            <v>4572413</v>
          </cell>
          <cell r="J26">
            <v>1408</v>
          </cell>
          <cell r="K26">
            <v>67.34</v>
          </cell>
          <cell r="L26">
            <v>36.75</v>
          </cell>
          <cell r="M26">
            <v>-30.85</v>
          </cell>
        </row>
        <row r="27">
          <cell r="A27">
            <v>43181</v>
          </cell>
          <cell r="B27">
            <v>2224.9</v>
          </cell>
          <cell r="C27">
            <v>2224.9499999999998</v>
          </cell>
          <cell r="D27">
            <v>2200</v>
          </cell>
          <cell r="E27">
            <v>2204.0500000000002</v>
          </cell>
          <cell r="F27">
            <v>2206.17052023121</v>
          </cell>
          <cell r="G27">
            <v>692</v>
          </cell>
          <cell r="H27">
            <v>144</v>
          </cell>
          <cell r="I27">
            <v>1526670</v>
          </cell>
          <cell r="J27">
            <v>471</v>
          </cell>
          <cell r="K27">
            <v>68.06</v>
          </cell>
          <cell r="L27">
            <v>24.95</v>
          </cell>
          <cell r="M27">
            <v>-20.85</v>
          </cell>
        </row>
        <row r="28">
          <cell r="A28">
            <v>43180</v>
          </cell>
          <cell r="B28">
            <v>2234</v>
          </cell>
          <cell r="C28">
            <v>2234</v>
          </cell>
          <cell r="D28">
            <v>2200.0500000000002</v>
          </cell>
          <cell r="E28">
            <v>2214.6999999999998</v>
          </cell>
          <cell r="F28">
            <v>2213.7005012531299</v>
          </cell>
          <cell r="G28">
            <v>1596</v>
          </cell>
          <cell r="H28">
            <v>289</v>
          </cell>
          <cell r="I28">
            <v>3533066</v>
          </cell>
          <cell r="J28">
            <v>1148</v>
          </cell>
          <cell r="K28">
            <v>71.930000000000007</v>
          </cell>
          <cell r="L28">
            <v>33.950000000000003</v>
          </cell>
          <cell r="M28">
            <v>-19.3</v>
          </cell>
        </row>
        <row r="29">
          <cell r="A29">
            <v>43179</v>
          </cell>
          <cell r="B29">
            <v>2204.0500000000002</v>
          </cell>
          <cell r="C29">
            <v>2227.9</v>
          </cell>
          <cell r="D29">
            <v>2200</v>
          </cell>
          <cell r="E29">
            <v>2220.6</v>
          </cell>
          <cell r="F29">
            <v>2209.2501102779001</v>
          </cell>
          <cell r="G29">
            <v>2267</v>
          </cell>
          <cell r="H29">
            <v>417</v>
          </cell>
          <cell r="I29">
            <v>5008370</v>
          </cell>
          <cell r="J29">
            <v>1448</v>
          </cell>
          <cell r="K29">
            <v>63.87</v>
          </cell>
          <cell r="L29">
            <v>27.9</v>
          </cell>
          <cell r="M29">
            <v>16.55</v>
          </cell>
        </row>
        <row r="30">
          <cell r="A30">
            <v>43178</v>
          </cell>
          <cell r="B30">
            <v>2222.65</v>
          </cell>
          <cell r="C30">
            <v>2245</v>
          </cell>
          <cell r="D30">
            <v>2205</v>
          </cell>
          <cell r="E30">
            <v>2215.1999999999998</v>
          </cell>
          <cell r="F30">
            <v>2216.6905360134001</v>
          </cell>
          <cell r="G30">
            <v>2388</v>
          </cell>
          <cell r="H30">
            <v>436</v>
          </cell>
          <cell r="I30">
            <v>5293457</v>
          </cell>
          <cell r="J30">
            <v>1454</v>
          </cell>
          <cell r="K30">
            <v>60.89</v>
          </cell>
          <cell r="L30">
            <v>40</v>
          </cell>
          <cell r="M30">
            <v>-7.45</v>
          </cell>
        </row>
        <row r="31">
          <cell r="A31">
            <v>43175</v>
          </cell>
          <cell r="B31">
            <v>2290</v>
          </cell>
          <cell r="C31">
            <v>2294.1</v>
          </cell>
          <cell r="D31">
            <v>2211.1999999999998</v>
          </cell>
          <cell r="E31">
            <v>2239.1</v>
          </cell>
          <cell r="F31">
            <v>2251.6106194690201</v>
          </cell>
          <cell r="G31">
            <v>1243</v>
          </cell>
          <cell r="H31">
            <v>282</v>
          </cell>
          <cell r="I31">
            <v>2798752</v>
          </cell>
          <cell r="J31">
            <v>842</v>
          </cell>
          <cell r="K31">
            <v>67.739999999999995</v>
          </cell>
          <cell r="L31">
            <v>82.9</v>
          </cell>
          <cell r="M31">
            <v>-50.9</v>
          </cell>
        </row>
        <row r="32">
          <cell r="A32">
            <v>43174</v>
          </cell>
          <cell r="B32">
            <v>2285</v>
          </cell>
          <cell r="C32">
            <v>2314</v>
          </cell>
          <cell r="D32">
            <v>2264.65</v>
          </cell>
          <cell r="E32">
            <v>2289.6</v>
          </cell>
          <cell r="F32">
            <v>2290.5486265775698</v>
          </cell>
          <cell r="G32">
            <v>1347</v>
          </cell>
          <cell r="H32">
            <v>262</v>
          </cell>
          <cell r="I32">
            <v>3085369</v>
          </cell>
          <cell r="J32">
            <v>800</v>
          </cell>
          <cell r="K32">
            <v>59.39</v>
          </cell>
          <cell r="L32">
            <v>49.35</v>
          </cell>
          <cell r="M32">
            <v>4.5999999999999996</v>
          </cell>
        </row>
        <row r="33">
          <cell r="A33">
            <v>43173</v>
          </cell>
          <cell r="B33">
            <v>2276.1</v>
          </cell>
          <cell r="C33">
            <v>2290</v>
          </cell>
          <cell r="D33">
            <v>2260.5500000000002</v>
          </cell>
          <cell r="E33">
            <v>2273.4</v>
          </cell>
          <cell r="F33">
            <v>2272.7811475409799</v>
          </cell>
          <cell r="G33">
            <v>1220</v>
          </cell>
          <cell r="H33">
            <v>238</v>
          </cell>
          <cell r="I33">
            <v>2772793</v>
          </cell>
          <cell r="J33">
            <v>742</v>
          </cell>
          <cell r="K33">
            <v>60.82</v>
          </cell>
          <cell r="L33">
            <v>29.45</v>
          </cell>
          <cell r="M33">
            <v>-2.7</v>
          </cell>
        </row>
        <row r="34">
          <cell r="A34">
            <v>43172</v>
          </cell>
          <cell r="B34">
            <v>2255</v>
          </cell>
          <cell r="C34">
            <v>2280</v>
          </cell>
          <cell r="D34">
            <v>2248.6999999999998</v>
          </cell>
          <cell r="E34">
            <v>2264.8000000000002</v>
          </cell>
          <cell r="F34">
            <v>2259.26299212598</v>
          </cell>
          <cell r="G34">
            <v>1270</v>
          </cell>
          <cell r="H34">
            <v>295</v>
          </cell>
          <cell r="I34">
            <v>2869264</v>
          </cell>
          <cell r="J34">
            <v>842</v>
          </cell>
          <cell r="K34">
            <v>66.3</v>
          </cell>
          <cell r="L34">
            <v>31.3</v>
          </cell>
          <cell r="M34">
            <v>9.8000000000000007</v>
          </cell>
        </row>
        <row r="35">
          <cell r="A35">
            <v>43171</v>
          </cell>
          <cell r="B35">
            <v>2279</v>
          </cell>
          <cell r="C35">
            <v>2279</v>
          </cell>
          <cell r="D35">
            <v>2241.5500000000002</v>
          </cell>
          <cell r="E35">
            <v>2250.15</v>
          </cell>
          <cell r="F35">
            <v>2253.61627162075</v>
          </cell>
          <cell r="G35">
            <v>1561</v>
          </cell>
          <cell r="H35">
            <v>350</v>
          </cell>
          <cell r="I35">
            <v>3517895</v>
          </cell>
          <cell r="J35">
            <v>1090</v>
          </cell>
          <cell r="K35">
            <v>69.83</v>
          </cell>
          <cell r="L35">
            <v>37.450000000000003</v>
          </cell>
          <cell r="M35">
            <v>-28.85</v>
          </cell>
        </row>
        <row r="36">
          <cell r="A36">
            <v>43168</v>
          </cell>
          <cell r="B36">
            <v>2280</v>
          </cell>
          <cell r="C36">
            <v>2289.25</v>
          </cell>
          <cell r="D36">
            <v>2250.0500000000002</v>
          </cell>
          <cell r="E36">
            <v>2267.4</v>
          </cell>
          <cell r="F36">
            <v>2265.45652173913</v>
          </cell>
          <cell r="G36">
            <v>1012</v>
          </cell>
          <cell r="H36">
            <v>227</v>
          </cell>
          <cell r="I36">
            <v>2292642</v>
          </cell>
          <cell r="J36">
            <v>686</v>
          </cell>
          <cell r="K36">
            <v>67.790000000000006</v>
          </cell>
          <cell r="L36">
            <v>39.200000000000003</v>
          </cell>
          <cell r="M36">
            <v>-12.6</v>
          </cell>
        </row>
        <row r="37">
          <cell r="A37">
            <v>43167</v>
          </cell>
          <cell r="B37">
            <v>2280.0500000000002</v>
          </cell>
          <cell r="C37">
            <v>2291</v>
          </cell>
          <cell r="D37">
            <v>2260</v>
          </cell>
          <cell r="E37">
            <v>2279.15</v>
          </cell>
          <cell r="F37">
            <v>2271.9531731361599</v>
          </cell>
          <cell r="G37">
            <v>1623</v>
          </cell>
          <cell r="H37">
            <v>445</v>
          </cell>
          <cell r="I37">
            <v>3687380</v>
          </cell>
          <cell r="J37">
            <v>865</v>
          </cell>
          <cell r="K37">
            <v>53.3</v>
          </cell>
          <cell r="L37">
            <v>31</v>
          </cell>
          <cell r="M37">
            <v>-0.9</v>
          </cell>
        </row>
        <row r="38">
          <cell r="A38">
            <v>43166</v>
          </cell>
          <cell r="B38">
            <v>2325</v>
          </cell>
          <cell r="C38">
            <v>2337.5500000000002</v>
          </cell>
          <cell r="D38">
            <v>2276.1999999999998</v>
          </cell>
          <cell r="E38">
            <v>2286</v>
          </cell>
          <cell r="F38">
            <v>2298.9146741678301</v>
          </cell>
          <cell r="G38">
            <v>2133</v>
          </cell>
          <cell r="H38">
            <v>461</v>
          </cell>
          <cell r="I38">
            <v>4903585</v>
          </cell>
          <cell r="J38">
            <v>1021</v>
          </cell>
          <cell r="K38">
            <v>47.87</v>
          </cell>
          <cell r="L38">
            <v>61.35</v>
          </cell>
          <cell r="M38">
            <v>-39</v>
          </cell>
        </row>
        <row r="39">
          <cell r="A39">
            <v>43165</v>
          </cell>
          <cell r="B39">
            <v>2370</v>
          </cell>
          <cell r="C39">
            <v>2377.25</v>
          </cell>
          <cell r="D39">
            <v>2330</v>
          </cell>
          <cell r="E39">
            <v>2340.0500000000002</v>
          </cell>
          <cell r="F39">
            <v>2349.1999999999998</v>
          </cell>
          <cell r="G39">
            <v>940</v>
          </cell>
          <cell r="H39">
            <v>267</v>
          </cell>
          <cell r="I39">
            <v>2208248</v>
          </cell>
          <cell r="J39">
            <v>604</v>
          </cell>
          <cell r="K39">
            <v>64.260000000000005</v>
          </cell>
          <cell r="L39">
            <v>47.25</v>
          </cell>
          <cell r="M39">
            <v>-29.95</v>
          </cell>
        </row>
        <row r="40">
          <cell r="A40">
            <v>43164</v>
          </cell>
          <cell r="B40">
            <v>2370</v>
          </cell>
          <cell r="C40">
            <v>2407.6</v>
          </cell>
          <cell r="D40">
            <v>2351</v>
          </cell>
          <cell r="E40">
            <v>2374.3000000000002</v>
          </cell>
          <cell r="F40">
            <v>2371.42948207171</v>
          </cell>
          <cell r="G40">
            <v>1255</v>
          </cell>
          <cell r="H40">
            <v>297</v>
          </cell>
          <cell r="I40">
            <v>2976144</v>
          </cell>
          <cell r="J40">
            <v>566</v>
          </cell>
          <cell r="K40">
            <v>45.1</v>
          </cell>
          <cell r="L40">
            <v>56.6</v>
          </cell>
          <cell r="M40">
            <v>4.3</v>
          </cell>
        </row>
        <row r="41">
          <cell r="A41">
            <v>43160</v>
          </cell>
          <cell r="B41">
            <v>2385.15</v>
          </cell>
          <cell r="C41">
            <v>2419.6999999999998</v>
          </cell>
          <cell r="D41">
            <v>2360.65</v>
          </cell>
          <cell r="E41">
            <v>2379.35</v>
          </cell>
          <cell r="F41">
            <v>2386.0810692375098</v>
          </cell>
          <cell r="G41">
            <v>2282</v>
          </cell>
          <cell r="H41">
            <v>323</v>
          </cell>
          <cell r="I41">
            <v>5445037</v>
          </cell>
          <cell r="J41">
            <v>953</v>
          </cell>
          <cell r="K41">
            <v>41.76</v>
          </cell>
          <cell r="L41">
            <v>59.05</v>
          </cell>
          <cell r="M41">
            <v>-5.8</v>
          </cell>
        </row>
        <row r="42">
          <cell r="A42">
            <v>43159</v>
          </cell>
          <cell r="B42">
            <v>2397</v>
          </cell>
          <cell r="C42">
            <v>2406.3000000000002</v>
          </cell>
          <cell r="D42">
            <v>2351.5500000000002</v>
          </cell>
          <cell r="E42">
            <v>2373.75</v>
          </cell>
          <cell r="F42">
            <v>2371.6683387999201</v>
          </cell>
          <cell r="G42">
            <v>5183</v>
          </cell>
          <cell r="H42">
            <v>647</v>
          </cell>
          <cell r="I42">
            <v>12292357</v>
          </cell>
          <cell r="J42">
            <v>2410</v>
          </cell>
          <cell r="K42">
            <v>46.5</v>
          </cell>
          <cell r="L42">
            <v>54.75</v>
          </cell>
          <cell r="M42">
            <v>-23.25</v>
          </cell>
        </row>
        <row r="43">
          <cell r="A43">
            <v>43158</v>
          </cell>
          <cell r="B43">
            <v>2408</v>
          </cell>
          <cell r="C43">
            <v>2455</v>
          </cell>
          <cell r="D43">
            <v>2385.1</v>
          </cell>
          <cell r="E43">
            <v>2394.9</v>
          </cell>
          <cell r="F43">
            <v>2414.0711053652199</v>
          </cell>
          <cell r="G43">
            <v>1547</v>
          </cell>
          <cell r="H43">
            <v>342</v>
          </cell>
          <cell r="I43">
            <v>3734568</v>
          </cell>
          <cell r="J43">
            <v>767</v>
          </cell>
          <cell r="K43">
            <v>49.58</v>
          </cell>
          <cell r="L43">
            <v>69.900000000000006</v>
          </cell>
          <cell r="M43">
            <v>-13.1</v>
          </cell>
        </row>
        <row r="44">
          <cell r="A44">
            <v>43157</v>
          </cell>
          <cell r="B44">
            <v>2370</v>
          </cell>
          <cell r="C44">
            <v>2425.8000000000002</v>
          </cell>
          <cell r="D44">
            <v>2366.35</v>
          </cell>
          <cell r="E44">
            <v>2397.6</v>
          </cell>
          <cell r="F44">
            <v>2393.8306233062299</v>
          </cell>
          <cell r="G44">
            <v>2214</v>
          </cell>
          <cell r="H44">
            <v>376</v>
          </cell>
          <cell r="I44">
            <v>5299941</v>
          </cell>
          <cell r="J44">
            <v>1192</v>
          </cell>
          <cell r="K44">
            <v>53.84</v>
          </cell>
          <cell r="L44">
            <v>59.45</v>
          </cell>
          <cell r="M44">
            <v>27.6</v>
          </cell>
        </row>
        <row r="45">
          <cell r="A45">
            <v>43154</v>
          </cell>
          <cell r="B45">
            <v>2400.75</v>
          </cell>
          <cell r="C45">
            <v>2410.4</v>
          </cell>
          <cell r="D45">
            <v>2346.4499999999998</v>
          </cell>
          <cell r="E45">
            <v>2397.6999999999998</v>
          </cell>
          <cell r="F45">
            <v>2383.0728744939202</v>
          </cell>
          <cell r="G45">
            <v>2470</v>
          </cell>
          <cell r="H45">
            <v>346</v>
          </cell>
          <cell r="I45">
            <v>5886190</v>
          </cell>
          <cell r="J45">
            <v>1225</v>
          </cell>
          <cell r="K45">
            <v>49.6</v>
          </cell>
          <cell r="L45">
            <v>63.95</v>
          </cell>
          <cell r="M45">
            <v>-3.05</v>
          </cell>
        </row>
        <row r="46">
          <cell r="A46">
            <v>43153</v>
          </cell>
          <cell r="B46">
            <v>2385</v>
          </cell>
          <cell r="C46">
            <v>2429</v>
          </cell>
          <cell r="D46">
            <v>2325.6</v>
          </cell>
          <cell r="E46">
            <v>2395.5500000000002</v>
          </cell>
          <cell r="F46">
            <v>2366.1834649326502</v>
          </cell>
          <cell r="G46">
            <v>2153</v>
          </cell>
          <cell r="H46">
            <v>345</v>
          </cell>
          <cell r="I46">
            <v>5094393</v>
          </cell>
          <cell r="J46">
            <v>971</v>
          </cell>
          <cell r="K46">
            <v>45.1</v>
          </cell>
          <cell r="L46">
            <v>103.4</v>
          </cell>
          <cell r="M46">
            <v>10.55</v>
          </cell>
        </row>
        <row r="47">
          <cell r="A47">
            <v>43152</v>
          </cell>
          <cell r="B47">
            <v>2407.1999999999998</v>
          </cell>
          <cell r="C47">
            <v>2424.4</v>
          </cell>
          <cell r="D47">
            <v>2329</v>
          </cell>
          <cell r="E47">
            <v>2385.15</v>
          </cell>
          <cell r="F47">
            <v>2380.7521850899702</v>
          </cell>
          <cell r="G47">
            <v>1945</v>
          </cell>
          <cell r="H47">
            <v>325</v>
          </cell>
          <cell r="I47">
            <v>4630563</v>
          </cell>
          <cell r="J47">
            <v>971</v>
          </cell>
          <cell r="K47">
            <v>49.92</v>
          </cell>
          <cell r="L47">
            <v>95.4</v>
          </cell>
          <cell r="M47">
            <v>-22.05</v>
          </cell>
        </row>
        <row r="48">
          <cell r="A48">
            <v>43151</v>
          </cell>
          <cell r="B48">
            <v>2430</v>
          </cell>
          <cell r="C48">
            <v>2432</v>
          </cell>
          <cell r="D48">
            <v>2410.0500000000002</v>
          </cell>
          <cell r="E48">
            <v>2417.8000000000002</v>
          </cell>
          <cell r="F48">
            <v>2424.55813953488</v>
          </cell>
          <cell r="G48">
            <v>301</v>
          </cell>
          <cell r="H48">
            <v>59</v>
          </cell>
          <cell r="I48">
            <v>729792</v>
          </cell>
          <cell r="J48">
            <v>194</v>
          </cell>
          <cell r="K48">
            <v>64.45</v>
          </cell>
          <cell r="L48">
            <v>21.95</v>
          </cell>
          <cell r="M48">
            <v>-12.2</v>
          </cell>
        </row>
        <row r="49">
          <cell r="A49">
            <v>43150</v>
          </cell>
          <cell r="B49">
            <v>2425</v>
          </cell>
          <cell r="C49">
            <v>2435</v>
          </cell>
          <cell r="D49">
            <v>2405.35</v>
          </cell>
          <cell r="E49">
            <v>2420.5</v>
          </cell>
          <cell r="F49">
            <v>2416.3293978748502</v>
          </cell>
          <cell r="G49">
            <v>847</v>
          </cell>
          <cell r="H49">
            <v>224</v>
          </cell>
          <cell r="I49">
            <v>2046631</v>
          </cell>
          <cell r="J49">
            <v>551</v>
          </cell>
          <cell r="K49">
            <v>65.05</v>
          </cell>
          <cell r="L49">
            <v>29.65</v>
          </cell>
          <cell r="M49">
            <v>-4.5</v>
          </cell>
        </row>
        <row r="50">
          <cell r="A50">
            <v>43147</v>
          </cell>
          <cell r="B50">
            <v>2430.0500000000002</v>
          </cell>
          <cell r="C50">
            <v>2454.9499999999998</v>
          </cell>
          <cell r="D50">
            <v>2401</v>
          </cell>
          <cell r="E50">
            <v>2429.75</v>
          </cell>
          <cell r="F50">
            <v>2424.3113673805601</v>
          </cell>
          <cell r="G50">
            <v>1214</v>
          </cell>
          <cell r="H50">
            <v>327</v>
          </cell>
          <cell r="I50">
            <v>2943114</v>
          </cell>
          <cell r="J50">
            <v>703</v>
          </cell>
          <cell r="K50">
            <v>57.91</v>
          </cell>
          <cell r="L50">
            <v>53.95</v>
          </cell>
          <cell r="M50">
            <v>-0.3</v>
          </cell>
        </row>
        <row r="51">
          <cell r="A51">
            <v>43146</v>
          </cell>
          <cell r="B51">
            <v>2441.4</v>
          </cell>
          <cell r="C51">
            <v>2455.1</v>
          </cell>
          <cell r="D51">
            <v>2430</v>
          </cell>
          <cell r="E51">
            <v>2441.6</v>
          </cell>
          <cell r="F51">
            <v>2442.23960880195</v>
          </cell>
          <cell r="G51">
            <v>409</v>
          </cell>
          <cell r="H51">
            <v>102</v>
          </cell>
          <cell r="I51">
            <v>998876</v>
          </cell>
          <cell r="J51">
            <v>282</v>
          </cell>
          <cell r="K51">
            <v>68.95</v>
          </cell>
          <cell r="L51">
            <v>25.1</v>
          </cell>
          <cell r="M51">
            <v>0.2</v>
          </cell>
        </row>
        <row r="52">
          <cell r="A52">
            <v>43145</v>
          </cell>
          <cell r="B52">
            <v>2449</v>
          </cell>
          <cell r="C52">
            <v>2470</v>
          </cell>
          <cell r="D52">
            <v>2435.35</v>
          </cell>
          <cell r="E52">
            <v>2450.1</v>
          </cell>
          <cell r="F52">
            <v>2444.7975903614401</v>
          </cell>
          <cell r="G52">
            <v>415</v>
          </cell>
          <cell r="H52">
            <v>120</v>
          </cell>
          <cell r="I52">
            <v>1014591</v>
          </cell>
          <cell r="J52">
            <v>274</v>
          </cell>
          <cell r="K52">
            <v>66.02</v>
          </cell>
          <cell r="L52">
            <v>34.65</v>
          </cell>
          <cell r="M52">
            <v>1.1000000000000001</v>
          </cell>
        </row>
        <row r="53">
          <cell r="A53">
            <v>43143</v>
          </cell>
          <cell r="B53">
            <v>2470</v>
          </cell>
          <cell r="C53">
            <v>2470</v>
          </cell>
          <cell r="D53">
            <v>2435</v>
          </cell>
          <cell r="E53">
            <v>2447.5500000000002</v>
          </cell>
          <cell r="F53">
            <v>2449.7841726618699</v>
          </cell>
          <cell r="G53">
            <v>556</v>
          </cell>
          <cell r="H53">
            <v>78</v>
          </cell>
          <cell r="I53">
            <v>1362080</v>
          </cell>
          <cell r="J53">
            <v>447</v>
          </cell>
          <cell r="K53">
            <v>80.400000000000006</v>
          </cell>
          <cell r="L53">
            <v>35</v>
          </cell>
          <cell r="M53">
            <v>-22.45</v>
          </cell>
        </row>
        <row r="54">
          <cell r="A54">
            <v>43140</v>
          </cell>
          <cell r="B54">
            <v>2448</v>
          </cell>
          <cell r="C54">
            <v>2460.5</v>
          </cell>
          <cell r="D54">
            <v>2435</v>
          </cell>
          <cell r="E54">
            <v>2451.15</v>
          </cell>
          <cell r="F54">
            <v>2445.9106753812598</v>
          </cell>
          <cell r="G54">
            <v>459</v>
          </cell>
          <cell r="H54">
            <v>108</v>
          </cell>
          <cell r="I54">
            <v>1122673</v>
          </cell>
          <cell r="J54">
            <v>273</v>
          </cell>
          <cell r="K54">
            <v>59.48</v>
          </cell>
          <cell r="L54">
            <v>25.5</v>
          </cell>
          <cell r="M54">
            <v>3.15</v>
          </cell>
        </row>
        <row r="55">
          <cell r="A55">
            <v>43139</v>
          </cell>
          <cell r="B55">
            <v>2443</v>
          </cell>
          <cell r="C55">
            <v>2460.15</v>
          </cell>
          <cell r="D55">
            <v>2433.4</v>
          </cell>
          <cell r="E55">
            <v>2452.0500000000002</v>
          </cell>
          <cell r="F55">
            <v>2446.4654761904699</v>
          </cell>
          <cell r="G55">
            <v>840</v>
          </cell>
          <cell r="H55">
            <v>206</v>
          </cell>
          <cell r="I55">
            <v>2055031</v>
          </cell>
          <cell r="J55">
            <v>581</v>
          </cell>
          <cell r="K55">
            <v>69.17</v>
          </cell>
          <cell r="L55">
            <v>26.75</v>
          </cell>
          <cell r="M55">
            <v>9.0500000000000007</v>
          </cell>
        </row>
        <row r="56">
          <cell r="A56">
            <v>43138</v>
          </cell>
          <cell r="B56">
            <v>2468.3000000000002</v>
          </cell>
          <cell r="C56">
            <v>2470</v>
          </cell>
          <cell r="D56">
            <v>2425</v>
          </cell>
          <cell r="E56">
            <v>2440.0500000000002</v>
          </cell>
          <cell r="F56">
            <v>2447.9176829268199</v>
          </cell>
          <cell r="G56">
            <v>328</v>
          </cell>
          <cell r="H56">
            <v>96</v>
          </cell>
          <cell r="I56">
            <v>802917</v>
          </cell>
          <cell r="J56">
            <v>242</v>
          </cell>
          <cell r="K56">
            <v>73.78</v>
          </cell>
          <cell r="L56">
            <v>45</v>
          </cell>
          <cell r="M56">
            <v>-28.25</v>
          </cell>
        </row>
        <row r="57">
          <cell r="A57">
            <v>43137</v>
          </cell>
          <cell r="B57">
            <v>2439.5</v>
          </cell>
          <cell r="C57">
            <v>2478</v>
          </cell>
          <cell r="D57">
            <v>2418</v>
          </cell>
          <cell r="E57">
            <v>2450.65</v>
          </cell>
          <cell r="F57">
            <v>2437.3426791277202</v>
          </cell>
          <cell r="G57">
            <v>2568</v>
          </cell>
          <cell r="H57">
            <v>386</v>
          </cell>
          <cell r="I57">
            <v>6259096</v>
          </cell>
          <cell r="J57">
            <v>1481</v>
          </cell>
          <cell r="K57">
            <v>57.67</v>
          </cell>
          <cell r="L57">
            <v>60</v>
          </cell>
          <cell r="M57">
            <v>11.15</v>
          </cell>
        </row>
        <row r="58">
          <cell r="A58">
            <v>43136</v>
          </cell>
          <cell r="B58">
            <v>2465</v>
          </cell>
          <cell r="C58">
            <v>2485</v>
          </cell>
          <cell r="D58">
            <v>2421</v>
          </cell>
          <cell r="E58">
            <v>2461.1</v>
          </cell>
          <cell r="F58">
            <v>2451.00765027322</v>
          </cell>
          <cell r="G58">
            <v>1830</v>
          </cell>
          <cell r="H58">
            <v>380</v>
          </cell>
          <cell r="I58">
            <v>4485344</v>
          </cell>
          <cell r="J58">
            <v>1223</v>
          </cell>
          <cell r="K58">
            <v>66.83</v>
          </cell>
          <cell r="L58">
            <v>64</v>
          </cell>
          <cell r="M58">
            <v>-3.9</v>
          </cell>
        </row>
        <row r="59">
          <cell r="A59">
            <v>43133</v>
          </cell>
          <cell r="B59">
            <v>2459.9499999999998</v>
          </cell>
          <cell r="C59">
            <v>2470</v>
          </cell>
          <cell r="D59">
            <v>2410</v>
          </cell>
          <cell r="E59">
            <v>2439.25</v>
          </cell>
          <cell r="F59">
            <v>2433.8726355611602</v>
          </cell>
          <cell r="G59">
            <v>1586</v>
          </cell>
          <cell r="H59">
            <v>334</v>
          </cell>
          <cell r="I59">
            <v>3860122</v>
          </cell>
          <cell r="J59">
            <v>1028</v>
          </cell>
          <cell r="K59">
            <v>64.819999999999993</v>
          </cell>
          <cell r="L59">
            <v>60</v>
          </cell>
          <cell r="M59">
            <v>-20.7</v>
          </cell>
        </row>
        <row r="60">
          <cell r="A60">
            <v>43132</v>
          </cell>
          <cell r="B60">
            <v>2439.25</v>
          </cell>
          <cell r="C60">
            <v>2458</v>
          </cell>
          <cell r="D60">
            <v>2435</v>
          </cell>
          <cell r="E60">
            <v>2449.25</v>
          </cell>
          <cell r="F60">
            <v>2445.0031678986202</v>
          </cell>
          <cell r="G60">
            <v>947</v>
          </cell>
          <cell r="H60">
            <v>169</v>
          </cell>
          <cell r="I60">
            <v>2315418</v>
          </cell>
          <cell r="J60">
            <v>681</v>
          </cell>
          <cell r="K60">
            <v>71.91</v>
          </cell>
          <cell r="L60">
            <v>23</v>
          </cell>
          <cell r="M60">
            <v>10</v>
          </cell>
        </row>
        <row r="61">
          <cell r="A61">
            <v>43131</v>
          </cell>
          <cell r="B61">
            <v>2425</v>
          </cell>
          <cell r="C61">
            <v>2460</v>
          </cell>
          <cell r="D61">
            <v>2425</v>
          </cell>
          <cell r="E61">
            <v>2454.15</v>
          </cell>
          <cell r="F61">
            <v>2449.2523659305898</v>
          </cell>
          <cell r="G61">
            <v>317</v>
          </cell>
          <cell r="H61">
            <v>84</v>
          </cell>
          <cell r="I61">
            <v>776413</v>
          </cell>
          <cell r="J61">
            <v>162</v>
          </cell>
          <cell r="K61">
            <v>51.1</v>
          </cell>
          <cell r="L61">
            <v>35</v>
          </cell>
          <cell r="M61">
            <v>29.15</v>
          </cell>
        </row>
        <row r="62">
          <cell r="A62">
            <v>43130</v>
          </cell>
          <cell r="B62">
            <v>2445</v>
          </cell>
          <cell r="C62">
            <v>2464</v>
          </cell>
          <cell r="D62">
            <v>2425.0500000000002</v>
          </cell>
          <cell r="E62">
            <v>2445.15</v>
          </cell>
          <cell r="F62">
            <v>2436.0855821125601</v>
          </cell>
          <cell r="G62">
            <v>1297</v>
          </cell>
          <cell r="H62">
            <v>210</v>
          </cell>
          <cell r="I62">
            <v>3159603</v>
          </cell>
          <cell r="J62">
            <v>924</v>
          </cell>
          <cell r="K62">
            <v>71.239999999999995</v>
          </cell>
          <cell r="L62">
            <v>38.950000000000003</v>
          </cell>
          <cell r="M62">
            <v>0.15</v>
          </cell>
        </row>
        <row r="63">
          <cell r="A63">
            <v>43129</v>
          </cell>
          <cell r="B63">
            <v>2469.9</v>
          </cell>
          <cell r="C63">
            <v>2471</v>
          </cell>
          <cell r="D63">
            <v>2430</v>
          </cell>
          <cell r="E63">
            <v>2437.25</v>
          </cell>
          <cell r="F63">
            <v>2442.3276327632698</v>
          </cell>
          <cell r="G63">
            <v>2222</v>
          </cell>
          <cell r="H63">
            <v>363</v>
          </cell>
          <cell r="I63">
            <v>5426852</v>
          </cell>
          <cell r="J63">
            <v>1447</v>
          </cell>
          <cell r="K63">
            <v>65.12</v>
          </cell>
          <cell r="L63">
            <v>41</v>
          </cell>
          <cell r="M63">
            <v>-32.65</v>
          </cell>
        </row>
        <row r="64">
          <cell r="A64">
            <v>43125</v>
          </cell>
          <cell r="B64">
            <v>2444</v>
          </cell>
          <cell r="C64">
            <v>2471</v>
          </cell>
          <cell r="D64">
            <v>2441.15</v>
          </cell>
          <cell r="E64">
            <v>2454.85</v>
          </cell>
          <cell r="F64">
            <v>2452.9301983835398</v>
          </cell>
          <cell r="G64">
            <v>4083</v>
          </cell>
          <cell r="H64">
            <v>215</v>
          </cell>
          <cell r="I64">
            <v>10015314</v>
          </cell>
          <cell r="J64">
            <v>3585</v>
          </cell>
          <cell r="K64">
            <v>87.8</v>
          </cell>
          <cell r="L64">
            <v>29.85</v>
          </cell>
          <cell r="M64">
            <v>10.85</v>
          </cell>
        </row>
        <row r="65">
          <cell r="A65">
            <v>43124</v>
          </cell>
          <cell r="B65">
            <v>2463.9499999999998</v>
          </cell>
          <cell r="C65">
            <v>2463.9499999999998</v>
          </cell>
          <cell r="D65">
            <v>2440.1</v>
          </cell>
          <cell r="E65">
            <v>2444</v>
          </cell>
          <cell r="F65">
            <v>2447.3151803948199</v>
          </cell>
          <cell r="G65">
            <v>1469</v>
          </cell>
          <cell r="H65">
            <v>164</v>
          </cell>
          <cell r="I65">
            <v>3595106</v>
          </cell>
          <cell r="J65">
            <v>1063</v>
          </cell>
          <cell r="K65">
            <v>72.36</v>
          </cell>
          <cell r="L65">
            <v>23.85</v>
          </cell>
          <cell r="M65">
            <v>-19.95</v>
          </cell>
        </row>
        <row r="66">
          <cell r="A66">
            <v>43123</v>
          </cell>
          <cell r="B66">
            <v>2456</v>
          </cell>
          <cell r="C66">
            <v>2490</v>
          </cell>
          <cell r="D66">
            <v>2440</v>
          </cell>
          <cell r="E66">
            <v>2459.3000000000002</v>
          </cell>
          <cell r="F66">
            <v>2452.8755052546398</v>
          </cell>
          <cell r="G66">
            <v>1237</v>
          </cell>
          <cell r="H66">
            <v>207</v>
          </cell>
          <cell r="I66">
            <v>3034207</v>
          </cell>
          <cell r="J66">
            <v>869</v>
          </cell>
          <cell r="K66">
            <v>70.25</v>
          </cell>
          <cell r="L66">
            <v>50</v>
          </cell>
          <cell r="M66">
            <v>3.3</v>
          </cell>
        </row>
        <row r="67">
          <cell r="A67">
            <v>43122</v>
          </cell>
          <cell r="B67">
            <v>2451.25</v>
          </cell>
          <cell r="C67">
            <v>2466.15</v>
          </cell>
          <cell r="D67">
            <v>2445.0500000000002</v>
          </cell>
          <cell r="E67">
            <v>2456.65</v>
          </cell>
          <cell r="F67">
            <v>2453.6421267893602</v>
          </cell>
          <cell r="G67">
            <v>1467</v>
          </cell>
          <cell r="H67">
            <v>309</v>
          </cell>
          <cell r="I67">
            <v>3599493</v>
          </cell>
          <cell r="J67">
            <v>746</v>
          </cell>
          <cell r="K67">
            <v>50.85</v>
          </cell>
          <cell r="L67">
            <v>21.1</v>
          </cell>
          <cell r="M67">
            <v>5.4</v>
          </cell>
        </row>
        <row r="68">
          <cell r="A68">
            <v>43119</v>
          </cell>
          <cell r="B68">
            <v>2467</v>
          </cell>
          <cell r="C68">
            <v>2485</v>
          </cell>
          <cell r="D68">
            <v>2451</v>
          </cell>
          <cell r="E68">
            <v>2472.5</v>
          </cell>
          <cell r="F68">
            <v>2464.80449251247</v>
          </cell>
          <cell r="G68">
            <v>1202</v>
          </cell>
          <cell r="H68">
            <v>150</v>
          </cell>
          <cell r="I68">
            <v>2962695</v>
          </cell>
          <cell r="J68">
            <v>745</v>
          </cell>
          <cell r="K68">
            <v>61.98</v>
          </cell>
          <cell r="L68">
            <v>34</v>
          </cell>
          <cell r="M68">
            <v>5.5</v>
          </cell>
        </row>
        <row r="69">
          <cell r="A69">
            <v>43118</v>
          </cell>
          <cell r="B69">
            <v>2503</v>
          </cell>
          <cell r="C69">
            <v>2506</v>
          </cell>
          <cell r="D69">
            <v>2466.8000000000002</v>
          </cell>
          <cell r="E69">
            <v>2472.1999999999998</v>
          </cell>
          <cell r="F69">
            <v>2483.1398963730499</v>
          </cell>
          <cell r="G69">
            <v>1930</v>
          </cell>
          <cell r="H69">
            <v>353</v>
          </cell>
          <cell r="I69">
            <v>4792460</v>
          </cell>
          <cell r="J69">
            <v>1170</v>
          </cell>
          <cell r="K69">
            <v>60.62</v>
          </cell>
          <cell r="L69">
            <v>39.200000000000003</v>
          </cell>
          <cell r="M69">
            <v>-30.8</v>
          </cell>
        </row>
        <row r="70">
          <cell r="A70">
            <v>43117</v>
          </cell>
          <cell r="B70">
            <v>2465</v>
          </cell>
          <cell r="C70">
            <v>2500</v>
          </cell>
          <cell r="D70">
            <v>2440</v>
          </cell>
          <cell r="E70">
            <v>2475.85</v>
          </cell>
          <cell r="F70">
            <v>2472.35595895816</v>
          </cell>
          <cell r="G70">
            <v>1267</v>
          </cell>
          <cell r="H70">
            <v>320</v>
          </cell>
          <cell r="I70">
            <v>3132475</v>
          </cell>
          <cell r="J70">
            <v>963</v>
          </cell>
          <cell r="K70">
            <v>76.010000000000005</v>
          </cell>
          <cell r="L70">
            <v>60</v>
          </cell>
          <cell r="M70">
            <v>10.85</v>
          </cell>
        </row>
        <row r="71">
          <cell r="A71">
            <v>43116</v>
          </cell>
          <cell r="B71">
            <v>2476.85</v>
          </cell>
          <cell r="C71">
            <v>2485</v>
          </cell>
          <cell r="D71">
            <v>2451.5</v>
          </cell>
          <cell r="E71">
            <v>2460.35</v>
          </cell>
          <cell r="F71">
            <v>2470.2367463617402</v>
          </cell>
          <cell r="G71">
            <v>3848</v>
          </cell>
          <cell r="H71">
            <v>423</v>
          </cell>
          <cell r="I71">
            <v>9505471</v>
          </cell>
          <cell r="J71">
            <v>2729</v>
          </cell>
          <cell r="K71">
            <v>70.92</v>
          </cell>
          <cell r="L71">
            <v>33.5</v>
          </cell>
          <cell r="M71">
            <v>-16.5</v>
          </cell>
        </row>
        <row r="72">
          <cell r="A72">
            <v>43115</v>
          </cell>
          <cell r="B72">
            <v>2484</v>
          </cell>
          <cell r="C72">
            <v>2489.9499999999998</v>
          </cell>
          <cell r="D72">
            <v>2461.5</v>
          </cell>
          <cell r="E72">
            <v>2469.1</v>
          </cell>
          <cell r="F72">
            <v>2471.8780361757099</v>
          </cell>
          <cell r="G72">
            <v>1935</v>
          </cell>
          <cell r="H72">
            <v>358</v>
          </cell>
          <cell r="I72">
            <v>4783084</v>
          </cell>
          <cell r="J72">
            <v>1338</v>
          </cell>
          <cell r="K72">
            <v>69.150000000000006</v>
          </cell>
          <cell r="L72">
            <v>28.45</v>
          </cell>
          <cell r="M72">
            <v>-14.9</v>
          </cell>
        </row>
        <row r="73">
          <cell r="A73">
            <v>43112</v>
          </cell>
          <cell r="B73">
            <v>2490.15</v>
          </cell>
          <cell r="C73">
            <v>2492.5500000000002</v>
          </cell>
          <cell r="D73">
            <v>2458</v>
          </cell>
          <cell r="E73">
            <v>2475.1</v>
          </cell>
          <cell r="F73">
            <v>2474.2741228070099</v>
          </cell>
          <cell r="G73">
            <v>912</v>
          </cell>
          <cell r="H73">
            <v>176</v>
          </cell>
          <cell r="I73">
            <v>2256538</v>
          </cell>
          <cell r="J73">
            <v>465</v>
          </cell>
          <cell r="K73">
            <v>50.99</v>
          </cell>
          <cell r="L73">
            <v>34.549999999999997</v>
          </cell>
          <cell r="M73">
            <v>-15.05</v>
          </cell>
        </row>
        <row r="74">
          <cell r="A74">
            <v>43111</v>
          </cell>
          <cell r="B74">
            <v>2481.8000000000002</v>
          </cell>
          <cell r="C74">
            <v>2515.35</v>
          </cell>
          <cell r="D74">
            <v>2477</v>
          </cell>
          <cell r="E74">
            <v>2477.9</v>
          </cell>
          <cell r="F74">
            <v>2488.4586053799899</v>
          </cell>
          <cell r="G74">
            <v>3829</v>
          </cell>
          <cell r="H74">
            <v>488</v>
          </cell>
          <cell r="I74">
            <v>9528308</v>
          </cell>
          <cell r="J74">
            <v>2902</v>
          </cell>
          <cell r="K74">
            <v>75.790000000000006</v>
          </cell>
          <cell r="L74">
            <v>38.35</v>
          </cell>
          <cell r="M74">
            <v>-3.9</v>
          </cell>
        </row>
        <row r="75">
          <cell r="A75">
            <v>43110</v>
          </cell>
          <cell r="B75">
            <v>2453.25</v>
          </cell>
          <cell r="C75">
            <v>2484.5</v>
          </cell>
          <cell r="D75">
            <v>2452</v>
          </cell>
          <cell r="E75">
            <v>2474.4</v>
          </cell>
          <cell r="F75">
            <v>2473.5788637266501</v>
          </cell>
          <cell r="G75">
            <v>2517</v>
          </cell>
          <cell r="H75">
            <v>459</v>
          </cell>
          <cell r="I75">
            <v>6225998</v>
          </cell>
          <cell r="J75">
            <v>1735</v>
          </cell>
          <cell r="K75">
            <v>68.930000000000007</v>
          </cell>
          <cell r="L75">
            <v>32.5</v>
          </cell>
          <cell r="M75">
            <v>21.15</v>
          </cell>
        </row>
        <row r="76">
          <cell r="A76">
            <v>43109</v>
          </cell>
          <cell r="B76">
            <v>2506.4</v>
          </cell>
          <cell r="C76">
            <v>2506.4</v>
          </cell>
          <cell r="D76">
            <v>2469.9499999999998</v>
          </cell>
          <cell r="E76">
            <v>2481.75</v>
          </cell>
          <cell r="F76">
            <v>2482.2815814850501</v>
          </cell>
          <cell r="G76">
            <v>2074</v>
          </cell>
          <cell r="H76">
            <v>382</v>
          </cell>
          <cell r="I76">
            <v>5148252</v>
          </cell>
          <cell r="J76">
            <v>1318</v>
          </cell>
          <cell r="K76">
            <v>63.55</v>
          </cell>
          <cell r="L76">
            <v>36.450000000000003</v>
          </cell>
          <cell r="M76">
            <v>-24.65</v>
          </cell>
        </row>
        <row r="77">
          <cell r="A77">
            <v>43108</v>
          </cell>
          <cell r="B77">
            <v>2500</v>
          </cell>
          <cell r="C77">
            <v>2534.9499999999998</v>
          </cell>
          <cell r="D77">
            <v>2478.9499999999998</v>
          </cell>
          <cell r="E77">
            <v>2506.4</v>
          </cell>
          <cell r="F77">
            <v>2503.40560072267</v>
          </cell>
          <cell r="G77">
            <v>2214</v>
          </cell>
          <cell r="H77">
            <v>451</v>
          </cell>
          <cell r="I77">
            <v>5542540</v>
          </cell>
          <cell r="J77">
            <v>1187</v>
          </cell>
          <cell r="K77">
            <v>53.61</v>
          </cell>
          <cell r="L77">
            <v>56</v>
          </cell>
          <cell r="M77">
            <v>6.4</v>
          </cell>
        </row>
        <row r="78">
          <cell r="A78">
            <v>43105</v>
          </cell>
          <cell r="B78">
            <v>2465.6999999999998</v>
          </cell>
          <cell r="C78">
            <v>2498.85</v>
          </cell>
          <cell r="D78">
            <v>2461</v>
          </cell>
          <cell r="E78">
            <v>2478.9499999999998</v>
          </cell>
          <cell r="F78">
            <v>2473.5538922155602</v>
          </cell>
          <cell r="G78">
            <v>1336</v>
          </cell>
          <cell r="H78">
            <v>295</v>
          </cell>
          <cell r="I78">
            <v>3304668</v>
          </cell>
          <cell r="J78">
            <v>922</v>
          </cell>
          <cell r="K78">
            <v>69.010000000000005</v>
          </cell>
          <cell r="L78">
            <v>37.85</v>
          </cell>
          <cell r="M78">
            <v>13.25</v>
          </cell>
        </row>
        <row r="79">
          <cell r="A79">
            <v>43104</v>
          </cell>
          <cell r="B79">
            <v>2464</v>
          </cell>
          <cell r="C79">
            <v>2487</v>
          </cell>
          <cell r="D79">
            <v>2450.9</v>
          </cell>
          <cell r="E79">
            <v>2470.65</v>
          </cell>
          <cell r="F79">
            <v>2466.5816326530598</v>
          </cell>
          <cell r="G79">
            <v>1176</v>
          </cell>
          <cell r="H79">
            <v>297</v>
          </cell>
          <cell r="I79">
            <v>2900700</v>
          </cell>
          <cell r="J79">
            <v>622</v>
          </cell>
          <cell r="K79">
            <v>52.89</v>
          </cell>
          <cell r="L79">
            <v>36.1</v>
          </cell>
          <cell r="M79">
            <v>6.65</v>
          </cell>
        </row>
        <row r="80">
          <cell r="A80">
            <v>43103</v>
          </cell>
          <cell r="B80">
            <v>2469.9499999999998</v>
          </cell>
          <cell r="C80">
            <v>2499</v>
          </cell>
          <cell r="D80">
            <v>2441.1999999999998</v>
          </cell>
          <cell r="E80">
            <v>2450.9</v>
          </cell>
          <cell r="F80">
            <v>2475.11795407098</v>
          </cell>
          <cell r="G80">
            <v>1916</v>
          </cell>
          <cell r="H80">
            <v>241</v>
          </cell>
          <cell r="I80">
            <v>4742326</v>
          </cell>
          <cell r="J80">
            <v>1246</v>
          </cell>
          <cell r="K80">
            <v>65.03</v>
          </cell>
          <cell r="L80">
            <v>57.8</v>
          </cell>
          <cell r="M80">
            <v>-19.05</v>
          </cell>
        </row>
        <row r="81">
          <cell r="A81">
            <v>43102</v>
          </cell>
          <cell r="B81">
            <v>2475</v>
          </cell>
          <cell r="C81">
            <v>2476</v>
          </cell>
          <cell r="D81">
            <v>2440</v>
          </cell>
          <cell r="E81">
            <v>2457.5</v>
          </cell>
          <cell r="F81">
            <v>2454.9281345565701</v>
          </cell>
          <cell r="G81">
            <v>654</v>
          </cell>
          <cell r="H81">
            <v>179</v>
          </cell>
          <cell r="I81">
            <v>1605523</v>
          </cell>
          <cell r="J81">
            <v>304</v>
          </cell>
          <cell r="K81">
            <v>46.48</v>
          </cell>
          <cell r="L81">
            <v>36</v>
          </cell>
          <cell r="M81">
            <v>-17.5</v>
          </cell>
        </row>
        <row r="82">
          <cell r="A82">
            <v>43101</v>
          </cell>
          <cell r="B82">
            <v>2542</v>
          </cell>
          <cell r="C82">
            <v>2542</v>
          </cell>
          <cell r="D82">
            <v>2451.3000000000002</v>
          </cell>
          <cell r="E82">
            <v>2458.25</v>
          </cell>
          <cell r="F82">
            <v>2462.9272727272701</v>
          </cell>
          <cell r="G82">
            <v>1265</v>
          </cell>
          <cell r="H82">
            <v>248</v>
          </cell>
          <cell r="I82">
            <v>3115603</v>
          </cell>
          <cell r="J82">
            <v>972</v>
          </cell>
          <cell r="K82">
            <v>76.84</v>
          </cell>
          <cell r="L82">
            <v>90.7</v>
          </cell>
          <cell r="M82">
            <v>-83.75</v>
          </cell>
        </row>
        <row r="83">
          <cell r="A83">
            <v>43098</v>
          </cell>
          <cell r="B83">
            <v>2441</v>
          </cell>
          <cell r="C83">
            <v>2498</v>
          </cell>
          <cell r="D83">
            <v>2426.0500000000002</v>
          </cell>
          <cell r="E83">
            <v>2480.9</v>
          </cell>
          <cell r="F83">
            <v>2448.8858173076901</v>
          </cell>
          <cell r="G83">
            <v>1664</v>
          </cell>
          <cell r="H83">
            <v>277</v>
          </cell>
          <cell r="I83">
            <v>4074946</v>
          </cell>
          <cell r="J83">
            <v>1261</v>
          </cell>
          <cell r="K83">
            <v>75.78</v>
          </cell>
          <cell r="L83">
            <v>71.95</v>
          </cell>
          <cell r="M83">
            <v>39.9</v>
          </cell>
        </row>
        <row r="84">
          <cell r="A84">
            <v>43097</v>
          </cell>
          <cell r="B84">
            <v>2435</v>
          </cell>
          <cell r="C84">
            <v>2452</v>
          </cell>
          <cell r="D84">
            <v>2396.0500000000002</v>
          </cell>
          <cell r="E84">
            <v>2431.3000000000002</v>
          </cell>
          <cell r="F84">
            <v>2417.3059096176098</v>
          </cell>
          <cell r="G84">
            <v>1726</v>
          </cell>
          <cell r="H84">
            <v>360</v>
          </cell>
          <cell r="I84">
            <v>4172270</v>
          </cell>
          <cell r="J84">
            <v>1173</v>
          </cell>
          <cell r="K84">
            <v>67.959999999999994</v>
          </cell>
          <cell r="L84">
            <v>55.95</v>
          </cell>
          <cell r="M84">
            <v>-3.7</v>
          </cell>
        </row>
        <row r="85">
          <cell r="A85">
            <v>43096</v>
          </cell>
          <cell r="B85">
            <v>2431</v>
          </cell>
          <cell r="C85">
            <v>2442</v>
          </cell>
          <cell r="D85">
            <v>2424.25</v>
          </cell>
          <cell r="E85">
            <v>2429.15</v>
          </cell>
          <cell r="F85">
            <v>2432.4173318129901</v>
          </cell>
          <cell r="G85">
            <v>877</v>
          </cell>
          <cell r="H85">
            <v>210</v>
          </cell>
          <cell r="I85">
            <v>2133230</v>
          </cell>
          <cell r="J85">
            <v>653</v>
          </cell>
          <cell r="K85">
            <v>74.459999999999994</v>
          </cell>
          <cell r="L85">
            <v>17.75</v>
          </cell>
          <cell r="M85">
            <v>-1.85</v>
          </cell>
        </row>
        <row r="86">
          <cell r="A86">
            <v>43095</v>
          </cell>
          <cell r="B86">
            <v>2449.9499999999998</v>
          </cell>
          <cell r="C86">
            <v>2457.0500000000002</v>
          </cell>
          <cell r="D86">
            <v>2417.9</v>
          </cell>
          <cell r="E86">
            <v>2421.65</v>
          </cell>
          <cell r="F86">
            <v>2433.04580152671</v>
          </cell>
          <cell r="G86">
            <v>917</v>
          </cell>
          <cell r="H86">
            <v>277</v>
          </cell>
          <cell r="I86">
            <v>2231103</v>
          </cell>
          <cell r="J86">
            <v>598</v>
          </cell>
          <cell r="K86">
            <v>65.209999999999994</v>
          </cell>
          <cell r="L86">
            <v>39.15</v>
          </cell>
          <cell r="M86">
            <v>-28.3</v>
          </cell>
        </row>
        <row r="87">
          <cell r="A87">
            <v>43091</v>
          </cell>
          <cell r="B87">
            <v>2440</v>
          </cell>
          <cell r="C87">
            <v>2480</v>
          </cell>
          <cell r="D87">
            <v>2420.1</v>
          </cell>
          <cell r="E87">
            <v>2437.1999999999998</v>
          </cell>
          <cell r="F87">
            <v>2450.6460336538398</v>
          </cell>
          <cell r="G87">
            <v>1664</v>
          </cell>
          <cell r="H87">
            <v>262</v>
          </cell>
          <cell r="I87">
            <v>4077875</v>
          </cell>
          <cell r="J87">
            <v>908</v>
          </cell>
          <cell r="K87">
            <v>54.57</v>
          </cell>
          <cell r="L87">
            <v>59.9</v>
          </cell>
          <cell r="M87">
            <v>-2.8</v>
          </cell>
        </row>
        <row r="88">
          <cell r="A88">
            <v>43090</v>
          </cell>
          <cell r="B88">
            <v>2427.9499999999998</v>
          </cell>
          <cell r="C88">
            <v>2475</v>
          </cell>
          <cell r="D88">
            <v>2420</v>
          </cell>
          <cell r="E88">
            <v>2452.6999999999998</v>
          </cell>
          <cell r="F88">
            <v>2437.2332955832298</v>
          </cell>
          <cell r="G88">
            <v>883</v>
          </cell>
          <cell r="H88">
            <v>145</v>
          </cell>
          <cell r="I88">
            <v>2152077</v>
          </cell>
          <cell r="J88">
            <v>705</v>
          </cell>
          <cell r="K88">
            <v>79.84</v>
          </cell>
          <cell r="L88">
            <v>55</v>
          </cell>
          <cell r="M88">
            <v>24.75</v>
          </cell>
        </row>
        <row r="89">
          <cell r="A89">
            <v>43089</v>
          </cell>
          <cell r="B89">
            <v>2439.8000000000002</v>
          </cell>
          <cell r="C89">
            <v>2439.85</v>
          </cell>
          <cell r="D89">
            <v>2402.0500000000002</v>
          </cell>
          <cell r="E89">
            <v>2412.9499999999998</v>
          </cell>
          <cell r="F89">
            <v>2424.0809321214401</v>
          </cell>
          <cell r="G89">
            <v>10342</v>
          </cell>
          <cell r="H89">
            <v>269</v>
          </cell>
          <cell r="I89">
            <v>25069845</v>
          </cell>
          <cell r="J89">
            <v>9640</v>
          </cell>
          <cell r="K89">
            <v>93.21</v>
          </cell>
          <cell r="L89">
            <v>37.799999999999997</v>
          </cell>
          <cell r="M89">
            <v>-26.85</v>
          </cell>
        </row>
        <row r="90">
          <cell r="A90">
            <v>43088</v>
          </cell>
          <cell r="B90">
            <v>2380.0500000000002</v>
          </cell>
          <cell r="C90">
            <v>2442</v>
          </cell>
          <cell r="D90">
            <v>2380</v>
          </cell>
          <cell r="E90">
            <v>2435.65</v>
          </cell>
          <cell r="F90">
            <v>2411.6111111111099</v>
          </cell>
          <cell r="G90">
            <v>1656</v>
          </cell>
          <cell r="H90">
            <v>259</v>
          </cell>
          <cell r="I90">
            <v>3993628</v>
          </cell>
          <cell r="J90">
            <v>1051</v>
          </cell>
          <cell r="K90">
            <v>63.47</v>
          </cell>
          <cell r="L90">
            <v>62</v>
          </cell>
          <cell r="M90">
            <v>55.6</v>
          </cell>
        </row>
        <row r="91">
          <cell r="A91">
            <v>43087</v>
          </cell>
          <cell r="B91">
            <v>2373</v>
          </cell>
          <cell r="C91">
            <v>2420</v>
          </cell>
          <cell r="D91">
            <v>2344.85</v>
          </cell>
          <cell r="E91">
            <v>2392.15</v>
          </cell>
          <cell r="F91">
            <v>2387.17558299039</v>
          </cell>
          <cell r="G91">
            <v>2187</v>
          </cell>
          <cell r="H91">
            <v>586</v>
          </cell>
          <cell r="I91">
            <v>5220753</v>
          </cell>
          <cell r="J91">
            <v>1342</v>
          </cell>
          <cell r="K91">
            <v>61.36</v>
          </cell>
          <cell r="L91">
            <v>75.150000000000006</v>
          </cell>
          <cell r="M91">
            <v>19.149999999999999</v>
          </cell>
        </row>
        <row r="92">
          <cell r="A92">
            <v>43084</v>
          </cell>
          <cell r="B92">
            <v>2401</v>
          </cell>
          <cell r="C92">
            <v>2438</v>
          </cell>
          <cell r="D92">
            <v>2352</v>
          </cell>
          <cell r="E92">
            <v>2370.5500000000002</v>
          </cell>
          <cell r="F92">
            <v>2389.58705560619</v>
          </cell>
          <cell r="G92">
            <v>2194</v>
          </cell>
          <cell r="H92">
            <v>538</v>
          </cell>
          <cell r="I92">
            <v>5242754</v>
          </cell>
          <cell r="J92">
            <v>1035</v>
          </cell>
          <cell r="K92">
            <v>47.17</v>
          </cell>
          <cell r="L92">
            <v>86</v>
          </cell>
          <cell r="M92">
            <v>-30.45</v>
          </cell>
        </row>
        <row r="93">
          <cell r="A93">
            <v>43083</v>
          </cell>
          <cell r="B93">
            <v>2412.0500000000002</v>
          </cell>
          <cell r="C93">
            <v>2454</v>
          </cell>
          <cell r="D93">
            <v>2390</v>
          </cell>
          <cell r="E93">
            <v>2396.4</v>
          </cell>
          <cell r="F93">
            <v>2412.3535353535299</v>
          </cell>
          <cell r="G93">
            <v>1089</v>
          </cell>
          <cell r="H93">
            <v>186</v>
          </cell>
          <cell r="I93">
            <v>2627053</v>
          </cell>
          <cell r="J93">
            <v>661</v>
          </cell>
          <cell r="K93">
            <v>60.7</v>
          </cell>
          <cell r="L93">
            <v>64</v>
          </cell>
          <cell r="M93">
            <v>-15.65</v>
          </cell>
        </row>
        <row r="94">
          <cell r="A94">
            <v>43082</v>
          </cell>
          <cell r="B94">
            <v>2442</v>
          </cell>
          <cell r="C94">
            <v>2469.1999999999998</v>
          </cell>
          <cell r="D94">
            <v>2411.0500000000002</v>
          </cell>
          <cell r="E94">
            <v>2419.1999999999998</v>
          </cell>
          <cell r="F94">
            <v>2434.1467576791802</v>
          </cell>
          <cell r="G94">
            <v>1172</v>
          </cell>
          <cell r="H94">
            <v>215</v>
          </cell>
          <cell r="I94">
            <v>2852820</v>
          </cell>
          <cell r="J94">
            <v>727</v>
          </cell>
          <cell r="K94">
            <v>62.03</v>
          </cell>
          <cell r="L94">
            <v>58.15</v>
          </cell>
          <cell r="M94">
            <v>-22.8</v>
          </cell>
        </row>
        <row r="95">
          <cell r="A95">
            <v>43081</v>
          </cell>
          <cell r="B95">
            <v>2450.65</v>
          </cell>
          <cell r="C95">
            <v>2455</v>
          </cell>
          <cell r="D95">
            <v>2437</v>
          </cell>
          <cell r="E95">
            <v>2443</v>
          </cell>
          <cell r="F95">
            <v>2448.4991789819301</v>
          </cell>
          <cell r="G95">
            <v>609</v>
          </cell>
          <cell r="H95">
            <v>129</v>
          </cell>
          <cell r="I95">
            <v>1491136</v>
          </cell>
          <cell r="J95">
            <v>441</v>
          </cell>
          <cell r="K95">
            <v>72.41</v>
          </cell>
          <cell r="L95">
            <v>18</v>
          </cell>
          <cell r="M95">
            <v>-7.65</v>
          </cell>
        </row>
        <row r="96">
          <cell r="A96">
            <v>43080</v>
          </cell>
          <cell r="B96">
            <v>2473.6</v>
          </cell>
          <cell r="C96">
            <v>2493</v>
          </cell>
          <cell r="D96">
            <v>2445</v>
          </cell>
          <cell r="E96">
            <v>2450.65</v>
          </cell>
          <cell r="F96">
            <v>2459.7415185783502</v>
          </cell>
          <cell r="G96">
            <v>1238</v>
          </cell>
          <cell r="H96">
            <v>296</v>
          </cell>
          <cell r="I96">
            <v>3045160</v>
          </cell>
          <cell r="J96">
            <v>704</v>
          </cell>
          <cell r="K96">
            <v>56.87</v>
          </cell>
          <cell r="L96">
            <v>48</v>
          </cell>
          <cell r="M96">
            <v>-22.95</v>
          </cell>
        </row>
        <row r="97">
          <cell r="A97">
            <v>43077</v>
          </cell>
          <cell r="B97">
            <v>2449.9499999999998</v>
          </cell>
          <cell r="C97">
            <v>2487</v>
          </cell>
          <cell r="D97">
            <v>2443.4499999999998</v>
          </cell>
          <cell r="E97">
            <v>2460.8000000000002</v>
          </cell>
          <cell r="F97">
            <v>2462</v>
          </cell>
          <cell r="G97">
            <v>1651</v>
          </cell>
          <cell r="H97">
            <v>261</v>
          </cell>
          <cell r="I97">
            <v>4064762</v>
          </cell>
          <cell r="J97">
            <v>1028</v>
          </cell>
          <cell r="K97">
            <v>62.27</v>
          </cell>
          <cell r="L97">
            <v>43.55</v>
          </cell>
          <cell r="M97">
            <v>10.85</v>
          </cell>
        </row>
        <row r="98">
          <cell r="A98">
            <v>43076</v>
          </cell>
          <cell r="B98">
            <v>2438</v>
          </cell>
          <cell r="C98">
            <v>2494</v>
          </cell>
          <cell r="D98">
            <v>2438</v>
          </cell>
          <cell r="E98">
            <v>2449.9499999999998</v>
          </cell>
          <cell r="F98">
            <v>2457.8210151380199</v>
          </cell>
          <cell r="G98">
            <v>1123</v>
          </cell>
          <cell r="H98">
            <v>182</v>
          </cell>
          <cell r="I98">
            <v>2760133</v>
          </cell>
          <cell r="J98">
            <v>778</v>
          </cell>
          <cell r="K98">
            <v>69.28</v>
          </cell>
          <cell r="L98">
            <v>56</v>
          </cell>
          <cell r="M98">
            <v>11.95</v>
          </cell>
        </row>
        <row r="99">
          <cell r="A99">
            <v>43075</v>
          </cell>
          <cell r="B99">
            <v>2483</v>
          </cell>
          <cell r="C99">
            <v>2519</v>
          </cell>
          <cell r="D99">
            <v>2443</v>
          </cell>
          <cell r="E99">
            <v>2447.8000000000002</v>
          </cell>
          <cell r="F99">
            <v>2468.71341463414</v>
          </cell>
          <cell r="G99">
            <v>984</v>
          </cell>
          <cell r="H99">
            <v>243</v>
          </cell>
          <cell r="I99">
            <v>2429214</v>
          </cell>
          <cell r="J99">
            <v>636</v>
          </cell>
          <cell r="K99">
            <v>64.63</v>
          </cell>
          <cell r="L99">
            <v>76</v>
          </cell>
          <cell r="M99">
            <v>-35.200000000000003</v>
          </cell>
        </row>
        <row r="100">
          <cell r="A100">
            <v>43074</v>
          </cell>
          <cell r="B100">
            <v>2453.4</v>
          </cell>
          <cell r="C100">
            <v>2490</v>
          </cell>
          <cell r="D100">
            <v>2442</v>
          </cell>
          <cell r="E100">
            <v>2468</v>
          </cell>
          <cell r="F100">
            <v>2456.45981308411</v>
          </cell>
          <cell r="G100">
            <v>535</v>
          </cell>
          <cell r="H100">
            <v>143</v>
          </cell>
          <cell r="I100">
            <v>1314206</v>
          </cell>
          <cell r="J100">
            <v>273</v>
          </cell>
          <cell r="K100">
            <v>51.03</v>
          </cell>
          <cell r="L100">
            <v>48</v>
          </cell>
          <cell r="M100">
            <v>14.6</v>
          </cell>
        </row>
        <row r="101">
          <cell r="A101">
            <v>43073</v>
          </cell>
          <cell r="B101">
            <v>2498.6999999999998</v>
          </cell>
          <cell r="C101">
            <v>2498.6999999999998</v>
          </cell>
          <cell r="D101">
            <v>2410.1</v>
          </cell>
          <cell r="E101">
            <v>2441.3000000000002</v>
          </cell>
          <cell r="F101">
            <v>2450.6459175424402</v>
          </cell>
          <cell r="G101">
            <v>1237</v>
          </cell>
          <cell r="H101">
            <v>237</v>
          </cell>
          <cell r="I101">
            <v>3031449</v>
          </cell>
          <cell r="J101">
            <v>467</v>
          </cell>
          <cell r="K101">
            <v>37.75</v>
          </cell>
          <cell r="L101">
            <v>88.6</v>
          </cell>
          <cell r="M101">
            <v>-57.4</v>
          </cell>
        </row>
        <row r="102">
          <cell r="A102">
            <v>43070</v>
          </cell>
          <cell r="B102">
            <v>2488.9</v>
          </cell>
          <cell r="C102">
            <v>2518</v>
          </cell>
          <cell r="D102">
            <v>2450</v>
          </cell>
          <cell r="E102">
            <v>2456.4</v>
          </cell>
          <cell r="F102">
            <v>2466.6908315565001</v>
          </cell>
          <cell r="G102">
            <v>938</v>
          </cell>
          <cell r="H102">
            <v>236</v>
          </cell>
          <cell r="I102">
            <v>2313756</v>
          </cell>
          <cell r="J102">
            <v>489</v>
          </cell>
          <cell r="K102">
            <v>52.13</v>
          </cell>
          <cell r="L102">
            <v>68</v>
          </cell>
          <cell r="M102">
            <v>-32.5</v>
          </cell>
        </row>
        <row r="103">
          <cell r="A103">
            <v>43069</v>
          </cell>
          <cell r="B103">
            <v>2464.6999999999998</v>
          </cell>
          <cell r="C103">
            <v>2498.9499999999998</v>
          </cell>
          <cell r="D103">
            <v>2446</v>
          </cell>
          <cell r="E103">
            <v>2478.75</v>
          </cell>
          <cell r="F103">
            <v>2466.8984881209499</v>
          </cell>
          <cell r="G103">
            <v>926</v>
          </cell>
          <cell r="H103">
            <v>179</v>
          </cell>
          <cell r="I103">
            <v>2284348</v>
          </cell>
          <cell r="J103">
            <v>648</v>
          </cell>
          <cell r="K103">
            <v>69.98</v>
          </cell>
          <cell r="L103">
            <v>52.95</v>
          </cell>
          <cell r="M103">
            <v>14.05</v>
          </cell>
        </row>
        <row r="104">
          <cell r="A104">
            <v>43068</v>
          </cell>
          <cell r="B104">
            <v>2469</v>
          </cell>
          <cell r="C104">
            <v>2487.8000000000002</v>
          </cell>
          <cell r="D104">
            <v>2436</v>
          </cell>
          <cell r="E104">
            <v>2454.0500000000002</v>
          </cell>
          <cell r="F104">
            <v>2459.2069236821399</v>
          </cell>
          <cell r="G104">
            <v>1271</v>
          </cell>
          <cell r="H104">
            <v>279</v>
          </cell>
          <cell r="I104">
            <v>3125652</v>
          </cell>
          <cell r="J104">
            <v>610</v>
          </cell>
          <cell r="K104">
            <v>47.99</v>
          </cell>
          <cell r="L104">
            <v>51.8</v>
          </cell>
          <cell r="M104">
            <v>-14.95</v>
          </cell>
        </row>
        <row r="105">
          <cell r="A105">
            <v>43067</v>
          </cell>
          <cell r="B105">
            <v>2494</v>
          </cell>
          <cell r="C105">
            <v>2557.85</v>
          </cell>
          <cell r="D105">
            <v>2460</v>
          </cell>
          <cell r="E105">
            <v>2466.4499999999998</v>
          </cell>
          <cell r="F105">
            <v>2488.5823754789199</v>
          </cell>
          <cell r="G105">
            <v>1044</v>
          </cell>
          <cell r="H105">
            <v>306</v>
          </cell>
          <cell r="I105">
            <v>2598080</v>
          </cell>
          <cell r="J105">
            <v>607</v>
          </cell>
          <cell r="K105">
            <v>58.14</v>
          </cell>
          <cell r="L105">
            <v>97.85</v>
          </cell>
          <cell r="M105">
            <v>-27.55</v>
          </cell>
        </row>
        <row r="106">
          <cell r="A106">
            <v>43066</v>
          </cell>
          <cell r="B106">
            <v>2510</v>
          </cell>
          <cell r="C106">
            <v>2548</v>
          </cell>
          <cell r="D106">
            <v>2460</v>
          </cell>
          <cell r="E106">
            <v>2482.15</v>
          </cell>
          <cell r="F106">
            <v>2492.87348912167</v>
          </cell>
          <cell r="G106">
            <v>1241</v>
          </cell>
          <cell r="H106">
            <v>294</v>
          </cell>
          <cell r="I106">
            <v>3093656</v>
          </cell>
          <cell r="J106">
            <v>702</v>
          </cell>
          <cell r="K106">
            <v>56.57</v>
          </cell>
          <cell r="L106">
            <v>88</v>
          </cell>
          <cell r="M106">
            <v>-27.85</v>
          </cell>
        </row>
        <row r="107">
          <cell r="A107">
            <v>43063</v>
          </cell>
          <cell r="B107">
            <v>2500</v>
          </cell>
          <cell r="C107">
            <v>2509.9499999999998</v>
          </cell>
          <cell r="D107">
            <v>2475.0500000000002</v>
          </cell>
          <cell r="E107">
            <v>2485.0500000000002</v>
          </cell>
          <cell r="F107">
            <v>2487.5720461095102</v>
          </cell>
          <cell r="G107">
            <v>2082</v>
          </cell>
          <cell r="H107">
            <v>376</v>
          </cell>
          <cell r="I107">
            <v>5179125</v>
          </cell>
          <cell r="J107">
            <v>1356</v>
          </cell>
          <cell r="K107">
            <v>65.13</v>
          </cell>
          <cell r="L107">
            <v>34.9</v>
          </cell>
          <cell r="M107">
            <v>-14.95</v>
          </cell>
        </row>
        <row r="108">
          <cell r="A108">
            <v>43062</v>
          </cell>
          <cell r="B108">
            <v>2504.6</v>
          </cell>
          <cell r="C108">
            <v>2519</v>
          </cell>
          <cell r="D108">
            <v>2485.0500000000002</v>
          </cell>
          <cell r="E108">
            <v>2504.8000000000002</v>
          </cell>
          <cell r="F108">
            <v>2501.2303306727399</v>
          </cell>
          <cell r="G108">
            <v>877</v>
          </cell>
          <cell r="H108">
            <v>190</v>
          </cell>
          <cell r="I108">
            <v>2193579</v>
          </cell>
          <cell r="J108">
            <v>377</v>
          </cell>
          <cell r="K108">
            <v>42.99</v>
          </cell>
          <cell r="L108">
            <v>33.950000000000003</v>
          </cell>
          <cell r="M108">
            <v>0.2</v>
          </cell>
        </row>
        <row r="109">
          <cell r="A109">
            <v>43061</v>
          </cell>
          <cell r="B109">
            <v>2490</v>
          </cell>
          <cell r="C109">
            <v>2577.9499999999998</v>
          </cell>
          <cell r="D109">
            <v>2488.15</v>
          </cell>
          <cell r="E109">
            <v>2495.65</v>
          </cell>
          <cell r="F109">
            <v>2514.7956204379502</v>
          </cell>
          <cell r="G109">
            <v>822</v>
          </cell>
          <cell r="H109">
            <v>197</v>
          </cell>
          <cell r="I109">
            <v>2067162</v>
          </cell>
          <cell r="J109">
            <v>346</v>
          </cell>
          <cell r="K109">
            <v>42.09</v>
          </cell>
          <cell r="L109">
            <v>89.8</v>
          </cell>
          <cell r="M109">
            <v>5.65</v>
          </cell>
        </row>
        <row r="110">
          <cell r="A110">
            <v>43060</v>
          </cell>
          <cell r="B110">
            <v>2490</v>
          </cell>
          <cell r="C110">
            <v>2512</v>
          </cell>
          <cell r="D110">
            <v>2473.25</v>
          </cell>
          <cell r="E110">
            <v>2490.6</v>
          </cell>
          <cell r="F110">
            <v>2482.38356164383</v>
          </cell>
          <cell r="G110">
            <v>730</v>
          </cell>
          <cell r="H110">
            <v>161</v>
          </cell>
          <cell r="I110">
            <v>1812140</v>
          </cell>
          <cell r="J110">
            <v>386</v>
          </cell>
          <cell r="K110">
            <v>52.88</v>
          </cell>
          <cell r="L110">
            <v>38.75</v>
          </cell>
          <cell r="M110">
            <v>0.6</v>
          </cell>
        </row>
        <row r="111">
          <cell r="A111">
            <v>43059</v>
          </cell>
          <cell r="B111">
            <v>2520</v>
          </cell>
          <cell r="C111">
            <v>2520</v>
          </cell>
          <cell r="D111">
            <v>2470</v>
          </cell>
          <cell r="E111">
            <v>2488.85</v>
          </cell>
          <cell r="F111">
            <v>2491.7914494264801</v>
          </cell>
          <cell r="G111">
            <v>959</v>
          </cell>
          <cell r="H111">
            <v>187</v>
          </cell>
          <cell r="I111">
            <v>2389628</v>
          </cell>
          <cell r="J111">
            <v>468</v>
          </cell>
          <cell r="K111">
            <v>48.8</v>
          </cell>
          <cell r="L111">
            <v>50</v>
          </cell>
          <cell r="M111">
            <v>-31.15</v>
          </cell>
        </row>
        <row r="112">
          <cell r="A112">
            <v>43056</v>
          </cell>
          <cell r="B112">
            <v>2560</v>
          </cell>
          <cell r="C112">
            <v>2595.85</v>
          </cell>
          <cell r="D112">
            <v>2483.75</v>
          </cell>
          <cell r="E112">
            <v>2511.4</v>
          </cell>
          <cell r="F112">
            <v>2518.8478873239401</v>
          </cell>
          <cell r="G112">
            <v>1065</v>
          </cell>
          <cell r="H112">
            <v>320</v>
          </cell>
          <cell r="I112">
            <v>2682573</v>
          </cell>
          <cell r="J112">
            <v>383</v>
          </cell>
          <cell r="K112">
            <v>35.96</v>
          </cell>
          <cell r="L112">
            <v>112.1</v>
          </cell>
          <cell r="M112">
            <v>-48.6</v>
          </cell>
        </row>
        <row r="113">
          <cell r="A113">
            <v>43055</v>
          </cell>
          <cell r="B113">
            <v>2550</v>
          </cell>
          <cell r="C113">
            <v>2587</v>
          </cell>
          <cell r="D113">
            <v>2500</v>
          </cell>
          <cell r="E113">
            <v>2534.1999999999998</v>
          </cell>
          <cell r="F113">
            <v>2534.8571428571399</v>
          </cell>
          <cell r="G113">
            <v>1162</v>
          </cell>
          <cell r="H113">
            <v>222</v>
          </cell>
          <cell r="I113">
            <v>2945504</v>
          </cell>
          <cell r="J113">
            <v>607</v>
          </cell>
          <cell r="K113">
            <v>52.24</v>
          </cell>
          <cell r="L113">
            <v>87</v>
          </cell>
          <cell r="M113">
            <v>-15.8</v>
          </cell>
        </row>
        <row r="114">
          <cell r="A114">
            <v>43054</v>
          </cell>
          <cell r="B114">
            <v>2599.8000000000002</v>
          </cell>
          <cell r="C114">
            <v>2599.8000000000002</v>
          </cell>
          <cell r="D114">
            <v>2540</v>
          </cell>
          <cell r="E114">
            <v>2551.1999999999998</v>
          </cell>
          <cell r="F114">
            <v>2555.8039772727202</v>
          </cell>
          <cell r="G114">
            <v>1056</v>
          </cell>
          <cell r="H114">
            <v>225</v>
          </cell>
          <cell r="I114">
            <v>2698929</v>
          </cell>
          <cell r="J114">
            <v>642</v>
          </cell>
          <cell r="K114">
            <v>60.8</v>
          </cell>
          <cell r="L114">
            <v>59.8</v>
          </cell>
          <cell r="M114">
            <v>-48.6</v>
          </cell>
        </row>
        <row r="115">
          <cell r="A115">
            <v>43053</v>
          </cell>
          <cell r="B115">
            <v>2633.6</v>
          </cell>
          <cell r="C115">
            <v>2633.6</v>
          </cell>
          <cell r="D115">
            <v>2580</v>
          </cell>
          <cell r="E115">
            <v>2595.0500000000002</v>
          </cell>
          <cell r="F115">
            <v>2600.6181229773401</v>
          </cell>
          <cell r="G115">
            <v>618</v>
          </cell>
          <cell r="H115">
            <v>168</v>
          </cell>
          <cell r="I115">
            <v>1607182</v>
          </cell>
          <cell r="J115">
            <v>323</v>
          </cell>
          <cell r="K115">
            <v>52.27</v>
          </cell>
          <cell r="L115">
            <v>53.6</v>
          </cell>
          <cell r="M115">
            <v>-38.549999999999997</v>
          </cell>
        </row>
        <row r="116">
          <cell r="A116">
            <v>43052</v>
          </cell>
          <cell r="B116">
            <v>2635</v>
          </cell>
          <cell r="C116">
            <v>2657.6</v>
          </cell>
          <cell r="D116">
            <v>2611</v>
          </cell>
          <cell r="E116">
            <v>2629.45</v>
          </cell>
          <cell r="F116">
            <v>2623.2978417266099</v>
          </cell>
          <cell r="G116">
            <v>695</v>
          </cell>
          <cell r="H116">
            <v>187</v>
          </cell>
          <cell r="I116">
            <v>1823192</v>
          </cell>
          <cell r="J116">
            <v>392</v>
          </cell>
          <cell r="K116">
            <v>56.4</v>
          </cell>
          <cell r="L116">
            <v>46.6</v>
          </cell>
          <cell r="M116">
            <v>-5.55</v>
          </cell>
        </row>
        <row r="117">
          <cell r="A117">
            <v>43049</v>
          </cell>
          <cell r="B117">
            <v>2644</v>
          </cell>
          <cell r="C117">
            <v>2665</v>
          </cell>
          <cell r="D117">
            <v>2614.9499999999998</v>
          </cell>
          <cell r="E117">
            <v>2631.25</v>
          </cell>
          <cell r="F117">
            <v>2630.5295698924701</v>
          </cell>
          <cell r="G117">
            <v>372</v>
          </cell>
          <cell r="H117">
            <v>119</v>
          </cell>
          <cell r="I117">
            <v>978557</v>
          </cell>
          <cell r="J117">
            <v>134</v>
          </cell>
          <cell r="K117">
            <v>36.020000000000003</v>
          </cell>
          <cell r="L117">
            <v>50.05</v>
          </cell>
          <cell r="M117">
            <v>-12.75</v>
          </cell>
        </row>
        <row r="118">
          <cell r="A118">
            <v>43048</v>
          </cell>
          <cell r="B118">
            <v>2620</v>
          </cell>
          <cell r="C118">
            <v>2654.65</v>
          </cell>
          <cell r="D118">
            <v>2596.35</v>
          </cell>
          <cell r="E118">
            <v>2625.65</v>
          </cell>
          <cell r="F118">
            <v>2614.7371541501898</v>
          </cell>
          <cell r="G118">
            <v>1012</v>
          </cell>
          <cell r="H118">
            <v>207</v>
          </cell>
          <cell r="I118">
            <v>2646114</v>
          </cell>
          <cell r="J118">
            <v>607</v>
          </cell>
          <cell r="K118">
            <v>59.98</v>
          </cell>
          <cell r="L118">
            <v>58.3</v>
          </cell>
          <cell r="M118">
            <v>5.65</v>
          </cell>
        </row>
        <row r="119">
          <cell r="A119">
            <v>43047</v>
          </cell>
          <cell r="B119">
            <v>2674</v>
          </cell>
          <cell r="C119">
            <v>2674</v>
          </cell>
          <cell r="D119">
            <v>2597</v>
          </cell>
          <cell r="E119">
            <v>2615.6</v>
          </cell>
          <cell r="F119">
            <v>2617.2854961831999</v>
          </cell>
          <cell r="G119">
            <v>1310</v>
          </cell>
          <cell r="H119">
            <v>234</v>
          </cell>
          <cell r="I119">
            <v>3428644</v>
          </cell>
          <cell r="J119">
            <v>737</v>
          </cell>
          <cell r="K119">
            <v>56.26</v>
          </cell>
          <cell r="L119">
            <v>77</v>
          </cell>
          <cell r="M119">
            <v>-58.4</v>
          </cell>
        </row>
        <row r="120">
          <cell r="A120">
            <v>43046</v>
          </cell>
          <cell r="B120">
            <v>2660.05</v>
          </cell>
          <cell r="C120">
            <v>2686.1</v>
          </cell>
          <cell r="D120">
            <v>2627.4</v>
          </cell>
          <cell r="E120">
            <v>2638.45</v>
          </cell>
          <cell r="F120">
            <v>2648.7839116719201</v>
          </cell>
          <cell r="G120">
            <v>1268</v>
          </cell>
          <cell r="H120">
            <v>294</v>
          </cell>
          <cell r="I120">
            <v>3358658</v>
          </cell>
          <cell r="J120">
            <v>739</v>
          </cell>
          <cell r="K120">
            <v>58.28</v>
          </cell>
          <cell r="L120">
            <v>58.7</v>
          </cell>
          <cell r="M120">
            <v>-21.6</v>
          </cell>
        </row>
        <row r="121">
          <cell r="A121">
            <v>43045</v>
          </cell>
          <cell r="B121">
            <v>2656.2</v>
          </cell>
          <cell r="C121">
            <v>2700</v>
          </cell>
          <cell r="D121">
            <v>2632.3</v>
          </cell>
          <cell r="E121">
            <v>2663.05</v>
          </cell>
          <cell r="F121">
            <v>2663.9680851063799</v>
          </cell>
          <cell r="G121">
            <v>2256</v>
          </cell>
          <cell r="H121">
            <v>306</v>
          </cell>
          <cell r="I121">
            <v>6009912</v>
          </cell>
          <cell r="J121">
            <v>1598</v>
          </cell>
          <cell r="K121">
            <v>70.83</v>
          </cell>
          <cell r="L121">
            <v>67.7</v>
          </cell>
          <cell r="M121">
            <v>6.85</v>
          </cell>
        </row>
        <row r="122">
          <cell r="A122">
            <v>43042</v>
          </cell>
          <cell r="B122">
            <v>2612.3000000000002</v>
          </cell>
          <cell r="C122">
            <v>2680</v>
          </cell>
          <cell r="D122">
            <v>2576.0500000000002</v>
          </cell>
          <cell r="E122">
            <v>2655.6</v>
          </cell>
          <cell r="F122">
            <v>2622.7210374639699</v>
          </cell>
          <cell r="G122">
            <v>1735</v>
          </cell>
          <cell r="H122">
            <v>433</v>
          </cell>
          <cell r="I122">
            <v>4550421</v>
          </cell>
          <cell r="J122">
            <v>961</v>
          </cell>
          <cell r="K122">
            <v>55.39</v>
          </cell>
          <cell r="L122">
            <v>103.95</v>
          </cell>
          <cell r="M122">
            <v>43.3</v>
          </cell>
        </row>
        <row r="123">
          <cell r="A123">
            <v>43041</v>
          </cell>
          <cell r="B123">
            <v>2648</v>
          </cell>
          <cell r="C123">
            <v>2657</v>
          </cell>
          <cell r="D123">
            <v>2600</v>
          </cell>
          <cell r="E123">
            <v>2616.35</v>
          </cell>
          <cell r="F123">
            <v>2632.7456978967398</v>
          </cell>
          <cell r="G123">
            <v>1046</v>
          </cell>
          <cell r="H123">
            <v>224</v>
          </cell>
          <cell r="I123">
            <v>2753852</v>
          </cell>
          <cell r="J123">
            <v>551</v>
          </cell>
          <cell r="K123">
            <v>52.68</v>
          </cell>
          <cell r="L123">
            <v>57</v>
          </cell>
          <cell r="M123">
            <v>-31.65</v>
          </cell>
        </row>
        <row r="124">
          <cell r="A124">
            <v>43040</v>
          </cell>
          <cell r="B124">
            <v>2593.4499999999998</v>
          </cell>
          <cell r="C124">
            <v>2640</v>
          </cell>
          <cell r="D124">
            <v>2581.9</v>
          </cell>
          <cell r="E124">
            <v>2626.7</v>
          </cell>
          <cell r="F124">
            <v>2614.5998677248599</v>
          </cell>
          <cell r="G124">
            <v>1512</v>
          </cell>
          <cell r="H124">
            <v>370</v>
          </cell>
          <cell r="I124">
            <v>3953275</v>
          </cell>
          <cell r="J124">
            <v>874</v>
          </cell>
          <cell r="K124">
            <v>57.8</v>
          </cell>
          <cell r="L124">
            <v>58.1</v>
          </cell>
          <cell r="M124">
            <v>33.25</v>
          </cell>
        </row>
        <row r="125">
          <cell r="A125">
            <v>43039</v>
          </cell>
          <cell r="B125">
            <v>2566</v>
          </cell>
          <cell r="C125">
            <v>2597</v>
          </cell>
          <cell r="D125">
            <v>2550</v>
          </cell>
          <cell r="E125">
            <v>2576.0500000000002</v>
          </cell>
          <cell r="F125">
            <v>2572.3473748473698</v>
          </cell>
          <cell r="G125">
            <v>3276</v>
          </cell>
          <cell r="H125">
            <v>585</v>
          </cell>
          <cell r="I125">
            <v>8427010</v>
          </cell>
          <cell r="J125">
            <v>2630</v>
          </cell>
          <cell r="K125">
            <v>80.28</v>
          </cell>
          <cell r="L125">
            <v>47</v>
          </cell>
          <cell r="M125">
            <v>10.050000000000001</v>
          </cell>
        </row>
        <row r="126">
          <cell r="A126">
            <v>43038</v>
          </cell>
          <cell r="B126">
            <v>2530</v>
          </cell>
          <cell r="C126">
            <v>2576.0500000000002</v>
          </cell>
          <cell r="D126">
            <v>2530</v>
          </cell>
          <cell r="E126">
            <v>2551.6</v>
          </cell>
          <cell r="F126">
            <v>2552.8245830759702</v>
          </cell>
          <cell r="G126">
            <v>1619</v>
          </cell>
          <cell r="H126">
            <v>321</v>
          </cell>
          <cell r="I126">
            <v>4133023</v>
          </cell>
          <cell r="J126">
            <v>770</v>
          </cell>
          <cell r="K126">
            <v>47.56</v>
          </cell>
          <cell r="L126">
            <v>46.05</v>
          </cell>
          <cell r="M126">
            <v>21.6</v>
          </cell>
        </row>
        <row r="127">
          <cell r="A127">
            <v>43035</v>
          </cell>
          <cell r="B127">
            <v>2530</v>
          </cell>
          <cell r="C127">
            <v>2538</v>
          </cell>
          <cell r="D127">
            <v>2496.75</v>
          </cell>
          <cell r="E127">
            <v>2531.0500000000002</v>
          </cell>
          <cell r="F127">
            <v>2517.1495601173001</v>
          </cell>
          <cell r="G127">
            <v>1705</v>
          </cell>
          <cell r="H127">
            <v>276</v>
          </cell>
          <cell r="I127">
            <v>4291740</v>
          </cell>
          <cell r="J127">
            <v>1271</v>
          </cell>
          <cell r="K127">
            <v>74.55</v>
          </cell>
          <cell r="L127">
            <v>41.25</v>
          </cell>
          <cell r="M127">
            <v>1.05</v>
          </cell>
        </row>
        <row r="128">
          <cell r="A128">
            <v>43034</v>
          </cell>
          <cell r="B128">
            <v>2440</v>
          </cell>
          <cell r="C128">
            <v>2538</v>
          </cell>
          <cell r="D128">
            <v>2440</v>
          </cell>
          <cell r="E128">
            <v>2510.5500000000002</v>
          </cell>
          <cell r="F128">
            <v>2507.0922563139202</v>
          </cell>
          <cell r="G128">
            <v>4791</v>
          </cell>
          <cell r="H128">
            <v>742</v>
          </cell>
          <cell r="I128">
            <v>12011479</v>
          </cell>
          <cell r="J128">
            <v>2702</v>
          </cell>
          <cell r="K128">
            <v>56.4</v>
          </cell>
          <cell r="L128">
            <v>98</v>
          </cell>
          <cell r="M128">
            <v>70.55</v>
          </cell>
        </row>
        <row r="129">
          <cell r="A129">
            <v>43033</v>
          </cell>
          <cell r="B129">
            <v>2454.9</v>
          </cell>
          <cell r="C129">
            <v>2460</v>
          </cell>
          <cell r="D129">
            <v>2381.1</v>
          </cell>
          <cell r="E129">
            <v>2422.8000000000002</v>
          </cell>
          <cell r="F129">
            <v>2428.8807363927399</v>
          </cell>
          <cell r="G129">
            <v>3748</v>
          </cell>
          <cell r="H129">
            <v>722</v>
          </cell>
          <cell r="I129">
            <v>9103445</v>
          </cell>
          <cell r="J129">
            <v>1491</v>
          </cell>
          <cell r="K129">
            <v>39.78</v>
          </cell>
          <cell r="L129">
            <v>78.900000000000006</v>
          </cell>
          <cell r="M129">
            <v>-32.1</v>
          </cell>
        </row>
        <row r="130">
          <cell r="A130">
            <v>43032</v>
          </cell>
          <cell r="B130">
            <v>2448</v>
          </cell>
          <cell r="C130">
            <v>2465</v>
          </cell>
          <cell r="D130">
            <v>2425</v>
          </cell>
          <cell r="E130">
            <v>2447</v>
          </cell>
          <cell r="F130">
            <v>2437.7396351575399</v>
          </cell>
          <cell r="G130">
            <v>603</v>
          </cell>
          <cell r="H130">
            <v>145</v>
          </cell>
          <cell r="I130">
            <v>1469957</v>
          </cell>
          <cell r="J130">
            <v>447</v>
          </cell>
          <cell r="K130">
            <v>74.13</v>
          </cell>
          <cell r="L130">
            <v>40</v>
          </cell>
          <cell r="M130">
            <v>-1</v>
          </cell>
        </row>
        <row r="131">
          <cell r="A131">
            <v>43031</v>
          </cell>
          <cell r="B131">
            <v>2430.6999999999998</v>
          </cell>
          <cell r="C131">
            <v>2456.6</v>
          </cell>
          <cell r="D131">
            <v>2416.1999999999998</v>
          </cell>
          <cell r="E131">
            <v>2435.85</v>
          </cell>
          <cell r="F131">
            <v>2429.9206349206302</v>
          </cell>
          <cell r="G131">
            <v>567</v>
          </cell>
          <cell r="H131">
            <v>134</v>
          </cell>
          <cell r="I131">
            <v>1377765</v>
          </cell>
          <cell r="J131">
            <v>344</v>
          </cell>
          <cell r="K131">
            <v>60.67</v>
          </cell>
          <cell r="L131">
            <v>40.4</v>
          </cell>
          <cell r="M131">
            <v>5.15</v>
          </cell>
        </row>
        <row r="132">
          <cell r="A132">
            <v>43027</v>
          </cell>
          <cell r="B132">
            <v>2450</v>
          </cell>
          <cell r="C132">
            <v>2451</v>
          </cell>
          <cell r="D132">
            <v>2420</v>
          </cell>
          <cell r="E132">
            <v>2433.1999999999998</v>
          </cell>
          <cell r="F132">
            <v>2440.6307692307601</v>
          </cell>
          <cell r="G132">
            <v>130</v>
          </cell>
          <cell r="H132">
            <v>38</v>
          </cell>
          <cell r="I132">
            <v>317282</v>
          </cell>
          <cell r="J132">
            <v>86</v>
          </cell>
          <cell r="K132">
            <v>66.150000000000006</v>
          </cell>
          <cell r="L132">
            <v>31</v>
          </cell>
          <cell r="M132">
            <v>-16.8</v>
          </cell>
        </row>
        <row r="133">
          <cell r="A133">
            <v>43026</v>
          </cell>
          <cell r="B133">
            <v>2436.1999999999998</v>
          </cell>
          <cell r="C133">
            <v>2465</v>
          </cell>
          <cell r="D133">
            <v>2425.5</v>
          </cell>
          <cell r="E133">
            <v>2443.1999999999998</v>
          </cell>
          <cell r="F133">
            <v>2437.8411764705802</v>
          </cell>
          <cell r="G133">
            <v>170</v>
          </cell>
          <cell r="H133">
            <v>60</v>
          </cell>
          <cell r="I133">
            <v>414433</v>
          </cell>
          <cell r="J133">
            <v>86</v>
          </cell>
          <cell r="K133">
            <v>50.59</v>
          </cell>
          <cell r="L133">
            <v>39.5</v>
          </cell>
          <cell r="M133">
            <v>7</v>
          </cell>
        </row>
        <row r="134">
          <cell r="A134">
            <v>43025</v>
          </cell>
          <cell r="B134">
            <v>2444.65</v>
          </cell>
          <cell r="C134">
            <v>2475</v>
          </cell>
          <cell r="D134">
            <v>2433.0500000000002</v>
          </cell>
          <cell r="E134">
            <v>2443.4499999999998</v>
          </cell>
          <cell r="F134">
            <v>2444.4389937106898</v>
          </cell>
          <cell r="G134">
            <v>795</v>
          </cell>
          <cell r="H134">
            <v>150</v>
          </cell>
          <cell r="I134">
            <v>1943329</v>
          </cell>
          <cell r="J134">
            <v>513</v>
          </cell>
          <cell r="K134">
            <v>64.53</v>
          </cell>
          <cell r="L134">
            <v>41.95</v>
          </cell>
          <cell r="M134">
            <v>-1.2</v>
          </cell>
        </row>
        <row r="135">
          <cell r="A135">
            <v>43024</v>
          </cell>
          <cell r="B135">
            <v>2479.9499999999998</v>
          </cell>
          <cell r="C135">
            <v>2487.0500000000002</v>
          </cell>
          <cell r="D135">
            <v>2425.25</v>
          </cell>
          <cell r="E135">
            <v>2444.65</v>
          </cell>
          <cell r="F135">
            <v>2453.0599277978299</v>
          </cell>
          <cell r="G135">
            <v>1385</v>
          </cell>
          <cell r="H135">
            <v>315</v>
          </cell>
          <cell r="I135">
            <v>3397488</v>
          </cell>
          <cell r="J135">
            <v>688</v>
          </cell>
          <cell r="K135">
            <v>49.68</v>
          </cell>
          <cell r="L135">
            <v>61.8</v>
          </cell>
          <cell r="M135">
            <v>-35.299999999999997</v>
          </cell>
        </row>
        <row r="136">
          <cell r="A136">
            <v>43021</v>
          </cell>
          <cell r="B136">
            <v>2421.6999999999998</v>
          </cell>
          <cell r="C136">
            <v>2470</v>
          </cell>
          <cell r="D136">
            <v>2409</v>
          </cell>
          <cell r="E136">
            <v>2452.5500000000002</v>
          </cell>
          <cell r="F136">
            <v>2429.0289449112902</v>
          </cell>
          <cell r="G136">
            <v>1071</v>
          </cell>
          <cell r="H136">
            <v>316</v>
          </cell>
          <cell r="I136">
            <v>2601490</v>
          </cell>
          <cell r="J136">
            <v>688</v>
          </cell>
          <cell r="K136">
            <v>64.239999999999995</v>
          </cell>
          <cell r="L136">
            <v>61</v>
          </cell>
          <cell r="M136">
            <v>30.85</v>
          </cell>
        </row>
        <row r="137">
          <cell r="A137">
            <v>43020</v>
          </cell>
          <cell r="B137">
            <v>2386</v>
          </cell>
          <cell r="C137">
            <v>2450</v>
          </cell>
          <cell r="D137">
            <v>2375</v>
          </cell>
          <cell r="E137">
            <v>2426.75</v>
          </cell>
          <cell r="F137">
            <v>2405.3569518716499</v>
          </cell>
          <cell r="G137">
            <v>3740</v>
          </cell>
          <cell r="H137">
            <v>232</v>
          </cell>
          <cell r="I137">
            <v>8996035</v>
          </cell>
          <cell r="J137">
            <v>1831</v>
          </cell>
          <cell r="K137">
            <v>48.96</v>
          </cell>
          <cell r="L137">
            <v>75</v>
          </cell>
          <cell r="M137">
            <v>40.75</v>
          </cell>
        </row>
        <row r="138">
          <cell r="A138">
            <v>43019</v>
          </cell>
          <cell r="B138">
            <v>2403.1999999999998</v>
          </cell>
          <cell r="C138">
            <v>2412.35</v>
          </cell>
          <cell r="D138">
            <v>2382.1</v>
          </cell>
          <cell r="E138">
            <v>2388.75</v>
          </cell>
          <cell r="F138">
            <v>2392.14022140221</v>
          </cell>
          <cell r="G138">
            <v>542</v>
          </cell>
          <cell r="H138">
            <v>106</v>
          </cell>
          <cell r="I138">
            <v>1296540</v>
          </cell>
          <cell r="J138">
            <v>366</v>
          </cell>
          <cell r="K138">
            <v>67.53</v>
          </cell>
          <cell r="L138">
            <v>30.25</v>
          </cell>
          <cell r="M138">
            <v>-14.45</v>
          </cell>
        </row>
        <row r="139">
          <cell r="A139">
            <v>43018</v>
          </cell>
          <cell r="B139">
            <v>2408.6</v>
          </cell>
          <cell r="C139">
            <v>2423.65</v>
          </cell>
          <cell r="D139">
            <v>2400</v>
          </cell>
          <cell r="E139">
            <v>2411.15</v>
          </cell>
          <cell r="F139">
            <v>2407.2809917355298</v>
          </cell>
          <cell r="G139">
            <v>605</v>
          </cell>
          <cell r="H139">
            <v>121</v>
          </cell>
          <cell r="I139">
            <v>1456405</v>
          </cell>
          <cell r="J139">
            <v>377</v>
          </cell>
          <cell r="K139">
            <v>62.31</v>
          </cell>
          <cell r="L139">
            <v>23.65</v>
          </cell>
          <cell r="M139">
            <v>2.5499999999999998</v>
          </cell>
        </row>
        <row r="140">
          <cell r="A140">
            <v>43017</v>
          </cell>
          <cell r="B140">
            <v>2499.9499999999998</v>
          </cell>
          <cell r="C140">
            <v>2499.9499999999998</v>
          </cell>
          <cell r="D140">
            <v>2395</v>
          </cell>
          <cell r="E140">
            <v>2403.35</v>
          </cell>
          <cell r="F140">
            <v>2410.37046413502</v>
          </cell>
          <cell r="G140">
            <v>1185</v>
          </cell>
          <cell r="H140">
            <v>224</v>
          </cell>
          <cell r="I140">
            <v>2856289</v>
          </cell>
          <cell r="J140">
            <v>504</v>
          </cell>
          <cell r="K140">
            <v>42.53</v>
          </cell>
          <cell r="L140">
            <v>104.95</v>
          </cell>
          <cell r="M140">
            <v>-96.6</v>
          </cell>
        </row>
        <row r="141">
          <cell r="A141">
            <v>43014</v>
          </cell>
          <cell r="B141">
            <v>2451.75</v>
          </cell>
          <cell r="C141">
            <v>2460</v>
          </cell>
          <cell r="D141">
            <v>2405.9499999999998</v>
          </cell>
          <cell r="E141">
            <v>2414.8000000000002</v>
          </cell>
          <cell r="F141">
            <v>2421.1441922563399</v>
          </cell>
          <cell r="G141">
            <v>749</v>
          </cell>
          <cell r="H141">
            <v>176</v>
          </cell>
          <cell r="I141">
            <v>1813437</v>
          </cell>
          <cell r="J141">
            <v>277</v>
          </cell>
          <cell r="K141">
            <v>36.979999999999997</v>
          </cell>
          <cell r="L141">
            <v>54.05</v>
          </cell>
          <cell r="M141">
            <v>-36.950000000000003</v>
          </cell>
        </row>
        <row r="142">
          <cell r="A142">
            <v>43013</v>
          </cell>
          <cell r="B142">
            <v>2447.35</v>
          </cell>
          <cell r="C142">
            <v>2447.35</v>
          </cell>
          <cell r="D142">
            <v>2422</v>
          </cell>
          <cell r="E142">
            <v>2437.35</v>
          </cell>
          <cell r="F142">
            <v>2431.1640316205498</v>
          </cell>
          <cell r="G142">
            <v>506</v>
          </cell>
          <cell r="H142">
            <v>114</v>
          </cell>
          <cell r="I142">
            <v>1230169</v>
          </cell>
          <cell r="J142">
            <v>236</v>
          </cell>
          <cell r="K142">
            <v>46.64</v>
          </cell>
          <cell r="L142">
            <v>25.35</v>
          </cell>
          <cell r="M142">
            <v>-10</v>
          </cell>
        </row>
        <row r="143">
          <cell r="A143">
            <v>43012</v>
          </cell>
          <cell r="B143">
            <v>2474</v>
          </cell>
          <cell r="C143">
            <v>2474</v>
          </cell>
          <cell r="D143">
            <v>2420.0500000000002</v>
          </cell>
          <cell r="E143">
            <v>2448.15</v>
          </cell>
          <cell r="F143">
            <v>2447.1272251308901</v>
          </cell>
          <cell r="G143">
            <v>1910</v>
          </cell>
          <cell r="H143">
            <v>286</v>
          </cell>
          <cell r="I143">
            <v>4674013</v>
          </cell>
          <cell r="J143">
            <v>1150</v>
          </cell>
          <cell r="K143">
            <v>60.21</v>
          </cell>
          <cell r="L143">
            <v>53.95</v>
          </cell>
          <cell r="M143">
            <v>-25.85</v>
          </cell>
        </row>
        <row r="144">
          <cell r="A144">
            <v>43011</v>
          </cell>
          <cell r="B144">
            <v>2520</v>
          </cell>
          <cell r="C144">
            <v>2520</v>
          </cell>
          <cell r="D144">
            <v>2460</v>
          </cell>
          <cell r="E144">
            <v>2468.6999999999998</v>
          </cell>
          <cell r="F144">
            <v>2481.6545064377601</v>
          </cell>
          <cell r="G144">
            <v>932</v>
          </cell>
          <cell r="H144">
            <v>182</v>
          </cell>
          <cell r="I144">
            <v>2312902</v>
          </cell>
          <cell r="J144">
            <v>543</v>
          </cell>
          <cell r="K144">
            <v>58.26</v>
          </cell>
          <cell r="L144">
            <v>60</v>
          </cell>
          <cell r="M144">
            <v>-51.3</v>
          </cell>
        </row>
        <row r="145">
          <cell r="A145">
            <v>43007</v>
          </cell>
          <cell r="B145">
            <v>2449</v>
          </cell>
          <cell r="C145">
            <v>2550</v>
          </cell>
          <cell r="D145">
            <v>2420.1</v>
          </cell>
          <cell r="E145">
            <v>2497.1999999999998</v>
          </cell>
          <cell r="F145">
            <v>2480.2111675126898</v>
          </cell>
          <cell r="G145">
            <v>985</v>
          </cell>
          <cell r="H145">
            <v>244</v>
          </cell>
          <cell r="I145">
            <v>2443008</v>
          </cell>
          <cell r="J145">
            <v>749</v>
          </cell>
          <cell r="K145">
            <v>76.040000000000006</v>
          </cell>
          <cell r="L145">
            <v>129.9</v>
          </cell>
          <cell r="M145">
            <v>48.2</v>
          </cell>
        </row>
        <row r="146">
          <cell r="A146">
            <v>43006</v>
          </cell>
          <cell r="B146">
            <v>2394.8000000000002</v>
          </cell>
          <cell r="C146">
            <v>2474.9</v>
          </cell>
          <cell r="D146">
            <v>2377.1</v>
          </cell>
          <cell r="E146">
            <v>2443.65</v>
          </cell>
          <cell r="F146">
            <v>2418.4845735027202</v>
          </cell>
          <cell r="G146">
            <v>551</v>
          </cell>
          <cell r="H146">
            <v>165</v>
          </cell>
          <cell r="I146">
            <v>1332585</v>
          </cell>
          <cell r="J146">
            <v>359</v>
          </cell>
          <cell r="K146">
            <v>65.150000000000006</v>
          </cell>
          <cell r="L146">
            <v>97.8</v>
          </cell>
          <cell r="M146">
            <v>48.85</v>
          </cell>
        </row>
        <row r="147">
          <cell r="A147">
            <v>43005</v>
          </cell>
          <cell r="B147">
            <v>2449.1</v>
          </cell>
          <cell r="C147">
            <v>2449.1</v>
          </cell>
          <cell r="D147">
            <v>2390.85</v>
          </cell>
          <cell r="E147">
            <v>2393.8000000000002</v>
          </cell>
          <cell r="F147">
            <v>2405.26825127334</v>
          </cell>
          <cell r="G147">
            <v>589</v>
          </cell>
          <cell r="H147">
            <v>135</v>
          </cell>
          <cell r="I147">
            <v>1416703</v>
          </cell>
          <cell r="J147">
            <v>299</v>
          </cell>
          <cell r="K147">
            <v>50.76</v>
          </cell>
          <cell r="L147">
            <v>58.25</v>
          </cell>
          <cell r="M147">
            <v>-55.3</v>
          </cell>
        </row>
        <row r="148">
          <cell r="A148">
            <v>43004</v>
          </cell>
          <cell r="B148">
            <v>2428</v>
          </cell>
          <cell r="C148">
            <v>2468</v>
          </cell>
          <cell r="D148">
            <v>2412.3000000000002</v>
          </cell>
          <cell r="E148">
            <v>2448.25</v>
          </cell>
          <cell r="F148">
            <v>2431.6189759036101</v>
          </cell>
          <cell r="G148">
            <v>664</v>
          </cell>
          <cell r="H148">
            <v>157</v>
          </cell>
          <cell r="I148">
            <v>1614595</v>
          </cell>
          <cell r="J148">
            <v>430</v>
          </cell>
          <cell r="K148">
            <v>64.760000000000005</v>
          </cell>
          <cell r="L148">
            <v>55.7</v>
          </cell>
          <cell r="M148">
            <v>20.25</v>
          </cell>
        </row>
        <row r="149">
          <cell r="A149">
            <v>43003</v>
          </cell>
          <cell r="B149">
            <v>2485</v>
          </cell>
          <cell r="C149">
            <v>2490</v>
          </cell>
          <cell r="D149">
            <v>2400</v>
          </cell>
          <cell r="E149">
            <v>2426.5</v>
          </cell>
          <cell r="F149">
            <v>2437.40668523676</v>
          </cell>
          <cell r="G149">
            <v>3231</v>
          </cell>
          <cell r="H149">
            <v>598</v>
          </cell>
          <cell r="I149">
            <v>7875261</v>
          </cell>
          <cell r="J149">
            <v>1003</v>
          </cell>
          <cell r="K149">
            <v>31.04</v>
          </cell>
          <cell r="L149">
            <v>90</v>
          </cell>
          <cell r="M149">
            <v>-58.5</v>
          </cell>
        </row>
        <row r="150">
          <cell r="A150">
            <v>43000</v>
          </cell>
          <cell r="B150">
            <v>2441.9</v>
          </cell>
          <cell r="C150">
            <v>2455</v>
          </cell>
          <cell r="D150">
            <v>2408.9499999999998</v>
          </cell>
          <cell r="E150">
            <v>2428.0500000000002</v>
          </cell>
          <cell r="F150">
            <v>2428.3747714808001</v>
          </cell>
          <cell r="G150">
            <v>547</v>
          </cell>
          <cell r="H150">
            <v>156</v>
          </cell>
          <cell r="I150">
            <v>1328321</v>
          </cell>
          <cell r="J150">
            <v>334</v>
          </cell>
          <cell r="K150">
            <v>61.06</v>
          </cell>
          <cell r="L150">
            <v>46.05</v>
          </cell>
          <cell r="M150">
            <v>-13.85</v>
          </cell>
        </row>
        <row r="151">
          <cell r="A151">
            <v>42999</v>
          </cell>
          <cell r="B151">
            <v>2404</v>
          </cell>
          <cell r="C151">
            <v>2450</v>
          </cell>
          <cell r="D151">
            <v>2380</v>
          </cell>
          <cell r="E151">
            <v>2437.85</v>
          </cell>
          <cell r="F151">
            <v>2414.0750782064601</v>
          </cell>
          <cell r="G151">
            <v>959</v>
          </cell>
          <cell r="H151">
            <v>231</v>
          </cell>
          <cell r="I151">
            <v>2315098</v>
          </cell>
          <cell r="J151">
            <v>495</v>
          </cell>
          <cell r="K151">
            <v>51.62</v>
          </cell>
          <cell r="L151">
            <v>70</v>
          </cell>
          <cell r="M151">
            <v>33.85</v>
          </cell>
        </row>
        <row r="152">
          <cell r="A152">
            <v>42998</v>
          </cell>
          <cell r="B152">
            <v>2410</v>
          </cell>
          <cell r="C152">
            <v>2413</v>
          </cell>
          <cell r="D152">
            <v>2385.0500000000002</v>
          </cell>
          <cell r="E152">
            <v>2387.6</v>
          </cell>
          <cell r="F152">
            <v>2390.89940828402</v>
          </cell>
          <cell r="G152">
            <v>338</v>
          </cell>
          <cell r="H152">
            <v>91</v>
          </cell>
          <cell r="I152">
            <v>808124</v>
          </cell>
          <cell r="J152">
            <v>192</v>
          </cell>
          <cell r="K152">
            <v>56.8</v>
          </cell>
          <cell r="L152">
            <v>27.95</v>
          </cell>
          <cell r="M152">
            <v>-22.4</v>
          </cell>
        </row>
        <row r="153">
          <cell r="A153">
            <v>42997</v>
          </cell>
          <cell r="B153">
            <v>2408.4</v>
          </cell>
          <cell r="C153">
            <v>2427.9499999999998</v>
          </cell>
          <cell r="D153">
            <v>2390</v>
          </cell>
          <cell r="E153">
            <v>2402.25</v>
          </cell>
          <cell r="F153">
            <v>2401.67293233082</v>
          </cell>
          <cell r="G153">
            <v>532</v>
          </cell>
          <cell r="H153">
            <v>137</v>
          </cell>
          <cell r="I153">
            <v>1277690</v>
          </cell>
          <cell r="J153">
            <v>282</v>
          </cell>
          <cell r="K153">
            <v>53.01</v>
          </cell>
          <cell r="L153">
            <v>37.950000000000003</v>
          </cell>
          <cell r="M153">
            <v>-6.15</v>
          </cell>
        </row>
        <row r="154">
          <cell r="A154">
            <v>42996</v>
          </cell>
          <cell r="B154">
            <v>2444.25</v>
          </cell>
          <cell r="C154">
            <v>2449.0500000000002</v>
          </cell>
          <cell r="D154">
            <v>2400</v>
          </cell>
          <cell r="E154">
            <v>2409.5500000000002</v>
          </cell>
          <cell r="F154">
            <v>2411.5909542743502</v>
          </cell>
          <cell r="G154">
            <v>2012</v>
          </cell>
          <cell r="H154">
            <v>315</v>
          </cell>
          <cell r="I154">
            <v>4852121</v>
          </cell>
          <cell r="J154">
            <v>1392</v>
          </cell>
          <cell r="K154">
            <v>69.180000000000007</v>
          </cell>
          <cell r="L154">
            <v>49.05</v>
          </cell>
          <cell r="M154">
            <v>-34.700000000000003</v>
          </cell>
        </row>
        <row r="155">
          <cell r="A155">
            <v>42993</v>
          </cell>
          <cell r="B155">
            <v>2381.6999999999998</v>
          </cell>
          <cell r="C155">
            <v>2455.5500000000002</v>
          </cell>
          <cell r="D155">
            <v>2370</v>
          </cell>
          <cell r="E155">
            <v>2410.9</v>
          </cell>
          <cell r="F155">
            <v>2413.3463796477399</v>
          </cell>
          <cell r="G155">
            <v>1022</v>
          </cell>
          <cell r="H155">
            <v>261</v>
          </cell>
          <cell r="I155">
            <v>2466440</v>
          </cell>
          <cell r="J155">
            <v>514</v>
          </cell>
          <cell r="K155">
            <v>50.29</v>
          </cell>
          <cell r="L155">
            <v>85.55</v>
          </cell>
          <cell r="M155">
            <v>29.2</v>
          </cell>
        </row>
        <row r="156">
          <cell r="A156">
            <v>42992</v>
          </cell>
          <cell r="B156">
            <v>2448.8000000000002</v>
          </cell>
          <cell r="C156">
            <v>2448.8000000000002</v>
          </cell>
          <cell r="D156">
            <v>2372.3000000000002</v>
          </cell>
          <cell r="E156">
            <v>2381.0500000000002</v>
          </cell>
          <cell r="F156">
            <v>2390.2126144455701</v>
          </cell>
          <cell r="G156">
            <v>983</v>
          </cell>
          <cell r="H156">
            <v>229</v>
          </cell>
          <cell r="I156">
            <v>2349579</v>
          </cell>
          <cell r="J156">
            <v>607</v>
          </cell>
          <cell r="K156">
            <v>61.75</v>
          </cell>
          <cell r="L156">
            <v>76.5</v>
          </cell>
          <cell r="M156">
            <v>-67.75</v>
          </cell>
        </row>
        <row r="157">
          <cell r="A157">
            <v>42991</v>
          </cell>
          <cell r="B157">
            <v>2450</v>
          </cell>
          <cell r="C157">
            <v>2450</v>
          </cell>
          <cell r="D157">
            <v>2401.0500000000002</v>
          </cell>
          <cell r="E157">
            <v>2415.3000000000002</v>
          </cell>
          <cell r="F157">
            <v>2425.7992424242402</v>
          </cell>
          <cell r="G157">
            <v>792</v>
          </cell>
          <cell r="H157">
            <v>150</v>
          </cell>
          <cell r="I157">
            <v>1921233</v>
          </cell>
          <cell r="J157">
            <v>491</v>
          </cell>
          <cell r="K157">
            <v>61.99</v>
          </cell>
          <cell r="L157">
            <v>48.95</v>
          </cell>
          <cell r="M157">
            <v>-34.700000000000003</v>
          </cell>
        </row>
        <row r="158">
          <cell r="A158">
            <v>42990</v>
          </cell>
          <cell r="B158">
            <v>2436.0500000000002</v>
          </cell>
          <cell r="C158">
            <v>2459.5</v>
          </cell>
          <cell r="D158">
            <v>2417.35</v>
          </cell>
          <cell r="E158">
            <v>2430</v>
          </cell>
          <cell r="F158">
            <v>2430.3006993006902</v>
          </cell>
          <cell r="G158">
            <v>286</v>
          </cell>
          <cell r="H158">
            <v>85</v>
          </cell>
          <cell r="I158">
            <v>695066</v>
          </cell>
          <cell r="J158">
            <v>184</v>
          </cell>
          <cell r="K158">
            <v>64.34</v>
          </cell>
          <cell r="L158">
            <v>42.15</v>
          </cell>
          <cell r="M158">
            <v>-6.05</v>
          </cell>
        </row>
        <row r="159">
          <cell r="A159">
            <v>42989</v>
          </cell>
          <cell r="B159">
            <v>2470</v>
          </cell>
          <cell r="C159">
            <v>2470</v>
          </cell>
          <cell r="D159">
            <v>2425</v>
          </cell>
          <cell r="E159">
            <v>2434.15</v>
          </cell>
          <cell r="F159">
            <v>2435.3957033956999</v>
          </cell>
          <cell r="G159">
            <v>1443</v>
          </cell>
          <cell r="H159">
            <v>237</v>
          </cell>
          <cell r="I159">
            <v>3514276</v>
          </cell>
          <cell r="J159">
            <v>781</v>
          </cell>
          <cell r="K159">
            <v>54.12</v>
          </cell>
          <cell r="L159">
            <v>45</v>
          </cell>
          <cell r="M159">
            <v>-35.85</v>
          </cell>
        </row>
        <row r="160">
          <cell r="A160">
            <v>42986</v>
          </cell>
          <cell r="B160">
            <v>2469.1999999999998</v>
          </cell>
          <cell r="C160">
            <v>2479.9</v>
          </cell>
          <cell r="D160">
            <v>2436.1999999999998</v>
          </cell>
          <cell r="E160">
            <v>2457.5</v>
          </cell>
          <cell r="F160">
            <v>2457.5247208931401</v>
          </cell>
          <cell r="G160">
            <v>627</v>
          </cell>
          <cell r="H160">
            <v>142</v>
          </cell>
          <cell r="I160">
            <v>1540868</v>
          </cell>
          <cell r="J160">
            <v>386</v>
          </cell>
          <cell r="K160">
            <v>61.56</v>
          </cell>
          <cell r="L160">
            <v>43.7</v>
          </cell>
          <cell r="M160">
            <v>-11.7</v>
          </cell>
        </row>
        <row r="161">
          <cell r="A161">
            <v>42985</v>
          </cell>
          <cell r="B161">
            <v>2441.1</v>
          </cell>
          <cell r="C161">
            <v>2464</v>
          </cell>
          <cell r="D161">
            <v>2412</v>
          </cell>
          <cell r="E161">
            <v>2448.35</v>
          </cell>
          <cell r="F161">
            <v>2441.59879032258</v>
          </cell>
          <cell r="G161">
            <v>992</v>
          </cell>
          <cell r="H161">
            <v>220</v>
          </cell>
          <cell r="I161">
            <v>2422066</v>
          </cell>
          <cell r="J161">
            <v>661</v>
          </cell>
          <cell r="K161">
            <v>66.63</v>
          </cell>
          <cell r="L161">
            <v>52</v>
          </cell>
          <cell r="M161">
            <v>7.25</v>
          </cell>
        </row>
        <row r="162">
          <cell r="A162">
            <v>42984</v>
          </cell>
          <cell r="B162">
            <v>2425.4</v>
          </cell>
          <cell r="C162">
            <v>2460</v>
          </cell>
          <cell r="D162">
            <v>2425</v>
          </cell>
          <cell r="E162">
            <v>2447.1</v>
          </cell>
          <cell r="F162">
            <v>2435.4971428571398</v>
          </cell>
          <cell r="G162">
            <v>525</v>
          </cell>
          <cell r="H162">
            <v>143</v>
          </cell>
          <cell r="I162">
            <v>1278636</v>
          </cell>
          <cell r="J162">
            <v>327</v>
          </cell>
          <cell r="K162">
            <v>62.29</v>
          </cell>
          <cell r="L162">
            <v>35</v>
          </cell>
          <cell r="M162">
            <v>21.7</v>
          </cell>
        </row>
        <row r="163">
          <cell r="A163">
            <v>42983</v>
          </cell>
          <cell r="B163">
            <v>2418.15</v>
          </cell>
          <cell r="C163">
            <v>2495</v>
          </cell>
          <cell r="D163">
            <v>2411</v>
          </cell>
          <cell r="E163">
            <v>2442.85</v>
          </cell>
          <cell r="F163">
            <v>2430.1137820512799</v>
          </cell>
          <cell r="G163">
            <v>624</v>
          </cell>
          <cell r="H163">
            <v>165</v>
          </cell>
          <cell r="I163">
            <v>1516391</v>
          </cell>
          <cell r="J163">
            <v>459</v>
          </cell>
          <cell r="K163">
            <v>73.56</v>
          </cell>
          <cell r="L163">
            <v>84</v>
          </cell>
          <cell r="M163">
            <v>24.7</v>
          </cell>
        </row>
        <row r="164">
          <cell r="A164">
            <v>42982</v>
          </cell>
          <cell r="B164">
            <v>2499</v>
          </cell>
          <cell r="C164">
            <v>2499</v>
          </cell>
          <cell r="D164">
            <v>2400</v>
          </cell>
          <cell r="E164">
            <v>2423.15</v>
          </cell>
          <cell r="F164">
            <v>2415.6157517899701</v>
          </cell>
          <cell r="G164">
            <v>838</v>
          </cell>
          <cell r="H164">
            <v>207</v>
          </cell>
          <cell r="I164">
            <v>2024286</v>
          </cell>
          <cell r="J164">
            <v>452</v>
          </cell>
          <cell r="K164">
            <v>53.94</v>
          </cell>
          <cell r="L164">
            <v>99</v>
          </cell>
          <cell r="M164">
            <v>-75.849999999999994</v>
          </cell>
        </row>
        <row r="165">
          <cell r="A165">
            <v>42979</v>
          </cell>
          <cell r="B165">
            <v>2411</v>
          </cell>
          <cell r="C165">
            <v>2436</v>
          </cell>
          <cell r="D165">
            <v>2411</v>
          </cell>
          <cell r="E165">
            <v>2424.65</v>
          </cell>
          <cell r="F165">
            <v>2422.3363914372999</v>
          </cell>
          <cell r="G165">
            <v>654</v>
          </cell>
          <cell r="H165">
            <v>126</v>
          </cell>
          <cell r="I165">
            <v>1584208</v>
          </cell>
          <cell r="J165">
            <v>392</v>
          </cell>
          <cell r="K165">
            <v>59.94</v>
          </cell>
          <cell r="L165">
            <v>25</v>
          </cell>
          <cell r="M165">
            <v>13.65</v>
          </cell>
        </row>
        <row r="166">
          <cell r="A166">
            <v>42978</v>
          </cell>
          <cell r="B166">
            <v>2421.4499999999998</v>
          </cell>
          <cell r="C166">
            <v>2425</v>
          </cell>
          <cell r="D166">
            <v>2380</v>
          </cell>
          <cell r="E166">
            <v>2391.5</v>
          </cell>
          <cell r="F166">
            <v>2402.8427787934102</v>
          </cell>
          <cell r="G166">
            <v>547</v>
          </cell>
          <cell r="H166">
            <v>151</v>
          </cell>
          <cell r="I166">
            <v>1314355</v>
          </cell>
          <cell r="J166">
            <v>290</v>
          </cell>
          <cell r="K166">
            <v>53.02</v>
          </cell>
          <cell r="L166">
            <v>45</v>
          </cell>
          <cell r="M166">
            <v>-29.95</v>
          </cell>
        </row>
        <row r="167">
          <cell r="A167">
            <v>42977</v>
          </cell>
          <cell r="B167">
            <v>2415.15</v>
          </cell>
          <cell r="C167">
            <v>2429.85</v>
          </cell>
          <cell r="D167">
            <v>2374.1</v>
          </cell>
          <cell r="E167">
            <v>2421.65</v>
          </cell>
          <cell r="F167">
            <v>2417.1886120996401</v>
          </cell>
          <cell r="G167">
            <v>562</v>
          </cell>
          <cell r="H167">
            <v>144</v>
          </cell>
          <cell r="I167">
            <v>1358460</v>
          </cell>
          <cell r="J167">
            <v>261</v>
          </cell>
          <cell r="K167">
            <v>46.44</v>
          </cell>
          <cell r="L167">
            <v>55.75</v>
          </cell>
          <cell r="M167">
            <v>6.5</v>
          </cell>
        </row>
        <row r="168">
          <cell r="A168">
            <v>42976</v>
          </cell>
          <cell r="B168">
            <v>2398</v>
          </cell>
          <cell r="C168">
            <v>2440</v>
          </cell>
          <cell r="D168">
            <v>2391.5</v>
          </cell>
          <cell r="E168">
            <v>2431.6999999999998</v>
          </cell>
          <cell r="F168">
            <v>2420.6666666666601</v>
          </cell>
          <cell r="G168">
            <v>333</v>
          </cell>
          <cell r="H168">
            <v>103</v>
          </cell>
          <cell r="I168">
            <v>806082</v>
          </cell>
          <cell r="J168">
            <v>182</v>
          </cell>
          <cell r="K168">
            <v>54.65</v>
          </cell>
          <cell r="L168">
            <v>48.5</v>
          </cell>
          <cell r="M168">
            <v>33.700000000000003</v>
          </cell>
        </row>
        <row r="169">
          <cell r="A169">
            <v>42975</v>
          </cell>
          <cell r="B169">
            <v>2385.25</v>
          </cell>
          <cell r="C169">
            <v>2430</v>
          </cell>
          <cell r="D169">
            <v>2385.25</v>
          </cell>
          <cell r="E169">
            <v>2410.65</v>
          </cell>
          <cell r="F169">
            <v>2403.3437213565498</v>
          </cell>
          <cell r="G169">
            <v>1091</v>
          </cell>
          <cell r="H169">
            <v>221</v>
          </cell>
          <cell r="I169">
            <v>2622048</v>
          </cell>
          <cell r="J169">
            <v>824</v>
          </cell>
          <cell r="K169">
            <v>75.53</v>
          </cell>
          <cell r="L169">
            <v>44.75</v>
          </cell>
          <cell r="M169">
            <v>25.4</v>
          </cell>
        </row>
        <row r="170">
          <cell r="A170">
            <v>42971</v>
          </cell>
          <cell r="B170">
            <v>2380.5500000000002</v>
          </cell>
          <cell r="C170">
            <v>2421.4499999999998</v>
          </cell>
          <cell r="D170">
            <v>2360.1</v>
          </cell>
          <cell r="E170">
            <v>2384.85</v>
          </cell>
          <cell r="F170">
            <v>2383.5572139303399</v>
          </cell>
          <cell r="G170">
            <v>1206</v>
          </cell>
          <cell r="H170">
            <v>247</v>
          </cell>
          <cell r="I170">
            <v>2874570</v>
          </cell>
          <cell r="J170">
            <v>722</v>
          </cell>
          <cell r="K170">
            <v>59.87</v>
          </cell>
          <cell r="L170">
            <v>61.35</v>
          </cell>
          <cell r="M170">
            <v>4.3</v>
          </cell>
        </row>
        <row r="171">
          <cell r="A171">
            <v>42970</v>
          </cell>
          <cell r="B171">
            <v>2376.5</v>
          </cell>
          <cell r="C171">
            <v>2395</v>
          </cell>
          <cell r="D171">
            <v>2358</v>
          </cell>
          <cell r="E171">
            <v>2380.5500000000002</v>
          </cell>
          <cell r="F171">
            <v>2374.26263627353</v>
          </cell>
          <cell r="G171">
            <v>1009</v>
          </cell>
          <cell r="H171">
            <v>191</v>
          </cell>
          <cell r="I171">
            <v>2395631</v>
          </cell>
          <cell r="J171">
            <v>822</v>
          </cell>
          <cell r="K171">
            <v>81.47</v>
          </cell>
          <cell r="L171">
            <v>37</v>
          </cell>
          <cell r="M171">
            <v>4.05</v>
          </cell>
        </row>
        <row r="172">
          <cell r="A172">
            <v>42969</v>
          </cell>
          <cell r="B172">
            <v>2384.9499999999998</v>
          </cell>
          <cell r="C172">
            <v>2384.9499999999998</v>
          </cell>
          <cell r="D172">
            <v>2349.9499999999998</v>
          </cell>
          <cell r="E172">
            <v>2355.85</v>
          </cell>
          <cell r="F172">
            <v>2358.7241100323599</v>
          </cell>
          <cell r="G172">
            <v>1236</v>
          </cell>
          <cell r="H172">
            <v>223</v>
          </cell>
          <cell r="I172">
            <v>2915383</v>
          </cell>
          <cell r="J172">
            <v>910</v>
          </cell>
          <cell r="K172">
            <v>73.62</v>
          </cell>
          <cell r="L172">
            <v>35</v>
          </cell>
          <cell r="M172">
            <v>-29.1</v>
          </cell>
        </row>
        <row r="173">
          <cell r="A173">
            <v>42968</v>
          </cell>
          <cell r="B173">
            <v>2390</v>
          </cell>
          <cell r="C173">
            <v>2390</v>
          </cell>
          <cell r="D173">
            <v>2368</v>
          </cell>
          <cell r="E173">
            <v>2381.35</v>
          </cell>
          <cell r="F173">
            <v>2377.0751445086698</v>
          </cell>
          <cell r="G173">
            <v>519</v>
          </cell>
          <cell r="H173">
            <v>78</v>
          </cell>
          <cell r="I173">
            <v>1233702</v>
          </cell>
          <cell r="J173">
            <v>368</v>
          </cell>
          <cell r="K173">
            <v>70.91</v>
          </cell>
          <cell r="L173">
            <v>22</v>
          </cell>
          <cell r="M173">
            <v>-8.65</v>
          </cell>
        </row>
        <row r="174">
          <cell r="A174">
            <v>42965</v>
          </cell>
          <cell r="B174">
            <v>2377.8000000000002</v>
          </cell>
          <cell r="C174">
            <v>2396.9499999999998</v>
          </cell>
          <cell r="D174">
            <v>2350</v>
          </cell>
          <cell r="E174">
            <v>2390.9</v>
          </cell>
          <cell r="F174">
            <v>2374.0752389762501</v>
          </cell>
          <cell r="G174">
            <v>3243</v>
          </cell>
          <cell r="H174">
            <v>199</v>
          </cell>
          <cell r="I174">
            <v>7699126</v>
          </cell>
          <cell r="J174">
            <v>2911</v>
          </cell>
          <cell r="K174">
            <v>89.76</v>
          </cell>
          <cell r="L174">
            <v>46.95</v>
          </cell>
          <cell r="M174">
            <v>13.1</v>
          </cell>
        </row>
        <row r="175">
          <cell r="A175">
            <v>42964</v>
          </cell>
          <cell r="B175">
            <v>2368.25</v>
          </cell>
          <cell r="C175">
            <v>2398.75</v>
          </cell>
          <cell r="D175">
            <v>2352.6</v>
          </cell>
          <cell r="E175">
            <v>2385.0500000000002</v>
          </cell>
          <cell r="F175">
            <v>2378.8274999999999</v>
          </cell>
          <cell r="G175">
            <v>400</v>
          </cell>
          <cell r="H175">
            <v>107</v>
          </cell>
          <cell r="I175">
            <v>951531</v>
          </cell>
          <cell r="J175">
            <v>225</v>
          </cell>
          <cell r="K175">
            <v>56.25</v>
          </cell>
          <cell r="L175">
            <v>46.15</v>
          </cell>
          <cell r="M175">
            <v>16.8</v>
          </cell>
        </row>
        <row r="176">
          <cell r="A176">
            <v>42963</v>
          </cell>
          <cell r="B176">
            <v>2388.9</v>
          </cell>
          <cell r="C176">
            <v>2392</v>
          </cell>
          <cell r="D176">
            <v>2353.3000000000002</v>
          </cell>
          <cell r="E176">
            <v>2365.0500000000002</v>
          </cell>
          <cell r="F176">
            <v>2371.0662650602399</v>
          </cell>
          <cell r="G176">
            <v>332</v>
          </cell>
          <cell r="H176">
            <v>79</v>
          </cell>
          <cell r="I176">
            <v>787194</v>
          </cell>
          <cell r="J176">
            <v>251</v>
          </cell>
          <cell r="K176">
            <v>75.599999999999994</v>
          </cell>
          <cell r="L176">
            <v>38.700000000000003</v>
          </cell>
          <cell r="M176">
            <v>-23.85</v>
          </cell>
        </row>
        <row r="177">
          <cell r="A177">
            <v>42961</v>
          </cell>
          <cell r="B177">
            <v>2388</v>
          </cell>
          <cell r="C177">
            <v>2410</v>
          </cell>
          <cell r="D177">
            <v>2350</v>
          </cell>
          <cell r="E177">
            <v>2398.35</v>
          </cell>
          <cell r="F177">
            <v>2384.67057569296</v>
          </cell>
          <cell r="G177">
            <v>938</v>
          </cell>
          <cell r="H177">
            <v>210</v>
          </cell>
          <cell r="I177">
            <v>2236821</v>
          </cell>
          <cell r="J177">
            <v>672</v>
          </cell>
          <cell r="K177">
            <v>71.64</v>
          </cell>
          <cell r="L177">
            <v>60</v>
          </cell>
          <cell r="M177">
            <v>10.35</v>
          </cell>
        </row>
        <row r="178">
          <cell r="A178">
            <v>42958</v>
          </cell>
          <cell r="B178">
            <v>2324.5</v>
          </cell>
          <cell r="C178">
            <v>2395.6</v>
          </cell>
          <cell r="D178">
            <v>2324.5</v>
          </cell>
          <cell r="E178">
            <v>2368.1</v>
          </cell>
          <cell r="F178">
            <v>2351.1777777777702</v>
          </cell>
          <cell r="G178">
            <v>810</v>
          </cell>
          <cell r="H178">
            <v>290</v>
          </cell>
          <cell r="I178">
            <v>1904454</v>
          </cell>
          <cell r="J178">
            <v>430</v>
          </cell>
          <cell r="K178">
            <v>53.09</v>
          </cell>
          <cell r="L178">
            <v>71.099999999999994</v>
          </cell>
          <cell r="M178">
            <v>43.6</v>
          </cell>
        </row>
        <row r="179">
          <cell r="A179">
            <v>42957</v>
          </cell>
          <cell r="B179">
            <v>2354.25</v>
          </cell>
          <cell r="C179">
            <v>2399</v>
          </cell>
          <cell r="D179">
            <v>2325</v>
          </cell>
          <cell r="E179">
            <v>2371.6999999999998</v>
          </cell>
          <cell r="F179">
            <v>2352.4013840830398</v>
          </cell>
          <cell r="G179">
            <v>867</v>
          </cell>
          <cell r="H179">
            <v>219</v>
          </cell>
          <cell r="I179">
            <v>2039532</v>
          </cell>
          <cell r="J179">
            <v>476</v>
          </cell>
          <cell r="K179">
            <v>54.9</v>
          </cell>
          <cell r="L179">
            <v>74</v>
          </cell>
          <cell r="M179">
            <v>17.45</v>
          </cell>
        </row>
        <row r="180">
          <cell r="A180">
            <v>42956</v>
          </cell>
          <cell r="B180">
            <v>2387.15</v>
          </cell>
          <cell r="C180">
            <v>2407</v>
          </cell>
          <cell r="D180">
            <v>2325.4499999999998</v>
          </cell>
          <cell r="E180">
            <v>2381.6999999999998</v>
          </cell>
          <cell r="F180">
            <v>2370.1102040816299</v>
          </cell>
          <cell r="G180">
            <v>980</v>
          </cell>
          <cell r="H180">
            <v>253</v>
          </cell>
          <cell r="I180">
            <v>2322708</v>
          </cell>
          <cell r="J180">
            <v>680</v>
          </cell>
          <cell r="K180">
            <v>69.39</v>
          </cell>
          <cell r="L180">
            <v>81.55</v>
          </cell>
          <cell r="M180">
            <v>-5.45</v>
          </cell>
        </row>
        <row r="181">
          <cell r="A181">
            <v>42955</v>
          </cell>
          <cell r="B181">
            <v>2385</v>
          </cell>
          <cell r="C181">
            <v>2396.8000000000002</v>
          </cell>
          <cell r="D181">
            <v>2360</v>
          </cell>
          <cell r="E181">
            <v>2380.9499999999998</v>
          </cell>
          <cell r="F181">
            <v>2371.7726495726401</v>
          </cell>
          <cell r="G181">
            <v>585</v>
          </cell>
          <cell r="H181">
            <v>125</v>
          </cell>
          <cell r="I181">
            <v>1387487</v>
          </cell>
          <cell r="J181">
            <v>319</v>
          </cell>
          <cell r="K181">
            <v>54.53</v>
          </cell>
          <cell r="L181">
            <v>36.799999999999997</v>
          </cell>
          <cell r="M181">
            <v>-4.05</v>
          </cell>
        </row>
        <row r="182">
          <cell r="A182">
            <v>42954</v>
          </cell>
          <cell r="B182">
            <v>2421.1</v>
          </cell>
          <cell r="C182">
            <v>2438.8000000000002</v>
          </cell>
          <cell r="D182">
            <v>2385</v>
          </cell>
          <cell r="E182">
            <v>2391.65</v>
          </cell>
          <cell r="F182">
            <v>2408.6384408602098</v>
          </cell>
          <cell r="G182">
            <v>744</v>
          </cell>
          <cell r="H182">
            <v>141</v>
          </cell>
          <cell r="I182">
            <v>1792027</v>
          </cell>
          <cell r="J182">
            <v>456</v>
          </cell>
          <cell r="K182">
            <v>61.29</v>
          </cell>
          <cell r="L182">
            <v>53.8</v>
          </cell>
          <cell r="M182">
            <v>-29.45</v>
          </cell>
        </row>
        <row r="183">
          <cell r="A183">
            <v>42951</v>
          </cell>
          <cell r="B183">
            <v>2393.8000000000002</v>
          </cell>
          <cell r="C183">
            <v>2474</v>
          </cell>
          <cell r="D183">
            <v>2320</v>
          </cell>
          <cell r="E183">
            <v>2400.65</v>
          </cell>
          <cell r="F183">
            <v>2372.91864406779</v>
          </cell>
          <cell r="G183">
            <v>4425</v>
          </cell>
          <cell r="H183">
            <v>621</v>
          </cell>
          <cell r="I183">
            <v>10500165</v>
          </cell>
          <cell r="J183">
            <v>3104</v>
          </cell>
          <cell r="K183">
            <v>70.150000000000006</v>
          </cell>
          <cell r="L183">
            <v>154</v>
          </cell>
          <cell r="M183">
            <v>6.85</v>
          </cell>
        </row>
        <row r="184">
          <cell r="A184">
            <v>42950</v>
          </cell>
          <cell r="B184">
            <v>2350</v>
          </cell>
          <cell r="C184">
            <v>2380</v>
          </cell>
          <cell r="D184">
            <v>2337</v>
          </cell>
          <cell r="E184">
            <v>2348.1999999999998</v>
          </cell>
          <cell r="F184">
            <v>2349.3567010309198</v>
          </cell>
          <cell r="G184">
            <v>1455</v>
          </cell>
          <cell r="H184">
            <v>249</v>
          </cell>
          <cell r="I184">
            <v>3418314</v>
          </cell>
          <cell r="J184">
            <v>1072</v>
          </cell>
          <cell r="K184">
            <v>73.680000000000007</v>
          </cell>
          <cell r="L184">
            <v>43</v>
          </cell>
          <cell r="M184">
            <v>-1.8</v>
          </cell>
        </row>
        <row r="185">
          <cell r="A185">
            <v>42949</v>
          </cell>
          <cell r="B185">
            <v>2390</v>
          </cell>
          <cell r="C185">
            <v>2399</v>
          </cell>
          <cell r="D185">
            <v>2356</v>
          </cell>
          <cell r="E185">
            <v>2360.4</v>
          </cell>
          <cell r="F185">
            <v>2368.4828101644198</v>
          </cell>
          <cell r="G185">
            <v>669</v>
          </cell>
          <cell r="H185">
            <v>160</v>
          </cell>
          <cell r="I185">
            <v>1584515</v>
          </cell>
          <cell r="J185">
            <v>379</v>
          </cell>
          <cell r="K185">
            <v>56.65</v>
          </cell>
          <cell r="L185">
            <v>43</v>
          </cell>
          <cell r="M185">
            <v>-29.6</v>
          </cell>
        </row>
        <row r="186">
          <cell r="A186">
            <v>42948</v>
          </cell>
          <cell r="B186">
            <v>2396</v>
          </cell>
          <cell r="C186">
            <v>2410</v>
          </cell>
          <cell r="D186">
            <v>2367</v>
          </cell>
          <cell r="E186">
            <v>2377.3000000000002</v>
          </cell>
          <cell r="F186">
            <v>2382.3100649350599</v>
          </cell>
          <cell r="G186">
            <v>616</v>
          </cell>
          <cell r="H186">
            <v>145</v>
          </cell>
          <cell r="I186">
            <v>1467503</v>
          </cell>
          <cell r="J186">
            <v>444</v>
          </cell>
          <cell r="K186">
            <v>72.08</v>
          </cell>
          <cell r="L186">
            <v>43</v>
          </cell>
          <cell r="M186">
            <v>-18.7</v>
          </cell>
        </row>
        <row r="187">
          <cell r="A187">
            <v>42947</v>
          </cell>
          <cell r="B187">
            <v>2431.9499999999998</v>
          </cell>
          <cell r="C187">
            <v>2431.9499999999998</v>
          </cell>
          <cell r="D187">
            <v>2389</v>
          </cell>
          <cell r="E187">
            <v>2396</v>
          </cell>
          <cell r="F187">
            <v>2406.3599062133599</v>
          </cell>
          <cell r="G187">
            <v>853</v>
          </cell>
          <cell r="H187">
            <v>183</v>
          </cell>
          <cell r="I187">
            <v>2052625</v>
          </cell>
          <cell r="J187">
            <v>601</v>
          </cell>
          <cell r="K187">
            <v>70.459999999999994</v>
          </cell>
          <cell r="L187">
            <v>42.95</v>
          </cell>
          <cell r="M187">
            <v>-35.950000000000003</v>
          </cell>
        </row>
        <row r="188">
          <cell r="A188">
            <v>42944</v>
          </cell>
          <cell r="B188">
            <v>2467.75</v>
          </cell>
          <cell r="C188">
            <v>2472.1999999999998</v>
          </cell>
          <cell r="D188">
            <v>2414</v>
          </cell>
          <cell r="E188">
            <v>2431.4</v>
          </cell>
          <cell r="F188">
            <v>2432.1808324589001</v>
          </cell>
          <cell r="G188">
            <v>2859</v>
          </cell>
          <cell r="H188">
            <v>457</v>
          </cell>
          <cell r="I188">
            <v>6953605</v>
          </cell>
          <cell r="J188">
            <v>1779</v>
          </cell>
          <cell r="K188">
            <v>62.22</v>
          </cell>
          <cell r="L188">
            <v>58.2</v>
          </cell>
          <cell r="M188">
            <v>-36.35</v>
          </cell>
        </row>
        <row r="189">
          <cell r="A189">
            <v>42943</v>
          </cell>
          <cell r="B189">
            <v>2480.1</v>
          </cell>
          <cell r="C189">
            <v>2490</v>
          </cell>
          <cell r="D189">
            <v>2457</v>
          </cell>
          <cell r="E189">
            <v>2467.75</v>
          </cell>
          <cell r="F189">
            <v>2470.3510638297798</v>
          </cell>
          <cell r="G189">
            <v>752</v>
          </cell>
          <cell r="H189">
            <v>144</v>
          </cell>
          <cell r="I189">
            <v>1857704</v>
          </cell>
          <cell r="J189">
            <v>512</v>
          </cell>
          <cell r="K189">
            <v>68.09</v>
          </cell>
          <cell r="L189">
            <v>33</v>
          </cell>
          <cell r="M189">
            <v>-12.35</v>
          </cell>
        </row>
        <row r="190">
          <cell r="A190">
            <v>42942</v>
          </cell>
          <cell r="B190">
            <v>2509.8000000000002</v>
          </cell>
          <cell r="C190">
            <v>2512.15</v>
          </cell>
          <cell r="D190">
            <v>2471</v>
          </cell>
          <cell r="E190">
            <v>2478.5</v>
          </cell>
          <cell r="F190">
            <v>2488.0140495867699</v>
          </cell>
          <cell r="G190">
            <v>1210</v>
          </cell>
          <cell r="H190">
            <v>229</v>
          </cell>
          <cell r="I190">
            <v>3010497</v>
          </cell>
          <cell r="J190">
            <v>632</v>
          </cell>
          <cell r="K190">
            <v>52.23</v>
          </cell>
          <cell r="L190">
            <v>41.15</v>
          </cell>
          <cell r="M190">
            <v>-31.3</v>
          </cell>
        </row>
        <row r="191">
          <cell r="A191">
            <v>42941</v>
          </cell>
          <cell r="B191">
            <v>2570</v>
          </cell>
          <cell r="C191">
            <v>2580</v>
          </cell>
          <cell r="D191">
            <v>2460.6</v>
          </cell>
          <cell r="E191">
            <v>2510.0500000000002</v>
          </cell>
          <cell r="F191">
            <v>2504.5244926522</v>
          </cell>
          <cell r="G191">
            <v>2858</v>
          </cell>
          <cell r="H191">
            <v>667</v>
          </cell>
          <cell r="I191">
            <v>7157931</v>
          </cell>
          <cell r="J191">
            <v>765</v>
          </cell>
          <cell r="K191">
            <v>26.77</v>
          </cell>
          <cell r="L191">
            <v>119.4</v>
          </cell>
          <cell r="M191">
            <v>-59.95</v>
          </cell>
        </row>
        <row r="192">
          <cell r="A192">
            <v>42940</v>
          </cell>
          <cell r="B192">
            <v>2548</v>
          </cell>
          <cell r="C192">
            <v>2590</v>
          </cell>
          <cell r="D192">
            <v>2502.1</v>
          </cell>
          <cell r="E192">
            <v>2556</v>
          </cell>
          <cell r="F192">
            <v>2528.8674188998498</v>
          </cell>
          <cell r="G192">
            <v>709</v>
          </cell>
          <cell r="H192">
            <v>198</v>
          </cell>
          <cell r="I192">
            <v>1792967</v>
          </cell>
          <cell r="J192">
            <v>355</v>
          </cell>
          <cell r="K192">
            <v>50.07</v>
          </cell>
          <cell r="L192">
            <v>87.9</v>
          </cell>
          <cell r="M192">
            <v>8</v>
          </cell>
        </row>
        <row r="193">
          <cell r="A193">
            <v>42937</v>
          </cell>
          <cell r="B193">
            <v>2520</v>
          </cell>
          <cell r="C193">
            <v>2558.9499999999998</v>
          </cell>
          <cell r="D193">
            <v>2468</v>
          </cell>
          <cell r="E193">
            <v>2537.6</v>
          </cell>
          <cell r="F193">
            <v>2518.28960610792</v>
          </cell>
          <cell r="G193">
            <v>5763</v>
          </cell>
          <cell r="H193">
            <v>925</v>
          </cell>
          <cell r="I193">
            <v>14512903</v>
          </cell>
          <cell r="J193">
            <v>2717</v>
          </cell>
          <cell r="K193">
            <v>47.15</v>
          </cell>
          <cell r="L193">
            <v>90.95</v>
          </cell>
          <cell r="M193">
            <v>17.600000000000001</v>
          </cell>
        </row>
        <row r="194">
          <cell r="A194">
            <v>42936</v>
          </cell>
          <cell r="B194">
            <v>2554</v>
          </cell>
          <cell r="C194">
            <v>2570</v>
          </cell>
          <cell r="D194">
            <v>2527.85</v>
          </cell>
          <cell r="E194">
            <v>2546.6999999999998</v>
          </cell>
          <cell r="F194">
            <v>2547.99351491569</v>
          </cell>
          <cell r="G194">
            <v>771</v>
          </cell>
          <cell r="H194">
            <v>201</v>
          </cell>
          <cell r="I194">
            <v>1964503</v>
          </cell>
          <cell r="J194">
            <v>498</v>
          </cell>
          <cell r="K194">
            <v>64.59</v>
          </cell>
          <cell r="L194">
            <v>42.15</v>
          </cell>
          <cell r="M194">
            <v>-7.3</v>
          </cell>
        </row>
        <row r="195">
          <cell r="A195">
            <v>42935</v>
          </cell>
          <cell r="B195">
            <v>2520</v>
          </cell>
          <cell r="C195">
            <v>2564</v>
          </cell>
          <cell r="D195">
            <v>2516</v>
          </cell>
          <cell r="E195">
            <v>2554.9</v>
          </cell>
          <cell r="F195">
            <v>2547.0600814663899</v>
          </cell>
          <cell r="G195">
            <v>982</v>
          </cell>
          <cell r="H195">
            <v>242</v>
          </cell>
          <cell r="I195">
            <v>2501213</v>
          </cell>
          <cell r="J195">
            <v>790</v>
          </cell>
          <cell r="K195">
            <v>80.45</v>
          </cell>
          <cell r="L195">
            <v>48</v>
          </cell>
          <cell r="M195">
            <v>34.9</v>
          </cell>
        </row>
        <row r="196">
          <cell r="A196">
            <v>42934</v>
          </cell>
          <cell r="B196">
            <v>2534</v>
          </cell>
          <cell r="C196">
            <v>2543.85</v>
          </cell>
          <cell r="D196">
            <v>2511</v>
          </cell>
          <cell r="E196">
            <v>2523.35</v>
          </cell>
          <cell r="F196">
            <v>2521.7005988023898</v>
          </cell>
          <cell r="G196">
            <v>835</v>
          </cell>
          <cell r="H196">
            <v>204</v>
          </cell>
          <cell r="I196">
            <v>2105620</v>
          </cell>
          <cell r="J196">
            <v>496</v>
          </cell>
          <cell r="K196">
            <v>59.4</v>
          </cell>
          <cell r="L196">
            <v>32.85</v>
          </cell>
          <cell r="M196">
            <v>-10.65</v>
          </cell>
        </row>
        <row r="197">
          <cell r="A197">
            <v>42933</v>
          </cell>
          <cell r="B197">
            <v>2552</v>
          </cell>
          <cell r="C197">
            <v>2565</v>
          </cell>
          <cell r="D197">
            <v>2519.9499999999998</v>
          </cell>
          <cell r="E197">
            <v>2533.1999999999998</v>
          </cell>
          <cell r="F197">
            <v>2534.0375536480601</v>
          </cell>
          <cell r="G197">
            <v>932</v>
          </cell>
          <cell r="H197">
            <v>212</v>
          </cell>
          <cell r="I197">
            <v>2361723</v>
          </cell>
          <cell r="J197">
            <v>572</v>
          </cell>
          <cell r="K197">
            <v>61.37</v>
          </cell>
          <cell r="L197">
            <v>45.05</v>
          </cell>
          <cell r="M197">
            <v>-18.8</v>
          </cell>
        </row>
        <row r="198">
          <cell r="A198">
            <v>42930</v>
          </cell>
          <cell r="B198">
            <v>2550</v>
          </cell>
          <cell r="C198">
            <v>2577</v>
          </cell>
          <cell r="D198">
            <v>2535</v>
          </cell>
          <cell r="E198">
            <v>2551.15</v>
          </cell>
          <cell r="F198">
            <v>2550.0972947318401</v>
          </cell>
          <cell r="G198">
            <v>2107</v>
          </cell>
          <cell r="H198">
            <v>341</v>
          </cell>
          <cell r="I198">
            <v>5373055</v>
          </cell>
          <cell r="J198">
            <v>1458</v>
          </cell>
          <cell r="K198">
            <v>69.2</v>
          </cell>
          <cell r="L198">
            <v>42</v>
          </cell>
          <cell r="M198">
            <v>1.1499999999999999</v>
          </cell>
        </row>
        <row r="199">
          <cell r="A199">
            <v>42929</v>
          </cell>
          <cell r="B199">
            <v>2604</v>
          </cell>
          <cell r="C199">
            <v>2619.5</v>
          </cell>
          <cell r="D199">
            <v>2575</v>
          </cell>
          <cell r="E199">
            <v>2582.9499999999998</v>
          </cell>
          <cell r="F199">
            <v>2587.1579696394601</v>
          </cell>
          <cell r="G199">
            <v>2108</v>
          </cell>
          <cell r="H199">
            <v>322</v>
          </cell>
          <cell r="I199">
            <v>5453729</v>
          </cell>
          <cell r="J199">
            <v>1586</v>
          </cell>
          <cell r="K199">
            <v>75.239999999999995</v>
          </cell>
          <cell r="L199">
            <v>44.5</v>
          </cell>
          <cell r="M199">
            <v>-21.05</v>
          </cell>
        </row>
        <row r="200">
          <cell r="A200">
            <v>42928</v>
          </cell>
          <cell r="B200">
            <v>2613.8000000000002</v>
          </cell>
          <cell r="C200">
            <v>2660</v>
          </cell>
          <cell r="D200">
            <v>2560.65</v>
          </cell>
          <cell r="E200">
            <v>2585.6999999999998</v>
          </cell>
          <cell r="F200">
            <v>2593.6891651864998</v>
          </cell>
          <cell r="G200">
            <v>563</v>
          </cell>
          <cell r="H200">
            <v>126</v>
          </cell>
          <cell r="I200">
            <v>1460247</v>
          </cell>
          <cell r="J200">
            <v>226</v>
          </cell>
          <cell r="K200">
            <v>40.14</v>
          </cell>
          <cell r="L200">
            <v>99.35</v>
          </cell>
          <cell r="M200">
            <v>-28.1</v>
          </cell>
        </row>
        <row r="201">
          <cell r="A201">
            <v>42927</v>
          </cell>
          <cell r="B201">
            <v>2603</v>
          </cell>
          <cell r="C201">
            <v>2609</v>
          </cell>
          <cell r="D201">
            <v>2575</v>
          </cell>
          <cell r="E201">
            <v>2601.4499999999998</v>
          </cell>
          <cell r="F201">
            <v>2593.1021241829999</v>
          </cell>
          <cell r="G201">
            <v>1224</v>
          </cell>
          <cell r="H201">
            <v>298</v>
          </cell>
          <cell r="I201">
            <v>3173957</v>
          </cell>
          <cell r="J201">
            <v>842</v>
          </cell>
          <cell r="K201">
            <v>68.790000000000006</v>
          </cell>
          <cell r="L201">
            <v>34</v>
          </cell>
          <cell r="M201">
            <v>-1.55</v>
          </cell>
        </row>
        <row r="202">
          <cell r="A202">
            <v>42926</v>
          </cell>
          <cell r="B202">
            <v>2565</v>
          </cell>
          <cell r="C202">
            <v>2622</v>
          </cell>
          <cell r="D202">
            <v>2500</v>
          </cell>
          <cell r="E202">
            <v>2602.25</v>
          </cell>
          <cell r="F202">
            <v>2568.4398414985499</v>
          </cell>
          <cell r="G202">
            <v>2776</v>
          </cell>
          <cell r="H202">
            <v>445</v>
          </cell>
          <cell r="I202">
            <v>7129989</v>
          </cell>
          <cell r="J202">
            <v>1724</v>
          </cell>
          <cell r="K202">
            <v>62.1</v>
          </cell>
          <cell r="L202">
            <v>122</v>
          </cell>
          <cell r="M202">
            <v>37.25</v>
          </cell>
        </row>
        <row r="203">
          <cell r="A203">
            <v>42923</v>
          </cell>
          <cell r="B203">
            <v>2575</v>
          </cell>
          <cell r="C203">
            <v>2600</v>
          </cell>
          <cell r="D203">
            <v>2557.0500000000002</v>
          </cell>
          <cell r="E203">
            <v>2574.3000000000002</v>
          </cell>
          <cell r="F203">
            <v>2570.11980033277</v>
          </cell>
          <cell r="G203">
            <v>1202</v>
          </cell>
          <cell r="H203">
            <v>260</v>
          </cell>
          <cell r="I203">
            <v>3089284</v>
          </cell>
          <cell r="J203">
            <v>704</v>
          </cell>
          <cell r="K203">
            <v>58.57</v>
          </cell>
          <cell r="L203">
            <v>42.95</v>
          </cell>
          <cell r="M203">
            <v>-0.7</v>
          </cell>
        </row>
        <row r="204">
          <cell r="A204">
            <v>42922</v>
          </cell>
          <cell r="B204">
            <v>2600</v>
          </cell>
          <cell r="C204">
            <v>2600</v>
          </cell>
          <cell r="D204">
            <v>2540</v>
          </cell>
          <cell r="E204">
            <v>2563.5</v>
          </cell>
          <cell r="F204">
            <v>2555.0402930402902</v>
          </cell>
          <cell r="G204">
            <v>819</v>
          </cell>
          <cell r="H204">
            <v>161</v>
          </cell>
          <cell r="I204">
            <v>2092578</v>
          </cell>
          <cell r="J204">
            <v>540</v>
          </cell>
          <cell r="K204">
            <v>65.930000000000007</v>
          </cell>
          <cell r="L204">
            <v>60</v>
          </cell>
          <cell r="M204">
            <v>-36.5</v>
          </cell>
        </row>
        <row r="205">
          <cell r="A205">
            <v>42921</v>
          </cell>
          <cell r="B205">
            <v>2530.75</v>
          </cell>
          <cell r="C205">
            <v>2580</v>
          </cell>
          <cell r="D205">
            <v>2518.0500000000002</v>
          </cell>
          <cell r="E205">
            <v>2566.1</v>
          </cell>
          <cell r="F205">
            <v>2554.2853470436999</v>
          </cell>
          <cell r="G205">
            <v>778</v>
          </cell>
          <cell r="H205">
            <v>266</v>
          </cell>
          <cell r="I205">
            <v>1987234</v>
          </cell>
          <cell r="J205">
            <v>356</v>
          </cell>
          <cell r="K205">
            <v>45.76</v>
          </cell>
          <cell r="L205">
            <v>61.95</v>
          </cell>
          <cell r="M205">
            <v>35.35</v>
          </cell>
        </row>
        <row r="206">
          <cell r="A206">
            <v>42920</v>
          </cell>
          <cell r="B206">
            <v>2490</v>
          </cell>
          <cell r="C206">
            <v>2540</v>
          </cell>
          <cell r="D206">
            <v>2490</v>
          </cell>
          <cell r="E206">
            <v>2526.5500000000002</v>
          </cell>
          <cell r="F206">
            <v>2516.9207232266999</v>
          </cell>
          <cell r="G206">
            <v>719</v>
          </cell>
          <cell r="H206">
            <v>269</v>
          </cell>
          <cell r="I206">
            <v>1809666</v>
          </cell>
          <cell r="J206">
            <v>311</v>
          </cell>
          <cell r="K206">
            <v>43.25</v>
          </cell>
          <cell r="L206">
            <v>50</v>
          </cell>
          <cell r="M206">
            <v>36.549999999999997</v>
          </cell>
        </row>
        <row r="207">
          <cell r="A207">
            <v>42919</v>
          </cell>
          <cell r="B207">
            <v>2529</v>
          </cell>
          <cell r="C207">
            <v>2547</v>
          </cell>
          <cell r="D207">
            <v>2503.1</v>
          </cell>
          <cell r="E207">
            <v>2537.3000000000002</v>
          </cell>
          <cell r="F207">
            <v>2520.2323529411701</v>
          </cell>
          <cell r="G207">
            <v>1020</v>
          </cell>
          <cell r="H207">
            <v>270</v>
          </cell>
          <cell r="I207">
            <v>2570637</v>
          </cell>
          <cell r="J207">
            <v>644</v>
          </cell>
          <cell r="K207">
            <v>63.14</v>
          </cell>
          <cell r="L207">
            <v>43.9</v>
          </cell>
          <cell r="M207">
            <v>8.3000000000000007</v>
          </cell>
        </row>
        <row r="208">
          <cell r="A208">
            <v>42916</v>
          </cell>
          <cell r="B208">
            <v>2484.8000000000002</v>
          </cell>
          <cell r="C208">
            <v>2530</v>
          </cell>
          <cell r="D208">
            <v>2459</v>
          </cell>
          <cell r="E208">
            <v>2498.6</v>
          </cell>
          <cell r="F208">
            <v>2483.1021611001902</v>
          </cell>
          <cell r="G208">
            <v>509</v>
          </cell>
          <cell r="H208">
            <v>221</v>
          </cell>
          <cell r="I208">
            <v>1263899</v>
          </cell>
          <cell r="J208">
            <v>313</v>
          </cell>
          <cell r="K208">
            <v>61.49</v>
          </cell>
          <cell r="L208">
            <v>71</v>
          </cell>
          <cell r="M208">
            <v>13.8</v>
          </cell>
        </row>
        <row r="209">
          <cell r="A209">
            <v>42915</v>
          </cell>
          <cell r="B209">
            <v>2446.65</v>
          </cell>
          <cell r="C209">
            <v>2494</v>
          </cell>
          <cell r="D209">
            <v>2438</v>
          </cell>
          <cell r="E209">
            <v>2477.15</v>
          </cell>
          <cell r="F209">
            <v>2459.3826311263902</v>
          </cell>
          <cell r="G209">
            <v>1163</v>
          </cell>
          <cell r="H209">
            <v>322</v>
          </cell>
          <cell r="I209">
            <v>2860262</v>
          </cell>
          <cell r="J209">
            <v>739</v>
          </cell>
          <cell r="K209">
            <v>63.54</v>
          </cell>
          <cell r="L209">
            <v>56</v>
          </cell>
          <cell r="M209">
            <v>30.5</v>
          </cell>
        </row>
        <row r="210">
          <cell r="A210">
            <v>42914</v>
          </cell>
          <cell r="B210">
            <v>2435.3000000000002</v>
          </cell>
          <cell r="C210">
            <v>2469</v>
          </cell>
          <cell r="D210">
            <v>2432.1999999999998</v>
          </cell>
          <cell r="E210">
            <v>2452.35</v>
          </cell>
          <cell r="F210">
            <v>2442.1709800593899</v>
          </cell>
          <cell r="G210">
            <v>2357</v>
          </cell>
          <cell r="H210">
            <v>465</v>
          </cell>
          <cell r="I210">
            <v>5756197</v>
          </cell>
          <cell r="J210">
            <v>1654</v>
          </cell>
          <cell r="K210">
            <v>70.17</v>
          </cell>
          <cell r="L210">
            <v>36.799999999999997</v>
          </cell>
          <cell r="M210">
            <v>17.05</v>
          </cell>
        </row>
        <row r="211">
          <cell r="A211">
            <v>42913</v>
          </cell>
          <cell r="B211">
            <v>2485</v>
          </cell>
          <cell r="C211">
            <v>2485</v>
          </cell>
          <cell r="D211">
            <v>2440</v>
          </cell>
          <cell r="E211">
            <v>2465.65</v>
          </cell>
          <cell r="F211">
            <v>2452.3754972155898</v>
          </cell>
          <cell r="G211">
            <v>1257</v>
          </cell>
          <cell r="H211">
            <v>323</v>
          </cell>
          <cell r="I211">
            <v>3082636</v>
          </cell>
          <cell r="J211">
            <v>747</v>
          </cell>
          <cell r="K211">
            <v>59.43</v>
          </cell>
          <cell r="L211">
            <v>45</v>
          </cell>
          <cell r="M211">
            <v>-19.350000000000001</v>
          </cell>
        </row>
        <row r="212">
          <cell r="A212">
            <v>42909</v>
          </cell>
          <cell r="B212">
            <v>2469.1</v>
          </cell>
          <cell r="C212">
            <v>2477</v>
          </cell>
          <cell r="D212">
            <v>2437</v>
          </cell>
          <cell r="E212">
            <v>2464.75</v>
          </cell>
          <cell r="F212">
            <v>2456.7325769854101</v>
          </cell>
          <cell r="G212">
            <v>2468</v>
          </cell>
          <cell r="H212">
            <v>496</v>
          </cell>
          <cell r="I212">
            <v>6063216</v>
          </cell>
          <cell r="J212">
            <v>1579</v>
          </cell>
          <cell r="K212">
            <v>63.98</v>
          </cell>
          <cell r="L212">
            <v>40</v>
          </cell>
          <cell r="M212">
            <v>-4.3499999999999996</v>
          </cell>
        </row>
        <row r="213">
          <cell r="A213">
            <v>42908</v>
          </cell>
          <cell r="B213">
            <v>2456</v>
          </cell>
          <cell r="C213">
            <v>2480</v>
          </cell>
          <cell r="D213">
            <v>2454</v>
          </cell>
          <cell r="E213">
            <v>2464.85</v>
          </cell>
          <cell r="F213">
            <v>2463.7676595744601</v>
          </cell>
          <cell r="G213">
            <v>1175</v>
          </cell>
          <cell r="H213">
            <v>117</v>
          </cell>
          <cell r="I213">
            <v>2894927</v>
          </cell>
          <cell r="J213">
            <v>953</v>
          </cell>
          <cell r="K213">
            <v>81.11</v>
          </cell>
          <cell r="L213">
            <v>26</v>
          </cell>
          <cell r="M213">
            <v>8.85</v>
          </cell>
        </row>
        <row r="214">
          <cell r="A214">
            <v>42907</v>
          </cell>
          <cell r="B214">
            <v>2455.65</v>
          </cell>
          <cell r="C214">
            <v>2483</v>
          </cell>
          <cell r="D214">
            <v>2445</v>
          </cell>
          <cell r="E214">
            <v>2457.9</v>
          </cell>
          <cell r="F214">
            <v>2453.4909090909</v>
          </cell>
          <cell r="G214">
            <v>330</v>
          </cell>
          <cell r="H214">
            <v>82</v>
          </cell>
          <cell r="I214">
            <v>809652</v>
          </cell>
          <cell r="J214">
            <v>252</v>
          </cell>
          <cell r="K214">
            <v>76.36</v>
          </cell>
          <cell r="L214">
            <v>38</v>
          </cell>
          <cell r="M214">
            <v>2.25</v>
          </cell>
        </row>
        <row r="215">
          <cell r="A215">
            <v>42906</v>
          </cell>
          <cell r="B215">
            <v>2437</v>
          </cell>
          <cell r="C215">
            <v>2475</v>
          </cell>
          <cell r="D215">
            <v>2430</v>
          </cell>
          <cell r="E215">
            <v>2462.4499999999998</v>
          </cell>
          <cell r="F215">
            <v>2449.7811860940601</v>
          </cell>
          <cell r="G215">
            <v>978</v>
          </cell>
          <cell r="H215">
            <v>269</v>
          </cell>
          <cell r="I215">
            <v>2395886</v>
          </cell>
          <cell r="J215">
            <v>665</v>
          </cell>
          <cell r="K215">
            <v>68</v>
          </cell>
          <cell r="L215">
            <v>45</v>
          </cell>
          <cell r="M215">
            <v>25.45</v>
          </cell>
        </row>
        <row r="216">
          <cell r="A216">
            <v>42905</v>
          </cell>
          <cell r="B216">
            <v>2455</v>
          </cell>
          <cell r="C216">
            <v>2455</v>
          </cell>
          <cell r="D216">
            <v>2410.15</v>
          </cell>
          <cell r="E216">
            <v>2437.3000000000002</v>
          </cell>
          <cell r="F216">
            <v>2420.1829266336099</v>
          </cell>
          <cell r="G216">
            <v>62331</v>
          </cell>
          <cell r="H216">
            <v>188</v>
          </cell>
          <cell r="I216">
            <v>150852422</v>
          </cell>
          <cell r="J216">
            <v>62118</v>
          </cell>
          <cell r="K216">
            <v>99.66</v>
          </cell>
          <cell r="L216">
            <v>44.85</v>
          </cell>
          <cell r="M216">
            <v>-17.7</v>
          </cell>
        </row>
        <row r="217">
          <cell r="A217">
            <v>42902</v>
          </cell>
          <cell r="B217">
            <v>2440.1</v>
          </cell>
          <cell r="C217">
            <v>2486.3000000000002</v>
          </cell>
          <cell r="D217">
            <v>2330.5</v>
          </cell>
          <cell r="E217">
            <v>2462.5500000000002</v>
          </cell>
          <cell r="F217">
            <v>2400.9429892141702</v>
          </cell>
          <cell r="G217">
            <v>2596</v>
          </cell>
          <cell r="H217">
            <v>647</v>
          </cell>
          <cell r="I217">
            <v>6232848</v>
          </cell>
          <cell r="J217">
            <v>321</v>
          </cell>
          <cell r="K217">
            <v>12.37</v>
          </cell>
          <cell r="L217">
            <v>155.80000000000001</v>
          </cell>
          <cell r="M217">
            <v>22.45</v>
          </cell>
        </row>
        <row r="218">
          <cell r="A218">
            <v>42901</v>
          </cell>
          <cell r="B218">
            <v>2459.85</v>
          </cell>
          <cell r="C218">
            <v>2459.85</v>
          </cell>
          <cell r="D218">
            <v>2435.65</v>
          </cell>
          <cell r="E218">
            <v>2454.9499999999998</v>
          </cell>
          <cell r="F218">
            <v>2446.20155038759</v>
          </cell>
          <cell r="G218">
            <v>645</v>
          </cell>
          <cell r="H218">
            <v>153</v>
          </cell>
          <cell r="I218">
            <v>1577800</v>
          </cell>
          <cell r="J218">
            <v>511</v>
          </cell>
          <cell r="K218">
            <v>79.22</v>
          </cell>
          <cell r="L218">
            <v>24.2</v>
          </cell>
          <cell r="M218">
            <v>-4.9000000000000004</v>
          </cell>
        </row>
        <row r="219">
          <cell r="A219">
            <v>42900</v>
          </cell>
          <cell r="B219">
            <v>2470</v>
          </cell>
          <cell r="C219">
            <v>2470</v>
          </cell>
          <cell r="D219">
            <v>2445</v>
          </cell>
          <cell r="E219">
            <v>2457.65</v>
          </cell>
          <cell r="F219">
            <v>2455.9660574412501</v>
          </cell>
          <cell r="G219">
            <v>383</v>
          </cell>
          <cell r="H219">
            <v>61</v>
          </cell>
          <cell r="I219">
            <v>940635</v>
          </cell>
          <cell r="J219">
            <v>312</v>
          </cell>
          <cell r="K219">
            <v>81.459999999999994</v>
          </cell>
          <cell r="L219">
            <v>25</v>
          </cell>
          <cell r="M219">
            <v>-12.35</v>
          </cell>
        </row>
        <row r="220">
          <cell r="A220">
            <v>42899</v>
          </cell>
          <cell r="B220">
            <v>2470</v>
          </cell>
          <cell r="C220">
            <v>2477</v>
          </cell>
          <cell r="D220">
            <v>2450.5</v>
          </cell>
          <cell r="E220">
            <v>2455.9499999999998</v>
          </cell>
          <cell r="F220">
            <v>2458.13747954173</v>
          </cell>
          <cell r="G220">
            <v>611</v>
          </cell>
          <cell r="H220">
            <v>189</v>
          </cell>
          <cell r="I220">
            <v>1501922</v>
          </cell>
          <cell r="J220">
            <v>453</v>
          </cell>
          <cell r="K220">
            <v>74.14</v>
          </cell>
          <cell r="L220">
            <v>26.5</v>
          </cell>
          <cell r="M220">
            <v>-14.05</v>
          </cell>
        </row>
        <row r="221">
          <cell r="A221">
            <v>42898</v>
          </cell>
          <cell r="B221">
            <v>2470</v>
          </cell>
          <cell r="C221">
            <v>2475</v>
          </cell>
          <cell r="D221">
            <v>2451.1999999999998</v>
          </cell>
          <cell r="E221">
            <v>2465.4499999999998</v>
          </cell>
          <cell r="F221">
            <v>2466.30403225806</v>
          </cell>
          <cell r="G221">
            <v>1240</v>
          </cell>
          <cell r="H221">
            <v>146</v>
          </cell>
          <cell r="I221">
            <v>3058217</v>
          </cell>
          <cell r="J221">
            <v>944</v>
          </cell>
          <cell r="K221">
            <v>76.13</v>
          </cell>
          <cell r="L221">
            <v>23.8</v>
          </cell>
          <cell r="M221">
            <v>-4.55</v>
          </cell>
        </row>
        <row r="222">
          <cell r="A222">
            <v>42895</v>
          </cell>
          <cell r="B222">
            <v>2472</v>
          </cell>
          <cell r="C222">
            <v>2473.1999999999998</v>
          </cell>
          <cell r="D222">
            <v>2440</v>
          </cell>
          <cell r="E222">
            <v>2462.65</v>
          </cell>
          <cell r="F222">
            <v>2459.4725130890001</v>
          </cell>
          <cell r="G222">
            <v>764</v>
          </cell>
          <cell r="H222">
            <v>237</v>
          </cell>
          <cell r="I222">
            <v>1879037</v>
          </cell>
          <cell r="J222">
            <v>456</v>
          </cell>
          <cell r="K222">
            <v>59.69</v>
          </cell>
          <cell r="L222">
            <v>33.200000000000003</v>
          </cell>
          <cell r="M222">
            <v>-9.35</v>
          </cell>
        </row>
        <row r="223">
          <cell r="A223">
            <v>42894</v>
          </cell>
          <cell r="B223">
            <v>2460</v>
          </cell>
          <cell r="C223">
            <v>2480.5</v>
          </cell>
          <cell r="D223">
            <v>2422.65</v>
          </cell>
          <cell r="E223">
            <v>2469.35</v>
          </cell>
          <cell r="F223">
            <v>2446.9980353634501</v>
          </cell>
          <cell r="G223">
            <v>1018</v>
          </cell>
          <cell r="H223">
            <v>256</v>
          </cell>
          <cell r="I223">
            <v>2491044</v>
          </cell>
          <cell r="J223">
            <v>539</v>
          </cell>
          <cell r="K223">
            <v>52.95</v>
          </cell>
          <cell r="L223">
            <v>57.85</v>
          </cell>
          <cell r="M223">
            <v>9.35</v>
          </cell>
        </row>
        <row r="224">
          <cell r="A224">
            <v>42893</v>
          </cell>
          <cell r="B224">
            <v>2452</v>
          </cell>
          <cell r="C224">
            <v>2467.9499999999998</v>
          </cell>
          <cell r="D224">
            <v>2411.65</v>
          </cell>
          <cell r="E224">
            <v>2448.3000000000002</v>
          </cell>
          <cell r="F224">
            <v>2438.69472856018</v>
          </cell>
          <cell r="G224">
            <v>1271</v>
          </cell>
          <cell r="H224">
            <v>245</v>
          </cell>
          <cell r="I224">
            <v>3099581</v>
          </cell>
          <cell r="J224">
            <v>912</v>
          </cell>
          <cell r="K224">
            <v>71.75</v>
          </cell>
          <cell r="L224">
            <v>56.3</v>
          </cell>
          <cell r="M224">
            <v>-3.7</v>
          </cell>
        </row>
        <row r="225">
          <cell r="A225">
            <v>42892</v>
          </cell>
          <cell r="B225">
            <v>2484.9499999999998</v>
          </cell>
          <cell r="C225">
            <v>2484.9499999999998</v>
          </cell>
          <cell r="D225">
            <v>2405.5</v>
          </cell>
          <cell r="E225">
            <v>2449.9499999999998</v>
          </cell>
          <cell r="F225">
            <v>2441.3363764044898</v>
          </cell>
          <cell r="G225">
            <v>1424</v>
          </cell>
          <cell r="H225">
            <v>266</v>
          </cell>
          <cell r="I225">
            <v>3476463</v>
          </cell>
          <cell r="J225">
            <v>930</v>
          </cell>
          <cell r="K225">
            <v>65.31</v>
          </cell>
          <cell r="L225">
            <v>79.45</v>
          </cell>
          <cell r="M225">
            <v>-35</v>
          </cell>
        </row>
        <row r="226">
          <cell r="A226">
            <v>42891</v>
          </cell>
          <cell r="B226">
            <v>2469</v>
          </cell>
          <cell r="C226">
            <v>2481</v>
          </cell>
          <cell r="D226">
            <v>2459</v>
          </cell>
          <cell r="E226">
            <v>2469.3000000000002</v>
          </cell>
          <cell r="F226">
            <v>2469.2378902045202</v>
          </cell>
          <cell r="G226">
            <v>929</v>
          </cell>
          <cell r="H226">
            <v>114</v>
          </cell>
          <cell r="I226">
            <v>2293922</v>
          </cell>
          <cell r="J226">
            <v>816</v>
          </cell>
          <cell r="K226">
            <v>87.84</v>
          </cell>
          <cell r="L226">
            <v>22</v>
          </cell>
          <cell r="M226">
            <v>0.3</v>
          </cell>
        </row>
        <row r="227">
          <cell r="A227">
            <v>42888</v>
          </cell>
          <cell r="B227">
            <v>2500</v>
          </cell>
          <cell r="C227">
            <v>2500</v>
          </cell>
          <cell r="D227">
            <v>2450</v>
          </cell>
          <cell r="E227">
            <v>2459.6999999999998</v>
          </cell>
          <cell r="F227">
            <v>2461.3266219239299</v>
          </cell>
          <cell r="G227">
            <v>447</v>
          </cell>
          <cell r="H227">
            <v>152</v>
          </cell>
          <cell r="I227">
            <v>1100213</v>
          </cell>
          <cell r="J227">
            <v>294</v>
          </cell>
          <cell r="K227">
            <v>65.77</v>
          </cell>
          <cell r="L227">
            <v>50</v>
          </cell>
          <cell r="M227">
            <v>-40.299999999999997</v>
          </cell>
        </row>
        <row r="228">
          <cell r="A228">
            <v>42887</v>
          </cell>
          <cell r="B228">
            <v>2448</v>
          </cell>
          <cell r="C228">
            <v>2485.3000000000002</v>
          </cell>
          <cell r="D228">
            <v>2427.1</v>
          </cell>
          <cell r="E228">
            <v>2460.1999999999998</v>
          </cell>
          <cell r="F228">
            <v>2454.5367027677398</v>
          </cell>
          <cell r="G228">
            <v>1662</v>
          </cell>
          <cell r="H228">
            <v>313</v>
          </cell>
          <cell r="I228">
            <v>4079440</v>
          </cell>
          <cell r="J228">
            <v>881</v>
          </cell>
          <cell r="K228">
            <v>53.01</v>
          </cell>
          <cell r="L228">
            <v>58.2</v>
          </cell>
          <cell r="M228">
            <v>12.2</v>
          </cell>
        </row>
        <row r="229">
          <cell r="A229">
            <v>42886</v>
          </cell>
          <cell r="B229">
            <v>2388.6999999999998</v>
          </cell>
          <cell r="C229">
            <v>2449.9499999999998</v>
          </cell>
          <cell r="D229">
            <v>2376</v>
          </cell>
          <cell r="E229">
            <v>2427.1</v>
          </cell>
          <cell r="F229">
            <v>2414.8548085901002</v>
          </cell>
          <cell r="G229">
            <v>2142</v>
          </cell>
          <cell r="H229">
            <v>439</v>
          </cell>
          <cell r="I229">
            <v>5172619</v>
          </cell>
          <cell r="J229">
            <v>1565</v>
          </cell>
          <cell r="K229">
            <v>73.06</v>
          </cell>
          <cell r="L229">
            <v>73.95</v>
          </cell>
          <cell r="M229">
            <v>38.4</v>
          </cell>
        </row>
        <row r="230">
          <cell r="A230">
            <v>42885</v>
          </cell>
          <cell r="B230">
            <v>2329</v>
          </cell>
          <cell r="C230">
            <v>2410</v>
          </cell>
          <cell r="D230">
            <v>2309.0500000000002</v>
          </cell>
          <cell r="E230">
            <v>2376.6999999999998</v>
          </cell>
          <cell r="F230">
            <v>2336.96481126039</v>
          </cell>
          <cell r="G230">
            <v>1563</v>
          </cell>
          <cell r="H230">
            <v>444</v>
          </cell>
          <cell r="I230">
            <v>3652676</v>
          </cell>
          <cell r="J230">
            <v>967</v>
          </cell>
          <cell r="K230">
            <v>61.87</v>
          </cell>
          <cell r="L230">
            <v>100.95</v>
          </cell>
          <cell r="M230">
            <v>47.7</v>
          </cell>
        </row>
        <row r="231">
          <cell r="A231">
            <v>42884</v>
          </cell>
          <cell r="B231">
            <v>2366</v>
          </cell>
          <cell r="C231">
            <v>2368.5</v>
          </cell>
          <cell r="D231">
            <v>2310</v>
          </cell>
          <cell r="E231">
            <v>2330.1999999999998</v>
          </cell>
          <cell r="F231">
            <v>2326.1718146718099</v>
          </cell>
          <cell r="G231">
            <v>1554</v>
          </cell>
          <cell r="H231">
            <v>353</v>
          </cell>
          <cell r="I231">
            <v>3614871</v>
          </cell>
          <cell r="J231">
            <v>979</v>
          </cell>
          <cell r="K231">
            <v>63</v>
          </cell>
          <cell r="L231">
            <v>58.5</v>
          </cell>
          <cell r="M231">
            <v>-35.799999999999997</v>
          </cell>
        </row>
        <row r="232">
          <cell r="A232">
            <v>42881</v>
          </cell>
          <cell r="B232">
            <v>2368.8000000000002</v>
          </cell>
          <cell r="C232">
            <v>2383</v>
          </cell>
          <cell r="D232">
            <v>2352.9</v>
          </cell>
          <cell r="E232">
            <v>2366.9</v>
          </cell>
          <cell r="F232">
            <v>2370.7626648160899</v>
          </cell>
          <cell r="G232">
            <v>1441</v>
          </cell>
          <cell r="H232">
            <v>225</v>
          </cell>
          <cell r="I232">
            <v>3416269</v>
          </cell>
          <cell r="J232">
            <v>1035</v>
          </cell>
          <cell r="K232">
            <v>71.83</v>
          </cell>
          <cell r="L232">
            <v>30.1</v>
          </cell>
          <cell r="M232">
            <v>-1.9</v>
          </cell>
        </row>
        <row r="233">
          <cell r="A233">
            <v>42880</v>
          </cell>
          <cell r="B233">
            <v>2404</v>
          </cell>
          <cell r="C233">
            <v>2415</v>
          </cell>
          <cell r="D233">
            <v>2360</v>
          </cell>
          <cell r="E233">
            <v>2368.8000000000002</v>
          </cell>
          <cell r="F233">
            <v>2378.6299178555901</v>
          </cell>
          <cell r="G233">
            <v>2313</v>
          </cell>
          <cell r="H233">
            <v>397</v>
          </cell>
          <cell r="I233">
            <v>5501771</v>
          </cell>
          <cell r="J233">
            <v>1592</v>
          </cell>
          <cell r="K233">
            <v>68.83</v>
          </cell>
          <cell r="L233">
            <v>55</v>
          </cell>
          <cell r="M233">
            <v>-35.200000000000003</v>
          </cell>
        </row>
        <row r="234">
          <cell r="A234">
            <v>42879</v>
          </cell>
          <cell r="B234">
            <v>2420</v>
          </cell>
          <cell r="C234">
            <v>2420</v>
          </cell>
          <cell r="D234">
            <v>2375</v>
          </cell>
          <cell r="E234">
            <v>2399.6</v>
          </cell>
          <cell r="F234">
            <v>2396.17040358744</v>
          </cell>
          <cell r="G234">
            <v>2007</v>
          </cell>
          <cell r="H234">
            <v>299</v>
          </cell>
          <cell r="I234">
            <v>4809114</v>
          </cell>
          <cell r="J234">
            <v>1741</v>
          </cell>
          <cell r="K234">
            <v>86.75</v>
          </cell>
          <cell r="L234">
            <v>45</v>
          </cell>
          <cell r="M234">
            <v>-20.399999999999999</v>
          </cell>
        </row>
        <row r="235">
          <cell r="A235">
            <v>42878</v>
          </cell>
          <cell r="B235">
            <v>2428.0500000000002</v>
          </cell>
          <cell r="C235">
            <v>2432.6999999999998</v>
          </cell>
          <cell r="D235">
            <v>2395</v>
          </cell>
          <cell r="E235">
            <v>2418.75</v>
          </cell>
          <cell r="F235">
            <v>2413.0850102070499</v>
          </cell>
          <cell r="G235">
            <v>6858</v>
          </cell>
          <cell r="H235">
            <v>188</v>
          </cell>
          <cell r="I235">
            <v>16548937</v>
          </cell>
          <cell r="J235">
            <v>6612</v>
          </cell>
          <cell r="K235">
            <v>96.41</v>
          </cell>
          <cell r="L235">
            <v>37.700000000000003</v>
          </cell>
          <cell r="M235">
            <v>-9.3000000000000007</v>
          </cell>
        </row>
        <row r="236">
          <cell r="A236">
            <v>42877</v>
          </cell>
          <cell r="B236">
            <v>2446.0500000000002</v>
          </cell>
          <cell r="C236">
            <v>2455.5500000000002</v>
          </cell>
          <cell r="D236">
            <v>2424</v>
          </cell>
          <cell r="E236">
            <v>2428.0500000000002</v>
          </cell>
          <cell r="F236">
            <v>2433.80348258706</v>
          </cell>
          <cell r="G236">
            <v>804</v>
          </cell>
          <cell r="H236">
            <v>133</v>
          </cell>
          <cell r="I236">
            <v>1956778</v>
          </cell>
          <cell r="J236">
            <v>675</v>
          </cell>
          <cell r="K236">
            <v>83.96</v>
          </cell>
          <cell r="L236">
            <v>31.55</v>
          </cell>
          <cell r="M236">
            <v>-18</v>
          </cell>
        </row>
        <row r="237">
          <cell r="A237">
            <v>42874</v>
          </cell>
          <cell r="B237">
            <v>2424</v>
          </cell>
          <cell r="C237">
            <v>2476.9499999999998</v>
          </cell>
          <cell r="D237">
            <v>2406.0500000000002</v>
          </cell>
          <cell r="E237">
            <v>2442.25</v>
          </cell>
          <cell r="F237">
            <v>2436.6732203389802</v>
          </cell>
          <cell r="G237">
            <v>1475</v>
          </cell>
          <cell r="H237">
            <v>366</v>
          </cell>
          <cell r="I237">
            <v>3594093</v>
          </cell>
          <cell r="J237">
            <v>795</v>
          </cell>
          <cell r="K237">
            <v>53.9</v>
          </cell>
          <cell r="L237">
            <v>70.900000000000006</v>
          </cell>
          <cell r="M237">
            <v>18.25</v>
          </cell>
        </row>
        <row r="238">
          <cell r="A238">
            <v>42873</v>
          </cell>
          <cell r="B238">
            <v>2433.9499999999998</v>
          </cell>
          <cell r="C238">
            <v>2444</v>
          </cell>
          <cell r="D238">
            <v>2399</v>
          </cell>
          <cell r="E238">
            <v>2404.3000000000002</v>
          </cell>
          <cell r="F238">
            <v>2405.7610619469001</v>
          </cell>
          <cell r="G238">
            <v>1017</v>
          </cell>
          <cell r="H238">
            <v>250</v>
          </cell>
          <cell r="I238">
            <v>2446659</v>
          </cell>
          <cell r="J238">
            <v>785</v>
          </cell>
          <cell r="K238">
            <v>77.19</v>
          </cell>
          <cell r="L238">
            <v>45</v>
          </cell>
          <cell r="M238">
            <v>-29.65</v>
          </cell>
        </row>
        <row r="239">
          <cell r="A239">
            <v>42872</v>
          </cell>
          <cell r="B239">
            <v>2444.9499999999998</v>
          </cell>
          <cell r="C239">
            <v>2446</v>
          </cell>
          <cell r="D239">
            <v>2415.0500000000002</v>
          </cell>
          <cell r="E239">
            <v>2424.1999999999998</v>
          </cell>
          <cell r="F239">
            <v>2428.0543806646501</v>
          </cell>
          <cell r="G239">
            <v>1655</v>
          </cell>
          <cell r="H239">
            <v>166</v>
          </cell>
          <cell r="I239">
            <v>4018430</v>
          </cell>
          <cell r="J239">
            <v>1491</v>
          </cell>
          <cell r="K239">
            <v>90.09</v>
          </cell>
          <cell r="L239">
            <v>30.95</v>
          </cell>
          <cell r="M239">
            <v>-20.75</v>
          </cell>
        </row>
        <row r="240">
          <cell r="A240">
            <v>42871</v>
          </cell>
          <cell r="B240">
            <v>2427.5</v>
          </cell>
          <cell r="C240">
            <v>2452</v>
          </cell>
          <cell r="D240">
            <v>2417.15</v>
          </cell>
          <cell r="E240">
            <v>2427.6999999999998</v>
          </cell>
          <cell r="F240">
            <v>2426.1567055393498</v>
          </cell>
          <cell r="G240">
            <v>1372</v>
          </cell>
          <cell r="H240">
            <v>271</v>
          </cell>
          <cell r="I240">
            <v>3328687</v>
          </cell>
          <cell r="J240">
            <v>918</v>
          </cell>
          <cell r="K240">
            <v>66.91</v>
          </cell>
          <cell r="L240">
            <v>34.85</v>
          </cell>
          <cell r="M240">
            <v>0.2</v>
          </cell>
        </row>
        <row r="241">
          <cell r="A241">
            <v>42870</v>
          </cell>
          <cell r="B241">
            <v>2414.6999999999998</v>
          </cell>
          <cell r="C241">
            <v>2437.8000000000002</v>
          </cell>
          <cell r="D241">
            <v>2397</v>
          </cell>
          <cell r="E241">
            <v>2427.5</v>
          </cell>
          <cell r="F241">
            <v>2412.2189523248899</v>
          </cell>
          <cell r="G241">
            <v>3398</v>
          </cell>
          <cell r="H241">
            <v>427</v>
          </cell>
          <cell r="I241">
            <v>8196720</v>
          </cell>
          <cell r="J241">
            <v>2133</v>
          </cell>
          <cell r="K241">
            <v>62.77</v>
          </cell>
          <cell r="L241">
            <v>40.799999999999997</v>
          </cell>
          <cell r="M241">
            <v>12.8</v>
          </cell>
        </row>
        <row r="242">
          <cell r="A242">
            <v>42867</v>
          </cell>
          <cell r="B242">
            <v>2437</v>
          </cell>
          <cell r="C242">
            <v>2446.5</v>
          </cell>
          <cell r="D242">
            <v>2409</v>
          </cell>
          <cell r="E242">
            <v>2418.4499999999998</v>
          </cell>
          <cell r="F242">
            <v>2425.0139823925401</v>
          </cell>
          <cell r="G242">
            <v>1931</v>
          </cell>
          <cell r="H242">
            <v>200</v>
          </cell>
          <cell r="I242">
            <v>4682702</v>
          </cell>
          <cell r="J242">
            <v>1581</v>
          </cell>
          <cell r="K242">
            <v>81.87</v>
          </cell>
          <cell r="L242">
            <v>37.5</v>
          </cell>
          <cell r="M242">
            <v>-18.55</v>
          </cell>
        </row>
        <row r="243">
          <cell r="A243">
            <v>42866</v>
          </cell>
          <cell r="B243">
            <v>2445</v>
          </cell>
          <cell r="C243">
            <v>2454</v>
          </cell>
          <cell r="D243">
            <v>2424.85</v>
          </cell>
          <cell r="E243">
            <v>2434.85</v>
          </cell>
          <cell r="F243">
            <v>2433.2642533936601</v>
          </cell>
          <cell r="G243">
            <v>1105</v>
          </cell>
          <cell r="H243">
            <v>229</v>
          </cell>
          <cell r="I243">
            <v>2688757</v>
          </cell>
          <cell r="J243">
            <v>645</v>
          </cell>
          <cell r="K243">
            <v>58.37</v>
          </cell>
          <cell r="L243">
            <v>29.15</v>
          </cell>
          <cell r="M243">
            <v>-10.15</v>
          </cell>
        </row>
        <row r="244">
          <cell r="A244">
            <v>42865</v>
          </cell>
          <cell r="B244">
            <v>2429.9</v>
          </cell>
          <cell r="C244">
            <v>2445</v>
          </cell>
          <cell r="D244">
            <v>2406</v>
          </cell>
          <cell r="E244">
            <v>2422.25</v>
          </cell>
          <cell r="F244">
            <v>2420.3703455964301</v>
          </cell>
          <cell r="G244">
            <v>4485</v>
          </cell>
          <cell r="H244">
            <v>514</v>
          </cell>
          <cell r="I244">
            <v>10855361</v>
          </cell>
          <cell r="J244">
            <v>3575</v>
          </cell>
          <cell r="K244">
            <v>79.709999999999994</v>
          </cell>
          <cell r="L244">
            <v>39</v>
          </cell>
          <cell r="M244">
            <v>-7.65</v>
          </cell>
        </row>
        <row r="245">
          <cell r="A245">
            <v>42864</v>
          </cell>
          <cell r="B245">
            <v>2445</v>
          </cell>
          <cell r="C245">
            <v>2445</v>
          </cell>
          <cell r="D245">
            <v>2412</v>
          </cell>
          <cell r="E245">
            <v>2420.3000000000002</v>
          </cell>
          <cell r="F245">
            <v>2424.96254681647</v>
          </cell>
          <cell r="G245">
            <v>1068</v>
          </cell>
          <cell r="H245">
            <v>269</v>
          </cell>
          <cell r="I245">
            <v>2589860</v>
          </cell>
          <cell r="J245">
            <v>802</v>
          </cell>
          <cell r="K245">
            <v>75.09</v>
          </cell>
          <cell r="L245">
            <v>33</v>
          </cell>
          <cell r="M245">
            <v>-24.7</v>
          </cell>
        </row>
        <row r="246">
          <cell r="A246">
            <v>42863</v>
          </cell>
          <cell r="B246">
            <v>2474.4</v>
          </cell>
          <cell r="C246">
            <v>2474.4</v>
          </cell>
          <cell r="D246">
            <v>2415</v>
          </cell>
          <cell r="E246">
            <v>2439.4499999999998</v>
          </cell>
          <cell r="F246">
            <v>2437.1888454011701</v>
          </cell>
          <cell r="G246">
            <v>1022</v>
          </cell>
          <cell r="H246">
            <v>154</v>
          </cell>
          <cell r="I246">
            <v>2490807</v>
          </cell>
          <cell r="J246">
            <v>616</v>
          </cell>
          <cell r="K246">
            <v>60.27</v>
          </cell>
          <cell r="L246">
            <v>59.4</v>
          </cell>
          <cell r="M246">
            <v>-34.950000000000003</v>
          </cell>
        </row>
        <row r="247">
          <cell r="A247">
            <v>42860</v>
          </cell>
          <cell r="B247">
            <v>2465</v>
          </cell>
          <cell r="C247">
            <v>2480</v>
          </cell>
          <cell r="D247">
            <v>2438</v>
          </cell>
          <cell r="E247">
            <v>2445</v>
          </cell>
          <cell r="F247">
            <v>2455.9274106175499</v>
          </cell>
          <cell r="G247">
            <v>923</v>
          </cell>
          <cell r="H247">
            <v>189</v>
          </cell>
          <cell r="I247">
            <v>2266821</v>
          </cell>
          <cell r="J247">
            <v>629</v>
          </cell>
          <cell r="K247">
            <v>68.150000000000006</v>
          </cell>
          <cell r="L247">
            <v>42</v>
          </cell>
          <cell r="M247">
            <v>-20</v>
          </cell>
        </row>
        <row r="248">
          <cell r="A248">
            <v>42859</v>
          </cell>
          <cell r="B248">
            <v>2428.25</v>
          </cell>
          <cell r="C248">
            <v>2477</v>
          </cell>
          <cell r="D248">
            <v>2428.0500000000002</v>
          </cell>
          <cell r="E248">
            <v>2459.5500000000002</v>
          </cell>
          <cell r="F248">
            <v>2445.5111731843499</v>
          </cell>
          <cell r="G248">
            <v>1074</v>
          </cell>
          <cell r="H248">
            <v>236</v>
          </cell>
          <cell r="I248">
            <v>2626479</v>
          </cell>
          <cell r="J248">
            <v>784</v>
          </cell>
          <cell r="K248">
            <v>73</v>
          </cell>
          <cell r="L248">
            <v>48.95</v>
          </cell>
          <cell r="M248">
            <v>31.3</v>
          </cell>
        </row>
        <row r="249">
          <cell r="A249">
            <v>42858</v>
          </cell>
          <cell r="B249">
            <v>2415</v>
          </cell>
          <cell r="C249">
            <v>2450</v>
          </cell>
          <cell r="D249">
            <v>2415</v>
          </cell>
          <cell r="E249">
            <v>2421.75</v>
          </cell>
          <cell r="F249">
            <v>2429.2425608656399</v>
          </cell>
          <cell r="G249">
            <v>2218</v>
          </cell>
          <cell r="H249">
            <v>295</v>
          </cell>
          <cell r="I249">
            <v>5388060</v>
          </cell>
          <cell r="J249">
            <v>1364</v>
          </cell>
          <cell r="K249">
            <v>61.5</v>
          </cell>
          <cell r="L249">
            <v>35</v>
          </cell>
          <cell r="M249">
            <v>6.75</v>
          </cell>
        </row>
        <row r="250">
          <cell r="A250">
            <v>42857</v>
          </cell>
          <cell r="B250">
            <v>2529.65</v>
          </cell>
          <cell r="C250">
            <v>2544.9499999999998</v>
          </cell>
          <cell r="D250">
            <v>2399</v>
          </cell>
          <cell r="E250">
            <v>2423.25</v>
          </cell>
          <cell r="F250">
            <v>2451.4765002098102</v>
          </cell>
          <cell r="G250">
            <v>4766</v>
          </cell>
          <cell r="H250">
            <v>811</v>
          </cell>
          <cell r="I250">
            <v>11683737</v>
          </cell>
          <cell r="J250">
            <v>3262</v>
          </cell>
          <cell r="K250">
            <v>68.44</v>
          </cell>
          <cell r="L250">
            <v>145.94999999999999</v>
          </cell>
          <cell r="M250">
            <v>-106.4</v>
          </cell>
        </row>
        <row r="251">
          <cell r="A251">
            <v>42853</v>
          </cell>
          <cell r="B251">
            <v>2563.0500000000002</v>
          </cell>
          <cell r="C251">
            <v>2565</v>
          </cell>
          <cell r="D251">
            <v>2496</v>
          </cell>
          <cell r="E251">
            <v>2500.4499999999998</v>
          </cell>
          <cell r="F251">
            <v>2518.3114801030601</v>
          </cell>
          <cell r="G251">
            <v>3493</v>
          </cell>
          <cell r="H251">
            <v>601</v>
          </cell>
          <cell r="I251">
            <v>8796462</v>
          </cell>
          <cell r="J251">
            <v>2154</v>
          </cell>
          <cell r="K251">
            <v>61.67</v>
          </cell>
          <cell r="L251">
            <v>69</v>
          </cell>
          <cell r="M251">
            <v>-62.6</v>
          </cell>
        </row>
        <row r="252">
          <cell r="A252">
            <v>42852</v>
          </cell>
          <cell r="B252">
            <v>2552</v>
          </cell>
          <cell r="C252">
            <v>2571.3000000000002</v>
          </cell>
          <cell r="D252">
            <v>2545</v>
          </cell>
          <cell r="E252">
            <v>2558.0500000000002</v>
          </cell>
          <cell r="F252">
            <v>2554.5288773523598</v>
          </cell>
          <cell r="G252">
            <v>1541</v>
          </cell>
          <cell r="H252">
            <v>266</v>
          </cell>
          <cell r="I252">
            <v>3936529</v>
          </cell>
          <cell r="J252">
            <v>920</v>
          </cell>
          <cell r="K252">
            <v>59.7</v>
          </cell>
          <cell r="L252">
            <v>26.3</v>
          </cell>
          <cell r="M252">
            <v>6.05</v>
          </cell>
        </row>
        <row r="253">
          <cell r="A253">
            <v>42851</v>
          </cell>
          <cell r="B253">
            <v>2579.9499999999998</v>
          </cell>
          <cell r="C253">
            <v>2595</v>
          </cell>
          <cell r="D253">
            <v>2545</v>
          </cell>
          <cell r="E253">
            <v>2550.65</v>
          </cell>
          <cell r="F253">
            <v>2555.4294655753401</v>
          </cell>
          <cell r="G253">
            <v>2077</v>
          </cell>
          <cell r="H253">
            <v>380</v>
          </cell>
          <cell r="I253">
            <v>5307627</v>
          </cell>
          <cell r="J253">
            <v>1643</v>
          </cell>
          <cell r="K253">
            <v>79.099999999999994</v>
          </cell>
          <cell r="L253">
            <v>50</v>
          </cell>
          <cell r="M253">
            <v>-29.3</v>
          </cell>
        </row>
        <row r="254">
          <cell r="A254">
            <v>42850</v>
          </cell>
          <cell r="B254">
            <v>2585</v>
          </cell>
          <cell r="C254">
            <v>2591</v>
          </cell>
          <cell r="D254">
            <v>2560</v>
          </cell>
          <cell r="E254">
            <v>2567.25</v>
          </cell>
          <cell r="F254">
            <v>2570.2820512820499</v>
          </cell>
          <cell r="G254">
            <v>1170</v>
          </cell>
          <cell r="H254">
            <v>212</v>
          </cell>
          <cell r="I254">
            <v>3007230</v>
          </cell>
          <cell r="J254">
            <v>847</v>
          </cell>
          <cell r="K254">
            <v>72.39</v>
          </cell>
          <cell r="L254">
            <v>31</v>
          </cell>
          <cell r="M254">
            <v>-17.75</v>
          </cell>
        </row>
        <row r="255">
          <cell r="A255">
            <v>42849</v>
          </cell>
          <cell r="B255">
            <v>2590.0500000000002</v>
          </cell>
          <cell r="C255">
            <v>2605</v>
          </cell>
          <cell r="D255">
            <v>2570</v>
          </cell>
          <cell r="E255">
            <v>2576.65</v>
          </cell>
          <cell r="F255">
            <v>2582.19971969166</v>
          </cell>
          <cell r="G255">
            <v>1427</v>
          </cell>
          <cell r="H255">
            <v>211</v>
          </cell>
          <cell r="I255">
            <v>3684799</v>
          </cell>
          <cell r="J255">
            <v>1166</v>
          </cell>
          <cell r="K255">
            <v>81.709999999999994</v>
          </cell>
          <cell r="L255">
            <v>35</v>
          </cell>
          <cell r="M255">
            <v>-13.4</v>
          </cell>
        </row>
        <row r="256">
          <cell r="A256">
            <v>42846</v>
          </cell>
          <cell r="B256">
            <v>2610</v>
          </cell>
          <cell r="C256">
            <v>2610</v>
          </cell>
          <cell r="D256">
            <v>2587</v>
          </cell>
          <cell r="E256">
            <v>2595.65</v>
          </cell>
          <cell r="F256">
            <v>2598.03773584905</v>
          </cell>
          <cell r="G256">
            <v>742</v>
          </cell>
          <cell r="H256">
            <v>168</v>
          </cell>
          <cell r="I256">
            <v>1927744</v>
          </cell>
          <cell r="J256">
            <v>577</v>
          </cell>
          <cell r="K256">
            <v>77.760000000000005</v>
          </cell>
          <cell r="L256">
            <v>23</v>
          </cell>
          <cell r="M256">
            <v>-14.35</v>
          </cell>
        </row>
        <row r="257">
          <cell r="A257">
            <v>42845</v>
          </cell>
          <cell r="B257">
            <v>2635</v>
          </cell>
          <cell r="C257">
            <v>2644.95</v>
          </cell>
          <cell r="D257">
            <v>2605</v>
          </cell>
          <cell r="E257">
            <v>2612.75</v>
          </cell>
          <cell r="F257">
            <v>2616.2331154683998</v>
          </cell>
          <cell r="G257">
            <v>918</v>
          </cell>
          <cell r="H257">
            <v>189</v>
          </cell>
          <cell r="I257">
            <v>2401702</v>
          </cell>
          <cell r="J257">
            <v>620</v>
          </cell>
          <cell r="K257">
            <v>67.540000000000006</v>
          </cell>
          <cell r="L257">
            <v>39.950000000000003</v>
          </cell>
          <cell r="M257">
            <v>-22.25</v>
          </cell>
        </row>
        <row r="258">
          <cell r="A258">
            <v>42844</v>
          </cell>
          <cell r="B258">
            <v>2648</v>
          </cell>
          <cell r="C258">
            <v>2650</v>
          </cell>
          <cell r="D258">
            <v>2581.1</v>
          </cell>
          <cell r="E258">
            <v>2606.0500000000002</v>
          </cell>
          <cell r="F258">
            <v>2611.36620498614</v>
          </cell>
          <cell r="G258">
            <v>3610</v>
          </cell>
          <cell r="H258">
            <v>744</v>
          </cell>
          <cell r="I258">
            <v>9427032</v>
          </cell>
          <cell r="J258">
            <v>2087</v>
          </cell>
          <cell r="K258">
            <v>57.81</v>
          </cell>
          <cell r="L258">
            <v>68.900000000000006</v>
          </cell>
          <cell r="M258">
            <v>-41.95</v>
          </cell>
        </row>
        <row r="259">
          <cell r="A259">
            <v>42843</v>
          </cell>
          <cell r="B259">
            <v>2673</v>
          </cell>
          <cell r="C259">
            <v>2679.45</v>
          </cell>
          <cell r="D259">
            <v>2630</v>
          </cell>
          <cell r="E259">
            <v>2640.75</v>
          </cell>
          <cell r="F259">
            <v>2659.0762527233101</v>
          </cell>
          <cell r="G259">
            <v>1836</v>
          </cell>
          <cell r="H259">
            <v>412</v>
          </cell>
          <cell r="I259">
            <v>4882064</v>
          </cell>
          <cell r="J259">
            <v>1107</v>
          </cell>
          <cell r="K259">
            <v>60.29</v>
          </cell>
          <cell r="L259">
            <v>49.45</v>
          </cell>
          <cell r="M259">
            <v>-32.25</v>
          </cell>
        </row>
        <row r="260">
          <cell r="A260">
            <v>42842</v>
          </cell>
          <cell r="B260">
            <v>2690</v>
          </cell>
          <cell r="C260">
            <v>2699</v>
          </cell>
          <cell r="D260">
            <v>2664</v>
          </cell>
          <cell r="E260">
            <v>2673.65</v>
          </cell>
          <cell r="F260">
            <v>2681.4280532043499</v>
          </cell>
          <cell r="G260">
            <v>827</v>
          </cell>
          <cell r="H260">
            <v>232</v>
          </cell>
          <cell r="I260">
            <v>2217541</v>
          </cell>
          <cell r="J260">
            <v>546</v>
          </cell>
          <cell r="K260">
            <v>66.02</v>
          </cell>
          <cell r="L260">
            <v>35</v>
          </cell>
          <cell r="M260">
            <v>-16.350000000000001</v>
          </cell>
        </row>
        <row r="261">
          <cell r="A261">
            <v>42838</v>
          </cell>
          <cell r="B261">
            <v>2680</v>
          </cell>
          <cell r="C261">
            <v>2690</v>
          </cell>
          <cell r="D261">
            <v>2671.4</v>
          </cell>
          <cell r="E261">
            <v>2680.65</v>
          </cell>
          <cell r="F261">
            <v>2680.1899862825699</v>
          </cell>
          <cell r="G261">
            <v>1458</v>
          </cell>
          <cell r="H261">
            <v>183</v>
          </cell>
          <cell r="I261">
            <v>3907717</v>
          </cell>
          <cell r="J261">
            <v>1012</v>
          </cell>
          <cell r="K261">
            <v>69.41</v>
          </cell>
          <cell r="L261">
            <v>18.600000000000001</v>
          </cell>
          <cell r="M261">
            <v>0.65</v>
          </cell>
        </row>
        <row r="262">
          <cell r="A262">
            <v>42837</v>
          </cell>
          <cell r="B262">
            <v>2711</v>
          </cell>
          <cell r="C262">
            <v>2715.35</v>
          </cell>
          <cell r="D262">
            <v>2667.65</v>
          </cell>
          <cell r="E262">
            <v>2671.3</v>
          </cell>
          <cell r="F262">
            <v>2677.8453525640998</v>
          </cell>
          <cell r="G262">
            <v>2496</v>
          </cell>
          <cell r="H262">
            <v>311</v>
          </cell>
          <cell r="I262">
            <v>6683902</v>
          </cell>
          <cell r="J262">
            <v>1959</v>
          </cell>
          <cell r="K262">
            <v>78.489999999999995</v>
          </cell>
          <cell r="L262">
            <v>47.7</v>
          </cell>
          <cell r="M262">
            <v>-39.700000000000003</v>
          </cell>
        </row>
        <row r="263">
          <cell r="A263">
            <v>42836</v>
          </cell>
          <cell r="B263">
            <v>2733.8</v>
          </cell>
          <cell r="C263">
            <v>2733.8</v>
          </cell>
          <cell r="D263">
            <v>2704</v>
          </cell>
          <cell r="E263">
            <v>2709.35</v>
          </cell>
          <cell r="F263">
            <v>2710.5037878787798</v>
          </cell>
          <cell r="G263">
            <v>528</v>
          </cell>
          <cell r="H263">
            <v>102</v>
          </cell>
          <cell r="I263">
            <v>1431146</v>
          </cell>
          <cell r="J263">
            <v>343</v>
          </cell>
          <cell r="K263">
            <v>64.959999999999994</v>
          </cell>
          <cell r="L263">
            <v>29.8</v>
          </cell>
          <cell r="M263">
            <v>-24.45</v>
          </cell>
        </row>
        <row r="264">
          <cell r="A264">
            <v>42835</v>
          </cell>
          <cell r="B264">
            <v>2725</v>
          </cell>
          <cell r="C264">
            <v>2740.45</v>
          </cell>
          <cell r="D264">
            <v>2675</v>
          </cell>
          <cell r="E264">
            <v>2735.45</v>
          </cell>
          <cell r="F264">
            <v>2718.6876417233502</v>
          </cell>
          <cell r="G264">
            <v>1764</v>
          </cell>
          <cell r="H264">
            <v>271</v>
          </cell>
          <cell r="I264">
            <v>4795765</v>
          </cell>
          <cell r="J264">
            <v>338</v>
          </cell>
          <cell r="K264">
            <v>19.16</v>
          </cell>
          <cell r="L264">
            <v>65.45</v>
          </cell>
          <cell r="M264">
            <v>10.45</v>
          </cell>
        </row>
        <row r="265">
          <cell r="A265">
            <v>42832</v>
          </cell>
          <cell r="B265">
            <v>2725</v>
          </cell>
          <cell r="C265">
            <v>2740</v>
          </cell>
          <cell r="D265">
            <v>2710</v>
          </cell>
          <cell r="E265">
            <v>2725.8</v>
          </cell>
          <cell r="F265">
            <v>2722.2631172839501</v>
          </cell>
          <cell r="G265">
            <v>1296</v>
          </cell>
          <cell r="H265">
            <v>233</v>
          </cell>
          <cell r="I265">
            <v>3528053</v>
          </cell>
          <cell r="J265">
            <v>960</v>
          </cell>
          <cell r="K265">
            <v>74.069999999999993</v>
          </cell>
          <cell r="L265">
            <v>30</v>
          </cell>
          <cell r="M265">
            <v>0.8</v>
          </cell>
        </row>
        <row r="266">
          <cell r="A266">
            <v>42831</v>
          </cell>
          <cell r="B266">
            <v>2721.1</v>
          </cell>
          <cell r="C266">
            <v>2738</v>
          </cell>
          <cell r="D266">
            <v>2721.05</v>
          </cell>
          <cell r="E266">
            <v>2730.5</v>
          </cell>
          <cell r="F266">
            <v>2728.2006525285401</v>
          </cell>
          <cell r="G266">
            <v>613</v>
          </cell>
          <cell r="H266">
            <v>72</v>
          </cell>
          <cell r="I266">
            <v>1672387</v>
          </cell>
          <cell r="J266">
            <v>397</v>
          </cell>
          <cell r="K266">
            <v>64.760000000000005</v>
          </cell>
          <cell r="L266">
            <v>16.95</v>
          </cell>
          <cell r="M266">
            <v>9.4</v>
          </cell>
        </row>
        <row r="267">
          <cell r="A267">
            <v>42830</v>
          </cell>
          <cell r="B267">
            <v>2724</v>
          </cell>
          <cell r="C267">
            <v>2750</v>
          </cell>
          <cell r="D267">
            <v>2720</v>
          </cell>
          <cell r="E267">
            <v>2738.4</v>
          </cell>
          <cell r="F267">
            <v>2730.8603631809601</v>
          </cell>
          <cell r="G267">
            <v>1597</v>
          </cell>
          <cell r="H267">
            <v>226</v>
          </cell>
          <cell r="I267">
            <v>4361184</v>
          </cell>
          <cell r="J267">
            <v>806</v>
          </cell>
          <cell r="K267">
            <v>50.47</v>
          </cell>
          <cell r="L267">
            <v>30</v>
          </cell>
          <cell r="M267">
            <v>14.4</v>
          </cell>
        </row>
        <row r="268">
          <cell r="A268">
            <v>42828</v>
          </cell>
          <cell r="B268">
            <v>2760</v>
          </cell>
          <cell r="C268">
            <v>2760</v>
          </cell>
          <cell r="D268">
            <v>2705.55</v>
          </cell>
          <cell r="E268">
            <v>2724.35</v>
          </cell>
          <cell r="F268">
            <v>2721.8775071633199</v>
          </cell>
          <cell r="G268">
            <v>1396</v>
          </cell>
          <cell r="H268">
            <v>226</v>
          </cell>
          <cell r="I268">
            <v>3799741</v>
          </cell>
          <cell r="J268">
            <v>701</v>
          </cell>
          <cell r="K268">
            <v>50.21</v>
          </cell>
          <cell r="L268">
            <v>54.45</v>
          </cell>
          <cell r="M268">
            <v>-35.65</v>
          </cell>
        </row>
        <row r="269">
          <cell r="A269">
            <v>42825</v>
          </cell>
          <cell r="B269">
            <v>2726.25</v>
          </cell>
          <cell r="C269">
            <v>2744</v>
          </cell>
          <cell r="D269">
            <v>2705.55</v>
          </cell>
          <cell r="E269">
            <v>2735.2</v>
          </cell>
          <cell r="F269">
            <v>2724.8599840891002</v>
          </cell>
          <cell r="G269">
            <v>1257</v>
          </cell>
          <cell r="H269">
            <v>206</v>
          </cell>
          <cell r="I269">
            <v>3425149</v>
          </cell>
          <cell r="J269">
            <v>802</v>
          </cell>
          <cell r="K269">
            <v>63.8</v>
          </cell>
          <cell r="L269">
            <v>38.450000000000003</v>
          </cell>
          <cell r="M269">
            <v>8.9499999999999993</v>
          </cell>
        </row>
        <row r="270">
          <cell r="A270">
            <v>42824</v>
          </cell>
          <cell r="B270">
            <v>2691.9</v>
          </cell>
          <cell r="C270">
            <v>2755</v>
          </cell>
          <cell r="D270">
            <v>2681.1</v>
          </cell>
          <cell r="E270">
            <v>2722.7</v>
          </cell>
          <cell r="F270">
            <v>2704.6581081080999</v>
          </cell>
          <cell r="G270">
            <v>740</v>
          </cell>
          <cell r="H270">
            <v>237</v>
          </cell>
          <cell r="I270">
            <v>2001447</v>
          </cell>
          <cell r="J270">
            <v>353</v>
          </cell>
          <cell r="K270">
            <v>47.7</v>
          </cell>
          <cell r="L270">
            <v>73.900000000000006</v>
          </cell>
          <cell r="M270">
            <v>30.8</v>
          </cell>
        </row>
        <row r="271">
          <cell r="A271">
            <v>42823</v>
          </cell>
          <cell r="B271">
            <v>2713</v>
          </cell>
          <cell r="C271">
            <v>2713</v>
          </cell>
          <cell r="D271">
            <v>2685.1</v>
          </cell>
          <cell r="E271">
            <v>2687.5</v>
          </cell>
          <cell r="F271">
            <v>2691.4971014492698</v>
          </cell>
          <cell r="G271">
            <v>690</v>
          </cell>
          <cell r="H271">
            <v>88</v>
          </cell>
          <cell r="I271">
            <v>1857133</v>
          </cell>
          <cell r="J271">
            <v>542</v>
          </cell>
          <cell r="K271">
            <v>78.55</v>
          </cell>
          <cell r="L271">
            <v>27.9</v>
          </cell>
          <cell r="M271">
            <v>-25.5</v>
          </cell>
        </row>
        <row r="272">
          <cell r="A272">
            <v>42822</v>
          </cell>
          <cell r="B272">
            <v>2735</v>
          </cell>
          <cell r="C272">
            <v>2743.9</v>
          </cell>
          <cell r="D272">
            <v>2686</v>
          </cell>
          <cell r="E272">
            <v>2702.1</v>
          </cell>
          <cell r="F272">
            <v>2712.7951531778599</v>
          </cell>
          <cell r="G272">
            <v>2187</v>
          </cell>
          <cell r="H272">
            <v>260</v>
          </cell>
          <cell r="I272">
            <v>5932883</v>
          </cell>
          <cell r="J272">
            <v>1510</v>
          </cell>
          <cell r="K272">
            <v>69.040000000000006</v>
          </cell>
          <cell r="L272">
            <v>57.9</v>
          </cell>
          <cell r="M272">
            <v>-32.9</v>
          </cell>
        </row>
        <row r="273">
          <cell r="A273">
            <v>42821</v>
          </cell>
          <cell r="B273">
            <v>2750</v>
          </cell>
          <cell r="C273">
            <v>2751.9</v>
          </cell>
          <cell r="D273">
            <v>2720</v>
          </cell>
          <cell r="E273">
            <v>2737.5</v>
          </cell>
          <cell r="F273">
            <v>2738.4923076923001</v>
          </cell>
          <cell r="G273">
            <v>520</v>
          </cell>
          <cell r="H273">
            <v>131</v>
          </cell>
          <cell r="I273">
            <v>1424016</v>
          </cell>
          <cell r="J273">
            <v>316</v>
          </cell>
          <cell r="K273">
            <v>60.77</v>
          </cell>
          <cell r="L273">
            <v>31.9</v>
          </cell>
          <cell r="M273">
            <v>-12.5</v>
          </cell>
        </row>
        <row r="274">
          <cell r="A274">
            <v>42818</v>
          </cell>
          <cell r="B274">
            <v>2768.05</v>
          </cell>
          <cell r="C274">
            <v>2768.05</v>
          </cell>
          <cell r="D274">
            <v>2733.1</v>
          </cell>
          <cell r="E274">
            <v>2754.35</v>
          </cell>
          <cell r="F274">
            <v>2748.4011335012501</v>
          </cell>
          <cell r="G274">
            <v>1588</v>
          </cell>
          <cell r="H274">
            <v>192</v>
          </cell>
          <cell r="I274">
            <v>4364461</v>
          </cell>
          <cell r="J274">
            <v>1158</v>
          </cell>
          <cell r="K274">
            <v>72.92</v>
          </cell>
          <cell r="L274">
            <v>34.950000000000003</v>
          </cell>
          <cell r="M274">
            <v>-13.7</v>
          </cell>
        </row>
        <row r="275">
          <cell r="A275">
            <v>42817</v>
          </cell>
          <cell r="B275">
            <v>2730</v>
          </cell>
          <cell r="C275">
            <v>2763.5</v>
          </cell>
          <cell r="D275">
            <v>2725</v>
          </cell>
          <cell r="E275">
            <v>2756.05</v>
          </cell>
          <cell r="F275">
            <v>2741.5402521823398</v>
          </cell>
          <cell r="G275">
            <v>2062</v>
          </cell>
          <cell r="H275">
            <v>203</v>
          </cell>
          <cell r="I275">
            <v>5653056</v>
          </cell>
          <cell r="J275">
            <v>1337</v>
          </cell>
          <cell r="K275">
            <v>64.84</v>
          </cell>
          <cell r="L275">
            <v>38.5</v>
          </cell>
          <cell r="M275">
            <v>26.05</v>
          </cell>
        </row>
        <row r="276">
          <cell r="A276">
            <v>42816</v>
          </cell>
          <cell r="B276">
            <v>2753</v>
          </cell>
          <cell r="C276">
            <v>2761.05</v>
          </cell>
          <cell r="D276">
            <v>2720</v>
          </cell>
          <cell r="E276">
            <v>2755.6</v>
          </cell>
          <cell r="F276">
            <v>2743.2251428571399</v>
          </cell>
          <cell r="G276">
            <v>875</v>
          </cell>
          <cell r="H276">
            <v>138</v>
          </cell>
          <cell r="I276">
            <v>2400322</v>
          </cell>
          <cell r="J276">
            <v>694</v>
          </cell>
          <cell r="K276">
            <v>79.31</v>
          </cell>
          <cell r="L276">
            <v>41.05</v>
          </cell>
          <cell r="M276">
            <v>2.6</v>
          </cell>
        </row>
        <row r="277">
          <cell r="A277">
            <v>42815</v>
          </cell>
          <cell r="B277">
            <v>2750.1</v>
          </cell>
          <cell r="C277">
            <v>2765</v>
          </cell>
          <cell r="D277">
            <v>2740</v>
          </cell>
          <cell r="E277">
            <v>2752.5</v>
          </cell>
          <cell r="F277">
            <v>2752.59459459459</v>
          </cell>
          <cell r="G277">
            <v>2146</v>
          </cell>
          <cell r="H277">
            <v>178</v>
          </cell>
          <cell r="I277">
            <v>5907068</v>
          </cell>
          <cell r="J277">
            <v>1201</v>
          </cell>
          <cell r="K277">
            <v>55.96</v>
          </cell>
          <cell r="L277">
            <v>25</v>
          </cell>
          <cell r="M277">
            <v>2.4</v>
          </cell>
        </row>
        <row r="278">
          <cell r="A278">
            <v>42814</v>
          </cell>
          <cell r="B278">
            <v>2750</v>
          </cell>
          <cell r="C278">
            <v>2758.95</v>
          </cell>
          <cell r="D278">
            <v>2722</v>
          </cell>
          <cell r="E278">
            <v>2752.45</v>
          </cell>
          <cell r="F278">
            <v>2743.62962962962</v>
          </cell>
          <cell r="G278">
            <v>1431</v>
          </cell>
          <cell r="H278">
            <v>237</v>
          </cell>
          <cell r="I278">
            <v>3926134</v>
          </cell>
          <cell r="J278">
            <v>973</v>
          </cell>
          <cell r="K278">
            <v>67.989999999999995</v>
          </cell>
          <cell r="L278">
            <v>36.950000000000003</v>
          </cell>
          <cell r="M278">
            <v>2.4500000000000002</v>
          </cell>
        </row>
        <row r="279">
          <cell r="A279">
            <v>42811</v>
          </cell>
          <cell r="B279">
            <v>2760</v>
          </cell>
          <cell r="C279">
            <v>2762</v>
          </cell>
          <cell r="D279">
            <v>2725</v>
          </cell>
          <cell r="E279">
            <v>2756.35</v>
          </cell>
          <cell r="F279">
            <v>2743.6536796536702</v>
          </cell>
          <cell r="G279">
            <v>1386</v>
          </cell>
          <cell r="H279">
            <v>202</v>
          </cell>
          <cell r="I279">
            <v>3802704</v>
          </cell>
          <cell r="J279">
            <v>1064</v>
          </cell>
          <cell r="K279">
            <v>76.77</v>
          </cell>
          <cell r="L279">
            <v>37</v>
          </cell>
          <cell r="M279">
            <v>-3.65</v>
          </cell>
        </row>
        <row r="280">
          <cell r="A280">
            <v>42810</v>
          </cell>
          <cell r="B280">
            <v>2700</v>
          </cell>
          <cell r="C280">
            <v>2770</v>
          </cell>
          <cell r="D280">
            <v>2690</v>
          </cell>
          <cell r="E280">
            <v>2741.3</v>
          </cell>
          <cell r="F280">
            <v>2729.8786227936298</v>
          </cell>
          <cell r="G280">
            <v>4589</v>
          </cell>
          <cell r="H280">
            <v>632</v>
          </cell>
          <cell r="I280">
            <v>12527413</v>
          </cell>
          <cell r="J280">
            <v>2799</v>
          </cell>
          <cell r="K280">
            <v>60.99</v>
          </cell>
          <cell r="L280">
            <v>80</v>
          </cell>
          <cell r="M280">
            <v>41.3</v>
          </cell>
        </row>
        <row r="281">
          <cell r="A281">
            <v>42809</v>
          </cell>
          <cell r="B281">
            <v>2698</v>
          </cell>
          <cell r="C281">
            <v>2707</v>
          </cell>
          <cell r="D281">
            <v>2680</v>
          </cell>
          <cell r="E281">
            <v>2702.35</v>
          </cell>
          <cell r="F281">
            <v>2693.61114269471</v>
          </cell>
          <cell r="G281">
            <v>1759</v>
          </cell>
          <cell r="H281">
            <v>231</v>
          </cell>
          <cell r="I281">
            <v>4738062</v>
          </cell>
          <cell r="J281">
            <v>1440</v>
          </cell>
          <cell r="K281">
            <v>81.86</v>
          </cell>
          <cell r="L281">
            <v>27</v>
          </cell>
          <cell r="M281">
            <v>4.3499999999999996</v>
          </cell>
        </row>
        <row r="282">
          <cell r="A282">
            <v>42808</v>
          </cell>
          <cell r="B282">
            <v>2719.9</v>
          </cell>
          <cell r="C282">
            <v>2720</v>
          </cell>
          <cell r="D282">
            <v>2680</v>
          </cell>
          <cell r="E282">
            <v>2695.15</v>
          </cell>
          <cell r="F282">
            <v>2688.4572192513301</v>
          </cell>
          <cell r="G282">
            <v>1870</v>
          </cell>
          <cell r="H282">
            <v>186</v>
          </cell>
          <cell r="I282">
            <v>5027415</v>
          </cell>
          <cell r="J282">
            <v>1198</v>
          </cell>
          <cell r="K282">
            <v>64.06</v>
          </cell>
          <cell r="L282">
            <v>40</v>
          </cell>
          <cell r="M282">
            <v>-24.75</v>
          </cell>
        </row>
        <row r="283">
          <cell r="A283">
            <v>42804</v>
          </cell>
          <cell r="B283">
            <v>2711</v>
          </cell>
          <cell r="C283">
            <v>2711</v>
          </cell>
          <cell r="D283">
            <v>2688</v>
          </cell>
          <cell r="E283">
            <v>2699.6</v>
          </cell>
          <cell r="F283">
            <v>2698.7697697697599</v>
          </cell>
          <cell r="G283">
            <v>999</v>
          </cell>
          <cell r="H283">
            <v>154</v>
          </cell>
          <cell r="I283">
            <v>2696071</v>
          </cell>
          <cell r="J283">
            <v>867</v>
          </cell>
          <cell r="K283">
            <v>86.79</v>
          </cell>
          <cell r="L283">
            <v>23</v>
          </cell>
          <cell r="M283">
            <v>-11.4</v>
          </cell>
        </row>
        <row r="284">
          <cell r="A284">
            <v>42803</v>
          </cell>
          <cell r="B284">
            <v>2700</v>
          </cell>
          <cell r="C284">
            <v>2707</v>
          </cell>
          <cell r="D284">
            <v>2684</v>
          </cell>
          <cell r="E284">
            <v>2693.35</v>
          </cell>
          <cell r="F284">
            <v>2689.2292887029198</v>
          </cell>
          <cell r="G284">
            <v>1195</v>
          </cell>
          <cell r="H284">
            <v>191</v>
          </cell>
          <cell r="I284">
            <v>3213629</v>
          </cell>
          <cell r="J284">
            <v>1082</v>
          </cell>
          <cell r="K284">
            <v>90.54</v>
          </cell>
          <cell r="L284">
            <v>23</v>
          </cell>
          <cell r="M284">
            <v>-6.65</v>
          </cell>
        </row>
        <row r="285">
          <cell r="A285">
            <v>42802</v>
          </cell>
          <cell r="B285">
            <v>2707.95</v>
          </cell>
          <cell r="C285">
            <v>2710</v>
          </cell>
          <cell r="D285">
            <v>2681</v>
          </cell>
          <cell r="E285">
            <v>2697.2</v>
          </cell>
          <cell r="F285">
            <v>2697.3874773139701</v>
          </cell>
          <cell r="G285">
            <v>1102</v>
          </cell>
          <cell r="H285">
            <v>107</v>
          </cell>
          <cell r="I285">
            <v>2972521</v>
          </cell>
          <cell r="J285">
            <v>687</v>
          </cell>
          <cell r="K285">
            <v>62.34</v>
          </cell>
          <cell r="L285">
            <v>29</v>
          </cell>
          <cell r="M285">
            <v>-10.75</v>
          </cell>
        </row>
        <row r="286">
          <cell r="A286">
            <v>42801</v>
          </cell>
          <cell r="B286">
            <v>2699.9</v>
          </cell>
          <cell r="C286">
            <v>2718</v>
          </cell>
          <cell r="D286">
            <v>2685</v>
          </cell>
          <cell r="E286">
            <v>2692.55</v>
          </cell>
          <cell r="F286">
            <v>2692.0832954028201</v>
          </cell>
          <cell r="G286">
            <v>2197</v>
          </cell>
          <cell r="H286">
            <v>382</v>
          </cell>
          <cell r="I286">
            <v>5914507</v>
          </cell>
          <cell r="J286">
            <v>1650</v>
          </cell>
          <cell r="K286">
            <v>75.099999999999994</v>
          </cell>
          <cell r="L286">
            <v>33</v>
          </cell>
          <cell r="M286">
            <v>-7.35</v>
          </cell>
        </row>
        <row r="287">
          <cell r="A287">
            <v>42800</v>
          </cell>
          <cell r="B287">
            <v>2749</v>
          </cell>
          <cell r="C287">
            <v>2749</v>
          </cell>
          <cell r="D287">
            <v>2670</v>
          </cell>
          <cell r="E287">
            <v>2691</v>
          </cell>
          <cell r="F287">
            <v>2687.09951219512</v>
          </cell>
          <cell r="G287">
            <v>1025</v>
          </cell>
          <cell r="H287">
            <v>225</v>
          </cell>
          <cell r="I287">
            <v>2754277</v>
          </cell>
          <cell r="J287">
            <v>598</v>
          </cell>
          <cell r="K287">
            <v>58.34</v>
          </cell>
          <cell r="L287">
            <v>79</v>
          </cell>
          <cell r="M287">
            <v>-58</v>
          </cell>
        </row>
        <row r="288">
          <cell r="A288">
            <v>42797</v>
          </cell>
          <cell r="B288">
            <v>2697.05</v>
          </cell>
          <cell r="C288">
            <v>2710.3</v>
          </cell>
          <cell r="D288">
            <v>2680</v>
          </cell>
          <cell r="E288">
            <v>2705.3</v>
          </cell>
          <cell r="F288">
            <v>2698.2143569292102</v>
          </cell>
          <cell r="G288">
            <v>1003</v>
          </cell>
          <cell r="H288">
            <v>150</v>
          </cell>
          <cell r="I288">
            <v>2706309</v>
          </cell>
          <cell r="J288">
            <v>779</v>
          </cell>
          <cell r="K288">
            <v>77.67</v>
          </cell>
          <cell r="L288">
            <v>30.3</v>
          </cell>
          <cell r="M288">
            <v>8.25</v>
          </cell>
        </row>
        <row r="289">
          <cell r="A289">
            <v>42796</v>
          </cell>
          <cell r="B289">
            <v>2683</v>
          </cell>
          <cell r="C289">
            <v>2696.1</v>
          </cell>
          <cell r="D289">
            <v>2675</v>
          </cell>
          <cell r="E289">
            <v>2688.75</v>
          </cell>
          <cell r="F289">
            <v>2686.7426210153399</v>
          </cell>
          <cell r="G289">
            <v>847</v>
          </cell>
          <cell r="H289">
            <v>232</v>
          </cell>
          <cell r="I289">
            <v>2275671</v>
          </cell>
          <cell r="J289">
            <v>641</v>
          </cell>
          <cell r="K289">
            <v>75.680000000000007</v>
          </cell>
          <cell r="L289">
            <v>21.1</v>
          </cell>
          <cell r="M289">
            <v>5.75</v>
          </cell>
        </row>
        <row r="290">
          <cell r="A290">
            <v>42795</v>
          </cell>
          <cell r="B290">
            <v>2691</v>
          </cell>
          <cell r="C290">
            <v>2700</v>
          </cell>
          <cell r="D290">
            <v>2676.25</v>
          </cell>
          <cell r="E290">
            <v>2683</v>
          </cell>
          <cell r="F290">
            <v>2682.99194154937</v>
          </cell>
          <cell r="G290">
            <v>9307</v>
          </cell>
          <cell r="H290">
            <v>159</v>
          </cell>
          <cell r="I290">
            <v>24970606</v>
          </cell>
          <cell r="J290">
            <v>9007</v>
          </cell>
          <cell r="K290">
            <v>96.78</v>
          </cell>
          <cell r="L290">
            <v>23.75</v>
          </cell>
          <cell r="M290">
            <v>-8</v>
          </cell>
        </row>
        <row r="291">
          <cell r="A291">
            <v>42794</v>
          </cell>
          <cell r="B291">
            <v>2673</v>
          </cell>
          <cell r="C291">
            <v>2745</v>
          </cell>
          <cell r="D291">
            <v>2666.05</v>
          </cell>
          <cell r="E291">
            <v>2674.45</v>
          </cell>
          <cell r="F291">
            <v>2676.0341614906802</v>
          </cell>
          <cell r="G291">
            <v>644</v>
          </cell>
          <cell r="H291">
            <v>109</v>
          </cell>
          <cell r="I291">
            <v>1723366</v>
          </cell>
          <cell r="J291">
            <v>516</v>
          </cell>
          <cell r="K291">
            <v>80.12</v>
          </cell>
          <cell r="L291">
            <v>78.95</v>
          </cell>
          <cell r="M291">
            <v>1.45</v>
          </cell>
        </row>
        <row r="292">
          <cell r="A292">
            <v>42793</v>
          </cell>
          <cell r="B292">
            <v>2678.2</v>
          </cell>
          <cell r="C292">
            <v>2691.95</v>
          </cell>
          <cell r="D292">
            <v>2660</v>
          </cell>
          <cell r="E292">
            <v>2672.7</v>
          </cell>
          <cell r="F292">
            <v>2669.54242928452</v>
          </cell>
          <cell r="G292">
            <v>601</v>
          </cell>
          <cell r="H292">
            <v>165</v>
          </cell>
          <cell r="I292">
            <v>1604395</v>
          </cell>
          <cell r="J292">
            <v>408</v>
          </cell>
          <cell r="K292">
            <v>67.89</v>
          </cell>
          <cell r="L292">
            <v>31.95</v>
          </cell>
          <cell r="M292">
            <v>-5.5</v>
          </cell>
        </row>
        <row r="293">
          <cell r="A293">
            <v>42789</v>
          </cell>
          <cell r="B293">
            <v>2688.75</v>
          </cell>
          <cell r="C293">
            <v>2688.75</v>
          </cell>
          <cell r="D293">
            <v>2660</v>
          </cell>
          <cell r="E293">
            <v>2666.4</v>
          </cell>
          <cell r="F293">
            <v>2670.97416576964</v>
          </cell>
          <cell r="G293">
            <v>929</v>
          </cell>
          <cell r="H293">
            <v>154</v>
          </cell>
          <cell r="I293">
            <v>2481335</v>
          </cell>
          <cell r="J293">
            <v>748</v>
          </cell>
          <cell r="K293">
            <v>80.52</v>
          </cell>
          <cell r="L293">
            <v>28.75</v>
          </cell>
          <cell r="M293">
            <v>-22.35</v>
          </cell>
        </row>
        <row r="294">
          <cell r="A294">
            <v>42788</v>
          </cell>
          <cell r="B294">
            <v>2683.3</v>
          </cell>
          <cell r="C294">
            <v>2694.95</v>
          </cell>
          <cell r="D294">
            <v>2665</v>
          </cell>
          <cell r="E294">
            <v>2674</v>
          </cell>
          <cell r="F294">
            <v>2674.6513706793799</v>
          </cell>
          <cell r="G294">
            <v>1678</v>
          </cell>
          <cell r="H294">
            <v>237</v>
          </cell>
          <cell r="I294">
            <v>4488065</v>
          </cell>
          <cell r="J294">
            <v>1207</v>
          </cell>
          <cell r="K294">
            <v>71.930000000000007</v>
          </cell>
          <cell r="L294">
            <v>29.95</v>
          </cell>
          <cell r="M294">
            <v>-9.3000000000000007</v>
          </cell>
        </row>
        <row r="295">
          <cell r="A295">
            <v>42787</v>
          </cell>
          <cell r="B295">
            <v>2681.15</v>
          </cell>
          <cell r="C295">
            <v>2695</v>
          </cell>
          <cell r="D295">
            <v>2672</v>
          </cell>
          <cell r="E295">
            <v>2683.4</v>
          </cell>
          <cell r="F295">
            <v>2683.28648233486</v>
          </cell>
          <cell r="G295">
            <v>1302</v>
          </cell>
          <cell r="H295">
            <v>246</v>
          </cell>
          <cell r="I295">
            <v>3493639</v>
          </cell>
          <cell r="J295">
            <v>745</v>
          </cell>
          <cell r="K295">
            <v>57.22</v>
          </cell>
          <cell r="L295">
            <v>23</v>
          </cell>
          <cell r="M295">
            <v>2.25</v>
          </cell>
        </row>
        <row r="296">
          <cell r="A296">
            <v>42786</v>
          </cell>
          <cell r="B296">
            <v>2701</v>
          </cell>
          <cell r="C296">
            <v>2705.05</v>
          </cell>
          <cell r="D296">
            <v>2667</v>
          </cell>
          <cell r="E296">
            <v>2681.15</v>
          </cell>
          <cell r="F296">
            <v>2681.7484423676001</v>
          </cell>
          <cell r="G296">
            <v>1284</v>
          </cell>
          <cell r="H296">
            <v>356</v>
          </cell>
          <cell r="I296">
            <v>3443365</v>
          </cell>
          <cell r="J296">
            <v>721</v>
          </cell>
          <cell r="K296">
            <v>56.15</v>
          </cell>
          <cell r="L296">
            <v>38.049999999999997</v>
          </cell>
          <cell r="M296">
            <v>-19.850000000000001</v>
          </cell>
        </row>
        <row r="297">
          <cell r="A297">
            <v>42783</v>
          </cell>
          <cell r="B297">
            <v>2692</v>
          </cell>
          <cell r="C297">
            <v>2692</v>
          </cell>
          <cell r="D297">
            <v>2671</v>
          </cell>
          <cell r="E297">
            <v>2685.7</v>
          </cell>
          <cell r="F297">
            <v>2685.4094591063399</v>
          </cell>
          <cell r="G297">
            <v>3827</v>
          </cell>
          <cell r="H297">
            <v>121</v>
          </cell>
          <cell r="I297">
            <v>10277062</v>
          </cell>
          <cell r="J297">
            <v>2075</v>
          </cell>
          <cell r="K297">
            <v>54.22</v>
          </cell>
          <cell r="L297">
            <v>21</v>
          </cell>
          <cell r="M297">
            <v>-6.3</v>
          </cell>
        </row>
        <row r="298">
          <cell r="A298">
            <v>42782</v>
          </cell>
          <cell r="B298">
            <v>2680</v>
          </cell>
          <cell r="C298">
            <v>2700</v>
          </cell>
          <cell r="D298">
            <v>2658</v>
          </cell>
          <cell r="E298">
            <v>2666.05</v>
          </cell>
          <cell r="F298">
            <v>2674.4722644376802</v>
          </cell>
          <cell r="G298">
            <v>2632</v>
          </cell>
          <cell r="H298">
            <v>228</v>
          </cell>
          <cell r="I298">
            <v>7039211</v>
          </cell>
          <cell r="J298">
            <v>2209</v>
          </cell>
          <cell r="K298">
            <v>83.93</v>
          </cell>
          <cell r="L298">
            <v>42</v>
          </cell>
          <cell r="M298">
            <v>-13.95</v>
          </cell>
        </row>
        <row r="299">
          <cell r="A299">
            <v>42781</v>
          </cell>
          <cell r="B299">
            <v>2694.8</v>
          </cell>
          <cell r="C299">
            <v>2704.05</v>
          </cell>
          <cell r="D299">
            <v>2663</v>
          </cell>
          <cell r="E299">
            <v>2678.45</v>
          </cell>
          <cell r="F299">
            <v>2676.6040663456301</v>
          </cell>
          <cell r="G299">
            <v>1869</v>
          </cell>
          <cell r="H299">
            <v>307</v>
          </cell>
          <cell r="I299">
            <v>5002573</v>
          </cell>
          <cell r="J299">
            <v>1264</v>
          </cell>
          <cell r="K299">
            <v>67.63</v>
          </cell>
          <cell r="L299">
            <v>41.05</v>
          </cell>
          <cell r="M299">
            <v>-16.350000000000001</v>
          </cell>
        </row>
        <row r="300">
          <cell r="A300">
            <v>42780</v>
          </cell>
          <cell r="B300">
            <v>2700</v>
          </cell>
          <cell r="C300">
            <v>2708</v>
          </cell>
          <cell r="D300">
            <v>2671.05</v>
          </cell>
          <cell r="E300">
            <v>2683.1</v>
          </cell>
          <cell r="F300">
            <v>2687.1301482701801</v>
          </cell>
          <cell r="G300">
            <v>1214</v>
          </cell>
          <cell r="H300">
            <v>194</v>
          </cell>
          <cell r="I300">
            <v>3262176</v>
          </cell>
          <cell r="J300">
            <v>932</v>
          </cell>
          <cell r="K300">
            <v>76.77</v>
          </cell>
          <cell r="L300">
            <v>36.950000000000003</v>
          </cell>
          <cell r="M300">
            <v>-16.899999999999999</v>
          </cell>
        </row>
        <row r="301">
          <cell r="A301">
            <v>42779</v>
          </cell>
          <cell r="B301">
            <v>2730</v>
          </cell>
          <cell r="C301">
            <v>2730</v>
          </cell>
          <cell r="D301">
            <v>2682</v>
          </cell>
          <cell r="E301">
            <v>2699.55</v>
          </cell>
          <cell r="F301">
            <v>2695.1750788643499</v>
          </cell>
          <cell r="G301">
            <v>1902</v>
          </cell>
          <cell r="H301">
            <v>325</v>
          </cell>
          <cell r="I301">
            <v>5126223</v>
          </cell>
          <cell r="J301">
            <v>1308</v>
          </cell>
          <cell r="K301">
            <v>68.77</v>
          </cell>
          <cell r="L301">
            <v>48</v>
          </cell>
          <cell r="M301">
            <v>-30.45</v>
          </cell>
        </row>
        <row r="302">
          <cell r="A302">
            <v>42776</v>
          </cell>
          <cell r="B302">
            <v>2738.5</v>
          </cell>
          <cell r="C302">
            <v>2766</v>
          </cell>
          <cell r="D302">
            <v>2726.5</v>
          </cell>
          <cell r="E302">
            <v>2741.05</v>
          </cell>
          <cell r="F302">
            <v>2743.07581227436</v>
          </cell>
          <cell r="G302">
            <v>831</v>
          </cell>
          <cell r="H302">
            <v>217</v>
          </cell>
          <cell r="I302">
            <v>2279496</v>
          </cell>
          <cell r="J302">
            <v>488</v>
          </cell>
          <cell r="K302">
            <v>58.72</v>
          </cell>
          <cell r="L302">
            <v>39.5</v>
          </cell>
          <cell r="M302">
            <v>2.5499999999999998</v>
          </cell>
        </row>
        <row r="303">
          <cell r="A303">
            <v>42775</v>
          </cell>
          <cell r="B303">
            <v>2730</v>
          </cell>
          <cell r="C303">
            <v>2739.95</v>
          </cell>
          <cell r="D303">
            <v>2712.35</v>
          </cell>
          <cell r="E303">
            <v>2732.2</v>
          </cell>
          <cell r="F303">
            <v>2722.56397306397</v>
          </cell>
          <cell r="G303">
            <v>594</v>
          </cell>
          <cell r="H303">
            <v>139</v>
          </cell>
          <cell r="I303">
            <v>1617203</v>
          </cell>
          <cell r="J303">
            <v>434</v>
          </cell>
          <cell r="K303">
            <v>73.06</v>
          </cell>
          <cell r="L303">
            <v>27.6</v>
          </cell>
          <cell r="M303">
            <v>2.2000000000000002</v>
          </cell>
        </row>
        <row r="304">
          <cell r="A304">
            <v>42774</v>
          </cell>
          <cell r="B304">
            <v>2731</v>
          </cell>
          <cell r="C304">
            <v>2740</v>
          </cell>
          <cell r="D304">
            <v>2715</v>
          </cell>
          <cell r="E304">
            <v>2727.6</v>
          </cell>
          <cell r="F304">
            <v>2728.4589614740298</v>
          </cell>
          <cell r="G304">
            <v>597</v>
          </cell>
          <cell r="H304">
            <v>88</v>
          </cell>
          <cell r="I304">
            <v>1628890</v>
          </cell>
          <cell r="J304">
            <v>525</v>
          </cell>
          <cell r="K304">
            <v>87.94</v>
          </cell>
          <cell r="L304">
            <v>25</v>
          </cell>
          <cell r="M304">
            <v>-3.4</v>
          </cell>
        </row>
        <row r="305">
          <cell r="A305">
            <v>42773</v>
          </cell>
          <cell r="B305">
            <v>2732</v>
          </cell>
          <cell r="C305">
            <v>2742</v>
          </cell>
          <cell r="D305">
            <v>2719</v>
          </cell>
          <cell r="E305">
            <v>2731.1</v>
          </cell>
          <cell r="F305">
            <v>2726.73525557011</v>
          </cell>
          <cell r="G305">
            <v>763</v>
          </cell>
          <cell r="H305">
            <v>168</v>
          </cell>
          <cell r="I305">
            <v>2080499</v>
          </cell>
          <cell r="J305">
            <v>469</v>
          </cell>
          <cell r="K305">
            <v>61.47</v>
          </cell>
          <cell r="L305">
            <v>23</v>
          </cell>
          <cell r="M305">
            <v>-0.9</v>
          </cell>
        </row>
        <row r="306">
          <cell r="A306">
            <v>42772</v>
          </cell>
          <cell r="B306">
            <v>2700</v>
          </cell>
          <cell r="C306">
            <v>2795</v>
          </cell>
          <cell r="D306">
            <v>2695</v>
          </cell>
          <cell r="E306">
            <v>2735.9</v>
          </cell>
          <cell r="F306">
            <v>2726.9845650140301</v>
          </cell>
          <cell r="G306">
            <v>2138</v>
          </cell>
          <cell r="H306">
            <v>525</v>
          </cell>
          <cell r="I306">
            <v>5830293</v>
          </cell>
          <cell r="J306">
            <v>1240</v>
          </cell>
          <cell r="K306">
            <v>58</v>
          </cell>
          <cell r="L306">
            <v>100</v>
          </cell>
          <cell r="M306">
            <v>35.9</v>
          </cell>
        </row>
        <row r="307">
          <cell r="A307">
            <v>42769</v>
          </cell>
          <cell r="B307">
            <v>2685.5</v>
          </cell>
          <cell r="C307">
            <v>2705</v>
          </cell>
          <cell r="D307">
            <v>2660</v>
          </cell>
          <cell r="E307">
            <v>2699.35</v>
          </cell>
          <cell r="F307">
            <v>2680.2081168831101</v>
          </cell>
          <cell r="G307">
            <v>3080</v>
          </cell>
          <cell r="H307">
            <v>583</v>
          </cell>
          <cell r="I307">
            <v>8255041</v>
          </cell>
          <cell r="J307">
            <v>1942</v>
          </cell>
          <cell r="K307">
            <v>63.05</v>
          </cell>
          <cell r="L307">
            <v>45</v>
          </cell>
          <cell r="M307">
            <v>13.85</v>
          </cell>
        </row>
        <row r="308">
          <cell r="A308">
            <v>42768</v>
          </cell>
          <cell r="B308">
            <v>2701.3</v>
          </cell>
          <cell r="C308">
            <v>2727.95</v>
          </cell>
          <cell r="D308">
            <v>2674.95</v>
          </cell>
          <cell r="E308">
            <v>2681.55</v>
          </cell>
          <cell r="F308">
            <v>2684.7976247030801</v>
          </cell>
          <cell r="G308">
            <v>2105</v>
          </cell>
          <cell r="H308">
            <v>557</v>
          </cell>
          <cell r="I308">
            <v>5651499</v>
          </cell>
          <cell r="J308">
            <v>1398</v>
          </cell>
          <cell r="K308">
            <v>66.41</v>
          </cell>
          <cell r="L308">
            <v>53</v>
          </cell>
          <cell r="M308">
            <v>-19.75</v>
          </cell>
        </row>
        <row r="309">
          <cell r="A309">
            <v>42767</v>
          </cell>
          <cell r="B309">
            <v>2716</v>
          </cell>
          <cell r="C309">
            <v>2730</v>
          </cell>
          <cell r="D309">
            <v>2700</v>
          </cell>
          <cell r="E309">
            <v>2722.6</v>
          </cell>
          <cell r="F309">
            <v>2710.56941649899</v>
          </cell>
          <cell r="G309">
            <v>994</v>
          </cell>
          <cell r="H309">
            <v>237</v>
          </cell>
          <cell r="I309">
            <v>2694306</v>
          </cell>
          <cell r="J309">
            <v>709</v>
          </cell>
          <cell r="K309">
            <v>71.33</v>
          </cell>
          <cell r="L309">
            <v>30</v>
          </cell>
          <cell r="M309">
            <v>6.6</v>
          </cell>
        </row>
        <row r="310">
          <cell r="A310">
            <v>42766</v>
          </cell>
          <cell r="B310">
            <v>2726</v>
          </cell>
          <cell r="C310">
            <v>2730</v>
          </cell>
          <cell r="D310">
            <v>2707</v>
          </cell>
          <cell r="E310">
            <v>2716.15</v>
          </cell>
          <cell r="F310">
            <v>2717.2204526403998</v>
          </cell>
          <cell r="G310">
            <v>1193</v>
          </cell>
          <cell r="H310">
            <v>204</v>
          </cell>
          <cell r="I310">
            <v>3241644</v>
          </cell>
          <cell r="J310">
            <v>583</v>
          </cell>
          <cell r="K310">
            <v>48.87</v>
          </cell>
          <cell r="L310">
            <v>23</v>
          </cell>
          <cell r="M310">
            <v>-9.85</v>
          </cell>
        </row>
        <row r="311">
          <cell r="A311">
            <v>42765</v>
          </cell>
          <cell r="B311">
            <v>2749</v>
          </cell>
          <cell r="C311">
            <v>2749</v>
          </cell>
          <cell r="D311">
            <v>2720</v>
          </cell>
          <cell r="E311">
            <v>2727.5</v>
          </cell>
          <cell r="F311">
            <v>2725.38833883388</v>
          </cell>
          <cell r="G311">
            <v>909</v>
          </cell>
          <cell r="H311">
            <v>204</v>
          </cell>
          <cell r="I311">
            <v>2477378</v>
          </cell>
          <cell r="J311">
            <v>667</v>
          </cell>
          <cell r="K311">
            <v>73.38</v>
          </cell>
          <cell r="L311">
            <v>29</v>
          </cell>
          <cell r="M311">
            <v>-21.5</v>
          </cell>
        </row>
        <row r="312">
          <cell r="A312">
            <v>42762</v>
          </cell>
          <cell r="B312">
            <v>2726.45</v>
          </cell>
          <cell r="C312">
            <v>2759.9</v>
          </cell>
          <cell r="D312">
            <v>2700</v>
          </cell>
          <cell r="E312">
            <v>2732.4</v>
          </cell>
          <cell r="F312">
            <v>2721.60395314787</v>
          </cell>
          <cell r="G312">
            <v>1366</v>
          </cell>
          <cell r="H312">
            <v>271</v>
          </cell>
          <cell r="I312">
            <v>3717711</v>
          </cell>
          <cell r="J312">
            <v>962</v>
          </cell>
          <cell r="K312">
            <v>70.42</v>
          </cell>
          <cell r="L312">
            <v>59.9</v>
          </cell>
          <cell r="M312">
            <v>5.95</v>
          </cell>
        </row>
        <row r="313">
          <cell r="A313">
            <v>42760</v>
          </cell>
          <cell r="B313">
            <v>2725</v>
          </cell>
          <cell r="C313">
            <v>2733.05</v>
          </cell>
          <cell r="D313">
            <v>2717.05</v>
          </cell>
          <cell r="E313">
            <v>2726.45</v>
          </cell>
          <cell r="F313">
            <v>2724.0207900207902</v>
          </cell>
          <cell r="G313">
            <v>481</v>
          </cell>
          <cell r="H313">
            <v>80</v>
          </cell>
          <cell r="I313">
            <v>1310254</v>
          </cell>
          <cell r="J313">
            <v>375</v>
          </cell>
          <cell r="K313">
            <v>77.959999999999994</v>
          </cell>
          <cell r="L313">
            <v>16</v>
          </cell>
          <cell r="M313">
            <v>1.45</v>
          </cell>
        </row>
        <row r="314">
          <cell r="A314">
            <v>42759</v>
          </cell>
          <cell r="B314">
            <v>2722</v>
          </cell>
          <cell r="C314">
            <v>2730</v>
          </cell>
          <cell r="D314">
            <v>2703</v>
          </cell>
          <cell r="E314">
            <v>2717.05</v>
          </cell>
          <cell r="F314">
            <v>2711.4307974335402</v>
          </cell>
          <cell r="G314">
            <v>1091</v>
          </cell>
          <cell r="H314">
            <v>325</v>
          </cell>
          <cell r="I314">
            <v>2958171</v>
          </cell>
          <cell r="J314">
            <v>640</v>
          </cell>
          <cell r="K314">
            <v>58.66</v>
          </cell>
          <cell r="L314">
            <v>27</v>
          </cell>
          <cell r="M314">
            <v>-4.95</v>
          </cell>
        </row>
        <row r="315">
          <cell r="A315">
            <v>42758</v>
          </cell>
          <cell r="B315">
            <v>2752</v>
          </cell>
          <cell r="C315">
            <v>2752</v>
          </cell>
          <cell r="D315">
            <v>2716</v>
          </cell>
          <cell r="E315">
            <v>2722.2</v>
          </cell>
          <cell r="F315">
            <v>2728.0341614906802</v>
          </cell>
          <cell r="G315">
            <v>644</v>
          </cell>
          <cell r="H315">
            <v>169</v>
          </cell>
          <cell r="I315">
            <v>1756854</v>
          </cell>
          <cell r="J315">
            <v>500</v>
          </cell>
          <cell r="K315">
            <v>77.64</v>
          </cell>
          <cell r="L315">
            <v>36</v>
          </cell>
          <cell r="M315">
            <v>-29.8</v>
          </cell>
        </row>
        <row r="316">
          <cell r="A316">
            <v>42755</v>
          </cell>
          <cell r="B316">
            <v>2748</v>
          </cell>
          <cell r="C316">
            <v>2758.8</v>
          </cell>
          <cell r="D316">
            <v>2736</v>
          </cell>
          <cell r="E316">
            <v>2752.1</v>
          </cell>
          <cell r="F316">
            <v>2745.5971943887698</v>
          </cell>
          <cell r="G316">
            <v>1497</v>
          </cell>
          <cell r="H316">
            <v>177</v>
          </cell>
          <cell r="I316">
            <v>4110159</v>
          </cell>
          <cell r="J316">
            <v>1377</v>
          </cell>
          <cell r="K316">
            <v>91.98</v>
          </cell>
          <cell r="L316">
            <v>22.8</v>
          </cell>
          <cell r="M316">
            <v>4.0999999999999996</v>
          </cell>
        </row>
        <row r="317">
          <cell r="A317">
            <v>42754</v>
          </cell>
          <cell r="B317">
            <v>2744.75</v>
          </cell>
          <cell r="C317">
            <v>2759</v>
          </cell>
          <cell r="D317">
            <v>2730</v>
          </cell>
          <cell r="E317">
            <v>2750.25</v>
          </cell>
          <cell r="F317">
            <v>2743.2593619972199</v>
          </cell>
          <cell r="G317">
            <v>721</v>
          </cell>
          <cell r="H317">
            <v>165</v>
          </cell>
          <cell r="I317">
            <v>1977890</v>
          </cell>
          <cell r="J317">
            <v>485</v>
          </cell>
          <cell r="K317">
            <v>67.27</v>
          </cell>
          <cell r="L317">
            <v>29</v>
          </cell>
          <cell r="M317">
            <v>5.5</v>
          </cell>
        </row>
        <row r="318">
          <cell r="A318">
            <v>42753</v>
          </cell>
          <cell r="B318">
            <v>2723.8</v>
          </cell>
          <cell r="C318">
            <v>2758.25</v>
          </cell>
          <cell r="D318">
            <v>2710</v>
          </cell>
          <cell r="E318">
            <v>2744.75</v>
          </cell>
          <cell r="F318">
            <v>2732.41705716963</v>
          </cell>
          <cell r="G318">
            <v>1067</v>
          </cell>
          <cell r="H318">
            <v>254</v>
          </cell>
          <cell r="I318">
            <v>2915489</v>
          </cell>
          <cell r="J318">
            <v>660</v>
          </cell>
          <cell r="K318">
            <v>61.86</v>
          </cell>
          <cell r="L318">
            <v>48.25</v>
          </cell>
          <cell r="M318">
            <v>20.95</v>
          </cell>
        </row>
        <row r="319">
          <cell r="A319">
            <v>42752</v>
          </cell>
          <cell r="B319">
            <v>2719</v>
          </cell>
          <cell r="C319">
            <v>2734</v>
          </cell>
          <cell r="D319">
            <v>2708</v>
          </cell>
          <cell r="E319">
            <v>2716.35</v>
          </cell>
          <cell r="F319">
            <v>2716.6412352406901</v>
          </cell>
          <cell r="G319">
            <v>1101</v>
          </cell>
          <cell r="H319">
            <v>262</v>
          </cell>
          <cell r="I319">
            <v>2991022</v>
          </cell>
          <cell r="J319">
            <v>713</v>
          </cell>
          <cell r="K319">
            <v>64.760000000000005</v>
          </cell>
          <cell r="L319">
            <v>26</v>
          </cell>
          <cell r="M319">
            <v>-2.65</v>
          </cell>
        </row>
        <row r="320">
          <cell r="A320">
            <v>42751</v>
          </cell>
          <cell r="B320">
            <v>2720</v>
          </cell>
          <cell r="C320">
            <v>2739.45</v>
          </cell>
          <cell r="D320">
            <v>2708</v>
          </cell>
          <cell r="E320">
            <v>2727.3</v>
          </cell>
          <cell r="F320">
            <v>2717.77105575326</v>
          </cell>
          <cell r="G320">
            <v>843</v>
          </cell>
          <cell r="H320">
            <v>129</v>
          </cell>
          <cell r="I320">
            <v>2291081</v>
          </cell>
          <cell r="J320">
            <v>669</v>
          </cell>
          <cell r="K320">
            <v>79.36</v>
          </cell>
          <cell r="L320">
            <v>31.45</v>
          </cell>
          <cell r="M320">
            <v>7.3</v>
          </cell>
        </row>
        <row r="321">
          <cell r="A321">
            <v>42748</v>
          </cell>
          <cell r="B321">
            <v>2720</v>
          </cell>
          <cell r="C321">
            <v>2733</v>
          </cell>
          <cell r="D321">
            <v>2700</v>
          </cell>
          <cell r="E321">
            <v>2707.2</v>
          </cell>
          <cell r="F321">
            <v>2713.9471094710898</v>
          </cell>
          <cell r="G321">
            <v>1626</v>
          </cell>
          <cell r="H321">
            <v>384</v>
          </cell>
          <cell r="I321">
            <v>4412878</v>
          </cell>
          <cell r="J321">
            <v>913</v>
          </cell>
          <cell r="K321">
            <v>56.15</v>
          </cell>
          <cell r="L321">
            <v>33</v>
          </cell>
          <cell r="M321">
            <v>-12.8</v>
          </cell>
        </row>
        <row r="322">
          <cell r="A322">
            <v>42747</v>
          </cell>
          <cell r="B322">
            <v>2725</v>
          </cell>
          <cell r="C322">
            <v>2725</v>
          </cell>
          <cell r="D322">
            <v>2700</v>
          </cell>
          <cell r="E322">
            <v>2716.15</v>
          </cell>
          <cell r="F322">
            <v>2714.3189755529602</v>
          </cell>
          <cell r="G322">
            <v>859</v>
          </cell>
          <cell r="H322">
            <v>222</v>
          </cell>
          <cell r="I322">
            <v>2331600</v>
          </cell>
          <cell r="J322">
            <v>583</v>
          </cell>
          <cell r="K322">
            <v>67.87</v>
          </cell>
          <cell r="L322">
            <v>25</v>
          </cell>
          <cell r="M322">
            <v>-8.85</v>
          </cell>
        </row>
        <row r="323">
          <cell r="A323">
            <v>42746</v>
          </cell>
          <cell r="B323">
            <v>2725</v>
          </cell>
          <cell r="C323">
            <v>2728</v>
          </cell>
          <cell r="D323">
            <v>2710</v>
          </cell>
          <cell r="E323">
            <v>2722.35</v>
          </cell>
          <cell r="F323">
            <v>2719.5796064400702</v>
          </cell>
          <cell r="G323">
            <v>559</v>
          </cell>
          <cell r="H323">
            <v>81</v>
          </cell>
          <cell r="I323">
            <v>1520245</v>
          </cell>
          <cell r="J323">
            <v>490</v>
          </cell>
          <cell r="K323">
            <v>87.66</v>
          </cell>
          <cell r="L323">
            <v>18</v>
          </cell>
          <cell r="M323">
            <v>-2.65</v>
          </cell>
        </row>
        <row r="324">
          <cell r="A324">
            <v>42745</v>
          </cell>
          <cell r="B324">
            <v>2709</v>
          </cell>
          <cell r="C324">
            <v>2744.05</v>
          </cell>
          <cell r="D324">
            <v>2699.4</v>
          </cell>
          <cell r="E324">
            <v>2731.4</v>
          </cell>
          <cell r="F324">
            <v>2721.4172062904699</v>
          </cell>
          <cell r="G324">
            <v>1081</v>
          </cell>
          <cell r="H324">
            <v>242</v>
          </cell>
          <cell r="I324">
            <v>2941852</v>
          </cell>
          <cell r="J324">
            <v>824</v>
          </cell>
          <cell r="K324">
            <v>76.23</v>
          </cell>
          <cell r="L324">
            <v>44.65</v>
          </cell>
          <cell r="M324">
            <v>22.4</v>
          </cell>
        </row>
        <row r="325">
          <cell r="A325">
            <v>42744</v>
          </cell>
          <cell r="B325">
            <v>2720</v>
          </cell>
          <cell r="C325">
            <v>2725</v>
          </cell>
          <cell r="D325">
            <v>2701</v>
          </cell>
          <cell r="E325">
            <v>2709.1</v>
          </cell>
          <cell r="F325">
            <v>2713.4294117647</v>
          </cell>
          <cell r="G325">
            <v>1700</v>
          </cell>
          <cell r="H325">
            <v>316</v>
          </cell>
          <cell r="I325">
            <v>4612830</v>
          </cell>
          <cell r="J325">
            <v>1252</v>
          </cell>
          <cell r="K325">
            <v>73.650000000000006</v>
          </cell>
          <cell r="L325">
            <v>24</v>
          </cell>
          <cell r="M325">
            <v>-10.9</v>
          </cell>
        </row>
        <row r="326">
          <cell r="A326">
            <v>42741</v>
          </cell>
          <cell r="B326">
            <v>2740</v>
          </cell>
          <cell r="C326">
            <v>2740</v>
          </cell>
          <cell r="D326">
            <v>2706.85</v>
          </cell>
          <cell r="E326">
            <v>2715.45</v>
          </cell>
          <cell r="F326">
            <v>2719.5702662721801</v>
          </cell>
          <cell r="G326">
            <v>1352</v>
          </cell>
          <cell r="H326">
            <v>359</v>
          </cell>
          <cell r="I326">
            <v>3676859</v>
          </cell>
          <cell r="J326">
            <v>1183</v>
          </cell>
          <cell r="K326">
            <v>87.5</v>
          </cell>
          <cell r="L326">
            <v>33.15</v>
          </cell>
          <cell r="M326">
            <v>-24.55</v>
          </cell>
        </row>
        <row r="327">
          <cell r="A327">
            <v>42740</v>
          </cell>
          <cell r="B327">
            <v>2740</v>
          </cell>
          <cell r="C327">
            <v>2750</v>
          </cell>
          <cell r="D327">
            <v>2724</v>
          </cell>
          <cell r="E327">
            <v>2728.4</v>
          </cell>
          <cell r="F327">
            <v>2733.3746616134199</v>
          </cell>
          <cell r="G327">
            <v>1847</v>
          </cell>
          <cell r="H327">
            <v>305</v>
          </cell>
          <cell r="I327">
            <v>5048543</v>
          </cell>
          <cell r="J327">
            <v>1337</v>
          </cell>
          <cell r="K327">
            <v>72.39</v>
          </cell>
          <cell r="L327">
            <v>26</v>
          </cell>
          <cell r="M327">
            <v>-11.6</v>
          </cell>
        </row>
        <row r="328">
          <cell r="A328">
            <v>42739</v>
          </cell>
          <cell r="B328">
            <v>2740</v>
          </cell>
          <cell r="C328">
            <v>2750</v>
          </cell>
          <cell r="D328">
            <v>2726.9</v>
          </cell>
          <cell r="E328">
            <v>2746.85</v>
          </cell>
          <cell r="F328">
            <v>2739.9526462395502</v>
          </cell>
          <cell r="G328">
            <v>359</v>
          </cell>
          <cell r="H328">
            <v>60</v>
          </cell>
          <cell r="I328">
            <v>983643</v>
          </cell>
          <cell r="J328">
            <v>326</v>
          </cell>
          <cell r="K328">
            <v>90.81</v>
          </cell>
          <cell r="L328">
            <v>23.1</v>
          </cell>
          <cell r="M328">
            <v>6.85</v>
          </cell>
        </row>
        <row r="329">
          <cell r="A329">
            <v>42738</v>
          </cell>
          <cell r="B329">
            <v>2724</v>
          </cell>
          <cell r="C329">
            <v>2745</v>
          </cell>
          <cell r="D329">
            <v>2715</v>
          </cell>
          <cell r="E329">
            <v>2740.05</v>
          </cell>
          <cell r="F329">
            <v>2728.9</v>
          </cell>
          <cell r="G329">
            <v>420</v>
          </cell>
          <cell r="H329">
            <v>69</v>
          </cell>
          <cell r="I329">
            <v>1146138</v>
          </cell>
          <cell r="J329">
            <v>321</v>
          </cell>
          <cell r="K329">
            <v>76.430000000000007</v>
          </cell>
          <cell r="L329">
            <v>30</v>
          </cell>
          <cell r="M329">
            <v>16.05</v>
          </cell>
        </row>
        <row r="330">
          <cell r="A330">
            <v>42737</v>
          </cell>
          <cell r="B330">
            <v>2738.85</v>
          </cell>
          <cell r="C330">
            <v>2738.85</v>
          </cell>
          <cell r="D330">
            <v>2715</v>
          </cell>
          <cell r="E330">
            <v>2727.45</v>
          </cell>
          <cell r="F330">
            <v>2724.3815028901699</v>
          </cell>
          <cell r="G330">
            <v>519</v>
          </cell>
          <cell r="H330">
            <v>79</v>
          </cell>
          <cell r="I330">
            <v>1413954</v>
          </cell>
          <cell r="J330">
            <v>363</v>
          </cell>
          <cell r="K330">
            <v>69.94</v>
          </cell>
          <cell r="L330">
            <v>23.85</v>
          </cell>
          <cell r="M330">
            <v>-11.4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FIZER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2229.85</v>
          </cell>
          <cell r="C2">
            <v>2310</v>
          </cell>
          <cell r="D2">
            <v>2226.1</v>
          </cell>
          <cell r="E2">
            <v>2278.4499999999998</v>
          </cell>
          <cell r="F2">
            <v>2265.1259075907501</v>
          </cell>
          <cell r="G2">
            <v>6060</v>
          </cell>
          <cell r="H2">
            <v>519</v>
          </cell>
          <cell r="I2">
            <v>13726663</v>
          </cell>
          <cell r="J2">
            <v>3547</v>
          </cell>
          <cell r="K2">
            <v>58.53</v>
          </cell>
          <cell r="L2">
            <v>83.9</v>
          </cell>
          <cell r="M2">
            <v>48.6</v>
          </cell>
        </row>
        <row r="3">
          <cell r="A3">
            <v>43217</v>
          </cell>
          <cell r="B3">
            <v>2225</v>
          </cell>
          <cell r="C3">
            <v>2230</v>
          </cell>
          <cell r="D3">
            <v>2188.1</v>
          </cell>
          <cell r="E3">
            <v>2197.3000000000002</v>
          </cell>
          <cell r="F3">
            <v>2195.6470588235202</v>
          </cell>
          <cell r="G3">
            <v>357</v>
          </cell>
          <cell r="H3">
            <v>90</v>
          </cell>
          <cell r="I3">
            <v>783846</v>
          </cell>
          <cell r="J3">
            <v>293</v>
          </cell>
          <cell r="K3">
            <v>82.07</v>
          </cell>
          <cell r="L3">
            <v>41.9</v>
          </cell>
          <cell r="M3">
            <v>-27.7</v>
          </cell>
        </row>
        <row r="4">
          <cell r="A4">
            <v>43216</v>
          </cell>
          <cell r="B4">
            <v>2215</v>
          </cell>
          <cell r="C4">
            <v>2220.5500000000002</v>
          </cell>
          <cell r="D4">
            <v>2188.5</v>
          </cell>
          <cell r="E4">
            <v>2190.65</v>
          </cell>
          <cell r="F4">
            <v>2199.0807600950102</v>
          </cell>
          <cell r="G4">
            <v>421</v>
          </cell>
          <cell r="H4">
            <v>136</v>
          </cell>
          <cell r="I4">
            <v>925813</v>
          </cell>
          <cell r="J4">
            <v>283</v>
          </cell>
          <cell r="K4">
            <v>67.22</v>
          </cell>
          <cell r="L4">
            <v>32.049999999999997</v>
          </cell>
          <cell r="M4">
            <v>-24.35</v>
          </cell>
        </row>
        <row r="5">
          <cell r="A5">
            <v>43215</v>
          </cell>
          <cell r="B5">
            <v>2218.8000000000002</v>
          </cell>
          <cell r="C5">
            <v>2240</v>
          </cell>
          <cell r="D5">
            <v>2183.5</v>
          </cell>
          <cell r="E5">
            <v>2208.5</v>
          </cell>
          <cell r="F5">
            <v>2210.1689944134</v>
          </cell>
          <cell r="G5">
            <v>716</v>
          </cell>
          <cell r="H5">
            <v>213</v>
          </cell>
          <cell r="I5">
            <v>1582481</v>
          </cell>
          <cell r="J5">
            <v>407</v>
          </cell>
          <cell r="K5">
            <v>56.84</v>
          </cell>
          <cell r="L5">
            <v>56.5</v>
          </cell>
          <cell r="M5">
            <v>-10.3</v>
          </cell>
        </row>
        <row r="6">
          <cell r="A6">
            <v>43214</v>
          </cell>
          <cell r="B6">
            <v>2233.5500000000002</v>
          </cell>
          <cell r="C6">
            <v>2234</v>
          </cell>
          <cell r="D6">
            <v>2205</v>
          </cell>
          <cell r="E6">
            <v>2210.15</v>
          </cell>
          <cell r="F6">
            <v>2221.6230492196801</v>
          </cell>
          <cell r="G6">
            <v>833</v>
          </cell>
          <cell r="H6">
            <v>181</v>
          </cell>
          <cell r="I6">
            <v>1850612</v>
          </cell>
          <cell r="J6">
            <v>436</v>
          </cell>
          <cell r="K6">
            <v>52.34</v>
          </cell>
          <cell r="L6">
            <v>29</v>
          </cell>
          <cell r="M6">
            <v>-23.4</v>
          </cell>
        </row>
        <row r="7">
          <cell r="A7">
            <v>43213</v>
          </cell>
          <cell r="B7">
            <v>2235</v>
          </cell>
          <cell r="C7">
            <v>2280</v>
          </cell>
          <cell r="D7">
            <v>2226</v>
          </cell>
          <cell r="E7">
            <v>2234.1999999999998</v>
          </cell>
          <cell r="F7">
            <v>2253.13846153846</v>
          </cell>
          <cell r="G7">
            <v>1430</v>
          </cell>
          <cell r="H7">
            <v>380</v>
          </cell>
          <cell r="I7">
            <v>3221988</v>
          </cell>
          <cell r="J7">
            <v>786</v>
          </cell>
          <cell r="K7">
            <v>54.97</v>
          </cell>
          <cell r="L7">
            <v>54</v>
          </cell>
          <cell r="M7">
            <v>-0.8</v>
          </cell>
        </row>
        <row r="8">
          <cell r="A8">
            <v>43210</v>
          </cell>
          <cell r="B8">
            <v>2169</v>
          </cell>
          <cell r="C8">
            <v>2245</v>
          </cell>
          <cell r="D8">
            <v>2160</v>
          </cell>
          <cell r="E8">
            <v>2225.65</v>
          </cell>
          <cell r="F8">
            <v>2207.2374020156699</v>
          </cell>
          <cell r="G8">
            <v>893</v>
          </cell>
          <cell r="H8">
            <v>176</v>
          </cell>
          <cell r="I8">
            <v>1971063</v>
          </cell>
          <cell r="J8">
            <v>446</v>
          </cell>
          <cell r="K8">
            <v>49.94</v>
          </cell>
          <cell r="L8">
            <v>85</v>
          </cell>
          <cell r="M8">
            <v>56.65</v>
          </cell>
        </row>
        <row r="9">
          <cell r="A9">
            <v>43209</v>
          </cell>
          <cell r="B9">
            <v>2160</v>
          </cell>
          <cell r="C9">
            <v>2179.9499999999998</v>
          </cell>
          <cell r="D9">
            <v>2138.6</v>
          </cell>
          <cell r="E9">
            <v>2152.5500000000002</v>
          </cell>
          <cell r="F9">
            <v>2154.0180102915901</v>
          </cell>
          <cell r="G9">
            <v>1166</v>
          </cell>
          <cell r="H9">
            <v>208</v>
          </cell>
          <cell r="I9">
            <v>2511585</v>
          </cell>
          <cell r="J9">
            <v>537</v>
          </cell>
          <cell r="K9">
            <v>46.05</v>
          </cell>
          <cell r="L9">
            <v>41.35</v>
          </cell>
          <cell r="M9">
            <v>-7.45</v>
          </cell>
        </row>
        <row r="10">
          <cell r="A10">
            <v>43208</v>
          </cell>
          <cell r="B10">
            <v>2185.4</v>
          </cell>
          <cell r="C10">
            <v>2192</v>
          </cell>
          <cell r="D10">
            <v>2151.0500000000002</v>
          </cell>
          <cell r="E10">
            <v>2161.0500000000002</v>
          </cell>
          <cell r="F10">
            <v>2173.69686834904</v>
          </cell>
          <cell r="G10">
            <v>3289</v>
          </cell>
          <cell r="H10">
            <v>237</v>
          </cell>
          <cell r="I10">
            <v>7149289</v>
          </cell>
          <cell r="J10">
            <v>765</v>
          </cell>
          <cell r="K10">
            <v>23.26</v>
          </cell>
          <cell r="L10">
            <v>40.950000000000003</v>
          </cell>
          <cell r="M10">
            <v>-24.35</v>
          </cell>
        </row>
        <row r="11">
          <cell r="A11">
            <v>43207</v>
          </cell>
          <cell r="B11">
            <v>2131</v>
          </cell>
          <cell r="C11">
            <v>2189.9499999999998</v>
          </cell>
          <cell r="D11">
            <v>2131</v>
          </cell>
          <cell r="E11">
            <v>2181.5500000000002</v>
          </cell>
          <cell r="F11">
            <v>2168.8914956011699</v>
          </cell>
          <cell r="G11">
            <v>682</v>
          </cell>
          <cell r="H11">
            <v>188</v>
          </cell>
          <cell r="I11">
            <v>1479184</v>
          </cell>
          <cell r="J11">
            <v>316</v>
          </cell>
          <cell r="K11">
            <v>46.33</v>
          </cell>
          <cell r="L11">
            <v>58.95</v>
          </cell>
          <cell r="M11">
            <v>50.55</v>
          </cell>
        </row>
        <row r="12">
          <cell r="A12">
            <v>43206</v>
          </cell>
          <cell r="B12">
            <v>2082.5500000000002</v>
          </cell>
          <cell r="C12">
            <v>2160.0500000000002</v>
          </cell>
          <cell r="D12">
            <v>2080</v>
          </cell>
          <cell r="E12">
            <v>2137.9499999999998</v>
          </cell>
          <cell r="F12">
            <v>2117.18582169709</v>
          </cell>
          <cell r="G12">
            <v>931</v>
          </cell>
          <cell r="H12">
            <v>230</v>
          </cell>
          <cell r="I12">
            <v>1971100</v>
          </cell>
          <cell r="J12">
            <v>561</v>
          </cell>
          <cell r="K12">
            <v>60.26</v>
          </cell>
          <cell r="L12">
            <v>80.05</v>
          </cell>
          <cell r="M12">
            <v>55.4</v>
          </cell>
        </row>
        <row r="13">
          <cell r="A13">
            <v>43203</v>
          </cell>
          <cell r="B13">
            <v>2080.9499999999998</v>
          </cell>
          <cell r="C13">
            <v>2111.25</v>
          </cell>
          <cell r="D13">
            <v>2080.9499999999998</v>
          </cell>
          <cell r="E13">
            <v>2090</v>
          </cell>
          <cell r="F13">
            <v>2094.0859728506698</v>
          </cell>
          <cell r="G13">
            <v>442</v>
          </cell>
          <cell r="H13">
            <v>126</v>
          </cell>
          <cell r="I13">
            <v>925586</v>
          </cell>
          <cell r="J13">
            <v>207</v>
          </cell>
          <cell r="K13">
            <v>46.83</v>
          </cell>
          <cell r="L13">
            <v>30.3</v>
          </cell>
          <cell r="M13">
            <v>9.0500000000000007</v>
          </cell>
        </row>
        <row r="14">
          <cell r="A14">
            <v>43202</v>
          </cell>
          <cell r="B14">
            <v>2100</v>
          </cell>
          <cell r="C14">
            <v>2114.9499999999998</v>
          </cell>
          <cell r="D14">
            <v>2087.5</v>
          </cell>
          <cell r="E14">
            <v>2100</v>
          </cell>
          <cell r="F14">
            <v>2099.8698010849898</v>
          </cell>
          <cell r="G14">
            <v>1106</v>
          </cell>
          <cell r="H14">
            <v>165</v>
          </cell>
          <cell r="I14">
            <v>2322456</v>
          </cell>
          <cell r="J14">
            <v>619</v>
          </cell>
          <cell r="K14">
            <v>55.97</v>
          </cell>
          <cell r="L14">
            <v>27.45</v>
          </cell>
          <cell r="M14">
            <v>0</v>
          </cell>
        </row>
        <row r="15">
          <cell r="A15">
            <v>43201</v>
          </cell>
          <cell r="B15">
            <v>2124.6</v>
          </cell>
          <cell r="C15">
            <v>2124.6</v>
          </cell>
          <cell r="D15">
            <v>2091.1</v>
          </cell>
          <cell r="E15">
            <v>2096.9</v>
          </cell>
          <cell r="F15">
            <v>2105.0122511485401</v>
          </cell>
          <cell r="G15">
            <v>653</v>
          </cell>
          <cell r="H15">
            <v>130</v>
          </cell>
          <cell r="I15">
            <v>1374573</v>
          </cell>
          <cell r="J15">
            <v>310</v>
          </cell>
          <cell r="K15">
            <v>47.47</v>
          </cell>
          <cell r="L15">
            <v>33.5</v>
          </cell>
          <cell r="M15">
            <v>-27.7</v>
          </cell>
        </row>
        <row r="16">
          <cell r="A16">
            <v>43200</v>
          </cell>
          <cell r="B16">
            <v>2128.6</v>
          </cell>
          <cell r="C16">
            <v>2139.4499999999998</v>
          </cell>
          <cell r="D16">
            <v>2110.25</v>
          </cell>
          <cell r="E16">
            <v>2121.75</v>
          </cell>
          <cell r="F16">
            <v>2123.47826086956</v>
          </cell>
          <cell r="G16">
            <v>506</v>
          </cell>
          <cell r="H16">
            <v>114</v>
          </cell>
          <cell r="I16">
            <v>1074480</v>
          </cell>
          <cell r="J16">
            <v>328</v>
          </cell>
          <cell r="K16">
            <v>64.819999999999993</v>
          </cell>
          <cell r="L16">
            <v>29.2</v>
          </cell>
          <cell r="M16">
            <v>-6.85</v>
          </cell>
        </row>
        <row r="17">
          <cell r="A17">
            <v>43199</v>
          </cell>
          <cell r="B17">
            <v>2130.9</v>
          </cell>
          <cell r="C17">
            <v>2140</v>
          </cell>
          <cell r="D17">
            <v>2115.5</v>
          </cell>
          <cell r="E17">
            <v>2134.0500000000002</v>
          </cell>
          <cell r="F17">
            <v>2128.88428324697</v>
          </cell>
          <cell r="G17">
            <v>579</v>
          </cell>
          <cell r="H17">
            <v>79</v>
          </cell>
          <cell r="I17">
            <v>1232624</v>
          </cell>
          <cell r="J17">
            <v>433</v>
          </cell>
          <cell r="K17">
            <v>74.78</v>
          </cell>
          <cell r="L17">
            <v>24.5</v>
          </cell>
          <cell r="M17">
            <v>3.15</v>
          </cell>
        </row>
        <row r="18">
          <cell r="A18">
            <v>43196</v>
          </cell>
          <cell r="B18">
            <v>2172</v>
          </cell>
          <cell r="C18">
            <v>2184.8000000000002</v>
          </cell>
          <cell r="D18">
            <v>2120</v>
          </cell>
          <cell r="E18">
            <v>2146.1999999999998</v>
          </cell>
          <cell r="F18">
            <v>2152.4324324324298</v>
          </cell>
          <cell r="G18">
            <v>444</v>
          </cell>
          <cell r="H18">
            <v>171</v>
          </cell>
          <cell r="I18">
            <v>955680</v>
          </cell>
          <cell r="J18">
            <v>261</v>
          </cell>
          <cell r="K18">
            <v>58.78</v>
          </cell>
          <cell r="L18">
            <v>64.8</v>
          </cell>
          <cell r="M18">
            <v>-25.8</v>
          </cell>
        </row>
        <row r="19">
          <cell r="A19">
            <v>43195</v>
          </cell>
          <cell r="B19">
            <v>2184.5</v>
          </cell>
          <cell r="C19">
            <v>2189.1999999999998</v>
          </cell>
          <cell r="D19">
            <v>2165</v>
          </cell>
          <cell r="E19">
            <v>2172.8000000000002</v>
          </cell>
          <cell r="F19">
            <v>2174.3167701863299</v>
          </cell>
          <cell r="G19">
            <v>483</v>
          </cell>
          <cell r="H19">
            <v>87</v>
          </cell>
          <cell r="I19">
            <v>1050195</v>
          </cell>
          <cell r="J19">
            <v>261</v>
          </cell>
          <cell r="K19">
            <v>54.04</v>
          </cell>
          <cell r="L19">
            <v>24.2</v>
          </cell>
          <cell r="M19">
            <v>-11.7</v>
          </cell>
        </row>
        <row r="20">
          <cell r="A20">
            <v>43194</v>
          </cell>
          <cell r="B20">
            <v>2201.9499999999998</v>
          </cell>
          <cell r="C20">
            <v>2201.9499999999998</v>
          </cell>
          <cell r="D20">
            <v>2165</v>
          </cell>
          <cell r="E20">
            <v>2174.9499999999998</v>
          </cell>
          <cell r="F20">
            <v>2179.9148580968199</v>
          </cell>
          <cell r="G20">
            <v>3594</v>
          </cell>
          <cell r="H20">
            <v>93</v>
          </cell>
          <cell r="I20">
            <v>7834614</v>
          </cell>
          <cell r="J20">
            <v>3456</v>
          </cell>
          <cell r="K20">
            <v>96.16</v>
          </cell>
          <cell r="L20">
            <v>36.950000000000003</v>
          </cell>
          <cell r="M20">
            <v>-27</v>
          </cell>
        </row>
        <row r="21">
          <cell r="A21">
            <v>43193</v>
          </cell>
          <cell r="B21">
            <v>2192.6</v>
          </cell>
          <cell r="C21">
            <v>2200.3000000000002</v>
          </cell>
          <cell r="D21">
            <v>2170</v>
          </cell>
          <cell r="E21">
            <v>2183.1999999999998</v>
          </cell>
          <cell r="F21">
            <v>2179.7426900584701</v>
          </cell>
          <cell r="G21">
            <v>1368</v>
          </cell>
          <cell r="H21">
            <v>214</v>
          </cell>
          <cell r="I21">
            <v>2981888</v>
          </cell>
          <cell r="J21">
            <v>614</v>
          </cell>
          <cell r="K21">
            <v>44.88</v>
          </cell>
          <cell r="L21">
            <v>30.3</v>
          </cell>
          <cell r="M21">
            <v>-9.4</v>
          </cell>
        </row>
        <row r="22">
          <cell r="A22">
            <v>43192</v>
          </cell>
          <cell r="B22">
            <v>2167.1</v>
          </cell>
          <cell r="C22">
            <v>2220</v>
          </cell>
          <cell r="D22">
            <v>2146.9</v>
          </cell>
          <cell r="E22">
            <v>2198.0500000000002</v>
          </cell>
          <cell r="F22">
            <v>2179.4480151228699</v>
          </cell>
          <cell r="G22">
            <v>529</v>
          </cell>
          <cell r="H22">
            <v>158</v>
          </cell>
          <cell r="I22">
            <v>1152928</v>
          </cell>
          <cell r="J22">
            <v>316</v>
          </cell>
          <cell r="K22">
            <v>59.74</v>
          </cell>
          <cell r="L22">
            <v>73.099999999999994</v>
          </cell>
          <cell r="M22">
            <v>30.95</v>
          </cell>
        </row>
        <row r="23">
          <cell r="A23">
            <v>43187</v>
          </cell>
          <cell r="B23">
            <v>2148</v>
          </cell>
          <cell r="C23">
            <v>2205</v>
          </cell>
          <cell r="D23">
            <v>2131.65</v>
          </cell>
          <cell r="E23">
            <v>2185.35</v>
          </cell>
          <cell r="F23">
            <v>2171.1566125290001</v>
          </cell>
          <cell r="G23">
            <v>862</v>
          </cell>
          <cell r="H23">
            <v>181</v>
          </cell>
          <cell r="I23">
            <v>1871537</v>
          </cell>
          <cell r="J23">
            <v>328</v>
          </cell>
          <cell r="K23">
            <v>38.049999999999997</v>
          </cell>
          <cell r="L23">
            <v>73.349999999999994</v>
          </cell>
          <cell r="M23">
            <v>37.35</v>
          </cell>
        </row>
        <row r="24">
          <cell r="A24">
            <v>43186</v>
          </cell>
          <cell r="B24">
            <v>2105</v>
          </cell>
          <cell r="C24">
            <v>2191</v>
          </cell>
          <cell r="D24">
            <v>2080</v>
          </cell>
          <cell r="E24">
            <v>2142.85</v>
          </cell>
          <cell r="F24">
            <v>2116.18659076533</v>
          </cell>
          <cell r="G24">
            <v>1581</v>
          </cell>
          <cell r="H24">
            <v>322</v>
          </cell>
          <cell r="I24">
            <v>3345691</v>
          </cell>
          <cell r="J24">
            <v>625</v>
          </cell>
          <cell r="K24">
            <v>39.53</v>
          </cell>
          <cell r="L24">
            <v>111</v>
          </cell>
          <cell r="M24">
            <v>37.85</v>
          </cell>
        </row>
        <row r="25">
          <cell r="A25">
            <v>43185</v>
          </cell>
          <cell r="B25">
            <v>2074.9499999999998</v>
          </cell>
          <cell r="C25">
            <v>2120</v>
          </cell>
          <cell r="D25">
            <v>2055</v>
          </cell>
          <cell r="E25">
            <v>2105.9</v>
          </cell>
          <cell r="F25">
            <v>2082.2442040185401</v>
          </cell>
          <cell r="G25">
            <v>1294</v>
          </cell>
          <cell r="H25">
            <v>379</v>
          </cell>
          <cell r="I25">
            <v>2694424</v>
          </cell>
          <cell r="J25">
            <v>786</v>
          </cell>
          <cell r="K25">
            <v>60.74</v>
          </cell>
          <cell r="L25">
            <v>65</v>
          </cell>
          <cell r="M25">
            <v>30.95</v>
          </cell>
        </row>
        <row r="26">
          <cell r="A26">
            <v>43182</v>
          </cell>
          <cell r="B26">
            <v>2079.1</v>
          </cell>
          <cell r="C26">
            <v>2090.0500000000002</v>
          </cell>
          <cell r="D26">
            <v>2050.6</v>
          </cell>
          <cell r="E26">
            <v>2078.4499999999998</v>
          </cell>
          <cell r="F26">
            <v>2070.7597427166002</v>
          </cell>
          <cell r="G26">
            <v>2643</v>
          </cell>
          <cell r="H26">
            <v>234</v>
          </cell>
          <cell r="I26">
            <v>5473018</v>
          </cell>
          <cell r="J26">
            <v>1917</v>
          </cell>
          <cell r="K26">
            <v>72.53</v>
          </cell>
          <cell r="L26">
            <v>39.450000000000003</v>
          </cell>
          <cell r="M26">
            <v>-0.65</v>
          </cell>
        </row>
        <row r="27">
          <cell r="A27">
            <v>43181</v>
          </cell>
          <cell r="B27">
            <v>2096.5500000000002</v>
          </cell>
          <cell r="C27">
            <v>2126</v>
          </cell>
          <cell r="D27">
            <v>2069.85</v>
          </cell>
          <cell r="E27">
            <v>2104.9499999999998</v>
          </cell>
          <cell r="F27">
            <v>2091.6682226211801</v>
          </cell>
          <cell r="G27">
            <v>2785</v>
          </cell>
          <cell r="H27">
            <v>325</v>
          </cell>
          <cell r="I27">
            <v>5825296</v>
          </cell>
          <cell r="J27">
            <v>1820</v>
          </cell>
          <cell r="K27">
            <v>65.349999999999994</v>
          </cell>
          <cell r="L27">
            <v>56.15</v>
          </cell>
          <cell r="M27">
            <v>8.4</v>
          </cell>
        </row>
        <row r="28">
          <cell r="A28">
            <v>43180</v>
          </cell>
          <cell r="B28">
            <v>2121.9499999999998</v>
          </cell>
          <cell r="C28">
            <v>2139.5</v>
          </cell>
          <cell r="D28">
            <v>2097.0500000000002</v>
          </cell>
          <cell r="E28">
            <v>2103.0500000000002</v>
          </cell>
          <cell r="F28">
            <v>2115.9690402476699</v>
          </cell>
          <cell r="G28">
            <v>1938</v>
          </cell>
          <cell r="H28">
            <v>283</v>
          </cell>
          <cell r="I28">
            <v>4100748</v>
          </cell>
          <cell r="J28">
            <v>1053</v>
          </cell>
          <cell r="K28">
            <v>54.33</v>
          </cell>
          <cell r="L28">
            <v>42.45</v>
          </cell>
          <cell r="M28">
            <v>-18.899999999999999</v>
          </cell>
        </row>
        <row r="29">
          <cell r="A29">
            <v>43179</v>
          </cell>
          <cell r="B29">
            <v>2148</v>
          </cell>
          <cell r="C29">
            <v>2161</v>
          </cell>
          <cell r="D29">
            <v>2115.5</v>
          </cell>
          <cell r="E29">
            <v>2120.8000000000002</v>
          </cell>
          <cell r="F29">
            <v>2135.32339089481</v>
          </cell>
          <cell r="G29">
            <v>637</v>
          </cell>
          <cell r="H29">
            <v>115</v>
          </cell>
          <cell r="I29">
            <v>1360201</v>
          </cell>
          <cell r="J29">
            <v>368</v>
          </cell>
          <cell r="K29">
            <v>57.77</v>
          </cell>
          <cell r="L29">
            <v>45.5</v>
          </cell>
          <cell r="M29">
            <v>-27.2</v>
          </cell>
        </row>
        <row r="30">
          <cell r="A30">
            <v>43178</v>
          </cell>
          <cell r="B30">
            <v>2150</v>
          </cell>
          <cell r="C30">
            <v>2173.3000000000002</v>
          </cell>
          <cell r="D30">
            <v>2118.0500000000002</v>
          </cell>
          <cell r="E30">
            <v>2135.85</v>
          </cell>
          <cell r="F30">
            <v>2132.6625310173599</v>
          </cell>
          <cell r="G30">
            <v>806</v>
          </cell>
          <cell r="H30">
            <v>157</v>
          </cell>
          <cell r="I30">
            <v>1718926</v>
          </cell>
          <cell r="J30">
            <v>443</v>
          </cell>
          <cell r="K30">
            <v>54.96</v>
          </cell>
          <cell r="L30">
            <v>55.25</v>
          </cell>
          <cell r="M30">
            <v>-14.15</v>
          </cell>
        </row>
        <row r="31">
          <cell r="A31">
            <v>43175</v>
          </cell>
          <cell r="B31">
            <v>2176</v>
          </cell>
          <cell r="C31">
            <v>2184</v>
          </cell>
          <cell r="D31">
            <v>2110.1999999999998</v>
          </cell>
          <cell r="E31">
            <v>2140.85</v>
          </cell>
          <cell r="F31">
            <v>2162.5415345592801</v>
          </cell>
          <cell r="G31">
            <v>1577</v>
          </cell>
          <cell r="H31">
            <v>161</v>
          </cell>
          <cell r="I31">
            <v>3410328</v>
          </cell>
          <cell r="J31">
            <v>1272</v>
          </cell>
          <cell r="K31">
            <v>80.66</v>
          </cell>
          <cell r="L31">
            <v>73.8</v>
          </cell>
          <cell r="M31">
            <v>-35.15</v>
          </cell>
        </row>
        <row r="32">
          <cell r="A32">
            <v>43174</v>
          </cell>
          <cell r="B32">
            <v>2181.65</v>
          </cell>
          <cell r="C32">
            <v>2197.5</v>
          </cell>
          <cell r="D32">
            <v>2166.15</v>
          </cell>
          <cell r="E32">
            <v>2183.65</v>
          </cell>
          <cell r="F32">
            <v>2188.0327380952299</v>
          </cell>
          <cell r="G32">
            <v>336</v>
          </cell>
          <cell r="H32">
            <v>48</v>
          </cell>
          <cell r="I32">
            <v>735179</v>
          </cell>
          <cell r="J32">
            <v>224</v>
          </cell>
          <cell r="K32">
            <v>66.67</v>
          </cell>
          <cell r="L32">
            <v>31.35</v>
          </cell>
          <cell r="M32">
            <v>2</v>
          </cell>
        </row>
        <row r="33">
          <cell r="A33">
            <v>43173</v>
          </cell>
          <cell r="B33">
            <v>2190</v>
          </cell>
          <cell r="C33">
            <v>2198.5</v>
          </cell>
          <cell r="D33">
            <v>2170.0500000000002</v>
          </cell>
          <cell r="E33">
            <v>2186.25</v>
          </cell>
          <cell r="F33">
            <v>2182.05805084745</v>
          </cell>
          <cell r="G33">
            <v>2360</v>
          </cell>
          <cell r="H33">
            <v>124</v>
          </cell>
          <cell r="I33">
            <v>5149657</v>
          </cell>
          <cell r="J33">
            <v>561</v>
          </cell>
          <cell r="K33">
            <v>23.77</v>
          </cell>
          <cell r="L33">
            <v>28.45</v>
          </cell>
          <cell r="M33">
            <v>-3.75</v>
          </cell>
        </row>
        <row r="34">
          <cell r="A34">
            <v>43172</v>
          </cell>
          <cell r="B34">
            <v>2188.5</v>
          </cell>
          <cell r="C34">
            <v>2195</v>
          </cell>
          <cell r="D34">
            <v>2170</v>
          </cell>
          <cell r="E34">
            <v>2176.6999999999998</v>
          </cell>
          <cell r="F34">
            <v>2186.9574210453102</v>
          </cell>
          <cell r="G34">
            <v>50377</v>
          </cell>
          <cell r="H34">
            <v>103</v>
          </cell>
          <cell r="I34">
            <v>110172354</v>
          </cell>
          <cell r="J34">
            <v>50161</v>
          </cell>
          <cell r="K34">
            <v>99.57</v>
          </cell>
          <cell r="L34">
            <v>25</v>
          </cell>
          <cell r="M34">
            <v>-11.8</v>
          </cell>
        </row>
        <row r="35">
          <cell r="A35">
            <v>43171</v>
          </cell>
          <cell r="B35">
            <v>2186.4499999999998</v>
          </cell>
          <cell r="C35">
            <v>2200</v>
          </cell>
          <cell r="D35">
            <v>2175.4</v>
          </cell>
          <cell r="E35">
            <v>2188.4</v>
          </cell>
          <cell r="F35">
            <v>2185.0162523900499</v>
          </cell>
          <cell r="G35">
            <v>1046</v>
          </cell>
          <cell r="H35">
            <v>142</v>
          </cell>
          <cell r="I35">
            <v>2285527</v>
          </cell>
          <cell r="J35">
            <v>523</v>
          </cell>
          <cell r="K35">
            <v>50</v>
          </cell>
          <cell r="L35">
            <v>24.6</v>
          </cell>
          <cell r="M35">
            <v>1.95</v>
          </cell>
        </row>
        <row r="36">
          <cell r="A36">
            <v>43168</v>
          </cell>
          <cell r="B36">
            <v>2195.4499999999998</v>
          </cell>
          <cell r="C36">
            <v>2200</v>
          </cell>
          <cell r="D36">
            <v>2168.1999999999998</v>
          </cell>
          <cell r="E36">
            <v>2193.75</v>
          </cell>
          <cell r="F36">
            <v>2189.4396200814099</v>
          </cell>
          <cell r="G36">
            <v>737</v>
          </cell>
          <cell r="H36">
            <v>146</v>
          </cell>
          <cell r="I36">
            <v>1613617</v>
          </cell>
          <cell r="J36">
            <v>421</v>
          </cell>
          <cell r="K36">
            <v>57.12</v>
          </cell>
          <cell r="L36">
            <v>31.8</v>
          </cell>
          <cell r="M36">
            <v>-1.7</v>
          </cell>
        </row>
        <row r="37">
          <cell r="A37">
            <v>43167</v>
          </cell>
          <cell r="B37">
            <v>2180</v>
          </cell>
          <cell r="C37">
            <v>2198.8000000000002</v>
          </cell>
          <cell r="D37">
            <v>2150.1999999999998</v>
          </cell>
          <cell r="E37">
            <v>2183.0500000000002</v>
          </cell>
          <cell r="F37">
            <v>2179.3022064617799</v>
          </cell>
          <cell r="G37">
            <v>2538</v>
          </cell>
          <cell r="H37">
            <v>341</v>
          </cell>
          <cell r="I37">
            <v>5531069</v>
          </cell>
          <cell r="J37">
            <v>1330</v>
          </cell>
          <cell r="K37">
            <v>52.4</v>
          </cell>
          <cell r="L37">
            <v>48.6</v>
          </cell>
          <cell r="M37">
            <v>3.05</v>
          </cell>
        </row>
        <row r="38">
          <cell r="A38">
            <v>43166</v>
          </cell>
          <cell r="B38">
            <v>2181.4499999999998</v>
          </cell>
          <cell r="C38">
            <v>2196.9</v>
          </cell>
          <cell r="D38">
            <v>2162.9499999999998</v>
          </cell>
          <cell r="E38">
            <v>2183.65</v>
          </cell>
          <cell r="F38">
            <v>2184.4012605041999</v>
          </cell>
          <cell r="G38">
            <v>952</v>
          </cell>
          <cell r="H38">
            <v>213</v>
          </cell>
          <cell r="I38">
            <v>2079550</v>
          </cell>
          <cell r="J38">
            <v>510</v>
          </cell>
          <cell r="K38">
            <v>53.57</v>
          </cell>
          <cell r="L38">
            <v>33.950000000000003</v>
          </cell>
          <cell r="M38">
            <v>2.2000000000000002</v>
          </cell>
        </row>
        <row r="39">
          <cell r="A39">
            <v>43165</v>
          </cell>
          <cell r="B39">
            <v>2225</v>
          </cell>
          <cell r="C39">
            <v>2225</v>
          </cell>
          <cell r="D39">
            <v>2171</v>
          </cell>
          <cell r="E39">
            <v>2176.6</v>
          </cell>
          <cell r="F39">
            <v>2183.58510638297</v>
          </cell>
          <cell r="G39">
            <v>1410</v>
          </cell>
          <cell r="H39">
            <v>209</v>
          </cell>
          <cell r="I39">
            <v>3078855</v>
          </cell>
          <cell r="J39">
            <v>888</v>
          </cell>
          <cell r="K39">
            <v>62.98</v>
          </cell>
          <cell r="L39">
            <v>54</v>
          </cell>
          <cell r="M39">
            <v>-48.4</v>
          </cell>
        </row>
        <row r="40">
          <cell r="A40">
            <v>43164</v>
          </cell>
          <cell r="B40">
            <v>2270.85</v>
          </cell>
          <cell r="C40">
            <v>2270.85</v>
          </cell>
          <cell r="D40">
            <v>2209.6999999999998</v>
          </cell>
          <cell r="E40">
            <v>2222.6</v>
          </cell>
          <cell r="F40">
            <v>2235.5111751982599</v>
          </cell>
          <cell r="G40">
            <v>1387</v>
          </cell>
          <cell r="H40">
            <v>176</v>
          </cell>
          <cell r="I40">
            <v>3100654</v>
          </cell>
          <cell r="J40">
            <v>935</v>
          </cell>
          <cell r="K40">
            <v>67.41</v>
          </cell>
          <cell r="L40">
            <v>61.15</v>
          </cell>
          <cell r="M40">
            <v>-48.25</v>
          </cell>
        </row>
        <row r="41">
          <cell r="A41">
            <v>43160</v>
          </cell>
          <cell r="B41">
            <v>2266</v>
          </cell>
          <cell r="C41">
            <v>2317.5</v>
          </cell>
          <cell r="D41">
            <v>2250.6</v>
          </cell>
          <cell r="E41">
            <v>2274.65</v>
          </cell>
          <cell r="F41">
            <v>2283.64189794091</v>
          </cell>
          <cell r="G41">
            <v>1117</v>
          </cell>
          <cell r="H41">
            <v>242</v>
          </cell>
          <cell r="I41">
            <v>2550828</v>
          </cell>
          <cell r="J41">
            <v>461</v>
          </cell>
          <cell r="K41">
            <v>41.27</v>
          </cell>
          <cell r="L41">
            <v>66.900000000000006</v>
          </cell>
          <cell r="M41">
            <v>8.65</v>
          </cell>
        </row>
        <row r="42">
          <cell r="A42">
            <v>43159</v>
          </cell>
          <cell r="B42">
            <v>2267</v>
          </cell>
          <cell r="C42">
            <v>2279.9499999999998</v>
          </cell>
          <cell r="D42">
            <v>2257.5</v>
          </cell>
          <cell r="E42">
            <v>2268.0500000000002</v>
          </cell>
          <cell r="F42">
            <v>2266.0860058308999</v>
          </cell>
          <cell r="G42">
            <v>686</v>
          </cell>
          <cell r="H42">
            <v>142</v>
          </cell>
          <cell r="I42">
            <v>1554535</v>
          </cell>
          <cell r="J42">
            <v>279</v>
          </cell>
          <cell r="K42">
            <v>40.67</v>
          </cell>
          <cell r="L42">
            <v>22.45</v>
          </cell>
          <cell r="M42">
            <v>1.05</v>
          </cell>
        </row>
        <row r="43">
          <cell r="A43">
            <v>43158</v>
          </cell>
          <cell r="B43">
            <v>2284</v>
          </cell>
          <cell r="C43">
            <v>2284</v>
          </cell>
          <cell r="D43">
            <v>2263</v>
          </cell>
          <cell r="E43">
            <v>2269</v>
          </cell>
          <cell r="F43">
            <v>2269.8061767838099</v>
          </cell>
          <cell r="G43">
            <v>1878</v>
          </cell>
          <cell r="H43">
            <v>153</v>
          </cell>
          <cell r="I43">
            <v>4262696</v>
          </cell>
          <cell r="J43">
            <v>1532</v>
          </cell>
          <cell r="K43">
            <v>81.58</v>
          </cell>
          <cell r="L43">
            <v>21</v>
          </cell>
          <cell r="M43">
            <v>-15</v>
          </cell>
        </row>
        <row r="44">
          <cell r="A44">
            <v>43157</v>
          </cell>
          <cell r="B44">
            <v>2336.9499999999998</v>
          </cell>
          <cell r="C44">
            <v>2336.9499999999998</v>
          </cell>
          <cell r="D44">
            <v>2265</v>
          </cell>
          <cell r="E44">
            <v>2285.8000000000002</v>
          </cell>
          <cell r="F44">
            <v>2284.4749620637299</v>
          </cell>
          <cell r="G44">
            <v>659</v>
          </cell>
          <cell r="H44">
            <v>149</v>
          </cell>
          <cell r="I44">
            <v>1505469</v>
          </cell>
          <cell r="J44">
            <v>363</v>
          </cell>
          <cell r="K44">
            <v>55.08</v>
          </cell>
          <cell r="L44">
            <v>71.95</v>
          </cell>
          <cell r="M44">
            <v>-51.15</v>
          </cell>
        </row>
        <row r="45">
          <cell r="A45">
            <v>43154</v>
          </cell>
          <cell r="B45">
            <v>2283.4499999999998</v>
          </cell>
          <cell r="C45">
            <v>2312.5</v>
          </cell>
          <cell r="D45">
            <v>2269.1999999999998</v>
          </cell>
          <cell r="E45">
            <v>2299.75</v>
          </cell>
          <cell r="F45">
            <v>2289.6638198757701</v>
          </cell>
          <cell r="G45">
            <v>1288</v>
          </cell>
          <cell r="H45">
            <v>190</v>
          </cell>
          <cell r="I45">
            <v>2949087</v>
          </cell>
          <cell r="J45">
            <v>748</v>
          </cell>
          <cell r="K45">
            <v>58.07</v>
          </cell>
          <cell r="L45">
            <v>43.3</v>
          </cell>
          <cell r="M45">
            <v>16.3</v>
          </cell>
        </row>
        <row r="46">
          <cell r="A46">
            <v>43153</v>
          </cell>
          <cell r="B46">
            <v>2251</v>
          </cell>
          <cell r="C46">
            <v>2300</v>
          </cell>
          <cell r="D46">
            <v>2251</v>
          </cell>
          <cell r="E46">
            <v>2270.6999999999998</v>
          </cell>
          <cell r="F46">
            <v>2266.0594844679399</v>
          </cell>
          <cell r="G46">
            <v>1513</v>
          </cell>
          <cell r="H46">
            <v>254</v>
          </cell>
          <cell r="I46">
            <v>3428548</v>
          </cell>
          <cell r="J46">
            <v>723</v>
          </cell>
          <cell r="K46">
            <v>47.79</v>
          </cell>
          <cell r="L46">
            <v>49</v>
          </cell>
          <cell r="M46">
            <v>19.7</v>
          </cell>
        </row>
        <row r="47">
          <cell r="A47">
            <v>43152</v>
          </cell>
          <cell r="B47">
            <v>2304.3000000000002</v>
          </cell>
          <cell r="C47">
            <v>2304.5</v>
          </cell>
          <cell r="D47">
            <v>2265</v>
          </cell>
          <cell r="E47">
            <v>2285.0500000000002</v>
          </cell>
          <cell r="F47">
            <v>2279.1954128440302</v>
          </cell>
          <cell r="G47">
            <v>1090</v>
          </cell>
          <cell r="H47">
            <v>174</v>
          </cell>
          <cell r="I47">
            <v>2484323</v>
          </cell>
          <cell r="J47">
            <v>489</v>
          </cell>
          <cell r="K47">
            <v>44.86</v>
          </cell>
          <cell r="L47">
            <v>39.5</v>
          </cell>
          <cell r="M47">
            <v>-19.25</v>
          </cell>
        </row>
        <row r="48">
          <cell r="A48">
            <v>43151</v>
          </cell>
          <cell r="B48">
            <v>2303.25</v>
          </cell>
          <cell r="C48">
            <v>2310</v>
          </cell>
          <cell r="D48">
            <v>2268.65</v>
          </cell>
          <cell r="E48">
            <v>2299.5</v>
          </cell>
          <cell r="F48">
            <v>2288.77336814621</v>
          </cell>
          <cell r="G48">
            <v>1915</v>
          </cell>
          <cell r="H48">
            <v>151</v>
          </cell>
          <cell r="I48">
            <v>4383001</v>
          </cell>
          <cell r="J48">
            <v>751</v>
          </cell>
          <cell r="K48">
            <v>39.22</v>
          </cell>
          <cell r="L48">
            <v>41.35</v>
          </cell>
          <cell r="M48">
            <v>-3.75</v>
          </cell>
        </row>
        <row r="49">
          <cell r="A49">
            <v>43150</v>
          </cell>
          <cell r="B49">
            <v>2320</v>
          </cell>
          <cell r="C49">
            <v>2322.75</v>
          </cell>
          <cell r="D49">
            <v>2268</v>
          </cell>
          <cell r="E49">
            <v>2281.3000000000002</v>
          </cell>
          <cell r="F49">
            <v>2289.0233502537999</v>
          </cell>
          <cell r="G49">
            <v>1970</v>
          </cell>
          <cell r="H49">
            <v>295</v>
          </cell>
          <cell r="I49">
            <v>4509376</v>
          </cell>
          <cell r="J49">
            <v>553</v>
          </cell>
          <cell r="K49">
            <v>28.07</v>
          </cell>
          <cell r="L49">
            <v>54.75</v>
          </cell>
          <cell r="M49">
            <v>-38.700000000000003</v>
          </cell>
        </row>
        <row r="50">
          <cell r="A50">
            <v>43147</v>
          </cell>
          <cell r="B50">
            <v>2300.5</v>
          </cell>
          <cell r="C50">
            <v>2343.3000000000002</v>
          </cell>
          <cell r="D50">
            <v>2250</v>
          </cell>
          <cell r="E50">
            <v>2310.1999999999998</v>
          </cell>
          <cell r="F50">
            <v>2287.9763733018299</v>
          </cell>
          <cell r="G50">
            <v>3386</v>
          </cell>
          <cell r="H50">
            <v>331</v>
          </cell>
          <cell r="I50">
            <v>7747088</v>
          </cell>
          <cell r="J50">
            <v>664</v>
          </cell>
          <cell r="K50">
            <v>19.61</v>
          </cell>
          <cell r="L50">
            <v>93.3</v>
          </cell>
          <cell r="M50">
            <v>9.6999999999999993</v>
          </cell>
        </row>
        <row r="51">
          <cell r="A51">
            <v>43146</v>
          </cell>
          <cell r="B51">
            <v>2310.9</v>
          </cell>
          <cell r="C51">
            <v>2355</v>
          </cell>
          <cell r="D51">
            <v>2301.0500000000002</v>
          </cell>
          <cell r="E51">
            <v>2311.85</v>
          </cell>
          <cell r="F51">
            <v>2324.9123767798401</v>
          </cell>
          <cell r="G51">
            <v>913</v>
          </cell>
          <cell r="H51">
            <v>211</v>
          </cell>
          <cell r="I51">
            <v>2122645</v>
          </cell>
          <cell r="J51">
            <v>325</v>
          </cell>
          <cell r="K51">
            <v>35.6</v>
          </cell>
          <cell r="L51">
            <v>53.95</v>
          </cell>
          <cell r="M51">
            <v>0.95</v>
          </cell>
        </row>
        <row r="52">
          <cell r="A52">
            <v>43145</v>
          </cell>
          <cell r="B52">
            <v>2300.1</v>
          </cell>
          <cell r="C52">
            <v>2358.9</v>
          </cell>
          <cell r="D52">
            <v>2300.1</v>
          </cell>
          <cell r="E52">
            <v>2321.4</v>
          </cell>
          <cell r="F52">
            <v>2336.6896221903298</v>
          </cell>
          <cell r="G52">
            <v>2091</v>
          </cell>
          <cell r="H52">
            <v>335</v>
          </cell>
          <cell r="I52">
            <v>4886018</v>
          </cell>
          <cell r="J52">
            <v>870</v>
          </cell>
          <cell r="K52">
            <v>41.61</v>
          </cell>
          <cell r="L52">
            <v>58.8</v>
          </cell>
          <cell r="M52">
            <v>21.3</v>
          </cell>
        </row>
        <row r="53">
          <cell r="A53">
            <v>43143</v>
          </cell>
          <cell r="B53">
            <v>2300</v>
          </cell>
          <cell r="C53">
            <v>2330.4</v>
          </cell>
          <cell r="D53">
            <v>2300</v>
          </cell>
          <cell r="E53">
            <v>2316.9</v>
          </cell>
          <cell r="F53">
            <v>2317.4820065430699</v>
          </cell>
          <cell r="G53">
            <v>1834</v>
          </cell>
          <cell r="H53">
            <v>372</v>
          </cell>
          <cell r="I53">
            <v>4250262</v>
          </cell>
          <cell r="J53">
            <v>1090</v>
          </cell>
          <cell r="K53">
            <v>59.43</v>
          </cell>
          <cell r="L53">
            <v>30.4</v>
          </cell>
          <cell r="M53">
            <v>16.899999999999999</v>
          </cell>
        </row>
        <row r="54">
          <cell r="A54">
            <v>43140</v>
          </cell>
          <cell r="B54">
            <v>2240</v>
          </cell>
          <cell r="C54">
            <v>2319.25</v>
          </cell>
          <cell r="D54">
            <v>2221.0500000000002</v>
          </cell>
          <cell r="E54">
            <v>2308.9</v>
          </cell>
          <cell r="F54">
            <v>2286.5405878236502</v>
          </cell>
          <cell r="G54">
            <v>2858</v>
          </cell>
          <cell r="H54">
            <v>434</v>
          </cell>
          <cell r="I54">
            <v>6534933</v>
          </cell>
          <cell r="J54">
            <v>1313</v>
          </cell>
          <cell r="K54">
            <v>45.94</v>
          </cell>
          <cell r="L54">
            <v>98.2</v>
          </cell>
          <cell r="M54">
            <v>68.900000000000006</v>
          </cell>
        </row>
        <row r="55">
          <cell r="A55">
            <v>43139</v>
          </cell>
          <cell r="B55">
            <v>2300.0500000000002</v>
          </cell>
          <cell r="C55">
            <v>2355</v>
          </cell>
          <cell r="D55">
            <v>2257</v>
          </cell>
          <cell r="E55">
            <v>2266.1999999999998</v>
          </cell>
          <cell r="F55">
            <v>2303.7383501259401</v>
          </cell>
          <cell r="G55">
            <v>3176</v>
          </cell>
          <cell r="H55">
            <v>595</v>
          </cell>
          <cell r="I55">
            <v>7316673</v>
          </cell>
          <cell r="J55">
            <v>1341</v>
          </cell>
          <cell r="K55">
            <v>42.22</v>
          </cell>
          <cell r="L55">
            <v>98</v>
          </cell>
          <cell r="M55">
            <v>-33.85</v>
          </cell>
        </row>
        <row r="56">
          <cell r="A56">
            <v>43138</v>
          </cell>
          <cell r="B56">
            <v>2205.15</v>
          </cell>
          <cell r="C56">
            <v>2324</v>
          </cell>
          <cell r="D56">
            <v>2187.9</v>
          </cell>
          <cell r="E56">
            <v>2281.8000000000002</v>
          </cell>
          <cell r="F56">
            <v>2279.0028602860202</v>
          </cell>
          <cell r="G56">
            <v>4545</v>
          </cell>
          <cell r="H56">
            <v>950</v>
          </cell>
          <cell r="I56">
            <v>10358068</v>
          </cell>
          <cell r="J56">
            <v>993</v>
          </cell>
          <cell r="K56">
            <v>21.85</v>
          </cell>
          <cell r="L56">
            <v>136.1</v>
          </cell>
          <cell r="M56">
            <v>76.650000000000006</v>
          </cell>
        </row>
        <row r="57">
          <cell r="A57">
            <v>43137</v>
          </cell>
          <cell r="B57">
            <v>2130.0500000000002</v>
          </cell>
          <cell r="C57">
            <v>2240.6999999999998</v>
          </cell>
          <cell r="D57">
            <v>2095</v>
          </cell>
          <cell r="E57">
            <v>2172.5500000000002</v>
          </cell>
          <cell r="F57">
            <v>2139.6291793312998</v>
          </cell>
          <cell r="G57">
            <v>3619</v>
          </cell>
          <cell r="H57">
            <v>675</v>
          </cell>
          <cell r="I57">
            <v>7743318</v>
          </cell>
          <cell r="J57">
            <v>1068</v>
          </cell>
          <cell r="K57">
            <v>29.51</v>
          </cell>
          <cell r="L57">
            <v>145.69999999999999</v>
          </cell>
          <cell r="M57">
            <v>42.5</v>
          </cell>
        </row>
        <row r="58">
          <cell r="A58">
            <v>43136</v>
          </cell>
          <cell r="B58">
            <v>2177</v>
          </cell>
          <cell r="C58">
            <v>2235</v>
          </cell>
          <cell r="D58">
            <v>2155</v>
          </cell>
          <cell r="E58">
            <v>2181.65</v>
          </cell>
          <cell r="F58">
            <v>2188.8287336073499</v>
          </cell>
          <cell r="G58">
            <v>5109</v>
          </cell>
          <cell r="H58">
            <v>662</v>
          </cell>
          <cell r="I58">
            <v>11182726</v>
          </cell>
          <cell r="J58">
            <v>1686</v>
          </cell>
          <cell r="K58">
            <v>33</v>
          </cell>
          <cell r="L58">
            <v>80</v>
          </cell>
          <cell r="M58">
            <v>4.6500000000000004</v>
          </cell>
        </row>
        <row r="59">
          <cell r="A59">
            <v>43133</v>
          </cell>
          <cell r="B59">
            <v>2324</v>
          </cell>
          <cell r="C59">
            <v>2324</v>
          </cell>
          <cell r="D59">
            <v>2200</v>
          </cell>
          <cell r="E59">
            <v>2225.75</v>
          </cell>
          <cell r="F59">
            <v>2249.3185397279799</v>
          </cell>
          <cell r="G59">
            <v>4191</v>
          </cell>
          <cell r="H59">
            <v>698</v>
          </cell>
          <cell r="I59">
            <v>9426894</v>
          </cell>
          <cell r="J59">
            <v>1753</v>
          </cell>
          <cell r="K59">
            <v>41.83</v>
          </cell>
          <cell r="L59">
            <v>124</v>
          </cell>
          <cell r="M59">
            <v>-98.25</v>
          </cell>
        </row>
        <row r="60">
          <cell r="A60">
            <v>43132</v>
          </cell>
          <cell r="B60">
            <v>2320</v>
          </cell>
          <cell r="C60">
            <v>2365</v>
          </cell>
          <cell r="D60">
            <v>2215</v>
          </cell>
          <cell r="E60">
            <v>2314.4</v>
          </cell>
          <cell r="F60">
            <v>2301.8641019235502</v>
          </cell>
          <cell r="G60">
            <v>4003</v>
          </cell>
          <cell r="H60">
            <v>927</v>
          </cell>
          <cell r="I60">
            <v>9214362</v>
          </cell>
          <cell r="J60">
            <v>1334</v>
          </cell>
          <cell r="K60">
            <v>33.33</v>
          </cell>
          <cell r="L60">
            <v>150</v>
          </cell>
          <cell r="M60">
            <v>-5.6</v>
          </cell>
        </row>
        <row r="61">
          <cell r="A61">
            <v>43131</v>
          </cell>
          <cell r="B61">
            <v>2260.0500000000002</v>
          </cell>
          <cell r="C61">
            <v>2347.9499999999998</v>
          </cell>
          <cell r="D61">
            <v>2260</v>
          </cell>
          <cell r="E61">
            <v>2316.65</v>
          </cell>
          <cell r="F61">
            <v>2325.66326447954</v>
          </cell>
          <cell r="G61">
            <v>12345</v>
          </cell>
          <cell r="H61">
            <v>823</v>
          </cell>
          <cell r="I61">
            <v>28710313</v>
          </cell>
          <cell r="J61">
            <v>6637</v>
          </cell>
          <cell r="K61">
            <v>53.76</v>
          </cell>
          <cell r="L61">
            <v>87.95</v>
          </cell>
          <cell r="M61">
            <v>56.6</v>
          </cell>
        </row>
        <row r="62">
          <cell r="A62">
            <v>43130</v>
          </cell>
          <cell r="B62">
            <v>2265</v>
          </cell>
          <cell r="C62">
            <v>2300</v>
          </cell>
          <cell r="D62">
            <v>2261.5</v>
          </cell>
          <cell r="E62">
            <v>2280.8000000000002</v>
          </cell>
          <cell r="F62">
            <v>2282.50443349753</v>
          </cell>
          <cell r="G62">
            <v>5075</v>
          </cell>
          <cell r="H62">
            <v>347</v>
          </cell>
          <cell r="I62">
            <v>11583710</v>
          </cell>
          <cell r="J62">
            <v>3835</v>
          </cell>
          <cell r="K62">
            <v>75.569999999999993</v>
          </cell>
          <cell r="L62">
            <v>38.5</v>
          </cell>
          <cell r="M62">
            <v>15.8</v>
          </cell>
        </row>
        <row r="63">
          <cell r="A63">
            <v>43129</v>
          </cell>
          <cell r="B63">
            <v>2260</v>
          </cell>
          <cell r="C63">
            <v>2300</v>
          </cell>
          <cell r="D63">
            <v>2250.0500000000002</v>
          </cell>
          <cell r="E63">
            <v>2276.65</v>
          </cell>
          <cell r="F63">
            <v>2275.5303578774101</v>
          </cell>
          <cell r="G63">
            <v>24310</v>
          </cell>
          <cell r="H63">
            <v>714</v>
          </cell>
          <cell r="I63">
            <v>55318143</v>
          </cell>
          <cell r="J63">
            <v>21928</v>
          </cell>
          <cell r="K63">
            <v>90.2</v>
          </cell>
          <cell r="L63">
            <v>49.95</v>
          </cell>
          <cell r="M63">
            <v>16.649999999999999</v>
          </cell>
        </row>
        <row r="64">
          <cell r="A64">
            <v>43125</v>
          </cell>
          <cell r="B64">
            <v>2219.4</v>
          </cell>
          <cell r="C64">
            <v>2295</v>
          </cell>
          <cell r="D64">
            <v>2156</v>
          </cell>
          <cell r="E64">
            <v>2261</v>
          </cell>
          <cell r="F64">
            <v>2238.0256581139602</v>
          </cell>
          <cell r="G64">
            <v>9003</v>
          </cell>
          <cell r="H64">
            <v>1373</v>
          </cell>
          <cell r="I64">
            <v>20148945</v>
          </cell>
          <cell r="J64">
            <v>3848</v>
          </cell>
          <cell r="K64">
            <v>42.74</v>
          </cell>
          <cell r="L64">
            <v>139</v>
          </cell>
          <cell r="M64">
            <v>41.6</v>
          </cell>
        </row>
        <row r="65">
          <cell r="A65">
            <v>43124</v>
          </cell>
          <cell r="B65">
            <v>2115</v>
          </cell>
          <cell r="C65">
            <v>2221</v>
          </cell>
          <cell r="D65">
            <v>2065</v>
          </cell>
          <cell r="E65">
            <v>2185.85</v>
          </cell>
          <cell r="F65">
            <v>2157.5421179302002</v>
          </cell>
          <cell r="G65">
            <v>13296</v>
          </cell>
          <cell r="H65">
            <v>2207</v>
          </cell>
          <cell r="I65">
            <v>28686680</v>
          </cell>
          <cell r="J65">
            <v>2594</v>
          </cell>
          <cell r="K65">
            <v>19.510000000000002</v>
          </cell>
          <cell r="L65">
            <v>156</v>
          </cell>
          <cell r="M65">
            <v>70.849999999999994</v>
          </cell>
        </row>
        <row r="66">
          <cell r="A66">
            <v>43123</v>
          </cell>
          <cell r="B66">
            <v>2151.35</v>
          </cell>
          <cell r="C66">
            <v>2158</v>
          </cell>
          <cell r="D66">
            <v>2091</v>
          </cell>
          <cell r="E66">
            <v>2110.8000000000002</v>
          </cell>
          <cell r="F66">
            <v>2128.4374170720898</v>
          </cell>
          <cell r="G66">
            <v>2261</v>
          </cell>
          <cell r="H66">
            <v>383</v>
          </cell>
          <cell r="I66">
            <v>4812397</v>
          </cell>
          <cell r="J66">
            <v>1495</v>
          </cell>
          <cell r="K66">
            <v>66.12</v>
          </cell>
          <cell r="L66">
            <v>67</v>
          </cell>
          <cell r="M66">
            <v>-40.549999999999997</v>
          </cell>
        </row>
        <row r="67">
          <cell r="A67">
            <v>43122</v>
          </cell>
          <cell r="B67">
            <v>2124.9499999999998</v>
          </cell>
          <cell r="C67">
            <v>2171</v>
          </cell>
          <cell r="D67">
            <v>2108.6999999999998</v>
          </cell>
          <cell r="E67">
            <v>2143.25</v>
          </cell>
          <cell r="F67">
            <v>2146.4212406625502</v>
          </cell>
          <cell r="G67">
            <v>3079</v>
          </cell>
          <cell r="H67">
            <v>496</v>
          </cell>
          <cell r="I67">
            <v>6608831</v>
          </cell>
          <cell r="J67">
            <v>1462</v>
          </cell>
          <cell r="K67">
            <v>47.48</v>
          </cell>
          <cell r="L67">
            <v>62.3</v>
          </cell>
          <cell r="M67">
            <v>18.3</v>
          </cell>
        </row>
        <row r="68">
          <cell r="A68">
            <v>43119</v>
          </cell>
          <cell r="B68">
            <v>2149</v>
          </cell>
          <cell r="C68">
            <v>2149</v>
          </cell>
          <cell r="D68">
            <v>2075.1999999999998</v>
          </cell>
          <cell r="E68">
            <v>2117.6999999999998</v>
          </cell>
          <cell r="F68">
            <v>2115.5981827359901</v>
          </cell>
          <cell r="G68">
            <v>1981</v>
          </cell>
          <cell r="H68">
            <v>333</v>
          </cell>
          <cell r="I68">
            <v>4191000</v>
          </cell>
          <cell r="J68">
            <v>822</v>
          </cell>
          <cell r="K68">
            <v>41.49</v>
          </cell>
          <cell r="L68">
            <v>73.8</v>
          </cell>
          <cell r="M68">
            <v>-31.3</v>
          </cell>
        </row>
        <row r="69">
          <cell r="A69">
            <v>43118</v>
          </cell>
          <cell r="B69">
            <v>2085</v>
          </cell>
          <cell r="C69">
            <v>2130</v>
          </cell>
          <cell r="D69">
            <v>2065.65</v>
          </cell>
          <cell r="E69">
            <v>2097.1</v>
          </cell>
          <cell r="F69">
            <v>2097.4288099212899</v>
          </cell>
          <cell r="G69">
            <v>4193</v>
          </cell>
          <cell r="H69">
            <v>520</v>
          </cell>
          <cell r="I69">
            <v>8794519</v>
          </cell>
          <cell r="J69">
            <v>2050</v>
          </cell>
          <cell r="K69">
            <v>48.89</v>
          </cell>
          <cell r="L69">
            <v>64.349999999999994</v>
          </cell>
          <cell r="M69">
            <v>12.1</v>
          </cell>
        </row>
        <row r="70">
          <cell r="A70">
            <v>43117</v>
          </cell>
          <cell r="B70">
            <v>2044</v>
          </cell>
          <cell r="C70">
            <v>2100</v>
          </cell>
          <cell r="D70">
            <v>2006.85</v>
          </cell>
          <cell r="E70">
            <v>2086.9499999999998</v>
          </cell>
          <cell r="F70">
            <v>2061.6433882961501</v>
          </cell>
          <cell r="G70">
            <v>6186</v>
          </cell>
          <cell r="H70">
            <v>920</v>
          </cell>
          <cell r="I70">
            <v>12753326</v>
          </cell>
          <cell r="J70">
            <v>2840</v>
          </cell>
          <cell r="K70">
            <v>45.91</v>
          </cell>
          <cell r="L70">
            <v>93.15</v>
          </cell>
          <cell r="M70">
            <v>42.95</v>
          </cell>
        </row>
        <row r="71">
          <cell r="A71">
            <v>43116</v>
          </cell>
          <cell r="B71">
            <v>2019.35</v>
          </cell>
          <cell r="C71">
            <v>2071</v>
          </cell>
          <cell r="D71">
            <v>2005.2</v>
          </cell>
          <cell r="E71">
            <v>2026.15</v>
          </cell>
          <cell r="F71">
            <v>2020.4801043705099</v>
          </cell>
          <cell r="G71">
            <v>3066</v>
          </cell>
          <cell r="H71">
            <v>392</v>
          </cell>
          <cell r="I71">
            <v>6194792</v>
          </cell>
          <cell r="J71">
            <v>1458</v>
          </cell>
          <cell r="K71">
            <v>47.55</v>
          </cell>
          <cell r="L71">
            <v>65.8</v>
          </cell>
          <cell r="M71">
            <v>6.8</v>
          </cell>
        </row>
        <row r="72">
          <cell r="A72">
            <v>43115</v>
          </cell>
          <cell r="B72">
            <v>2044</v>
          </cell>
          <cell r="C72">
            <v>2044</v>
          </cell>
          <cell r="D72">
            <v>2012.7</v>
          </cell>
          <cell r="E72">
            <v>2030.85</v>
          </cell>
          <cell r="F72">
            <v>2021.6519641626401</v>
          </cell>
          <cell r="G72">
            <v>1451</v>
          </cell>
          <cell r="H72">
            <v>192</v>
          </cell>
          <cell r="I72">
            <v>2933417</v>
          </cell>
          <cell r="J72">
            <v>751</v>
          </cell>
          <cell r="K72">
            <v>51.76</v>
          </cell>
          <cell r="L72">
            <v>31.3</v>
          </cell>
          <cell r="M72">
            <v>-13.15</v>
          </cell>
        </row>
        <row r="73">
          <cell r="A73">
            <v>43112</v>
          </cell>
          <cell r="B73">
            <v>2016</v>
          </cell>
          <cell r="C73">
            <v>2040</v>
          </cell>
          <cell r="D73">
            <v>2000</v>
          </cell>
          <cell r="E73">
            <v>2020.6</v>
          </cell>
          <cell r="F73">
            <v>2018.3618143459901</v>
          </cell>
          <cell r="G73">
            <v>948</v>
          </cell>
          <cell r="H73">
            <v>173</v>
          </cell>
          <cell r="I73">
            <v>1913407</v>
          </cell>
          <cell r="J73">
            <v>423</v>
          </cell>
          <cell r="K73">
            <v>44.62</v>
          </cell>
          <cell r="L73">
            <v>40</v>
          </cell>
          <cell r="M73">
            <v>4.5999999999999996</v>
          </cell>
        </row>
        <row r="74">
          <cell r="A74">
            <v>43111</v>
          </cell>
          <cell r="B74">
            <v>2033.6</v>
          </cell>
          <cell r="C74">
            <v>2042</v>
          </cell>
          <cell r="D74">
            <v>2000</v>
          </cell>
          <cell r="E74">
            <v>2006.6</v>
          </cell>
          <cell r="F74">
            <v>2015.01640159045</v>
          </cell>
          <cell r="G74">
            <v>2012</v>
          </cell>
          <cell r="H74">
            <v>278</v>
          </cell>
          <cell r="I74">
            <v>4054213</v>
          </cell>
          <cell r="J74">
            <v>878</v>
          </cell>
          <cell r="K74">
            <v>43.64</v>
          </cell>
          <cell r="L74">
            <v>42</v>
          </cell>
          <cell r="M74">
            <v>-27</v>
          </cell>
        </row>
        <row r="75">
          <cell r="A75">
            <v>43110</v>
          </cell>
          <cell r="B75">
            <v>2039.8</v>
          </cell>
          <cell r="C75">
            <v>2050</v>
          </cell>
          <cell r="D75">
            <v>2007</v>
          </cell>
          <cell r="E75">
            <v>2036.55</v>
          </cell>
          <cell r="F75">
            <v>2029.25105042016</v>
          </cell>
          <cell r="G75">
            <v>1904</v>
          </cell>
          <cell r="H75">
            <v>352</v>
          </cell>
          <cell r="I75">
            <v>3863694</v>
          </cell>
          <cell r="J75">
            <v>1216</v>
          </cell>
          <cell r="K75">
            <v>63.87</v>
          </cell>
          <cell r="L75">
            <v>43</v>
          </cell>
          <cell r="M75">
            <v>-3.25</v>
          </cell>
        </row>
        <row r="76">
          <cell r="A76">
            <v>43109</v>
          </cell>
          <cell r="B76">
            <v>2034</v>
          </cell>
          <cell r="C76">
            <v>2040</v>
          </cell>
          <cell r="D76">
            <v>2020.1</v>
          </cell>
          <cell r="E76">
            <v>2030</v>
          </cell>
          <cell r="F76">
            <v>2029.4913793103401</v>
          </cell>
          <cell r="G76">
            <v>1160</v>
          </cell>
          <cell r="H76">
            <v>175</v>
          </cell>
          <cell r="I76">
            <v>2354210</v>
          </cell>
          <cell r="J76">
            <v>689</v>
          </cell>
          <cell r="K76">
            <v>59.4</v>
          </cell>
          <cell r="L76">
            <v>19.899999999999999</v>
          </cell>
          <cell r="M76">
            <v>-4</v>
          </cell>
        </row>
        <row r="77">
          <cell r="A77">
            <v>43108</v>
          </cell>
          <cell r="B77">
            <v>2050</v>
          </cell>
          <cell r="C77">
            <v>2058.8000000000002</v>
          </cell>
          <cell r="D77">
            <v>2028</v>
          </cell>
          <cell r="E77">
            <v>2044.05</v>
          </cell>
          <cell r="F77">
            <v>2043.74013474494</v>
          </cell>
          <cell r="G77">
            <v>2078</v>
          </cell>
          <cell r="H77">
            <v>281</v>
          </cell>
          <cell r="I77">
            <v>4246892</v>
          </cell>
          <cell r="J77">
            <v>1307</v>
          </cell>
          <cell r="K77">
            <v>62.9</v>
          </cell>
          <cell r="L77">
            <v>30.8</v>
          </cell>
          <cell r="M77">
            <v>-5.95</v>
          </cell>
        </row>
        <row r="78">
          <cell r="A78">
            <v>43105</v>
          </cell>
          <cell r="B78">
            <v>2040</v>
          </cell>
          <cell r="C78">
            <v>2060.8000000000002</v>
          </cell>
          <cell r="D78">
            <v>2025</v>
          </cell>
          <cell r="E78">
            <v>2041.9</v>
          </cell>
          <cell r="F78">
            <v>2042.3493243243199</v>
          </cell>
          <cell r="G78">
            <v>1480</v>
          </cell>
          <cell r="H78">
            <v>271</v>
          </cell>
          <cell r="I78">
            <v>3022677</v>
          </cell>
          <cell r="J78">
            <v>754</v>
          </cell>
          <cell r="K78">
            <v>50.95</v>
          </cell>
          <cell r="L78">
            <v>35.799999999999997</v>
          </cell>
          <cell r="M78">
            <v>1.9</v>
          </cell>
        </row>
        <row r="79">
          <cell r="A79">
            <v>43104</v>
          </cell>
          <cell r="B79">
            <v>2026.55</v>
          </cell>
          <cell r="C79">
            <v>2057.8000000000002</v>
          </cell>
          <cell r="D79">
            <v>2005.7</v>
          </cell>
          <cell r="E79">
            <v>2031</v>
          </cell>
          <cell r="F79">
            <v>2033.0306603773499</v>
          </cell>
          <cell r="G79">
            <v>848</v>
          </cell>
          <cell r="H79">
            <v>179</v>
          </cell>
          <cell r="I79">
            <v>1724010</v>
          </cell>
          <cell r="J79">
            <v>375</v>
          </cell>
          <cell r="K79">
            <v>44.22</v>
          </cell>
          <cell r="L79">
            <v>52.1</v>
          </cell>
          <cell r="M79">
            <v>4.45</v>
          </cell>
        </row>
        <row r="80">
          <cell r="A80">
            <v>43103</v>
          </cell>
          <cell r="B80">
            <v>2059.8000000000002</v>
          </cell>
          <cell r="C80">
            <v>2059.8000000000002</v>
          </cell>
          <cell r="D80">
            <v>2010.3</v>
          </cell>
          <cell r="E80">
            <v>2021.25</v>
          </cell>
          <cell r="F80">
            <v>2025.64168039538</v>
          </cell>
          <cell r="G80">
            <v>2428</v>
          </cell>
          <cell r="H80">
            <v>240</v>
          </cell>
          <cell r="I80">
            <v>4918258</v>
          </cell>
          <cell r="J80">
            <v>1333</v>
          </cell>
          <cell r="K80">
            <v>54.9</v>
          </cell>
          <cell r="L80">
            <v>49.5</v>
          </cell>
          <cell r="M80">
            <v>-38.549999999999997</v>
          </cell>
        </row>
        <row r="81">
          <cell r="A81">
            <v>43102</v>
          </cell>
          <cell r="B81">
            <v>2059</v>
          </cell>
          <cell r="C81">
            <v>2059.75</v>
          </cell>
          <cell r="D81">
            <v>2020</v>
          </cell>
          <cell r="E81">
            <v>2042.3</v>
          </cell>
          <cell r="F81">
            <v>2042.69598874032</v>
          </cell>
          <cell r="G81">
            <v>1421</v>
          </cell>
          <cell r="H81">
            <v>212</v>
          </cell>
          <cell r="I81">
            <v>2902671</v>
          </cell>
          <cell r="J81">
            <v>786</v>
          </cell>
          <cell r="K81">
            <v>55.31</v>
          </cell>
          <cell r="L81">
            <v>39.75</v>
          </cell>
          <cell r="M81">
            <v>-16.7</v>
          </cell>
        </row>
        <row r="82">
          <cell r="A82">
            <v>43101</v>
          </cell>
          <cell r="B82">
            <v>2070</v>
          </cell>
          <cell r="C82">
            <v>2079.8000000000002</v>
          </cell>
          <cell r="D82">
            <v>2041</v>
          </cell>
          <cell r="E82">
            <v>2045.65</v>
          </cell>
          <cell r="F82">
            <v>2060.8719851576898</v>
          </cell>
          <cell r="G82">
            <v>1078</v>
          </cell>
          <cell r="H82">
            <v>144</v>
          </cell>
          <cell r="I82">
            <v>2221620</v>
          </cell>
          <cell r="J82">
            <v>614</v>
          </cell>
          <cell r="K82">
            <v>56.96</v>
          </cell>
          <cell r="L82">
            <v>38.799999999999997</v>
          </cell>
          <cell r="M82">
            <v>-24.35</v>
          </cell>
        </row>
        <row r="83">
          <cell r="A83">
            <v>43098</v>
          </cell>
          <cell r="B83">
            <v>2053.3000000000002</v>
          </cell>
          <cell r="C83">
            <v>2100</v>
          </cell>
          <cell r="D83">
            <v>2047.05</v>
          </cell>
          <cell r="E83">
            <v>2060.9</v>
          </cell>
          <cell r="F83">
            <v>2072.4633260711598</v>
          </cell>
          <cell r="G83">
            <v>4131</v>
          </cell>
          <cell r="H83">
            <v>500</v>
          </cell>
          <cell r="I83">
            <v>8561346</v>
          </cell>
          <cell r="J83">
            <v>1893</v>
          </cell>
          <cell r="K83">
            <v>45.82</v>
          </cell>
          <cell r="L83">
            <v>52.95</v>
          </cell>
          <cell r="M83">
            <v>7.6</v>
          </cell>
        </row>
        <row r="84">
          <cell r="A84">
            <v>43097</v>
          </cell>
          <cell r="B84">
            <v>2042.5</v>
          </cell>
          <cell r="C84">
            <v>2054.8000000000002</v>
          </cell>
          <cell r="D84">
            <v>2034.8</v>
          </cell>
          <cell r="E84">
            <v>2049.9</v>
          </cell>
          <cell r="F84">
            <v>2042.02489959839</v>
          </cell>
          <cell r="G84">
            <v>1245</v>
          </cell>
          <cell r="H84">
            <v>129</v>
          </cell>
          <cell r="I84">
            <v>2542321</v>
          </cell>
          <cell r="J84">
            <v>963</v>
          </cell>
          <cell r="K84">
            <v>77.349999999999994</v>
          </cell>
          <cell r="L84">
            <v>20</v>
          </cell>
          <cell r="M84">
            <v>7.4</v>
          </cell>
        </row>
        <row r="85">
          <cell r="A85">
            <v>43096</v>
          </cell>
          <cell r="B85">
            <v>2045.1</v>
          </cell>
          <cell r="C85">
            <v>2050</v>
          </cell>
          <cell r="D85">
            <v>1999</v>
          </cell>
          <cell r="E85">
            <v>2039.55</v>
          </cell>
          <cell r="F85">
            <v>2030.0474516695899</v>
          </cell>
          <cell r="G85">
            <v>1138</v>
          </cell>
          <cell r="H85">
            <v>180</v>
          </cell>
          <cell r="I85">
            <v>2310194</v>
          </cell>
          <cell r="J85">
            <v>807</v>
          </cell>
          <cell r="K85">
            <v>70.91</v>
          </cell>
          <cell r="L85">
            <v>51</v>
          </cell>
          <cell r="M85">
            <v>-5.55</v>
          </cell>
        </row>
        <row r="86">
          <cell r="A86">
            <v>43095</v>
          </cell>
          <cell r="B86">
            <v>2056.3000000000002</v>
          </cell>
          <cell r="C86">
            <v>2075</v>
          </cell>
          <cell r="D86">
            <v>2035</v>
          </cell>
          <cell r="E86">
            <v>2053.4499999999998</v>
          </cell>
          <cell r="F86">
            <v>2050.2648367952502</v>
          </cell>
          <cell r="G86">
            <v>1348</v>
          </cell>
          <cell r="H86">
            <v>203</v>
          </cell>
          <cell r="I86">
            <v>2763757</v>
          </cell>
          <cell r="J86">
            <v>1026</v>
          </cell>
          <cell r="K86">
            <v>76.11</v>
          </cell>
          <cell r="L86">
            <v>40</v>
          </cell>
          <cell r="M86">
            <v>-2.85</v>
          </cell>
        </row>
        <row r="87">
          <cell r="A87">
            <v>43091</v>
          </cell>
          <cell r="B87">
            <v>2059.75</v>
          </cell>
          <cell r="C87">
            <v>2060</v>
          </cell>
          <cell r="D87">
            <v>2021.55</v>
          </cell>
          <cell r="E87">
            <v>2045.8</v>
          </cell>
          <cell r="F87">
            <v>2039.98506571087</v>
          </cell>
          <cell r="G87">
            <v>1674</v>
          </cell>
          <cell r="H87">
            <v>262</v>
          </cell>
          <cell r="I87">
            <v>3414935</v>
          </cell>
          <cell r="J87">
            <v>1182</v>
          </cell>
          <cell r="K87">
            <v>70.61</v>
          </cell>
          <cell r="L87">
            <v>38.450000000000003</v>
          </cell>
          <cell r="M87">
            <v>-13.95</v>
          </cell>
        </row>
        <row r="88">
          <cell r="A88">
            <v>43090</v>
          </cell>
          <cell r="B88">
            <v>2041.8</v>
          </cell>
          <cell r="C88">
            <v>2069.8000000000002</v>
          </cell>
          <cell r="D88">
            <v>2030</v>
          </cell>
          <cell r="E88">
            <v>2051.4</v>
          </cell>
          <cell r="F88">
            <v>2052.0062472110599</v>
          </cell>
          <cell r="G88">
            <v>2241</v>
          </cell>
          <cell r="H88">
            <v>260</v>
          </cell>
          <cell r="I88">
            <v>4598546</v>
          </cell>
          <cell r="J88">
            <v>1264</v>
          </cell>
          <cell r="K88">
            <v>56.4</v>
          </cell>
          <cell r="L88">
            <v>39.799999999999997</v>
          </cell>
          <cell r="M88">
            <v>9.6</v>
          </cell>
        </row>
        <row r="89">
          <cell r="A89">
            <v>43089</v>
          </cell>
          <cell r="B89">
            <v>2005</v>
          </cell>
          <cell r="C89">
            <v>2049.8000000000002</v>
          </cell>
          <cell r="D89">
            <v>2005</v>
          </cell>
          <cell r="E89">
            <v>2024</v>
          </cell>
          <cell r="F89">
            <v>2029.1176315093801</v>
          </cell>
          <cell r="G89">
            <v>3783</v>
          </cell>
          <cell r="H89">
            <v>502</v>
          </cell>
          <cell r="I89">
            <v>7676152</v>
          </cell>
          <cell r="J89">
            <v>1872</v>
          </cell>
          <cell r="K89">
            <v>49.48</v>
          </cell>
          <cell r="L89">
            <v>44.8</v>
          </cell>
          <cell r="M89">
            <v>19</v>
          </cell>
        </row>
        <row r="90">
          <cell r="A90">
            <v>43088</v>
          </cell>
          <cell r="B90">
            <v>2006.9</v>
          </cell>
          <cell r="C90">
            <v>2018.8</v>
          </cell>
          <cell r="D90">
            <v>1994.05</v>
          </cell>
          <cell r="E90">
            <v>2005.05</v>
          </cell>
          <cell r="F90">
            <v>2006.17445687952</v>
          </cell>
          <cell r="G90">
            <v>1519</v>
          </cell>
          <cell r="H90">
            <v>338</v>
          </cell>
          <cell r="I90">
            <v>3047379</v>
          </cell>
          <cell r="J90">
            <v>808</v>
          </cell>
          <cell r="K90">
            <v>53.19</v>
          </cell>
          <cell r="L90">
            <v>24.75</v>
          </cell>
          <cell r="M90">
            <v>-1.85</v>
          </cell>
        </row>
        <row r="91">
          <cell r="A91">
            <v>43087</v>
          </cell>
          <cell r="B91">
            <v>1960</v>
          </cell>
          <cell r="C91">
            <v>2035.45</v>
          </cell>
          <cell r="D91">
            <v>1960</v>
          </cell>
          <cell r="E91">
            <v>1976.8</v>
          </cell>
          <cell r="F91">
            <v>1999.45149525893</v>
          </cell>
          <cell r="G91">
            <v>1371</v>
          </cell>
          <cell r="H91">
            <v>224</v>
          </cell>
          <cell r="I91">
            <v>2741248</v>
          </cell>
          <cell r="J91">
            <v>845</v>
          </cell>
          <cell r="K91">
            <v>61.63</v>
          </cell>
          <cell r="L91">
            <v>75.45</v>
          </cell>
          <cell r="M91">
            <v>16.8</v>
          </cell>
        </row>
        <row r="92">
          <cell r="A92">
            <v>43084</v>
          </cell>
          <cell r="B92">
            <v>1968.05</v>
          </cell>
          <cell r="C92">
            <v>2016.4</v>
          </cell>
          <cell r="D92">
            <v>1968.05</v>
          </cell>
          <cell r="E92">
            <v>1995.7</v>
          </cell>
          <cell r="F92">
            <v>1987.7157712305</v>
          </cell>
          <cell r="G92">
            <v>1154</v>
          </cell>
          <cell r="H92">
            <v>175</v>
          </cell>
          <cell r="I92">
            <v>2293824</v>
          </cell>
          <cell r="J92">
            <v>668</v>
          </cell>
          <cell r="K92">
            <v>57.89</v>
          </cell>
          <cell r="L92">
            <v>48.35</v>
          </cell>
          <cell r="M92">
            <v>27.65</v>
          </cell>
        </row>
        <row r="93">
          <cell r="A93">
            <v>43083</v>
          </cell>
          <cell r="B93">
            <v>1990</v>
          </cell>
          <cell r="C93">
            <v>2048.4499999999998</v>
          </cell>
          <cell r="D93">
            <v>1962.15</v>
          </cell>
          <cell r="E93">
            <v>1972.65</v>
          </cell>
          <cell r="F93">
            <v>1979.7162079510699</v>
          </cell>
          <cell r="G93">
            <v>1635</v>
          </cell>
          <cell r="H93">
            <v>273</v>
          </cell>
          <cell r="I93">
            <v>3236836</v>
          </cell>
          <cell r="J93">
            <v>855</v>
          </cell>
          <cell r="K93">
            <v>52.29</v>
          </cell>
          <cell r="L93">
            <v>86.3</v>
          </cell>
          <cell r="M93">
            <v>-17.350000000000001</v>
          </cell>
        </row>
        <row r="94">
          <cell r="A94">
            <v>43082</v>
          </cell>
          <cell r="B94">
            <v>2043.1</v>
          </cell>
          <cell r="C94">
            <v>2044.95</v>
          </cell>
          <cell r="D94">
            <v>1995.2</v>
          </cell>
          <cell r="E94">
            <v>2002.55</v>
          </cell>
          <cell r="F94">
            <v>2025.4843444226999</v>
          </cell>
          <cell r="G94">
            <v>1022</v>
          </cell>
          <cell r="H94">
            <v>231</v>
          </cell>
          <cell r="I94">
            <v>2070045</v>
          </cell>
          <cell r="J94">
            <v>622</v>
          </cell>
          <cell r="K94">
            <v>60.86</v>
          </cell>
          <cell r="L94">
            <v>49.75</v>
          </cell>
          <cell r="M94">
            <v>-40.549999999999997</v>
          </cell>
        </row>
        <row r="95">
          <cell r="A95">
            <v>43081</v>
          </cell>
          <cell r="B95">
            <v>2040</v>
          </cell>
          <cell r="C95">
            <v>2077.85</v>
          </cell>
          <cell r="D95">
            <v>2033.55</v>
          </cell>
          <cell r="E95">
            <v>2048.15</v>
          </cell>
          <cell r="F95">
            <v>2057.7473382473299</v>
          </cell>
          <cell r="G95">
            <v>2442</v>
          </cell>
          <cell r="H95">
            <v>477</v>
          </cell>
          <cell r="I95">
            <v>5025019</v>
          </cell>
          <cell r="J95">
            <v>1359</v>
          </cell>
          <cell r="K95">
            <v>55.65</v>
          </cell>
          <cell r="L95">
            <v>44.3</v>
          </cell>
          <cell r="M95">
            <v>8.15</v>
          </cell>
        </row>
        <row r="96">
          <cell r="A96">
            <v>43080</v>
          </cell>
          <cell r="B96">
            <v>1960</v>
          </cell>
          <cell r="C96">
            <v>2084</v>
          </cell>
          <cell r="D96">
            <v>1955.3</v>
          </cell>
          <cell r="E96">
            <v>2043</v>
          </cell>
          <cell r="F96">
            <v>2040.1172067268201</v>
          </cell>
          <cell r="G96">
            <v>9752</v>
          </cell>
          <cell r="H96">
            <v>1573</v>
          </cell>
          <cell r="I96">
            <v>19895223</v>
          </cell>
          <cell r="J96">
            <v>3268</v>
          </cell>
          <cell r="K96">
            <v>33.51</v>
          </cell>
          <cell r="L96">
            <v>128.69999999999999</v>
          </cell>
          <cell r="M96">
            <v>83</v>
          </cell>
        </row>
        <row r="97">
          <cell r="A97">
            <v>43077</v>
          </cell>
          <cell r="B97">
            <v>1926</v>
          </cell>
          <cell r="C97">
            <v>1963</v>
          </cell>
          <cell r="D97">
            <v>1890</v>
          </cell>
          <cell r="E97">
            <v>1946.7</v>
          </cell>
          <cell r="F97">
            <v>1935.68208092485</v>
          </cell>
          <cell r="G97">
            <v>1038</v>
          </cell>
          <cell r="H97">
            <v>243</v>
          </cell>
          <cell r="I97">
            <v>2009238</v>
          </cell>
          <cell r="J97">
            <v>885</v>
          </cell>
          <cell r="K97">
            <v>85.26</v>
          </cell>
          <cell r="L97">
            <v>73</v>
          </cell>
          <cell r="M97">
            <v>20.7</v>
          </cell>
        </row>
        <row r="98">
          <cell r="A98">
            <v>43076</v>
          </cell>
          <cell r="B98">
            <v>1935</v>
          </cell>
          <cell r="C98">
            <v>1946</v>
          </cell>
          <cell r="D98">
            <v>1895</v>
          </cell>
          <cell r="E98">
            <v>1902.45</v>
          </cell>
          <cell r="F98">
            <v>1920.99525616698</v>
          </cell>
          <cell r="G98">
            <v>1054</v>
          </cell>
          <cell r="H98">
            <v>162</v>
          </cell>
          <cell r="I98">
            <v>2024729</v>
          </cell>
          <cell r="J98">
            <v>529</v>
          </cell>
          <cell r="K98">
            <v>50.19</v>
          </cell>
          <cell r="L98">
            <v>51</v>
          </cell>
          <cell r="M98">
            <v>-32.549999999999997</v>
          </cell>
        </row>
        <row r="99">
          <cell r="A99">
            <v>43075</v>
          </cell>
          <cell r="B99">
            <v>1930.05</v>
          </cell>
          <cell r="C99">
            <v>1936</v>
          </cell>
          <cell r="D99">
            <v>1921.5</v>
          </cell>
          <cell r="E99">
            <v>1922.35</v>
          </cell>
          <cell r="F99">
            <v>1923.3139013452901</v>
          </cell>
          <cell r="G99">
            <v>446</v>
          </cell>
          <cell r="H99">
            <v>83</v>
          </cell>
          <cell r="I99">
            <v>857798</v>
          </cell>
          <cell r="J99">
            <v>399</v>
          </cell>
          <cell r="K99">
            <v>89.46</v>
          </cell>
          <cell r="L99">
            <v>14.5</v>
          </cell>
          <cell r="M99">
            <v>-7.7</v>
          </cell>
        </row>
        <row r="100">
          <cell r="A100">
            <v>43074</v>
          </cell>
          <cell r="B100">
            <v>1925</v>
          </cell>
          <cell r="C100">
            <v>1956.95</v>
          </cell>
          <cell r="D100">
            <v>1919</v>
          </cell>
          <cell r="E100">
            <v>1920.75</v>
          </cell>
          <cell r="F100">
            <v>1931.78589853826</v>
          </cell>
          <cell r="G100">
            <v>1163</v>
          </cell>
          <cell r="H100">
            <v>249</v>
          </cell>
          <cell r="I100">
            <v>2246667</v>
          </cell>
          <cell r="J100">
            <v>603</v>
          </cell>
          <cell r="K100">
            <v>51.85</v>
          </cell>
          <cell r="L100">
            <v>37.950000000000003</v>
          </cell>
          <cell r="M100">
            <v>-4.25</v>
          </cell>
        </row>
        <row r="101">
          <cell r="A101">
            <v>43073</v>
          </cell>
          <cell r="B101">
            <v>1934.25</v>
          </cell>
          <cell r="C101">
            <v>1950</v>
          </cell>
          <cell r="D101">
            <v>1910</v>
          </cell>
          <cell r="E101">
            <v>1919.9</v>
          </cell>
          <cell r="F101">
            <v>1935.8661417322801</v>
          </cell>
          <cell r="G101">
            <v>1270</v>
          </cell>
          <cell r="H101">
            <v>181</v>
          </cell>
          <cell r="I101">
            <v>2458550</v>
          </cell>
          <cell r="J101">
            <v>816</v>
          </cell>
          <cell r="K101">
            <v>64.25</v>
          </cell>
          <cell r="L101">
            <v>40</v>
          </cell>
          <cell r="M101">
            <v>-14.35</v>
          </cell>
        </row>
        <row r="102">
          <cell r="A102">
            <v>43070</v>
          </cell>
          <cell r="B102">
            <v>1950</v>
          </cell>
          <cell r="C102">
            <v>1950</v>
          </cell>
          <cell r="D102">
            <v>1915</v>
          </cell>
          <cell r="E102">
            <v>1934.1</v>
          </cell>
          <cell r="F102">
            <v>1930.33484162895</v>
          </cell>
          <cell r="G102">
            <v>442</v>
          </cell>
          <cell r="H102">
            <v>125</v>
          </cell>
          <cell r="I102">
            <v>853208</v>
          </cell>
          <cell r="J102">
            <v>265</v>
          </cell>
          <cell r="K102">
            <v>59.95</v>
          </cell>
          <cell r="L102">
            <v>35</v>
          </cell>
          <cell r="M102">
            <v>-15.9</v>
          </cell>
        </row>
        <row r="103">
          <cell r="A103">
            <v>43069</v>
          </cell>
          <cell r="B103">
            <v>1895</v>
          </cell>
          <cell r="C103">
            <v>1943.95</v>
          </cell>
          <cell r="D103">
            <v>1892</v>
          </cell>
          <cell r="E103">
            <v>1921.5</v>
          </cell>
          <cell r="F103">
            <v>1910.49460819554</v>
          </cell>
          <cell r="G103">
            <v>1391</v>
          </cell>
          <cell r="H103">
            <v>311</v>
          </cell>
          <cell r="I103">
            <v>2657498</v>
          </cell>
          <cell r="J103">
            <v>747</v>
          </cell>
          <cell r="K103">
            <v>53.7</v>
          </cell>
          <cell r="L103">
            <v>51.95</v>
          </cell>
          <cell r="M103">
            <v>26.5</v>
          </cell>
        </row>
        <row r="104">
          <cell r="A104">
            <v>43068</v>
          </cell>
          <cell r="B104">
            <v>1892</v>
          </cell>
          <cell r="C104">
            <v>1945</v>
          </cell>
          <cell r="D104">
            <v>1865</v>
          </cell>
          <cell r="E104">
            <v>1893.3</v>
          </cell>
          <cell r="F104">
            <v>1917.6154662891499</v>
          </cell>
          <cell r="G104">
            <v>5651</v>
          </cell>
          <cell r="H104">
            <v>772</v>
          </cell>
          <cell r="I104">
            <v>10836445</v>
          </cell>
          <cell r="J104">
            <v>1060</v>
          </cell>
          <cell r="K104">
            <v>18.760000000000002</v>
          </cell>
          <cell r="L104">
            <v>80</v>
          </cell>
          <cell r="M104">
            <v>1.3</v>
          </cell>
        </row>
        <row r="105">
          <cell r="A105">
            <v>43067</v>
          </cell>
          <cell r="B105">
            <v>1932</v>
          </cell>
          <cell r="C105">
            <v>1940</v>
          </cell>
          <cell r="D105">
            <v>1875</v>
          </cell>
          <cell r="E105">
            <v>1885.35</v>
          </cell>
          <cell r="F105">
            <v>1901.82083333333</v>
          </cell>
          <cell r="G105">
            <v>1920</v>
          </cell>
          <cell r="H105">
            <v>455</v>
          </cell>
          <cell r="I105">
            <v>3651496</v>
          </cell>
          <cell r="J105">
            <v>1179</v>
          </cell>
          <cell r="K105">
            <v>61.41</v>
          </cell>
          <cell r="L105">
            <v>65</v>
          </cell>
          <cell r="M105">
            <v>-46.65</v>
          </cell>
        </row>
        <row r="106">
          <cell r="A106">
            <v>43066</v>
          </cell>
          <cell r="B106">
            <v>1942.55</v>
          </cell>
          <cell r="C106">
            <v>1950</v>
          </cell>
          <cell r="D106">
            <v>1907.35</v>
          </cell>
          <cell r="E106">
            <v>1926.6</v>
          </cell>
          <cell r="F106">
            <v>1929.96399423907</v>
          </cell>
          <cell r="G106">
            <v>2083</v>
          </cell>
          <cell r="H106">
            <v>317</v>
          </cell>
          <cell r="I106">
            <v>4020115</v>
          </cell>
          <cell r="J106">
            <v>401</v>
          </cell>
          <cell r="K106">
            <v>19.25</v>
          </cell>
          <cell r="L106">
            <v>42.65</v>
          </cell>
          <cell r="M106">
            <v>-15.95</v>
          </cell>
        </row>
        <row r="107">
          <cell r="A107">
            <v>43063</v>
          </cell>
          <cell r="B107">
            <v>1930</v>
          </cell>
          <cell r="C107">
            <v>1978.9</v>
          </cell>
          <cell r="D107">
            <v>1920</v>
          </cell>
          <cell r="E107">
            <v>1926.8</v>
          </cell>
          <cell r="F107">
            <v>1934.2738654147099</v>
          </cell>
          <cell r="G107">
            <v>1278</v>
          </cell>
          <cell r="H107">
            <v>313</v>
          </cell>
          <cell r="I107">
            <v>2472002</v>
          </cell>
          <cell r="J107">
            <v>593</v>
          </cell>
          <cell r="K107">
            <v>46.4</v>
          </cell>
          <cell r="L107">
            <v>58.9</v>
          </cell>
          <cell r="M107">
            <v>-3.2</v>
          </cell>
        </row>
        <row r="108">
          <cell r="A108">
            <v>43062</v>
          </cell>
          <cell r="B108">
            <v>1965.05</v>
          </cell>
          <cell r="C108">
            <v>1965.05</v>
          </cell>
          <cell r="D108">
            <v>1925.55</v>
          </cell>
          <cell r="E108">
            <v>1930.7</v>
          </cell>
          <cell r="F108">
            <v>1943.5858369098701</v>
          </cell>
          <cell r="G108">
            <v>932</v>
          </cell>
          <cell r="H108">
            <v>186</v>
          </cell>
          <cell r="I108">
            <v>1811422</v>
          </cell>
          <cell r="J108">
            <v>558</v>
          </cell>
          <cell r="K108">
            <v>59.87</v>
          </cell>
          <cell r="L108">
            <v>39.5</v>
          </cell>
          <cell r="M108">
            <v>-34.35</v>
          </cell>
        </row>
        <row r="109">
          <cell r="A109">
            <v>43061</v>
          </cell>
          <cell r="B109">
            <v>1964.2</v>
          </cell>
          <cell r="C109">
            <v>1969.95</v>
          </cell>
          <cell r="D109">
            <v>1953.85</v>
          </cell>
          <cell r="E109">
            <v>1959.45</v>
          </cell>
          <cell r="F109">
            <v>1961.45778611632</v>
          </cell>
          <cell r="G109">
            <v>533</v>
          </cell>
          <cell r="H109">
            <v>136</v>
          </cell>
          <cell r="I109">
            <v>1045457</v>
          </cell>
          <cell r="J109">
            <v>344</v>
          </cell>
          <cell r="K109">
            <v>64.540000000000006</v>
          </cell>
          <cell r="L109">
            <v>16.100000000000001</v>
          </cell>
          <cell r="M109">
            <v>-4.75</v>
          </cell>
        </row>
        <row r="110">
          <cell r="A110">
            <v>43060</v>
          </cell>
          <cell r="B110">
            <v>1951.35</v>
          </cell>
          <cell r="C110">
            <v>2003.05</v>
          </cell>
          <cell r="D110">
            <v>1908.65</v>
          </cell>
          <cell r="E110">
            <v>1947</v>
          </cell>
          <cell r="F110">
            <v>1963.19307669352</v>
          </cell>
          <cell r="G110">
            <v>3351</v>
          </cell>
          <cell r="H110">
            <v>491</v>
          </cell>
          <cell r="I110">
            <v>6578660</v>
          </cell>
          <cell r="J110">
            <v>1715</v>
          </cell>
          <cell r="K110">
            <v>51.18</v>
          </cell>
          <cell r="L110">
            <v>94.4</v>
          </cell>
          <cell r="M110">
            <v>-4.3499999999999996</v>
          </cell>
        </row>
        <row r="111">
          <cell r="A111">
            <v>43059</v>
          </cell>
          <cell r="B111">
            <v>1950</v>
          </cell>
          <cell r="C111">
            <v>1980</v>
          </cell>
          <cell r="D111">
            <v>1929</v>
          </cell>
          <cell r="E111">
            <v>1964.35</v>
          </cell>
          <cell r="F111">
            <v>1957.3049069373899</v>
          </cell>
          <cell r="G111">
            <v>5910</v>
          </cell>
          <cell r="H111">
            <v>721</v>
          </cell>
          <cell r="I111">
            <v>11567672</v>
          </cell>
          <cell r="J111">
            <v>3197</v>
          </cell>
          <cell r="K111">
            <v>54.09</v>
          </cell>
          <cell r="L111">
            <v>51</v>
          </cell>
          <cell r="M111">
            <v>14.35</v>
          </cell>
        </row>
        <row r="112">
          <cell r="A112">
            <v>43056</v>
          </cell>
          <cell r="B112">
            <v>1944</v>
          </cell>
          <cell r="C112">
            <v>1948</v>
          </cell>
          <cell r="D112">
            <v>1918</v>
          </cell>
          <cell r="E112">
            <v>1928.2</v>
          </cell>
          <cell r="F112">
            <v>1931.132247557</v>
          </cell>
          <cell r="G112">
            <v>1535</v>
          </cell>
          <cell r="H112">
            <v>303</v>
          </cell>
          <cell r="I112">
            <v>2964288</v>
          </cell>
          <cell r="J112">
            <v>884</v>
          </cell>
          <cell r="K112">
            <v>57.59</v>
          </cell>
          <cell r="L112">
            <v>30</v>
          </cell>
          <cell r="M112">
            <v>-15.8</v>
          </cell>
        </row>
        <row r="113">
          <cell r="A113">
            <v>43055</v>
          </cell>
          <cell r="B113">
            <v>1921.05</v>
          </cell>
          <cell r="C113">
            <v>1940</v>
          </cell>
          <cell r="D113">
            <v>1905</v>
          </cell>
          <cell r="E113">
            <v>1918.2</v>
          </cell>
          <cell r="F113">
            <v>1927.0912147961301</v>
          </cell>
          <cell r="G113">
            <v>2379</v>
          </cell>
          <cell r="H113">
            <v>423</v>
          </cell>
          <cell r="I113">
            <v>4584550</v>
          </cell>
          <cell r="J113">
            <v>1213</v>
          </cell>
          <cell r="K113">
            <v>50.99</v>
          </cell>
          <cell r="L113">
            <v>35</v>
          </cell>
          <cell r="M113">
            <v>-2.85</v>
          </cell>
        </row>
        <row r="114">
          <cell r="A114">
            <v>43054</v>
          </cell>
          <cell r="B114">
            <v>1945</v>
          </cell>
          <cell r="C114">
            <v>1945</v>
          </cell>
          <cell r="D114">
            <v>1895</v>
          </cell>
          <cell r="E114">
            <v>1908.45</v>
          </cell>
          <cell r="F114">
            <v>1911.7526992287901</v>
          </cell>
          <cell r="G114">
            <v>3890</v>
          </cell>
          <cell r="H114">
            <v>381</v>
          </cell>
          <cell r="I114">
            <v>7436718</v>
          </cell>
          <cell r="J114">
            <v>744</v>
          </cell>
          <cell r="K114">
            <v>19.13</v>
          </cell>
          <cell r="L114">
            <v>50</v>
          </cell>
          <cell r="M114">
            <v>-36.549999999999997</v>
          </cell>
        </row>
        <row r="115">
          <cell r="A115">
            <v>43053</v>
          </cell>
          <cell r="B115">
            <v>1890.25</v>
          </cell>
          <cell r="C115">
            <v>1965</v>
          </cell>
          <cell r="D115">
            <v>1882</v>
          </cell>
          <cell r="E115">
            <v>1922.05</v>
          </cell>
          <cell r="F115">
            <v>1928.11955700981</v>
          </cell>
          <cell r="G115">
            <v>3973</v>
          </cell>
          <cell r="H115">
            <v>727</v>
          </cell>
          <cell r="I115">
            <v>7660419</v>
          </cell>
          <cell r="J115">
            <v>1183</v>
          </cell>
          <cell r="K115">
            <v>29.78</v>
          </cell>
          <cell r="L115">
            <v>83</v>
          </cell>
          <cell r="M115">
            <v>31.8</v>
          </cell>
        </row>
        <row r="116">
          <cell r="A116">
            <v>43052</v>
          </cell>
          <cell r="B116">
            <v>1910</v>
          </cell>
          <cell r="C116">
            <v>1975</v>
          </cell>
          <cell r="D116">
            <v>1865.15</v>
          </cell>
          <cell r="E116">
            <v>1909.1</v>
          </cell>
          <cell r="F116">
            <v>1915.8010986495699</v>
          </cell>
          <cell r="G116">
            <v>8738</v>
          </cell>
          <cell r="H116">
            <v>1157</v>
          </cell>
          <cell r="I116">
            <v>16740270</v>
          </cell>
          <cell r="J116">
            <v>3129</v>
          </cell>
          <cell r="K116">
            <v>35.81</v>
          </cell>
          <cell r="L116">
            <v>109.85</v>
          </cell>
          <cell r="M116">
            <v>-0.9</v>
          </cell>
        </row>
        <row r="117">
          <cell r="A117">
            <v>43049</v>
          </cell>
          <cell r="B117">
            <v>1764.5</v>
          </cell>
          <cell r="C117">
            <v>1999</v>
          </cell>
          <cell r="D117">
            <v>1753.2</v>
          </cell>
          <cell r="E117">
            <v>1904.7</v>
          </cell>
          <cell r="F117">
            <v>1898.6466597362801</v>
          </cell>
          <cell r="G117">
            <v>18277</v>
          </cell>
          <cell r="H117">
            <v>2256</v>
          </cell>
          <cell r="I117">
            <v>34701565</v>
          </cell>
          <cell r="J117">
            <v>5971</v>
          </cell>
          <cell r="K117">
            <v>32.67</v>
          </cell>
          <cell r="L117">
            <v>245.8</v>
          </cell>
          <cell r="M117">
            <v>140.19999999999999</v>
          </cell>
        </row>
        <row r="118">
          <cell r="A118">
            <v>43048</v>
          </cell>
          <cell r="B118">
            <v>1778.3</v>
          </cell>
          <cell r="C118">
            <v>1778.3</v>
          </cell>
          <cell r="D118">
            <v>1739.95</v>
          </cell>
          <cell r="E118">
            <v>1757.2</v>
          </cell>
          <cell r="F118">
            <v>1748.08312182741</v>
          </cell>
          <cell r="G118">
            <v>1576</v>
          </cell>
          <cell r="H118">
            <v>295</v>
          </cell>
          <cell r="I118">
            <v>2754979</v>
          </cell>
          <cell r="J118">
            <v>969</v>
          </cell>
          <cell r="K118">
            <v>61.48</v>
          </cell>
          <cell r="L118">
            <v>38.35</v>
          </cell>
          <cell r="M118">
            <v>-21.1</v>
          </cell>
        </row>
        <row r="119">
          <cell r="A119">
            <v>43047</v>
          </cell>
          <cell r="B119">
            <v>1747.45</v>
          </cell>
          <cell r="C119">
            <v>1767</v>
          </cell>
          <cell r="D119">
            <v>1723.1</v>
          </cell>
          <cell r="E119">
            <v>1753.6</v>
          </cell>
          <cell r="F119">
            <v>1742.56394129979</v>
          </cell>
          <cell r="G119">
            <v>477</v>
          </cell>
          <cell r="H119">
            <v>101</v>
          </cell>
          <cell r="I119">
            <v>831203</v>
          </cell>
          <cell r="J119">
            <v>278</v>
          </cell>
          <cell r="K119">
            <v>58.28</v>
          </cell>
          <cell r="L119">
            <v>43.9</v>
          </cell>
          <cell r="M119">
            <v>6.15</v>
          </cell>
        </row>
        <row r="120">
          <cell r="A120">
            <v>43046</v>
          </cell>
          <cell r="B120">
            <v>1743.35</v>
          </cell>
          <cell r="C120">
            <v>1769</v>
          </cell>
          <cell r="D120">
            <v>1731.85</v>
          </cell>
          <cell r="E120">
            <v>1740.75</v>
          </cell>
          <cell r="F120">
            <v>1746.60883797054</v>
          </cell>
          <cell r="G120">
            <v>611</v>
          </cell>
          <cell r="H120">
            <v>108</v>
          </cell>
          <cell r="I120">
            <v>1067178</v>
          </cell>
          <cell r="J120">
            <v>325</v>
          </cell>
          <cell r="K120">
            <v>53.19</v>
          </cell>
          <cell r="L120">
            <v>37.15</v>
          </cell>
          <cell r="M120">
            <v>-2.6</v>
          </cell>
        </row>
        <row r="121">
          <cell r="A121">
            <v>43045</v>
          </cell>
          <cell r="B121">
            <v>1759.8</v>
          </cell>
          <cell r="C121">
            <v>1759.8</v>
          </cell>
          <cell r="D121">
            <v>1730</v>
          </cell>
          <cell r="E121">
            <v>1740.05</v>
          </cell>
          <cell r="F121">
            <v>1742.8807843137199</v>
          </cell>
          <cell r="G121">
            <v>1275</v>
          </cell>
          <cell r="H121">
            <v>193</v>
          </cell>
          <cell r="I121">
            <v>2222173</v>
          </cell>
          <cell r="J121">
            <v>816</v>
          </cell>
          <cell r="K121">
            <v>64</v>
          </cell>
          <cell r="L121">
            <v>29.8</v>
          </cell>
          <cell r="M121">
            <v>-19.75</v>
          </cell>
        </row>
        <row r="122">
          <cell r="A122">
            <v>43042</v>
          </cell>
          <cell r="B122">
            <v>1774.3</v>
          </cell>
          <cell r="C122">
            <v>1774.3</v>
          </cell>
          <cell r="D122">
            <v>1743</v>
          </cell>
          <cell r="E122">
            <v>1748.15</v>
          </cell>
          <cell r="F122">
            <v>1753.3747628083399</v>
          </cell>
          <cell r="G122">
            <v>1054</v>
          </cell>
          <cell r="H122">
            <v>188</v>
          </cell>
          <cell r="I122">
            <v>1848057</v>
          </cell>
          <cell r="J122">
            <v>581</v>
          </cell>
          <cell r="K122">
            <v>55.12</v>
          </cell>
          <cell r="L122">
            <v>31.3</v>
          </cell>
          <cell r="M122">
            <v>-26.15</v>
          </cell>
        </row>
        <row r="123">
          <cell r="A123">
            <v>43041</v>
          </cell>
          <cell r="B123">
            <v>1737.6</v>
          </cell>
          <cell r="C123">
            <v>1775.65</v>
          </cell>
          <cell r="D123">
            <v>1737.6</v>
          </cell>
          <cell r="E123">
            <v>1758.95</v>
          </cell>
          <cell r="F123">
            <v>1764.7014681892299</v>
          </cell>
          <cell r="G123">
            <v>1226</v>
          </cell>
          <cell r="H123">
            <v>183</v>
          </cell>
          <cell r="I123">
            <v>2163524</v>
          </cell>
          <cell r="J123">
            <v>636</v>
          </cell>
          <cell r="K123">
            <v>51.88</v>
          </cell>
          <cell r="L123">
            <v>38.049999999999997</v>
          </cell>
          <cell r="M123">
            <v>21.35</v>
          </cell>
        </row>
        <row r="124">
          <cell r="A124">
            <v>43040</v>
          </cell>
          <cell r="B124">
            <v>1732</v>
          </cell>
          <cell r="C124">
            <v>1760</v>
          </cell>
          <cell r="D124">
            <v>1732</v>
          </cell>
          <cell r="E124">
            <v>1750.95</v>
          </cell>
          <cell r="F124">
            <v>1744.40537848605</v>
          </cell>
          <cell r="G124">
            <v>1004</v>
          </cell>
          <cell r="H124">
            <v>197</v>
          </cell>
          <cell r="I124">
            <v>1751383</v>
          </cell>
          <cell r="J124">
            <v>712</v>
          </cell>
          <cell r="K124">
            <v>70.92</v>
          </cell>
          <cell r="L124">
            <v>28</v>
          </cell>
          <cell r="M124">
            <v>18.95</v>
          </cell>
        </row>
        <row r="125">
          <cell r="A125">
            <v>43039</v>
          </cell>
          <cell r="B125">
            <v>1740.75</v>
          </cell>
          <cell r="C125">
            <v>1751.25</v>
          </cell>
          <cell r="D125">
            <v>1725.5</v>
          </cell>
          <cell r="E125">
            <v>1732.2</v>
          </cell>
          <cell r="F125">
            <v>1736.0077262693101</v>
          </cell>
          <cell r="G125">
            <v>906</v>
          </cell>
          <cell r="H125">
            <v>131</v>
          </cell>
          <cell r="I125">
            <v>1572823</v>
          </cell>
          <cell r="J125">
            <v>525</v>
          </cell>
          <cell r="K125">
            <v>57.95</v>
          </cell>
          <cell r="L125">
            <v>25.75</v>
          </cell>
          <cell r="M125">
            <v>-8.5500000000000007</v>
          </cell>
        </row>
        <row r="126">
          <cell r="A126">
            <v>43038</v>
          </cell>
          <cell r="B126">
            <v>1740.45</v>
          </cell>
          <cell r="C126">
            <v>1754</v>
          </cell>
          <cell r="D126">
            <v>1733.45</v>
          </cell>
          <cell r="E126">
            <v>1743.8</v>
          </cell>
          <cell r="F126">
            <v>1744.7675585284201</v>
          </cell>
          <cell r="G126">
            <v>598</v>
          </cell>
          <cell r="H126">
            <v>103</v>
          </cell>
          <cell r="I126">
            <v>1043371</v>
          </cell>
          <cell r="J126">
            <v>374</v>
          </cell>
          <cell r="K126">
            <v>62.54</v>
          </cell>
          <cell r="L126">
            <v>20.55</v>
          </cell>
          <cell r="M126">
            <v>3.35</v>
          </cell>
        </row>
        <row r="127">
          <cell r="A127">
            <v>43035</v>
          </cell>
          <cell r="B127">
            <v>1745.8</v>
          </cell>
          <cell r="C127">
            <v>1763.3</v>
          </cell>
          <cell r="D127">
            <v>1726</v>
          </cell>
          <cell r="E127">
            <v>1736.7</v>
          </cell>
          <cell r="F127">
            <v>1740.42857142857</v>
          </cell>
          <cell r="G127">
            <v>882</v>
          </cell>
          <cell r="H127">
            <v>154</v>
          </cell>
          <cell r="I127">
            <v>1535058</v>
          </cell>
          <cell r="J127">
            <v>555</v>
          </cell>
          <cell r="K127">
            <v>62.93</v>
          </cell>
          <cell r="L127">
            <v>37.299999999999997</v>
          </cell>
          <cell r="M127">
            <v>-9.1</v>
          </cell>
        </row>
        <row r="128">
          <cell r="A128">
            <v>43034</v>
          </cell>
          <cell r="B128">
            <v>1725.05</v>
          </cell>
          <cell r="C128">
            <v>1757</v>
          </cell>
          <cell r="D128">
            <v>1721</v>
          </cell>
          <cell r="E128">
            <v>1743</v>
          </cell>
          <cell r="F128">
            <v>1739.71544715447</v>
          </cell>
          <cell r="G128">
            <v>615</v>
          </cell>
          <cell r="H128">
            <v>93</v>
          </cell>
          <cell r="I128">
            <v>1069925</v>
          </cell>
          <cell r="J128">
            <v>390</v>
          </cell>
          <cell r="K128">
            <v>63.41</v>
          </cell>
          <cell r="L128">
            <v>36</v>
          </cell>
          <cell r="M128">
            <v>17.95</v>
          </cell>
        </row>
        <row r="129">
          <cell r="A129">
            <v>43033</v>
          </cell>
          <cell r="B129">
            <v>1750</v>
          </cell>
          <cell r="C129">
            <v>1770</v>
          </cell>
          <cell r="D129">
            <v>1725.2</v>
          </cell>
          <cell r="E129">
            <v>1736.35</v>
          </cell>
          <cell r="F129">
            <v>1741.09354413702</v>
          </cell>
          <cell r="G129">
            <v>759</v>
          </cell>
          <cell r="H129">
            <v>178</v>
          </cell>
          <cell r="I129">
            <v>1321490</v>
          </cell>
          <cell r="J129">
            <v>308</v>
          </cell>
          <cell r="K129">
            <v>40.58</v>
          </cell>
          <cell r="L129">
            <v>44.8</v>
          </cell>
          <cell r="M129">
            <v>-13.65</v>
          </cell>
        </row>
        <row r="130">
          <cell r="A130">
            <v>43032</v>
          </cell>
          <cell r="B130">
            <v>1715.15</v>
          </cell>
          <cell r="C130">
            <v>1750</v>
          </cell>
          <cell r="D130">
            <v>1705.2</v>
          </cell>
          <cell r="E130">
            <v>1734.05</v>
          </cell>
          <cell r="F130">
            <v>1722.00275482093</v>
          </cell>
          <cell r="G130">
            <v>363</v>
          </cell>
          <cell r="H130">
            <v>77</v>
          </cell>
          <cell r="I130">
            <v>625087</v>
          </cell>
          <cell r="J130">
            <v>246</v>
          </cell>
          <cell r="K130">
            <v>67.77</v>
          </cell>
          <cell r="L130">
            <v>44.8</v>
          </cell>
          <cell r="M130">
            <v>18.899999999999999</v>
          </cell>
        </row>
        <row r="131">
          <cell r="A131">
            <v>43031</v>
          </cell>
          <cell r="B131">
            <v>1720</v>
          </cell>
          <cell r="C131">
            <v>1725</v>
          </cell>
          <cell r="D131">
            <v>1705.2</v>
          </cell>
          <cell r="E131">
            <v>1715.7</v>
          </cell>
          <cell r="F131">
            <v>1710.51805416248</v>
          </cell>
          <cell r="G131">
            <v>1994</v>
          </cell>
          <cell r="H131">
            <v>342</v>
          </cell>
          <cell r="I131">
            <v>3410773</v>
          </cell>
          <cell r="J131">
            <v>1112</v>
          </cell>
          <cell r="K131">
            <v>55.77</v>
          </cell>
          <cell r="L131">
            <v>19.8</v>
          </cell>
          <cell r="M131">
            <v>-4.3</v>
          </cell>
        </row>
        <row r="132">
          <cell r="A132">
            <v>43027</v>
          </cell>
          <cell r="B132">
            <v>1727.8</v>
          </cell>
          <cell r="C132">
            <v>1731</v>
          </cell>
          <cell r="D132">
            <v>1711</v>
          </cell>
          <cell r="E132">
            <v>1725.2</v>
          </cell>
          <cell r="F132">
            <v>1722.7556675062899</v>
          </cell>
          <cell r="G132">
            <v>397</v>
          </cell>
          <cell r="H132">
            <v>113</v>
          </cell>
          <cell r="I132">
            <v>683934</v>
          </cell>
          <cell r="J132">
            <v>262</v>
          </cell>
          <cell r="K132">
            <v>65.989999999999995</v>
          </cell>
          <cell r="L132">
            <v>20</v>
          </cell>
          <cell r="M132">
            <v>-2.6</v>
          </cell>
        </row>
        <row r="133">
          <cell r="A133">
            <v>43026</v>
          </cell>
          <cell r="B133">
            <v>1713</v>
          </cell>
          <cell r="C133">
            <v>1734.8</v>
          </cell>
          <cell r="D133">
            <v>1708.05</v>
          </cell>
          <cell r="E133">
            <v>1727.1</v>
          </cell>
          <cell r="F133">
            <v>1716.5577299412901</v>
          </cell>
          <cell r="G133">
            <v>511</v>
          </cell>
          <cell r="H133">
            <v>84</v>
          </cell>
          <cell r="I133">
            <v>877161</v>
          </cell>
          <cell r="J133">
            <v>295</v>
          </cell>
          <cell r="K133">
            <v>57.73</v>
          </cell>
          <cell r="L133">
            <v>26.75</v>
          </cell>
          <cell r="M133">
            <v>14.1</v>
          </cell>
        </row>
        <row r="134">
          <cell r="A134">
            <v>43025</v>
          </cell>
          <cell r="B134">
            <v>1763.55</v>
          </cell>
          <cell r="C134">
            <v>1763.95</v>
          </cell>
          <cell r="D134">
            <v>1711</v>
          </cell>
          <cell r="E134">
            <v>1713</v>
          </cell>
          <cell r="F134">
            <v>1719.43015873015</v>
          </cell>
          <cell r="G134">
            <v>630</v>
          </cell>
          <cell r="H134">
            <v>135</v>
          </cell>
          <cell r="I134">
            <v>1083241</v>
          </cell>
          <cell r="J134">
            <v>476</v>
          </cell>
          <cell r="K134">
            <v>75.56</v>
          </cell>
          <cell r="L134">
            <v>52.95</v>
          </cell>
          <cell r="M134">
            <v>-50.55</v>
          </cell>
        </row>
        <row r="135">
          <cell r="A135">
            <v>43024</v>
          </cell>
          <cell r="B135">
            <v>1727.15</v>
          </cell>
          <cell r="C135">
            <v>1752</v>
          </cell>
          <cell r="D135">
            <v>1718.05</v>
          </cell>
          <cell r="E135">
            <v>1734.4</v>
          </cell>
          <cell r="F135">
            <v>1730.7897959183599</v>
          </cell>
          <cell r="G135">
            <v>490</v>
          </cell>
          <cell r="H135">
            <v>104</v>
          </cell>
          <cell r="I135">
            <v>848087</v>
          </cell>
          <cell r="J135">
            <v>271</v>
          </cell>
          <cell r="K135">
            <v>55.31</v>
          </cell>
          <cell r="L135">
            <v>33.950000000000003</v>
          </cell>
          <cell r="M135">
            <v>7.25</v>
          </cell>
        </row>
        <row r="136">
          <cell r="A136">
            <v>43021</v>
          </cell>
          <cell r="B136">
            <v>1730.15</v>
          </cell>
          <cell r="C136">
            <v>1748</v>
          </cell>
          <cell r="D136">
            <v>1715.05</v>
          </cell>
          <cell r="E136">
            <v>1736.1</v>
          </cell>
          <cell r="F136">
            <v>1726.44591611479</v>
          </cell>
          <cell r="G136">
            <v>906</v>
          </cell>
          <cell r="H136">
            <v>174</v>
          </cell>
          <cell r="I136">
            <v>1564160</v>
          </cell>
          <cell r="J136">
            <v>549</v>
          </cell>
          <cell r="K136">
            <v>60.6</v>
          </cell>
          <cell r="L136">
            <v>32.950000000000003</v>
          </cell>
          <cell r="M136">
            <v>5.95</v>
          </cell>
        </row>
        <row r="137">
          <cell r="A137">
            <v>43020</v>
          </cell>
          <cell r="B137">
            <v>1720</v>
          </cell>
          <cell r="C137">
            <v>1758.8</v>
          </cell>
          <cell r="D137">
            <v>1701</v>
          </cell>
          <cell r="E137">
            <v>1718.5</v>
          </cell>
          <cell r="F137">
            <v>1717.77657266811</v>
          </cell>
          <cell r="G137">
            <v>1383</v>
          </cell>
          <cell r="H137">
            <v>305</v>
          </cell>
          <cell r="I137">
            <v>2375685</v>
          </cell>
          <cell r="J137">
            <v>570</v>
          </cell>
          <cell r="K137">
            <v>41.21</v>
          </cell>
          <cell r="L137">
            <v>57.8</v>
          </cell>
          <cell r="M137">
            <v>-1.5</v>
          </cell>
        </row>
        <row r="138">
          <cell r="A138">
            <v>43019</v>
          </cell>
          <cell r="B138">
            <v>1754.8</v>
          </cell>
          <cell r="C138">
            <v>1777</v>
          </cell>
          <cell r="D138">
            <v>1715</v>
          </cell>
          <cell r="E138">
            <v>1720.45</v>
          </cell>
          <cell r="F138">
            <v>1736.8893333333299</v>
          </cell>
          <cell r="G138">
            <v>2250</v>
          </cell>
          <cell r="H138">
            <v>452</v>
          </cell>
          <cell r="I138">
            <v>3908001</v>
          </cell>
          <cell r="J138">
            <v>865</v>
          </cell>
          <cell r="K138">
            <v>38.44</v>
          </cell>
          <cell r="L138">
            <v>62</v>
          </cell>
          <cell r="M138">
            <v>-34.35</v>
          </cell>
        </row>
        <row r="139">
          <cell r="A139">
            <v>43018</v>
          </cell>
          <cell r="B139">
            <v>1755</v>
          </cell>
          <cell r="C139">
            <v>1755</v>
          </cell>
          <cell r="D139">
            <v>1731.15</v>
          </cell>
          <cell r="E139">
            <v>1736.55</v>
          </cell>
          <cell r="F139">
            <v>1747.0611398963699</v>
          </cell>
          <cell r="G139">
            <v>1930</v>
          </cell>
          <cell r="H139">
            <v>255</v>
          </cell>
          <cell r="I139">
            <v>3371828</v>
          </cell>
          <cell r="J139">
            <v>1328</v>
          </cell>
          <cell r="K139">
            <v>68.81</v>
          </cell>
          <cell r="L139">
            <v>23.85</v>
          </cell>
          <cell r="M139">
            <v>-18.45</v>
          </cell>
        </row>
        <row r="140">
          <cell r="A140">
            <v>43017</v>
          </cell>
          <cell r="B140">
            <v>1780</v>
          </cell>
          <cell r="C140">
            <v>1780</v>
          </cell>
          <cell r="D140">
            <v>1751</v>
          </cell>
          <cell r="E140">
            <v>1757.95</v>
          </cell>
          <cell r="F140">
            <v>1765.3216689098199</v>
          </cell>
          <cell r="G140">
            <v>743</v>
          </cell>
          <cell r="H140">
            <v>123</v>
          </cell>
          <cell r="I140">
            <v>1311634</v>
          </cell>
          <cell r="J140">
            <v>513</v>
          </cell>
          <cell r="K140">
            <v>69.040000000000006</v>
          </cell>
          <cell r="L140">
            <v>29</v>
          </cell>
          <cell r="M140">
            <v>-22.05</v>
          </cell>
        </row>
        <row r="141">
          <cell r="A141">
            <v>43014</v>
          </cell>
          <cell r="B141">
            <v>1788.05</v>
          </cell>
          <cell r="C141">
            <v>1795</v>
          </cell>
          <cell r="D141">
            <v>1770</v>
          </cell>
          <cell r="E141">
            <v>1773.6</v>
          </cell>
          <cell r="F141">
            <v>1778.0949367088599</v>
          </cell>
          <cell r="G141">
            <v>632</v>
          </cell>
          <cell r="H141">
            <v>76</v>
          </cell>
          <cell r="I141">
            <v>1123756</v>
          </cell>
          <cell r="J141">
            <v>304</v>
          </cell>
          <cell r="K141">
            <v>48.1</v>
          </cell>
          <cell r="L141">
            <v>25</v>
          </cell>
          <cell r="M141">
            <v>-14.45</v>
          </cell>
        </row>
        <row r="142">
          <cell r="A142">
            <v>43013</v>
          </cell>
          <cell r="B142">
            <v>1790.8</v>
          </cell>
          <cell r="C142">
            <v>1813.4</v>
          </cell>
          <cell r="D142">
            <v>1780</v>
          </cell>
          <cell r="E142">
            <v>1788.45</v>
          </cell>
          <cell r="F142">
            <v>1789.52947103274</v>
          </cell>
          <cell r="G142">
            <v>3970</v>
          </cell>
          <cell r="H142">
            <v>59</v>
          </cell>
          <cell r="I142">
            <v>7104432</v>
          </cell>
          <cell r="J142">
            <v>3828</v>
          </cell>
          <cell r="K142">
            <v>96.42</v>
          </cell>
          <cell r="L142">
            <v>33.4</v>
          </cell>
          <cell r="M142">
            <v>-2.35</v>
          </cell>
        </row>
        <row r="143">
          <cell r="A143">
            <v>43012</v>
          </cell>
          <cell r="B143">
            <v>1803</v>
          </cell>
          <cell r="C143">
            <v>1809.85</v>
          </cell>
          <cell r="D143">
            <v>1785</v>
          </cell>
          <cell r="E143">
            <v>1802.15</v>
          </cell>
          <cell r="F143">
            <v>1799.2068965517201</v>
          </cell>
          <cell r="G143">
            <v>493</v>
          </cell>
          <cell r="H143">
            <v>70</v>
          </cell>
          <cell r="I143">
            <v>887009</v>
          </cell>
          <cell r="J143">
            <v>287</v>
          </cell>
          <cell r="K143">
            <v>58.22</v>
          </cell>
          <cell r="L143">
            <v>24.85</v>
          </cell>
          <cell r="M143">
            <v>-0.85</v>
          </cell>
        </row>
        <row r="144">
          <cell r="A144">
            <v>43011</v>
          </cell>
          <cell r="B144">
            <v>1813</v>
          </cell>
          <cell r="C144">
            <v>1816.95</v>
          </cell>
          <cell r="D144">
            <v>1785</v>
          </cell>
          <cell r="E144">
            <v>1791.75</v>
          </cell>
          <cell r="F144">
            <v>1796.6935672514601</v>
          </cell>
          <cell r="G144">
            <v>855</v>
          </cell>
          <cell r="H144">
            <v>161</v>
          </cell>
          <cell r="I144">
            <v>1536173</v>
          </cell>
          <cell r="J144">
            <v>437</v>
          </cell>
          <cell r="K144">
            <v>51.11</v>
          </cell>
          <cell r="L144">
            <v>31.95</v>
          </cell>
          <cell r="M144">
            <v>-21.25</v>
          </cell>
        </row>
        <row r="145">
          <cell r="A145">
            <v>43007</v>
          </cell>
          <cell r="B145">
            <v>1750</v>
          </cell>
          <cell r="C145">
            <v>1831.9</v>
          </cell>
          <cell r="D145">
            <v>1750</v>
          </cell>
          <cell r="E145">
            <v>1809.55</v>
          </cell>
          <cell r="F145">
            <v>1782.5875613747901</v>
          </cell>
          <cell r="G145">
            <v>1222</v>
          </cell>
          <cell r="H145">
            <v>220</v>
          </cell>
          <cell r="I145">
            <v>2178322</v>
          </cell>
          <cell r="J145">
            <v>793</v>
          </cell>
          <cell r="K145">
            <v>64.89</v>
          </cell>
          <cell r="L145">
            <v>81.900000000000006</v>
          </cell>
          <cell r="M145">
            <v>59.55</v>
          </cell>
        </row>
        <row r="146">
          <cell r="A146">
            <v>43006</v>
          </cell>
          <cell r="B146">
            <v>1732.05</v>
          </cell>
          <cell r="C146">
            <v>1800</v>
          </cell>
          <cell r="D146">
            <v>1709.7</v>
          </cell>
          <cell r="E146">
            <v>1772.25</v>
          </cell>
          <cell r="F146">
            <v>1743.60207612456</v>
          </cell>
          <cell r="G146">
            <v>867</v>
          </cell>
          <cell r="H146">
            <v>178</v>
          </cell>
          <cell r="I146">
            <v>1511703</v>
          </cell>
          <cell r="J146">
            <v>463</v>
          </cell>
          <cell r="K146">
            <v>53.4</v>
          </cell>
          <cell r="L146">
            <v>90.3</v>
          </cell>
          <cell r="M146">
            <v>40.200000000000003</v>
          </cell>
        </row>
        <row r="147">
          <cell r="A147">
            <v>43005</v>
          </cell>
          <cell r="B147">
            <v>1740.05</v>
          </cell>
          <cell r="C147">
            <v>1750.85</v>
          </cell>
          <cell r="D147">
            <v>1710</v>
          </cell>
          <cell r="E147">
            <v>1718.35</v>
          </cell>
          <cell r="F147">
            <v>1721.6138328530201</v>
          </cell>
          <cell r="G147">
            <v>1388</v>
          </cell>
          <cell r="H147">
            <v>201</v>
          </cell>
          <cell r="I147">
            <v>2389600</v>
          </cell>
          <cell r="J147">
            <v>766</v>
          </cell>
          <cell r="K147">
            <v>55.19</v>
          </cell>
          <cell r="L147">
            <v>40.85</v>
          </cell>
          <cell r="M147">
            <v>-21.7</v>
          </cell>
        </row>
        <row r="148">
          <cell r="A148">
            <v>43004</v>
          </cell>
          <cell r="B148">
            <v>1762.95</v>
          </cell>
          <cell r="C148">
            <v>1771</v>
          </cell>
          <cell r="D148">
            <v>1742</v>
          </cell>
          <cell r="E148">
            <v>1746.9</v>
          </cell>
          <cell r="F148">
            <v>1749.1586073500901</v>
          </cell>
          <cell r="G148">
            <v>517</v>
          </cell>
          <cell r="H148">
            <v>65</v>
          </cell>
          <cell r="I148">
            <v>904315</v>
          </cell>
          <cell r="J148">
            <v>308</v>
          </cell>
          <cell r="K148">
            <v>59.57</v>
          </cell>
          <cell r="L148">
            <v>29</v>
          </cell>
          <cell r="M148">
            <v>-16.05</v>
          </cell>
        </row>
        <row r="149">
          <cell r="A149">
            <v>43003</v>
          </cell>
          <cell r="B149">
            <v>1733</v>
          </cell>
          <cell r="C149">
            <v>1778.6</v>
          </cell>
          <cell r="D149">
            <v>1718.05</v>
          </cell>
          <cell r="E149">
            <v>1747.15</v>
          </cell>
          <cell r="F149">
            <v>1731.3623559539001</v>
          </cell>
          <cell r="G149">
            <v>781</v>
          </cell>
          <cell r="H149">
            <v>95</v>
          </cell>
          <cell r="I149">
            <v>1352194</v>
          </cell>
          <cell r="J149">
            <v>382</v>
          </cell>
          <cell r="K149">
            <v>48.91</v>
          </cell>
          <cell r="L149">
            <v>60.55</v>
          </cell>
          <cell r="M149">
            <v>14.15</v>
          </cell>
        </row>
        <row r="150">
          <cell r="A150">
            <v>43000</v>
          </cell>
          <cell r="B150">
            <v>1758.9</v>
          </cell>
          <cell r="C150">
            <v>1768.05</v>
          </cell>
          <cell r="D150">
            <v>1725.05</v>
          </cell>
          <cell r="E150">
            <v>1736.4</v>
          </cell>
          <cell r="F150">
            <v>1741.51719901719</v>
          </cell>
          <cell r="G150">
            <v>814</v>
          </cell>
          <cell r="H150">
            <v>158</v>
          </cell>
          <cell r="I150">
            <v>1417595</v>
          </cell>
          <cell r="J150">
            <v>523</v>
          </cell>
          <cell r="K150">
            <v>64.25</v>
          </cell>
          <cell r="L150">
            <v>43</v>
          </cell>
          <cell r="M150">
            <v>-22.5</v>
          </cell>
        </row>
        <row r="151">
          <cell r="A151">
            <v>42999</v>
          </cell>
          <cell r="B151">
            <v>1765.05</v>
          </cell>
          <cell r="C151">
            <v>1781.05</v>
          </cell>
          <cell r="D151">
            <v>1760.1</v>
          </cell>
          <cell r="E151">
            <v>1768.05</v>
          </cell>
          <cell r="F151">
            <v>1771.7891440501</v>
          </cell>
          <cell r="G151">
            <v>1437</v>
          </cell>
          <cell r="H151">
            <v>130</v>
          </cell>
          <cell r="I151">
            <v>2546061</v>
          </cell>
          <cell r="J151">
            <v>789</v>
          </cell>
          <cell r="K151">
            <v>54.91</v>
          </cell>
          <cell r="L151">
            <v>20.95</v>
          </cell>
          <cell r="M151">
            <v>3</v>
          </cell>
        </row>
        <row r="152">
          <cell r="A152">
            <v>42998</v>
          </cell>
          <cell r="B152">
            <v>1765.05</v>
          </cell>
          <cell r="C152">
            <v>1774.35</v>
          </cell>
          <cell r="D152">
            <v>1758</v>
          </cell>
          <cell r="E152">
            <v>1765.25</v>
          </cell>
          <cell r="F152">
            <v>1765.19334186939</v>
          </cell>
          <cell r="G152">
            <v>781</v>
          </cell>
          <cell r="H152">
            <v>87</v>
          </cell>
          <cell r="I152">
            <v>1378616</v>
          </cell>
          <cell r="J152">
            <v>455</v>
          </cell>
          <cell r="K152">
            <v>58.26</v>
          </cell>
          <cell r="L152">
            <v>16.350000000000001</v>
          </cell>
          <cell r="M152">
            <v>0.2</v>
          </cell>
        </row>
        <row r="153">
          <cell r="A153">
            <v>42997</v>
          </cell>
          <cell r="B153">
            <v>1799</v>
          </cell>
          <cell r="C153">
            <v>1799</v>
          </cell>
          <cell r="D153">
            <v>1765.4</v>
          </cell>
          <cell r="E153">
            <v>1775.1</v>
          </cell>
          <cell r="F153">
            <v>1774.1435457953901</v>
          </cell>
          <cell r="G153">
            <v>1867</v>
          </cell>
          <cell r="H153">
            <v>169</v>
          </cell>
          <cell r="I153">
            <v>3312326</v>
          </cell>
          <cell r="J153">
            <v>1167</v>
          </cell>
          <cell r="K153">
            <v>62.51</v>
          </cell>
          <cell r="L153">
            <v>33.6</v>
          </cell>
          <cell r="M153">
            <v>-23.9</v>
          </cell>
        </row>
        <row r="154">
          <cell r="A154">
            <v>42996</v>
          </cell>
          <cell r="B154">
            <v>1800.05</v>
          </cell>
          <cell r="C154">
            <v>1800.05</v>
          </cell>
          <cell r="D154">
            <v>1775.2</v>
          </cell>
          <cell r="E154">
            <v>1781.4</v>
          </cell>
          <cell r="F154">
            <v>1786.37883283877</v>
          </cell>
          <cell r="G154">
            <v>1011</v>
          </cell>
          <cell r="H154">
            <v>180</v>
          </cell>
          <cell r="I154">
            <v>1806029</v>
          </cell>
          <cell r="J154">
            <v>656</v>
          </cell>
          <cell r="K154">
            <v>64.89</v>
          </cell>
          <cell r="L154">
            <v>24.85</v>
          </cell>
          <cell r="M154">
            <v>-18.649999999999999</v>
          </cell>
        </row>
        <row r="155">
          <cell r="A155">
            <v>42993</v>
          </cell>
          <cell r="B155">
            <v>1785</v>
          </cell>
          <cell r="C155">
            <v>1799</v>
          </cell>
          <cell r="D155">
            <v>1766</v>
          </cell>
          <cell r="E155">
            <v>1776.2</v>
          </cell>
          <cell r="F155">
            <v>1774.48891031822</v>
          </cell>
          <cell r="G155">
            <v>1037</v>
          </cell>
          <cell r="H155">
            <v>162</v>
          </cell>
          <cell r="I155">
            <v>1840145</v>
          </cell>
          <cell r="J155">
            <v>474</v>
          </cell>
          <cell r="K155">
            <v>45.71</v>
          </cell>
          <cell r="L155">
            <v>33</v>
          </cell>
          <cell r="M155">
            <v>-8.8000000000000007</v>
          </cell>
        </row>
        <row r="156">
          <cell r="A156">
            <v>42992</v>
          </cell>
          <cell r="B156">
            <v>1877</v>
          </cell>
          <cell r="C156">
            <v>1877</v>
          </cell>
          <cell r="D156">
            <v>1785</v>
          </cell>
          <cell r="E156">
            <v>1797.15</v>
          </cell>
          <cell r="F156">
            <v>1806.31403508771</v>
          </cell>
          <cell r="G156">
            <v>1140</v>
          </cell>
          <cell r="H156">
            <v>194</v>
          </cell>
          <cell r="I156">
            <v>2059198</v>
          </cell>
          <cell r="J156">
            <v>531</v>
          </cell>
          <cell r="K156">
            <v>46.58</v>
          </cell>
          <cell r="L156">
            <v>92</v>
          </cell>
          <cell r="M156">
            <v>-79.849999999999994</v>
          </cell>
        </row>
        <row r="157">
          <cell r="A157">
            <v>42991</v>
          </cell>
          <cell r="B157">
            <v>1838.6</v>
          </cell>
          <cell r="C157">
            <v>1855</v>
          </cell>
          <cell r="D157">
            <v>1828</v>
          </cell>
          <cell r="E157">
            <v>1847.2</v>
          </cell>
          <cell r="F157">
            <v>1844.3773307163799</v>
          </cell>
          <cell r="G157">
            <v>2038</v>
          </cell>
          <cell r="H157">
            <v>151</v>
          </cell>
          <cell r="I157">
            <v>3758841</v>
          </cell>
          <cell r="J157">
            <v>1478</v>
          </cell>
          <cell r="K157">
            <v>72.52</v>
          </cell>
          <cell r="L157">
            <v>27</v>
          </cell>
          <cell r="M157">
            <v>8.6</v>
          </cell>
        </row>
        <row r="158">
          <cell r="A158">
            <v>42990</v>
          </cell>
          <cell r="B158">
            <v>1807.15</v>
          </cell>
          <cell r="C158">
            <v>1855</v>
          </cell>
          <cell r="D158">
            <v>1805</v>
          </cell>
          <cell r="E158">
            <v>1837.45</v>
          </cell>
          <cell r="F158">
            <v>1823.84968684759</v>
          </cell>
          <cell r="G158">
            <v>958</v>
          </cell>
          <cell r="H158">
            <v>115</v>
          </cell>
          <cell r="I158">
            <v>1747248</v>
          </cell>
          <cell r="J158">
            <v>727</v>
          </cell>
          <cell r="K158">
            <v>75.89</v>
          </cell>
          <cell r="L158">
            <v>50</v>
          </cell>
          <cell r="M158">
            <v>30.3</v>
          </cell>
        </row>
        <row r="159">
          <cell r="A159">
            <v>42989</v>
          </cell>
          <cell r="B159">
            <v>1810.6</v>
          </cell>
          <cell r="C159">
            <v>1828.05</v>
          </cell>
          <cell r="D159">
            <v>1804.5</v>
          </cell>
          <cell r="E159">
            <v>1821.35</v>
          </cell>
          <cell r="F159">
            <v>1813.13037249283</v>
          </cell>
          <cell r="G159">
            <v>1396</v>
          </cell>
          <cell r="H159">
            <v>63</v>
          </cell>
          <cell r="I159">
            <v>2531130</v>
          </cell>
          <cell r="J159">
            <v>1131</v>
          </cell>
          <cell r="K159">
            <v>81.02</v>
          </cell>
          <cell r="L159">
            <v>23.55</v>
          </cell>
          <cell r="M159">
            <v>10.75</v>
          </cell>
        </row>
        <row r="160">
          <cell r="A160">
            <v>42986</v>
          </cell>
          <cell r="B160">
            <v>1801.55</v>
          </cell>
          <cell r="C160">
            <v>1820</v>
          </cell>
          <cell r="D160">
            <v>1796.8</v>
          </cell>
          <cell r="E160">
            <v>1812.6</v>
          </cell>
          <cell r="F160">
            <v>1808.28154506437</v>
          </cell>
          <cell r="G160">
            <v>1165</v>
          </cell>
          <cell r="H160">
            <v>86</v>
          </cell>
          <cell r="I160">
            <v>2106648</v>
          </cell>
          <cell r="J160">
            <v>882</v>
          </cell>
          <cell r="K160">
            <v>75.709999999999994</v>
          </cell>
          <cell r="L160">
            <v>23.2</v>
          </cell>
          <cell r="M160">
            <v>11.05</v>
          </cell>
        </row>
        <row r="161">
          <cell r="A161">
            <v>42985</v>
          </cell>
          <cell r="B161">
            <v>1808.25</v>
          </cell>
          <cell r="C161">
            <v>1818</v>
          </cell>
          <cell r="D161">
            <v>1799</v>
          </cell>
          <cell r="E161">
            <v>1813.55</v>
          </cell>
          <cell r="F161">
            <v>1808.4951644100499</v>
          </cell>
          <cell r="G161">
            <v>1034</v>
          </cell>
          <cell r="H161">
            <v>83</v>
          </cell>
          <cell r="I161">
            <v>1869984</v>
          </cell>
          <cell r="J161">
            <v>598</v>
          </cell>
          <cell r="K161">
            <v>57.83</v>
          </cell>
          <cell r="L161">
            <v>19</v>
          </cell>
          <cell r="M161">
            <v>5.3</v>
          </cell>
        </row>
        <row r="162">
          <cell r="A162">
            <v>42984</v>
          </cell>
          <cell r="B162">
            <v>1822.3</v>
          </cell>
          <cell r="C162">
            <v>1830</v>
          </cell>
          <cell r="D162">
            <v>1786.65</v>
          </cell>
          <cell r="E162">
            <v>1819.65</v>
          </cell>
          <cell r="F162">
            <v>1812.19162995594</v>
          </cell>
          <cell r="G162">
            <v>454</v>
          </cell>
          <cell r="H162">
            <v>86</v>
          </cell>
          <cell r="I162">
            <v>822735</v>
          </cell>
          <cell r="J162">
            <v>271</v>
          </cell>
          <cell r="K162">
            <v>59.69</v>
          </cell>
          <cell r="L162">
            <v>43.35</v>
          </cell>
          <cell r="M162">
            <v>-2.65</v>
          </cell>
        </row>
        <row r="163">
          <cell r="A163">
            <v>42983</v>
          </cell>
          <cell r="B163">
            <v>1760</v>
          </cell>
          <cell r="C163">
            <v>1829.9</v>
          </cell>
          <cell r="D163">
            <v>1760</v>
          </cell>
          <cell r="E163">
            <v>1820.7</v>
          </cell>
          <cell r="F163">
            <v>1818.1118390266699</v>
          </cell>
          <cell r="G163">
            <v>2137</v>
          </cell>
          <cell r="H163">
            <v>207</v>
          </cell>
          <cell r="I163">
            <v>3885305</v>
          </cell>
          <cell r="J163">
            <v>969</v>
          </cell>
          <cell r="K163">
            <v>45.34</v>
          </cell>
          <cell r="L163">
            <v>69.900000000000006</v>
          </cell>
          <cell r="M163">
            <v>60.7</v>
          </cell>
        </row>
        <row r="164">
          <cell r="A164">
            <v>42982</v>
          </cell>
          <cell r="B164">
            <v>1806.35</v>
          </cell>
          <cell r="C164">
            <v>1825</v>
          </cell>
          <cell r="D164">
            <v>1803.75</v>
          </cell>
          <cell r="E164">
            <v>1822</v>
          </cell>
          <cell r="F164">
            <v>1818.8947185545501</v>
          </cell>
          <cell r="G164">
            <v>2878</v>
          </cell>
          <cell r="H164">
            <v>117</v>
          </cell>
          <cell r="I164">
            <v>5234779</v>
          </cell>
          <cell r="J164">
            <v>2282</v>
          </cell>
          <cell r="K164">
            <v>79.290000000000006</v>
          </cell>
          <cell r="L164">
            <v>21.25</v>
          </cell>
          <cell r="M164">
            <v>15.65</v>
          </cell>
        </row>
        <row r="165">
          <cell r="A165">
            <v>42979</v>
          </cell>
          <cell r="B165">
            <v>1820</v>
          </cell>
          <cell r="C165">
            <v>1821.05</v>
          </cell>
          <cell r="D165">
            <v>1792</v>
          </cell>
          <cell r="E165">
            <v>1806.35</v>
          </cell>
          <cell r="F165">
            <v>1808.2218543046299</v>
          </cell>
          <cell r="G165">
            <v>1208</v>
          </cell>
          <cell r="H165">
            <v>248</v>
          </cell>
          <cell r="I165">
            <v>2184332</v>
          </cell>
          <cell r="J165">
            <v>479</v>
          </cell>
          <cell r="K165">
            <v>39.65</v>
          </cell>
          <cell r="L165">
            <v>29.05</v>
          </cell>
          <cell r="M165">
            <v>-13.65</v>
          </cell>
        </row>
        <row r="166">
          <cell r="A166">
            <v>42978</v>
          </cell>
          <cell r="B166">
            <v>1792</v>
          </cell>
          <cell r="C166">
            <v>1835</v>
          </cell>
          <cell r="D166">
            <v>1780</v>
          </cell>
          <cell r="E166">
            <v>1818.3</v>
          </cell>
          <cell r="F166">
            <v>1804.67047817047</v>
          </cell>
          <cell r="G166">
            <v>962</v>
          </cell>
          <cell r="H166">
            <v>243</v>
          </cell>
          <cell r="I166">
            <v>1736093</v>
          </cell>
          <cell r="J166">
            <v>476</v>
          </cell>
          <cell r="K166">
            <v>49.48</v>
          </cell>
          <cell r="L166">
            <v>55</v>
          </cell>
          <cell r="M166">
            <v>26.3</v>
          </cell>
        </row>
        <row r="167">
          <cell r="A167">
            <v>42977</v>
          </cell>
          <cell r="B167">
            <v>1800.05</v>
          </cell>
          <cell r="C167">
            <v>1804.6</v>
          </cell>
          <cell r="D167">
            <v>1789</v>
          </cell>
          <cell r="E167">
            <v>1800.25</v>
          </cell>
          <cell r="F167">
            <v>1797.0878712871199</v>
          </cell>
          <cell r="G167">
            <v>808</v>
          </cell>
          <cell r="H167">
            <v>101</v>
          </cell>
          <cell r="I167">
            <v>1452047</v>
          </cell>
          <cell r="J167">
            <v>437</v>
          </cell>
          <cell r="K167">
            <v>54.08</v>
          </cell>
          <cell r="L167">
            <v>15.6</v>
          </cell>
          <cell r="M167">
            <v>0.2</v>
          </cell>
        </row>
        <row r="168">
          <cell r="A168">
            <v>42976</v>
          </cell>
          <cell r="B168">
            <v>1793</v>
          </cell>
          <cell r="C168">
            <v>1815</v>
          </cell>
          <cell r="D168">
            <v>1785</v>
          </cell>
          <cell r="E168">
            <v>1802.1</v>
          </cell>
          <cell r="F168">
            <v>1794.11491108071</v>
          </cell>
          <cell r="G168">
            <v>731</v>
          </cell>
          <cell r="H168">
            <v>118</v>
          </cell>
          <cell r="I168">
            <v>1311498</v>
          </cell>
          <cell r="J168">
            <v>437</v>
          </cell>
          <cell r="K168">
            <v>59.78</v>
          </cell>
          <cell r="L168">
            <v>30</v>
          </cell>
          <cell r="M168">
            <v>9.1</v>
          </cell>
        </row>
        <row r="169">
          <cell r="A169">
            <v>42975</v>
          </cell>
          <cell r="B169">
            <v>1869.95</v>
          </cell>
          <cell r="C169">
            <v>1875</v>
          </cell>
          <cell r="D169">
            <v>1796.1</v>
          </cell>
          <cell r="E169">
            <v>1802.15</v>
          </cell>
          <cell r="F169">
            <v>1811.06374085684</v>
          </cell>
          <cell r="G169">
            <v>957</v>
          </cell>
          <cell r="H169">
            <v>161</v>
          </cell>
          <cell r="I169">
            <v>1733188</v>
          </cell>
          <cell r="J169">
            <v>442</v>
          </cell>
          <cell r="K169">
            <v>46.19</v>
          </cell>
          <cell r="L169">
            <v>78.900000000000006</v>
          </cell>
          <cell r="M169">
            <v>-67.8</v>
          </cell>
        </row>
        <row r="170">
          <cell r="A170">
            <v>42971</v>
          </cell>
          <cell r="B170">
            <v>1839</v>
          </cell>
          <cell r="C170">
            <v>1839</v>
          </cell>
          <cell r="D170">
            <v>1801</v>
          </cell>
          <cell r="E170">
            <v>1814.95</v>
          </cell>
          <cell r="F170">
            <v>1821.2694427434101</v>
          </cell>
          <cell r="G170">
            <v>1633</v>
          </cell>
          <cell r="H170">
            <v>234</v>
          </cell>
          <cell r="I170">
            <v>2974133</v>
          </cell>
          <cell r="J170">
            <v>682</v>
          </cell>
          <cell r="K170">
            <v>41.76</v>
          </cell>
          <cell r="L170">
            <v>38</v>
          </cell>
          <cell r="M170">
            <v>-24.05</v>
          </cell>
        </row>
        <row r="171">
          <cell r="A171">
            <v>42970</v>
          </cell>
          <cell r="B171">
            <v>1799.95</v>
          </cell>
          <cell r="C171">
            <v>1829.25</v>
          </cell>
          <cell r="D171">
            <v>1768.9</v>
          </cell>
          <cell r="E171">
            <v>1808.95</v>
          </cell>
          <cell r="F171">
            <v>1776.3897780623099</v>
          </cell>
          <cell r="G171">
            <v>18744</v>
          </cell>
          <cell r="H171">
            <v>581</v>
          </cell>
          <cell r="I171">
            <v>33296650</v>
          </cell>
          <cell r="J171">
            <v>14498</v>
          </cell>
          <cell r="K171">
            <v>77.349999999999994</v>
          </cell>
          <cell r="L171">
            <v>60.35</v>
          </cell>
          <cell r="M171">
            <v>9</v>
          </cell>
        </row>
        <row r="172">
          <cell r="A172">
            <v>42969</v>
          </cell>
          <cell r="B172">
            <v>1764.25</v>
          </cell>
          <cell r="C172">
            <v>1780</v>
          </cell>
          <cell r="D172">
            <v>1749</v>
          </cell>
          <cell r="E172">
            <v>1753.5</v>
          </cell>
          <cell r="F172">
            <v>1758.9503105589999</v>
          </cell>
          <cell r="G172">
            <v>1288</v>
          </cell>
          <cell r="H172">
            <v>199</v>
          </cell>
          <cell r="I172">
            <v>2265528</v>
          </cell>
          <cell r="J172">
            <v>603</v>
          </cell>
          <cell r="K172">
            <v>46.82</v>
          </cell>
          <cell r="L172">
            <v>31</v>
          </cell>
          <cell r="M172">
            <v>-10.75</v>
          </cell>
        </row>
        <row r="173">
          <cell r="A173">
            <v>42968</v>
          </cell>
          <cell r="B173">
            <v>1781</v>
          </cell>
          <cell r="C173">
            <v>1840</v>
          </cell>
          <cell r="D173">
            <v>1768.2</v>
          </cell>
          <cell r="E173">
            <v>1778.15</v>
          </cell>
          <cell r="F173">
            <v>1779.9188634029399</v>
          </cell>
          <cell r="G173">
            <v>2921</v>
          </cell>
          <cell r="H173">
            <v>251</v>
          </cell>
          <cell r="I173">
            <v>5199143</v>
          </cell>
          <cell r="J173">
            <v>1667</v>
          </cell>
          <cell r="K173">
            <v>57.07</v>
          </cell>
          <cell r="L173">
            <v>71.8</v>
          </cell>
          <cell r="M173">
            <v>-2.85</v>
          </cell>
        </row>
        <row r="174">
          <cell r="A174">
            <v>42965</v>
          </cell>
          <cell r="B174">
            <v>1779.4</v>
          </cell>
          <cell r="C174">
            <v>1800</v>
          </cell>
          <cell r="D174">
            <v>1772.25</v>
          </cell>
          <cell r="E174">
            <v>1780.35</v>
          </cell>
          <cell r="F174">
            <v>1783.1710063335599</v>
          </cell>
          <cell r="G174">
            <v>4263</v>
          </cell>
          <cell r="H174">
            <v>302</v>
          </cell>
          <cell r="I174">
            <v>7601658</v>
          </cell>
          <cell r="J174">
            <v>2803</v>
          </cell>
          <cell r="K174">
            <v>65.75</v>
          </cell>
          <cell r="L174">
            <v>27.75</v>
          </cell>
          <cell r="M174">
            <v>0.95</v>
          </cell>
        </row>
        <row r="175">
          <cell r="A175">
            <v>42964</v>
          </cell>
          <cell r="B175">
            <v>1784.4</v>
          </cell>
          <cell r="C175">
            <v>1799.45</v>
          </cell>
          <cell r="D175">
            <v>1776.5</v>
          </cell>
          <cell r="E175">
            <v>1790.2</v>
          </cell>
          <cell r="F175">
            <v>1784.89054726368</v>
          </cell>
          <cell r="G175">
            <v>603</v>
          </cell>
          <cell r="H175">
            <v>91</v>
          </cell>
          <cell r="I175">
            <v>1076289</v>
          </cell>
          <cell r="J175">
            <v>219</v>
          </cell>
          <cell r="K175">
            <v>36.32</v>
          </cell>
          <cell r="L175">
            <v>22.95</v>
          </cell>
          <cell r="M175">
            <v>5.8</v>
          </cell>
        </row>
        <row r="176">
          <cell r="A176">
            <v>42963</v>
          </cell>
          <cell r="B176">
            <v>1787.05</v>
          </cell>
          <cell r="C176">
            <v>1800</v>
          </cell>
          <cell r="D176">
            <v>1780</v>
          </cell>
          <cell r="E176">
            <v>1783.5</v>
          </cell>
          <cell r="F176">
            <v>1785.18853503184</v>
          </cell>
          <cell r="G176">
            <v>785</v>
          </cell>
          <cell r="H176">
            <v>172</v>
          </cell>
          <cell r="I176">
            <v>1401373</v>
          </cell>
          <cell r="J176">
            <v>381</v>
          </cell>
          <cell r="K176">
            <v>48.54</v>
          </cell>
          <cell r="L176">
            <v>20</v>
          </cell>
          <cell r="M176">
            <v>-3.55</v>
          </cell>
        </row>
        <row r="177">
          <cell r="A177">
            <v>42961</v>
          </cell>
          <cell r="B177">
            <v>1798.05</v>
          </cell>
          <cell r="C177">
            <v>1810</v>
          </cell>
          <cell r="D177">
            <v>1771.7</v>
          </cell>
          <cell r="E177">
            <v>1793.15</v>
          </cell>
          <cell r="F177">
            <v>1789.9395313681</v>
          </cell>
          <cell r="G177">
            <v>1323</v>
          </cell>
          <cell r="H177">
            <v>236</v>
          </cell>
          <cell r="I177">
            <v>2368090</v>
          </cell>
          <cell r="J177">
            <v>596</v>
          </cell>
          <cell r="K177">
            <v>45.05</v>
          </cell>
          <cell r="L177">
            <v>38.299999999999997</v>
          </cell>
          <cell r="M177">
            <v>-4.9000000000000004</v>
          </cell>
        </row>
        <row r="178">
          <cell r="A178">
            <v>42958</v>
          </cell>
          <cell r="B178">
            <v>1760</v>
          </cell>
          <cell r="C178">
            <v>1800</v>
          </cell>
          <cell r="D178">
            <v>1756.1</v>
          </cell>
          <cell r="E178">
            <v>1786.7</v>
          </cell>
          <cell r="F178">
            <v>1773.9225016995199</v>
          </cell>
          <cell r="G178">
            <v>2942</v>
          </cell>
          <cell r="H178">
            <v>242</v>
          </cell>
          <cell r="I178">
            <v>5218880</v>
          </cell>
          <cell r="J178">
            <v>483</v>
          </cell>
          <cell r="K178">
            <v>16.420000000000002</v>
          </cell>
          <cell r="L178">
            <v>43.9</v>
          </cell>
          <cell r="M178">
            <v>26.7</v>
          </cell>
        </row>
        <row r="179">
          <cell r="A179">
            <v>42957</v>
          </cell>
          <cell r="B179">
            <v>1790</v>
          </cell>
          <cell r="C179">
            <v>1811</v>
          </cell>
          <cell r="D179">
            <v>1761</v>
          </cell>
          <cell r="E179">
            <v>1790.7</v>
          </cell>
          <cell r="F179">
            <v>1786.27453416149</v>
          </cell>
          <cell r="G179">
            <v>805</v>
          </cell>
          <cell r="H179">
            <v>171</v>
          </cell>
          <cell r="I179">
            <v>1437951</v>
          </cell>
          <cell r="J179">
            <v>468</v>
          </cell>
          <cell r="K179">
            <v>58.14</v>
          </cell>
          <cell r="L179">
            <v>50</v>
          </cell>
          <cell r="M179">
            <v>0.7</v>
          </cell>
        </row>
        <row r="180">
          <cell r="A180">
            <v>42956</v>
          </cell>
          <cell r="B180">
            <v>1785.05</v>
          </cell>
          <cell r="C180">
            <v>1805</v>
          </cell>
          <cell r="D180">
            <v>1785</v>
          </cell>
          <cell r="E180">
            <v>1792.3</v>
          </cell>
          <cell r="F180">
            <v>1791.49226441631</v>
          </cell>
          <cell r="G180">
            <v>1422</v>
          </cell>
          <cell r="H180">
            <v>177</v>
          </cell>
          <cell r="I180">
            <v>2547502</v>
          </cell>
          <cell r="J180">
            <v>980</v>
          </cell>
          <cell r="K180">
            <v>68.92</v>
          </cell>
          <cell r="L180">
            <v>20</v>
          </cell>
          <cell r="M180">
            <v>7.25</v>
          </cell>
        </row>
        <row r="181">
          <cell r="A181">
            <v>42955</v>
          </cell>
          <cell r="B181">
            <v>1796.4</v>
          </cell>
          <cell r="C181">
            <v>1820</v>
          </cell>
          <cell r="D181">
            <v>1777.1</v>
          </cell>
          <cell r="E181">
            <v>1808.5</v>
          </cell>
          <cell r="F181">
            <v>1792.61903559707</v>
          </cell>
          <cell r="G181">
            <v>3961</v>
          </cell>
          <cell r="H181">
            <v>234</v>
          </cell>
          <cell r="I181">
            <v>7100564</v>
          </cell>
          <cell r="J181">
            <v>1373</v>
          </cell>
          <cell r="K181">
            <v>34.659999999999997</v>
          </cell>
          <cell r="L181">
            <v>42.9</v>
          </cell>
          <cell r="M181">
            <v>12.1</v>
          </cell>
        </row>
        <row r="182">
          <cell r="A182">
            <v>42954</v>
          </cell>
          <cell r="B182">
            <v>1789.6</v>
          </cell>
          <cell r="C182">
            <v>1805</v>
          </cell>
          <cell r="D182">
            <v>1777.2</v>
          </cell>
          <cell r="E182">
            <v>1793.6</v>
          </cell>
          <cell r="F182">
            <v>1784.6474626865599</v>
          </cell>
          <cell r="G182">
            <v>3350</v>
          </cell>
          <cell r="H182">
            <v>169</v>
          </cell>
          <cell r="I182">
            <v>5978569</v>
          </cell>
          <cell r="J182">
            <v>662</v>
          </cell>
          <cell r="K182">
            <v>19.760000000000002</v>
          </cell>
          <cell r="L182">
            <v>27.8</v>
          </cell>
          <cell r="M182">
            <v>4</v>
          </cell>
        </row>
        <row r="183">
          <cell r="A183">
            <v>42951</v>
          </cell>
          <cell r="B183">
            <v>1771</v>
          </cell>
          <cell r="C183">
            <v>1814</v>
          </cell>
          <cell r="D183">
            <v>1762</v>
          </cell>
          <cell r="E183">
            <v>1795.9</v>
          </cell>
          <cell r="F183">
            <v>1782.7730205278499</v>
          </cell>
          <cell r="G183">
            <v>1705</v>
          </cell>
          <cell r="H183">
            <v>183</v>
          </cell>
          <cell r="I183">
            <v>3039628</v>
          </cell>
          <cell r="J183">
            <v>1105</v>
          </cell>
          <cell r="K183">
            <v>64.81</v>
          </cell>
          <cell r="L183">
            <v>52</v>
          </cell>
          <cell r="M183">
            <v>24.9</v>
          </cell>
        </row>
        <row r="184">
          <cell r="A184">
            <v>42950</v>
          </cell>
          <cell r="B184">
            <v>1788.45</v>
          </cell>
          <cell r="C184">
            <v>1789.95</v>
          </cell>
          <cell r="D184">
            <v>1774</v>
          </cell>
          <cell r="E184">
            <v>1783.3</v>
          </cell>
          <cell r="F184">
            <v>1784.01794771751</v>
          </cell>
          <cell r="G184">
            <v>2563</v>
          </cell>
          <cell r="H184">
            <v>238</v>
          </cell>
          <cell r="I184">
            <v>4572438</v>
          </cell>
          <cell r="J184">
            <v>1699</v>
          </cell>
          <cell r="K184">
            <v>66.290000000000006</v>
          </cell>
          <cell r="L184">
            <v>15.95</v>
          </cell>
          <cell r="M184">
            <v>-5.15</v>
          </cell>
        </row>
        <row r="185">
          <cell r="A185">
            <v>42949</v>
          </cell>
          <cell r="B185">
            <v>1781.95</v>
          </cell>
          <cell r="C185">
            <v>1805</v>
          </cell>
          <cell r="D185">
            <v>1772.1</v>
          </cell>
          <cell r="E185">
            <v>1786.75</v>
          </cell>
          <cell r="F185">
            <v>1779.09164086687</v>
          </cell>
          <cell r="G185">
            <v>3230</v>
          </cell>
          <cell r="H185">
            <v>265</v>
          </cell>
          <cell r="I185">
            <v>5746466</v>
          </cell>
          <cell r="J185">
            <v>663</v>
          </cell>
          <cell r="K185">
            <v>20.53</v>
          </cell>
          <cell r="L185">
            <v>32.9</v>
          </cell>
          <cell r="M185">
            <v>4.8</v>
          </cell>
        </row>
        <row r="186">
          <cell r="A186">
            <v>42948</v>
          </cell>
          <cell r="B186">
            <v>1777.15</v>
          </cell>
          <cell r="C186">
            <v>1803.25</v>
          </cell>
          <cell r="D186">
            <v>1768.2</v>
          </cell>
          <cell r="E186">
            <v>1791.2</v>
          </cell>
          <cell r="F186">
            <v>1782.0706940873999</v>
          </cell>
          <cell r="G186">
            <v>778</v>
          </cell>
          <cell r="H186">
            <v>166</v>
          </cell>
          <cell r="I186">
            <v>1386451</v>
          </cell>
          <cell r="J186">
            <v>395</v>
          </cell>
          <cell r="K186">
            <v>50.77</v>
          </cell>
          <cell r="L186">
            <v>35.049999999999997</v>
          </cell>
          <cell r="M186">
            <v>14.05</v>
          </cell>
        </row>
        <row r="187">
          <cell r="A187">
            <v>42947</v>
          </cell>
          <cell r="B187">
            <v>1780</v>
          </cell>
          <cell r="C187">
            <v>1799</v>
          </cell>
          <cell r="D187">
            <v>1736.05</v>
          </cell>
          <cell r="E187">
            <v>1779.3</v>
          </cell>
          <cell r="F187">
            <v>1761.15015015015</v>
          </cell>
          <cell r="G187">
            <v>2331</v>
          </cell>
          <cell r="H187">
            <v>334</v>
          </cell>
          <cell r="I187">
            <v>4105241</v>
          </cell>
          <cell r="J187">
            <v>781</v>
          </cell>
          <cell r="K187">
            <v>33.5</v>
          </cell>
          <cell r="L187">
            <v>62.95</v>
          </cell>
          <cell r="M187">
            <v>-0.7</v>
          </cell>
        </row>
        <row r="188">
          <cell r="A188">
            <v>42944</v>
          </cell>
          <cell r="B188">
            <v>1797.3</v>
          </cell>
          <cell r="C188">
            <v>1798.4</v>
          </cell>
          <cell r="D188">
            <v>1770.95</v>
          </cell>
          <cell r="E188">
            <v>1787.45</v>
          </cell>
          <cell r="F188">
            <v>1784.6847345132701</v>
          </cell>
          <cell r="G188">
            <v>904</v>
          </cell>
          <cell r="H188">
            <v>210</v>
          </cell>
          <cell r="I188">
            <v>1613355</v>
          </cell>
          <cell r="J188">
            <v>332</v>
          </cell>
          <cell r="K188">
            <v>36.729999999999997</v>
          </cell>
          <cell r="L188">
            <v>27.45</v>
          </cell>
          <cell r="M188">
            <v>-9.85</v>
          </cell>
        </row>
        <row r="189">
          <cell r="A189">
            <v>42943</v>
          </cell>
          <cell r="B189">
            <v>1795.1</v>
          </cell>
          <cell r="C189">
            <v>1823.05</v>
          </cell>
          <cell r="D189">
            <v>1784.55</v>
          </cell>
          <cell r="E189">
            <v>1793.2</v>
          </cell>
          <cell r="F189">
            <v>1793.29343629343</v>
          </cell>
          <cell r="G189">
            <v>1295</v>
          </cell>
          <cell r="H189">
            <v>248</v>
          </cell>
          <cell r="I189">
            <v>2322315</v>
          </cell>
          <cell r="J189">
            <v>629</v>
          </cell>
          <cell r="K189">
            <v>48.57</v>
          </cell>
          <cell r="L189">
            <v>38.5</v>
          </cell>
          <cell r="M189">
            <v>-1.9</v>
          </cell>
        </row>
        <row r="190">
          <cell r="A190">
            <v>42942</v>
          </cell>
          <cell r="B190">
            <v>1790</v>
          </cell>
          <cell r="C190">
            <v>1804.3</v>
          </cell>
          <cell r="D190">
            <v>1786</v>
          </cell>
          <cell r="E190">
            <v>1793.35</v>
          </cell>
          <cell r="F190">
            <v>1791.62211981566</v>
          </cell>
          <cell r="G190">
            <v>434</v>
          </cell>
          <cell r="H190">
            <v>80</v>
          </cell>
          <cell r="I190">
            <v>777564</v>
          </cell>
          <cell r="J190">
            <v>227</v>
          </cell>
          <cell r="K190">
            <v>52.3</v>
          </cell>
          <cell r="L190">
            <v>18.3</v>
          </cell>
          <cell r="M190">
            <v>3.35</v>
          </cell>
        </row>
        <row r="191">
          <cell r="A191">
            <v>42941</v>
          </cell>
          <cell r="B191">
            <v>1795.05</v>
          </cell>
          <cell r="C191">
            <v>1810</v>
          </cell>
          <cell r="D191">
            <v>1780</v>
          </cell>
          <cell r="E191">
            <v>1797.75</v>
          </cell>
          <cell r="F191">
            <v>1792.9224652087401</v>
          </cell>
          <cell r="G191">
            <v>1006</v>
          </cell>
          <cell r="H191">
            <v>266</v>
          </cell>
          <cell r="I191">
            <v>1803680</v>
          </cell>
          <cell r="J191">
            <v>621</v>
          </cell>
          <cell r="K191">
            <v>61.73</v>
          </cell>
          <cell r="L191">
            <v>30</v>
          </cell>
          <cell r="M191">
            <v>2.7</v>
          </cell>
        </row>
        <row r="192">
          <cell r="A192">
            <v>42940</v>
          </cell>
          <cell r="B192">
            <v>1800</v>
          </cell>
          <cell r="C192">
            <v>1814.2</v>
          </cell>
          <cell r="D192">
            <v>1783.85</v>
          </cell>
          <cell r="E192">
            <v>1801.35</v>
          </cell>
          <cell r="F192">
            <v>1796.3871999999999</v>
          </cell>
          <cell r="G192">
            <v>625</v>
          </cell>
          <cell r="H192">
            <v>152</v>
          </cell>
          <cell r="I192">
            <v>1122742</v>
          </cell>
          <cell r="J192">
            <v>347</v>
          </cell>
          <cell r="K192">
            <v>55.52</v>
          </cell>
          <cell r="L192">
            <v>30.35</v>
          </cell>
          <cell r="M192">
            <v>1.35</v>
          </cell>
        </row>
        <row r="193">
          <cell r="A193">
            <v>42937</v>
          </cell>
          <cell r="B193">
            <v>1828.45</v>
          </cell>
          <cell r="C193">
            <v>1832</v>
          </cell>
          <cell r="D193">
            <v>1781</v>
          </cell>
          <cell r="E193">
            <v>1796.7</v>
          </cell>
          <cell r="F193">
            <v>1815.54972222222</v>
          </cell>
          <cell r="G193">
            <v>3600</v>
          </cell>
          <cell r="H193">
            <v>406</v>
          </cell>
          <cell r="I193">
            <v>6535979</v>
          </cell>
          <cell r="J193">
            <v>1216</v>
          </cell>
          <cell r="K193">
            <v>33.78</v>
          </cell>
          <cell r="L193">
            <v>51</v>
          </cell>
          <cell r="M193">
            <v>-31.75</v>
          </cell>
        </row>
        <row r="194">
          <cell r="A194">
            <v>42936</v>
          </cell>
          <cell r="B194">
            <v>1816.6</v>
          </cell>
          <cell r="C194">
            <v>1839</v>
          </cell>
          <cell r="D194">
            <v>1790</v>
          </cell>
          <cell r="E194">
            <v>1815.9</v>
          </cell>
          <cell r="F194">
            <v>1808.45424657534</v>
          </cell>
          <cell r="G194">
            <v>1825</v>
          </cell>
          <cell r="H194">
            <v>341</v>
          </cell>
          <cell r="I194">
            <v>3300429</v>
          </cell>
          <cell r="J194">
            <v>894</v>
          </cell>
          <cell r="K194">
            <v>48.99</v>
          </cell>
          <cell r="L194">
            <v>49</v>
          </cell>
          <cell r="M194">
            <v>-0.7</v>
          </cell>
        </row>
        <row r="195">
          <cell r="A195">
            <v>42935</v>
          </cell>
          <cell r="B195">
            <v>1802</v>
          </cell>
          <cell r="C195">
            <v>1824</v>
          </cell>
          <cell r="D195">
            <v>1801</v>
          </cell>
          <cell r="E195">
            <v>1818.8</v>
          </cell>
          <cell r="F195">
            <v>1816.29462738301</v>
          </cell>
          <cell r="G195">
            <v>577</v>
          </cell>
          <cell r="H195">
            <v>99</v>
          </cell>
          <cell r="I195">
            <v>1048002</v>
          </cell>
          <cell r="J195">
            <v>279</v>
          </cell>
          <cell r="K195">
            <v>48.35</v>
          </cell>
          <cell r="L195">
            <v>23</v>
          </cell>
          <cell r="M195">
            <v>16.8</v>
          </cell>
        </row>
        <row r="196">
          <cell r="A196">
            <v>42934</v>
          </cell>
          <cell r="B196">
            <v>1795.35</v>
          </cell>
          <cell r="C196">
            <v>1800</v>
          </cell>
          <cell r="D196">
            <v>1791.85</v>
          </cell>
          <cell r="E196">
            <v>1798.6</v>
          </cell>
          <cell r="F196">
            <v>1796.4604743083</v>
          </cell>
          <cell r="G196">
            <v>506</v>
          </cell>
          <cell r="H196">
            <v>112</v>
          </cell>
          <cell r="I196">
            <v>909009</v>
          </cell>
          <cell r="J196">
            <v>314</v>
          </cell>
          <cell r="K196">
            <v>62.06</v>
          </cell>
          <cell r="L196">
            <v>8.15</v>
          </cell>
          <cell r="M196">
            <v>3.25</v>
          </cell>
        </row>
        <row r="197">
          <cell r="A197">
            <v>42933</v>
          </cell>
          <cell r="B197">
            <v>1804.95</v>
          </cell>
          <cell r="C197">
            <v>1806.95</v>
          </cell>
          <cell r="D197">
            <v>1785.05</v>
          </cell>
          <cell r="E197">
            <v>1800.3</v>
          </cell>
          <cell r="F197">
            <v>1798.6948717948701</v>
          </cell>
          <cell r="G197">
            <v>390</v>
          </cell>
          <cell r="H197">
            <v>92</v>
          </cell>
          <cell r="I197">
            <v>701491</v>
          </cell>
          <cell r="J197">
            <v>235</v>
          </cell>
          <cell r="K197">
            <v>60.26</v>
          </cell>
          <cell r="L197">
            <v>21.9</v>
          </cell>
          <cell r="M197">
            <v>-4.6500000000000004</v>
          </cell>
        </row>
        <row r="198">
          <cell r="A198">
            <v>42930</v>
          </cell>
          <cell r="B198">
            <v>1822.7</v>
          </cell>
          <cell r="C198">
            <v>1854</v>
          </cell>
          <cell r="D198">
            <v>1800</v>
          </cell>
          <cell r="E198">
            <v>1809.25</v>
          </cell>
          <cell r="F198">
            <v>1824.00432900432</v>
          </cell>
          <cell r="G198">
            <v>1617</v>
          </cell>
          <cell r="H198">
            <v>321</v>
          </cell>
          <cell r="I198">
            <v>2949415</v>
          </cell>
          <cell r="J198">
            <v>631</v>
          </cell>
          <cell r="K198">
            <v>39.020000000000003</v>
          </cell>
          <cell r="L198">
            <v>54</v>
          </cell>
          <cell r="M198">
            <v>-13.45</v>
          </cell>
        </row>
        <row r="199">
          <cell r="A199">
            <v>42929</v>
          </cell>
          <cell r="B199">
            <v>1831.5</v>
          </cell>
          <cell r="C199">
            <v>1845.05</v>
          </cell>
          <cell r="D199">
            <v>1815</v>
          </cell>
          <cell r="E199">
            <v>1824.55</v>
          </cell>
          <cell r="F199">
            <v>1829.47611940298</v>
          </cell>
          <cell r="G199">
            <v>670</v>
          </cell>
          <cell r="H199">
            <v>140</v>
          </cell>
          <cell r="I199">
            <v>1225749</v>
          </cell>
          <cell r="J199">
            <v>314</v>
          </cell>
          <cell r="K199">
            <v>46.87</v>
          </cell>
          <cell r="L199">
            <v>30.05</v>
          </cell>
          <cell r="M199">
            <v>-6.95</v>
          </cell>
        </row>
        <row r="200">
          <cell r="A200">
            <v>42928</v>
          </cell>
          <cell r="B200">
            <v>1832.9</v>
          </cell>
          <cell r="C200">
            <v>1863.8</v>
          </cell>
          <cell r="D200">
            <v>1816.6</v>
          </cell>
          <cell r="E200">
            <v>1830.8</v>
          </cell>
          <cell r="F200">
            <v>1835.5047821466501</v>
          </cell>
          <cell r="G200">
            <v>2823</v>
          </cell>
          <cell r="H200">
            <v>524</v>
          </cell>
          <cell r="I200">
            <v>5181630</v>
          </cell>
          <cell r="J200">
            <v>993</v>
          </cell>
          <cell r="K200">
            <v>35.18</v>
          </cell>
          <cell r="L200">
            <v>47.2</v>
          </cell>
          <cell r="M200">
            <v>-2.1</v>
          </cell>
        </row>
        <row r="201">
          <cell r="A201">
            <v>42927</v>
          </cell>
          <cell r="B201">
            <v>1822.05</v>
          </cell>
          <cell r="C201">
            <v>1824.95</v>
          </cell>
          <cell r="D201">
            <v>1800</v>
          </cell>
          <cell r="E201">
            <v>1815.7</v>
          </cell>
          <cell r="F201">
            <v>1814.2446941323301</v>
          </cell>
          <cell r="G201">
            <v>801</v>
          </cell>
          <cell r="H201">
            <v>217</v>
          </cell>
          <cell r="I201">
            <v>1453210</v>
          </cell>
          <cell r="J201">
            <v>383</v>
          </cell>
          <cell r="K201">
            <v>47.82</v>
          </cell>
          <cell r="L201">
            <v>24.95</v>
          </cell>
          <cell r="M201">
            <v>-6.35</v>
          </cell>
        </row>
        <row r="202">
          <cell r="A202">
            <v>42926</v>
          </cell>
          <cell r="B202">
            <v>1820</v>
          </cell>
          <cell r="C202">
            <v>1834.7</v>
          </cell>
          <cell r="D202">
            <v>1801.1</v>
          </cell>
          <cell r="E202">
            <v>1818.35</v>
          </cell>
          <cell r="F202">
            <v>1811.7456140350801</v>
          </cell>
          <cell r="G202">
            <v>3078</v>
          </cell>
          <cell r="H202">
            <v>452</v>
          </cell>
          <cell r="I202">
            <v>5576553</v>
          </cell>
          <cell r="J202">
            <v>1862</v>
          </cell>
          <cell r="K202">
            <v>60.49</v>
          </cell>
          <cell r="L202">
            <v>33.6</v>
          </cell>
          <cell r="M202">
            <v>-1.65</v>
          </cell>
        </row>
        <row r="203">
          <cell r="A203">
            <v>42923</v>
          </cell>
          <cell r="B203">
            <v>1836.2</v>
          </cell>
          <cell r="C203">
            <v>1839.95</v>
          </cell>
          <cell r="D203">
            <v>1812</v>
          </cell>
          <cell r="E203">
            <v>1826.5</v>
          </cell>
          <cell r="F203">
            <v>1823.9023485784901</v>
          </cell>
          <cell r="G203">
            <v>809</v>
          </cell>
          <cell r="H203">
            <v>257</v>
          </cell>
          <cell r="I203">
            <v>1475537</v>
          </cell>
          <cell r="J203">
            <v>580</v>
          </cell>
          <cell r="K203">
            <v>71.69</v>
          </cell>
          <cell r="L203">
            <v>27.95</v>
          </cell>
          <cell r="M203">
            <v>-9.6999999999999993</v>
          </cell>
        </row>
        <row r="204">
          <cell r="A204">
            <v>42922</v>
          </cell>
          <cell r="B204">
            <v>1826.3</v>
          </cell>
          <cell r="C204">
            <v>1836</v>
          </cell>
          <cell r="D204">
            <v>1804.05</v>
          </cell>
          <cell r="E204">
            <v>1817.75</v>
          </cell>
          <cell r="F204">
            <v>1814.32045779685</v>
          </cell>
          <cell r="G204">
            <v>699</v>
          </cell>
          <cell r="H204">
            <v>153</v>
          </cell>
          <cell r="I204">
            <v>1268210</v>
          </cell>
          <cell r="J204">
            <v>519</v>
          </cell>
          <cell r="K204">
            <v>74.25</v>
          </cell>
          <cell r="L204">
            <v>31.95</v>
          </cell>
          <cell r="M204">
            <v>-8.5500000000000007</v>
          </cell>
        </row>
        <row r="205">
          <cell r="A205">
            <v>42921</v>
          </cell>
          <cell r="B205">
            <v>1808.5</v>
          </cell>
          <cell r="C205">
            <v>1816.1</v>
          </cell>
          <cell r="D205">
            <v>1795</v>
          </cell>
          <cell r="E205">
            <v>1808.65</v>
          </cell>
          <cell r="F205">
            <v>1808.75748502994</v>
          </cell>
          <cell r="G205">
            <v>668</v>
          </cell>
          <cell r="H205">
            <v>122</v>
          </cell>
          <cell r="I205">
            <v>1208250</v>
          </cell>
          <cell r="J205">
            <v>334</v>
          </cell>
          <cell r="K205">
            <v>50</v>
          </cell>
          <cell r="L205">
            <v>21.1</v>
          </cell>
          <cell r="M205">
            <v>0.15</v>
          </cell>
        </row>
        <row r="206">
          <cell r="A206">
            <v>42920</v>
          </cell>
          <cell r="B206">
            <v>1808.1</v>
          </cell>
          <cell r="C206">
            <v>1820</v>
          </cell>
          <cell r="D206">
            <v>1789</v>
          </cell>
          <cell r="E206">
            <v>1812.65</v>
          </cell>
          <cell r="F206">
            <v>1807.38179800221</v>
          </cell>
          <cell r="G206">
            <v>901</v>
          </cell>
          <cell r="H206">
            <v>242</v>
          </cell>
          <cell r="I206">
            <v>1628451</v>
          </cell>
          <cell r="J206">
            <v>367</v>
          </cell>
          <cell r="K206">
            <v>40.729999999999997</v>
          </cell>
          <cell r="L206">
            <v>31</v>
          </cell>
          <cell r="M206">
            <v>4.55</v>
          </cell>
        </row>
        <row r="207">
          <cell r="A207">
            <v>42919</v>
          </cell>
          <cell r="B207">
            <v>1805</v>
          </cell>
          <cell r="C207">
            <v>1827.5</v>
          </cell>
          <cell r="D207">
            <v>1790</v>
          </cell>
          <cell r="E207">
            <v>1804.5</v>
          </cell>
          <cell r="F207">
            <v>1798.384</v>
          </cell>
          <cell r="G207">
            <v>2375</v>
          </cell>
          <cell r="H207">
            <v>344</v>
          </cell>
          <cell r="I207">
            <v>4271162</v>
          </cell>
          <cell r="J207">
            <v>1369</v>
          </cell>
          <cell r="K207">
            <v>57.64</v>
          </cell>
          <cell r="L207">
            <v>37.5</v>
          </cell>
          <cell r="M207">
            <v>-0.5</v>
          </cell>
        </row>
        <row r="208">
          <cell r="A208">
            <v>42916</v>
          </cell>
          <cell r="B208">
            <v>1824.4</v>
          </cell>
          <cell r="C208">
            <v>1824.4</v>
          </cell>
          <cell r="D208">
            <v>1797</v>
          </cell>
          <cell r="E208">
            <v>1803</v>
          </cell>
          <cell r="F208">
            <v>1806.10559006211</v>
          </cell>
          <cell r="G208">
            <v>322</v>
          </cell>
          <cell r="H208">
            <v>123</v>
          </cell>
          <cell r="I208">
            <v>581566</v>
          </cell>
          <cell r="J208">
            <v>172</v>
          </cell>
          <cell r="K208">
            <v>53.42</v>
          </cell>
          <cell r="L208">
            <v>27.4</v>
          </cell>
          <cell r="M208">
            <v>-21.4</v>
          </cell>
        </row>
        <row r="209">
          <cell r="A209">
            <v>42915</v>
          </cell>
          <cell r="B209">
            <v>1805.2</v>
          </cell>
          <cell r="C209">
            <v>1832</v>
          </cell>
          <cell r="D209">
            <v>1794.6</v>
          </cell>
          <cell r="E209">
            <v>1824.4</v>
          </cell>
          <cell r="F209">
            <v>1811.1221374045799</v>
          </cell>
          <cell r="G209">
            <v>1441</v>
          </cell>
          <cell r="H209">
            <v>279</v>
          </cell>
          <cell r="I209">
            <v>2609827</v>
          </cell>
          <cell r="J209">
            <v>829</v>
          </cell>
          <cell r="K209">
            <v>57.53</v>
          </cell>
          <cell r="L209">
            <v>37.4</v>
          </cell>
          <cell r="M209">
            <v>19.2</v>
          </cell>
        </row>
        <row r="210">
          <cell r="A210">
            <v>42914</v>
          </cell>
          <cell r="B210">
            <v>1780.5</v>
          </cell>
          <cell r="C210">
            <v>1821</v>
          </cell>
          <cell r="D210">
            <v>1771.3</v>
          </cell>
          <cell r="E210">
            <v>1810.8</v>
          </cell>
          <cell r="F210">
            <v>1799.81354642313</v>
          </cell>
          <cell r="G210">
            <v>1314</v>
          </cell>
          <cell r="H210">
            <v>285</v>
          </cell>
          <cell r="I210">
            <v>2364955</v>
          </cell>
          <cell r="J210">
            <v>895</v>
          </cell>
          <cell r="K210">
            <v>68.11</v>
          </cell>
          <cell r="L210">
            <v>49.7</v>
          </cell>
          <cell r="M210">
            <v>30.3</v>
          </cell>
        </row>
        <row r="211">
          <cell r="A211">
            <v>42913</v>
          </cell>
          <cell r="B211">
            <v>1776.25</v>
          </cell>
          <cell r="C211">
            <v>1818.6</v>
          </cell>
          <cell r="D211">
            <v>1763</v>
          </cell>
          <cell r="E211">
            <v>1782.3</v>
          </cell>
          <cell r="F211">
            <v>1785.7661764705799</v>
          </cell>
          <cell r="G211">
            <v>2040</v>
          </cell>
          <cell r="H211">
            <v>408</v>
          </cell>
          <cell r="I211">
            <v>3642963</v>
          </cell>
          <cell r="J211">
            <v>578</v>
          </cell>
          <cell r="K211">
            <v>28.33</v>
          </cell>
          <cell r="L211">
            <v>55.6</v>
          </cell>
          <cell r="M211">
            <v>6.05</v>
          </cell>
        </row>
        <row r="212">
          <cell r="A212">
            <v>42909</v>
          </cell>
          <cell r="B212">
            <v>1810</v>
          </cell>
          <cell r="C212">
            <v>1810</v>
          </cell>
          <cell r="D212">
            <v>1759.85</v>
          </cell>
          <cell r="E212">
            <v>1773.6</v>
          </cell>
          <cell r="F212">
            <v>1770.3253167583</v>
          </cell>
          <cell r="G212">
            <v>20915</v>
          </cell>
          <cell r="H212">
            <v>377</v>
          </cell>
          <cell r="I212">
            <v>37026354</v>
          </cell>
          <cell r="J212">
            <v>20380</v>
          </cell>
          <cell r="K212">
            <v>97.44</v>
          </cell>
          <cell r="L212">
            <v>50.15</v>
          </cell>
          <cell r="M212">
            <v>-36.4</v>
          </cell>
        </row>
        <row r="213">
          <cell r="A213">
            <v>42908</v>
          </cell>
          <cell r="B213">
            <v>1789</v>
          </cell>
          <cell r="C213">
            <v>1810.3</v>
          </cell>
          <cell r="D213">
            <v>1780</v>
          </cell>
          <cell r="E213">
            <v>1800.8</v>
          </cell>
          <cell r="F213">
            <v>1799.2598892404999</v>
          </cell>
          <cell r="G213">
            <v>2528</v>
          </cell>
          <cell r="H213">
            <v>553</v>
          </cell>
          <cell r="I213">
            <v>4548529</v>
          </cell>
          <cell r="J213">
            <v>1014</v>
          </cell>
          <cell r="K213">
            <v>40.11</v>
          </cell>
          <cell r="L213">
            <v>30.3</v>
          </cell>
          <cell r="M213">
            <v>11.8</v>
          </cell>
        </row>
        <row r="214">
          <cell r="A214">
            <v>42907</v>
          </cell>
          <cell r="B214">
            <v>1765</v>
          </cell>
          <cell r="C214">
            <v>1794.95</v>
          </cell>
          <cell r="D214">
            <v>1750.2</v>
          </cell>
          <cell r="E214">
            <v>1789.35</v>
          </cell>
          <cell r="F214">
            <v>1780.0310994305701</v>
          </cell>
          <cell r="G214">
            <v>2283</v>
          </cell>
          <cell r="H214">
            <v>628</v>
          </cell>
          <cell r="I214">
            <v>4063811</v>
          </cell>
          <cell r="J214">
            <v>1157</v>
          </cell>
          <cell r="K214">
            <v>50.68</v>
          </cell>
          <cell r="L214">
            <v>44.75</v>
          </cell>
          <cell r="M214">
            <v>24.35</v>
          </cell>
        </row>
        <row r="215">
          <cell r="A215">
            <v>42906</v>
          </cell>
          <cell r="B215">
            <v>1738</v>
          </cell>
          <cell r="C215">
            <v>1776</v>
          </cell>
          <cell r="D215">
            <v>1730.25</v>
          </cell>
          <cell r="E215">
            <v>1762.45</v>
          </cell>
          <cell r="F215">
            <v>1759.2300170067999</v>
          </cell>
          <cell r="G215">
            <v>2352</v>
          </cell>
          <cell r="H215">
            <v>654</v>
          </cell>
          <cell r="I215">
            <v>4137709</v>
          </cell>
          <cell r="J215">
            <v>1248</v>
          </cell>
          <cell r="K215">
            <v>53.06</v>
          </cell>
          <cell r="L215">
            <v>45.75</v>
          </cell>
          <cell r="M215">
            <v>24.45</v>
          </cell>
        </row>
        <row r="216">
          <cell r="A216">
            <v>42905</v>
          </cell>
          <cell r="B216">
            <v>1725</v>
          </cell>
          <cell r="C216">
            <v>1745.2</v>
          </cell>
          <cell r="D216">
            <v>1710</v>
          </cell>
          <cell r="E216">
            <v>1737.05</v>
          </cell>
          <cell r="F216">
            <v>1733.4</v>
          </cell>
          <cell r="G216">
            <v>1135</v>
          </cell>
          <cell r="H216">
            <v>481</v>
          </cell>
          <cell r="I216">
            <v>1967409</v>
          </cell>
          <cell r="J216">
            <v>663</v>
          </cell>
          <cell r="K216">
            <v>58.41</v>
          </cell>
          <cell r="L216">
            <v>35.200000000000003</v>
          </cell>
          <cell r="M216">
            <v>12.05</v>
          </cell>
        </row>
        <row r="217">
          <cell r="A217">
            <v>42902</v>
          </cell>
          <cell r="B217">
            <v>1689</v>
          </cell>
          <cell r="C217">
            <v>1736.45</v>
          </cell>
          <cell r="D217">
            <v>1682</v>
          </cell>
          <cell r="E217">
            <v>1724.4</v>
          </cell>
          <cell r="F217">
            <v>1712.83250096043</v>
          </cell>
          <cell r="G217">
            <v>2603</v>
          </cell>
          <cell r="H217">
            <v>770</v>
          </cell>
          <cell r="I217">
            <v>4458503</v>
          </cell>
          <cell r="J217">
            <v>1450</v>
          </cell>
          <cell r="K217">
            <v>55.7</v>
          </cell>
          <cell r="L217">
            <v>54.45</v>
          </cell>
          <cell r="M217">
            <v>35.4</v>
          </cell>
        </row>
        <row r="218">
          <cell r="A218">
            <v>42901</v>
          </cell>
          <cell r="B218">
            <v>1690</v>
          </cell>
          <cell r="C218">
            <v>1693</v>
          </cell>
          <cell r="D218">
            <v>1662.15</v>
          </cell>
          <cell r="E218">
            <v>1677.45</v>
          </cell>
          <cell r="F218">
            <v>1675.69362363919</v>
          </cell>
          <cell r="G218">
            <v>1286</v>
          </cell>
          <cell r="H218">
            <v>302</v>
          </cell>
          <cell r="I218">
            <v>2154942</v>
          </cell>
          <cell r="J218">
            <v>666</v>
          </cell>
          <cell r="K218">
            <v>51.79</v>
          </cell>
          <cell r="L218">
            <v>30.85</v>
          </cell>
          <cell r="M218">
            <v>-12.55</v>
          </cell>
        </row>
        <row r="219">
          <cell r="A219">
            <v>42900</v>
          </cell>
          <cell r="B219">
            <v>1695</v>
          </cell>
          <cell r="C219">
            <v>1695.5</v>
          </cell>
          <cell r="D219">
            <v>1670</v>
          </cell>
          <cell r="E219">
            <v>1683.8</v>
          </cell>
          <cell r="F219">
            <v>1681.8658043654</v>
          </cell>
          <cell r="G219">
            <v>1237</v>
          </cell>
          <cell r="H219">
            <v>208</v>
          </cell>
          <cell r="I219">
            <v>2080468</v>
          </cell>
          <cell r="J219">
            <v>423</v>
          </cell>
          <cell r="K219">
            <v>34.200000000000003</v>
          </cell>
          <cell r="L219">
            <v>25.5</v>
          </cell>
          <cell r="M219">
            <v>-11.2</v>
          </cell>
        </row>
        <row r="220">
          <cell r="A220">
            <v>42899</v>
          </cell>
          <cell r="B220">
            <v>1686.9</v>
          </cell>
          <cell r="C220">
            <v>1695</v>
          </cell>
          <cell r="D220">
            <v>1660</v>
          </cell>
          <cell r="E220">
            <v>1685.3</v>
          </cell>
          <cell r="F220">
            <v>1676.9366692728599</v>
          </cell>
          <cell r="G220">
            <v>1279</v>
          </cell>
          <cell r="H220">
            <v>318</v>
          </cell>
          <cell r="I220">
            <v>2144802</v>
          </cell>
          <cell r="J220">
            <v>662</v>
          </cell>
          <cell r="K220">
            <v>51.76</v>
          </cell>
          <cell r="L220">
            <v>35</v>
          </cell>
          <cell r="M220">
            <v>-1.6</v>
          </cell>
        </row>
        <row r="221">
          <cell r="A221">
            <v>42898</v>
          </cell>
          <cell r="B221">
            <v>1674.05</v>
          </cell>
          <cell r="C221">
            <v>1681.95</v>
          </cell>
          <cell r="D221">
            <v>1665.05</v>
          </cell>
          <cell r="E221">
            <v>1670.7</v>
          </cell>
          <cell r="F221">
            <v>1670.1159250585399</v>
          </cell>
          <cell r="G221">
            <v>1708</v>
          </cell>
          <cell r="H221">
            <v>185</v>
          </cell>
          <cell r="I221">
            <v>2852558</v>
          </cell>
          <cell r="J221">
            <v>891</v>
          </cell>
          <cell r="K221">
            <v>52.17</v>
          </cell>
          <cell r="L221">
            <v>16.899999999999999</v>
          </cell>
          <cell r="M221">
            <v>-3.35</v>
          </cell>
        </row>
        <row r="222">
          <cell r="A222">
            <v>42895</v>
          </cell>
          <cell r="B222">
            <v>1671.95</v>
          </cell>
          <cell r="C222">
            <v>1685</v>
          </cell>
          <cell r="D222">
            <v>1655</v>
          </cell>
          <cell r="E222">
            <v>1679</v>
          </cell>
          <cell r="F222">
            <v>1671.04879773691</v>
          </cell>
          <cell r="G222">
            <v>1414</v>
          </cell>
          <cell r="H222">
            <v>318</v>
          </cell>
          <cell r="I222">
            <v>2362863</v>
          </cell>
          <cell r="J222">
            <v>837</v>
          </cell>
          <cell r="K222">
            <v>59.19</v>
          </cell>
          <cell r="L222">
            <v>30</v>
          </cell>
          <cell r="M222">
            <v>7.05</v>
          </cell>
        </row>
        <row r="223">
          <cell r="A223">
            <v>42894</v>
          </cell>
          <cell r="B223">
            <v>1667.25</v>
          </cell>
          <cell r="C223">
            <v>1677.9</v>
          </cell>
          <cell r="D223">
            <v>1625</v>
          </cell>
          <cell r="E223">
            <v>1674.25</v>
          </cell>
          <cell r="F223">
            <v>1663.5051003619601</v>
          </cell>
          <cell r="G223">
            <v>3039</v>
          </cell>
          <cell r="H223">
            <v>516</v>
          </cell>
          <cell r="I223">
            <v>5055392</v>
          </cell>
          <cell r="J223">
            <v>1009</v>
          </cell>
          <cell r="K223">
            <v>33.200000000000003</v>
          </cell>
          <cell r="L223">
            <v>52.9</v>
          </cell>
          <cell r="M223">
            <v>7</v>
          </cell>
        </row>
        <row r="224">
          <cell r="A224">
            <v>42893</v>
          </cell>
          <cell r="B224">
            <v>1671.95</v>
          </cell>
          <cell r="C224">
            <v>1674.95</v>
          </cell>
          <cell r="D224">
            <v>1651.35</v>
          </cell>
          <cell r="E224">
            <v>1662.9</v>
          </cell>
          <cell r="F224">
            <v>1659.3607532210101</v>
          </cell>
          <cell r="G224">
            <v>1009</v>
          </cell>
          <cell r="H224">
            <v>162</v>
          </cell>
          <cell r="I224">
            <v>1674295</v>
          </cell>
          <cell r="J224">
            <v>566</v>
          </cell>
          <cell r="K224">
            <v>56.1</v>
          </cell>
          <cell r="L224">
            <v>23.6</v>
          </cell>
          <cell r="M224">
            <v>-9.0500000000000007</v>
          </cell>
        </row>
        <row r="225">
          <cell r="A225">
            <v>42892</v>
          </cell>
          <cell r="B225">
            <v>1667</v>
          </cell>
          <cell r="C225">
            <v>1680.45</v>
          </cell>
          <cell r="D225">
            <v>1652</v>
          </cell>
          <cell r="E225">
            <v>1664.3</v>
          </cell>
          <cell r="F225">
            <v>1667.6422578184499</v>
          </cell>
          <cell r="G225">
            <v>1311</v>
          </cell>
          <cell r="H225">
            <v>294</v>
          </cell>
          <cell r="I225">
            <v>2186279</v>
          </cell>
          <cell r="J225">
            <v>684</v>
          </cell>
          <cell r="K225">
            <v>52.17</v>
          </cell>
          <cell r="L225">
            <v>28.45</v>
          </cell>
          <cell r="M225">
            <v>-2.7</v>
          </cell>
        </row>
        <row r="226">
          <cell r="A226">
            <v>42891</v>
          </cell>
          <cell r="B226">
            <v>1690</v>
          </cell>
          <cell r="C226">
            <v>1705</v>
          </cell>
          <cell r="D226">
            <v>1661</v>
          </cell>
          <cell r="E226">
            <v>1664.3</v>
          </cell>
          <cell r="F226">
            <v>1685.07642725598</v>
          </cell>
          <cell r="G226">
            <v>1086</v>
          </cell>
          <cell r="H226">
            <v>198</v>
          </cell>
          <cell r="I226">
            <v>1829993</v>
          </cell>
          <cell r="J226">
            <v>526</v>
          </cell>
          <cell r="K226">
            <v>48.43</v>
          </cell>
          <cell r="L226">
            <v>44</v>
          </cell>
          <cell r="M226">
            <v>-25.7</v>
          </cell>
        </row>
        <row r="227">
          <cell r="A227">
            <v>42888</v>
          </cell>
          <cell r="B227">
            <v>1725</v>
          </cell>
          <cell r="C227">
            <v>1731.8</v>
          </cell>
          <cell r="D227">
            <v>1680.05</v>
          </cell>
          <cell r="E227">
            <v>1688</v>
          </cell>
          <cell r="F227">
            <v>1707.48924332344</v>
          </cell>
          <cell r="G227">
            <v>2696</v>
          </cell>
          <cell r="H227">
            <v>447</v>
          </cell>
          <cell r="I227">
            <v>4603391</v>
          </cell>
          <cell r="J227">
            <v>1102</v>
          </cell>
          <cell r="K227">
            <v>40.880000000000003</v>
          </cell>
          <cell r="L227">
            <v>51.75</v>
          </cell>
          <cell r="M227">
            <v>-37</v>
          </cell>
        </row>
        <row r="228">
          <cell r="A228">
            <v>42887</v>
          </cell>
          <cell r="B228">
            <v>1697</v>
          </cell>
          <cell r="C228">
            <v>1785.8</v>
          </cell>
          <cell r="D228">
            <v>1697</v>
          </cell>
          <cell r="E228">
            <v>1712.45</v>
          </cell>
          <cell r="F228">
            <v>1743.07211683227</v>
          </cell>
          <cell r="G228">
            <v>13284</v>
          </cell>
          <cell r="H228">
            <v>1567</v>
          </cell>
          <cell r="I228">
            <v>23154970</v>
          </cell>
          <cell r="J228">
            <v>2480</v>
          </cell>
          <cell r="K228">
            <v>18.670000000000002</v>
          </cell>
          <cell r="L228">
            <v>88.8</v>
          </cell>
          <cell r="M228">
            <v>15.45</v>
          </cell>
        </row>
        <row r="229">
          <cell r="A229">
            <v>42886</v>
          </cell>
          <cell r="B229">
            <v>1653.05</v>
          </cell>
          <cell r="C229">
            <v>1698</v>
          </cell>
          <cell r="D229">
            <v>1648.05</v>
          </cell>
          <cell r="E229">
            <v>1666.55</v>
          </cell>
          <cell r="F229">
            <v>1657.59012539184</v>
          </cell>
          <cell r="G229">
            <v>1276</v>
          </cell>
          <cell r="H229">
            <v>223</v>
          </cell>
          <cell r="I229">
            <v>2115085</v>
          </cell>
          <cell r="J229">
            <v>968</v>
          </cell>
          <cell r="K229">
            <v>75.86</v>
          </cell>
          <cell r="L229">
            <v>49.95</v>
          </cell>
          <cell r="M229">
            <v>13.5</v>
          </cell>
        </row>
        <row r="230">
          <cell r="A230">
            <v>42885</v>
          </cell>
          <cell r="B230">
            <v>1662.85</v>
          </cell>
          <cell r="C230">
            <v>1662.9</v>
          </cell>
          <cell r="D230">
            <v>1641</v>
          </cell>
          <cell r="E230">
            <v>1647.4</v>
          </cell>
          <cell r="F230">
            <v>1651.4795562598999</v>
          </cell>
          <cell r="G230">
            <v>3155</v>
          </cell>
          <cell r="H230">
            <v>291</v>
          </cell>
          <cell r="I230">
            <v>5210418</v>
          </cell>
          <cell r="J230">
            <v>2639</v>
          </cell>
          <cell r="K230">
            <v>83.65</v>
          </cell>
          <cell r="L230">
            <v>21.9</v>
          </cell>
          <cell r="M230">
            <v>-15.45</v>
          </cell>
        </row>
        <row r="231">
          <cell r="A231">
            <v>42884</v>
          </cell>
          <cell r="B231">
            <v>1675</v>
          </cell>
          <cell r="C231">
            <v>1679.9</v>
          </cell>
          <cell r="D231">
            <v>1651</v>
          </cell>
          <cell r="E231">
            <v>1653.75</v>
          </cell>
          <cell r="F231">
            <v>1655.7067968185099</v>
          </cell>
          <cell r="G231">
            <v>2766</v>
          </cell>
          <cell r="H231">
            <v>377</v>
          </cell>
          <cell r="I231">
            <v>4579685</v>
          </cell>
          <cell r="J231">
            <v>1258</v>
          </cell>
          <cell r="K231">
            <v>45.48</v>
          </cell>
          <cell r="L231">
            <v>28.9</v>
          </cell>
          <cell r="M231">
            <v>-21.25</v>
          </cell>
        </row>
        <row r="232">
          <cell r="A232">
            <v>42881</v>
          </cell>
          <cell r="B232">
            <v>1670.05</v>
          </cell>
          <cell r="C232">
            <v>1695.2</v>
          </cell>
          <cell r="D232">
            <v>1651</v>
          </cell>
          <cell r="E232">
            <v>1661.4</v>
          </cell>
          <cell r="F232">
            <v>1669.5417028670699</v>
          </cell>
          <cell r="G232">
            <v>2302</v>
          </cell>
          <cell r="H232">
            <v>325</v>
          </cell>
          <cell r="I232">
            <v>3843285</v>
          </cell>
          <cell r="J232">
            <v>1243</v>
          </cell>
          <cell r="K232">
            <v>54</v>
          </cell>
          <cell r="L232">
            <v>44.2</v>
          </cell>
          <cell r="M232">
            <v>-8.65</v>
          </cell>
        </row>
        <row r="233">
          <cell r="A233">
            <v>42880</v>
          </cell>
          <cell r="B233">
            <v>1687.45</v>
          </cell>
          <cell r="C233">
            <v>1690</v>
          </cell>
          <cell r="D233">
            <v>1671</v>
          </cell>
          <cell r="E233">
            <v>1679.35</v>
          </cell>
          <cell r="F233">
            <v>1677.98008849557</v>
          </cell>
          <cell r="G233">
            <v>904</v>
          </cell>
          <cell r="H233">
            <v>124</v>
          </cell>
          <cell r="I233">
            <v>1516894</v>
          </cell>
          <cell r="J233">
            <v>642</v>
          </cell>
          <cell r="K233">
            <v>71.02</v>
          </cell>
          <cell r="L233">
            <v>19</v>
          </cell>
          <cell r="M233">
            <v>-8.1</v>
          </cell>
        </row>
        <row r="234">
          <cell r="A234">
            <v>42879</v>
          </cell>
          <cell r="B234">
            <v>1701.35</v>
          </cell>
          <cell r="C234">
            <v>1706.3</v>
          </cell>
          <cell r="D234">
            <v>1680</v>
          </cell>
          <cell r="E234">
            <v>1685.8</v>
          </cell>
          <cell r="F234">
            <v>1688.6844339622601</v>
          </cell>
          <cell r="G234">
            <v>2120</v>
          </cell>
          <cell r="H234">
            <v>347</v>
          </cell>
          <cell r="I234">
            <v>3580011</v>
          </cell>
          <cell r="J234">
            <v>1048</v>
          </cell>
          <cell r="K234">
            <v>49.43</v>
          </cell>
          <cell r="L234">
            <v>26.3</v>
          </cell>
          <cell r="M234">
            <v>-15.55</v>
          </cell>
        </row>
        <row r="235">
          <cell r="A235">
            <v>42878</v>
          </cell>
          <cell r="B235">
            <v>1729.6</v>
          </cell>
          <cell r="C235">
            <v>1749.95</v>
          </cell>
          <cell r="D235">
            <v>1700.6</v>
          </cell>
          <cell r="E235">
            <v>1708.4</v>
          </cell>
          <cell r="F235">
            <v>1708.6108597284999</v>
          </cell>
          <cell r="G235">
            <v>663</v>
          </cell>
          <cell r="H235">
            <v>197</v>
          </cell>
          <cell r="I235">
            <v>1132809</v>
          </cell>
          <cell r="J235">
            <v>387</v>
          </cell>
          <cell r="K235">
            <v>58.37</v>
          </cell>
          <cell r="L235">
            <v>49.35</v>
          </cell>
          <cell r="M235">
            <v>-21.2</v>
          </cell>
        </row>
        <row r="236">
          <cell r="A236">
            <v>42877</v>
          </cell>
          <cell r="B236">
            <v>1729.95</v>
          </cell>
          <cell r="C236">
            <v>1744</v>
          </cell>
          <cell r="D236">
            <v>1714.05</v>
          </cell>
          <cell r="E236">
            <v>1726</v>
          </cell>
          <cell r="F236">
            <v>1729.75409836065</v>
          </cell>
          <cell r="G236">
            <v>671</v>
          </cell>
          <cell r="H236">
            <v>221</v>
          </cell>
          <cell r="I236">
            <v>1160665</v>
          </cell>
          <cell r="J236">
            <v>399</v>
          </cell>
          <cell r="K236">
            <v>59.46</v>
          </cell>
          <cell r="L236">
            <v>29.95</v>
          </cell>
          <cell r="M236">
            <v>-3.95</v>
          </cell>
        </row>
        <row r="237">
          <cell r="A237">
            <v>42874</v>
          </cell>
          <cell r="B237">
            <v>1740</v>
          </cell>
          <cell r="C237">
            <v>1762.7</v>
          </cell>
          <cell r="D237">
            <v>1715</v>
          </cell>
          <cell r="E237">
            <v>1721.4</v>
          </cell>
          <cell r="F237">
            <v>1741.89570326845</v>
          </cell>
          <cell r="G237">
            <v>16338</v>
          </cell>
          <cell r="H237">
            <v>198</v>
          </cell>
          <cell r="I237">
            <v>28459092</v>
          </cell>
          <cell r="J237">
            <v>15682</v>
          </cell>
          <cell r="K237">
            <v>95.98</v>
          </cell>
          <cell r="L237">
            <v>47.7</v>
          </cell>
          <cell r="M237">
            <v>-18.600000000000001</v>
          </cell>
        </row>
        <row r="238">
          <cell r="A238">
            <v>42873</v>
          </cell>
          <cell r="B238">
            <v>1752</v>
          </cell>
          <cell r="C238">
            <v>1755</v>
          </cell>
          <cell r="D238">
            <v>1741</v>
          </cell>
          <cell r="E238">
            <v>1750.35</v>
          </cell>
          <cell r="F238">
            <v>1749.4228855721301</v>
          </cell>
          <cell r="G238">
            <v>1809</v>
          </cell>
          <cell r="H238">
            <v>130</v>
          </cell>
          <cell r="I238">
            <v>3164706</v>
          </cell>
          <cell r="J238">
            <v>1718</v>
          </cell>
          <cell r="K238">
            <v>94.97</v>
          </cell>
          <cell r="L238">
            <v>14</v>
          </cell>
          <cell r="M238">
            <v>-1.65</v>
          </cell>
        </row>
        <row r="239">
          <cell r="A239">
            <v>42872</v>
          </cell>
          <cell r="B239">
            <v>1770.25</v>
          </cell>
          <cell r="C239">
            <v>1771.7</v>
          </cell>
          <cell r="D239">
            <v>1750</v>
          </cell>
          <cell r="E239">
            <v>1752.5</v>
          </cell>
          <cell r="F239">
            <v>1754.92806685901</v>
          </cell>
          <cell r="G239">
            <v>10051</v>
          </cell>
          <cell r="H239">
            <v>177</v>
          </cell>
          <cell r="I239">
            <v>17638782</v>
          </cell>
          <cell r="J239">
            <v>9583</v>
          </cell>
          <cell r="K239">
            <v>95.34</v>
          </cell>
          <cell r="L239">
            <v>21.7</v>
          </cell>
          <cell r="M239">
            <v>-17.75</v>
          </cell>
        </row>
        <row r="240">
          <cell r="A240">
            <v>42871</v>
          </cell>
          <cell r="B240">
            <v>1761.4</v>
          </cell>
          <cell r="C240">
            <v>1770.95</v>
          </cell>
          <cell r="D240">
            <v>1737</v>
          </cell>
          <cell r="E240">
            <v>1755.25</v>
          </cell>
          <cell r="F240">
            <v>1755.4526722472599</v>
          </cell>
          <cell r="G240">
            <v>1553</v>
          </cell>
          <cell r="H240">
            <v>318</v>
          </cell>
          <cell r="I240">
            <v>2726218</v>
          </cell>
          <cell r="J240">
            <v>839</v>
          </cell>
          <cell r="K240">
            <v>54.02</v>
          </cell>
          <cell r="L240">
            <v>33.950000000000003</v>
          </cell>
          <cell r="M240">
            <v>-6.15</v>
          </cell>
        </row>
        <row r="241">
          <cell r="A241">
            <v>42870</v>
          </cell>
          <cell r="B241">
            <v>1748.75</v>
          </cell>
          <cell r="C241">
            <v>1784.4</v>
          </cell>
          <cell r="D241">
            <v>1737.5</v>
          </cell>
          <cell r="E241">
            <v>1769</v>
          </cell>
          <cell r="F241">
            <v>1761.34729493891</v>
          </cell>
          <cell r="G241">
            <v>1719</v>
          </cell>
          <cell r="H241">
            <v>496</v>
          </cell>
          <cell r="I241">
            <v>3027756</v>
          </cell>
          <cell r="J241">
            <v>717</v>
          </cell>
          <cell r="K241">
            <v>41.71</v>
          </cell>
          <cell r="L241">
            <v>46.9</v>
          </cell>
          <cell r="M241">
            <v>20.25</v>
          </cell>
        </row>
        <row r="242">
          <cell r="A242">
            <v>42867</v>
          </cell>
          <cell r="B242">
            <v>1715</v>
          </cell>
          <cell r="C242">
            <v>1742</v>
          </cell>
          <cell r="D242">
            <v>1700</v>
          </cell>
          <cell r="E242">
            <v>1726.7</v>
          </cell>
          <cell r="F242">
            <v>1716.2350993377399</v>
          </cell>
          <cell r="G242">
            <v>1812</v>
          </cell>
          <cell r="H242">
            <v>220</v>
          </cell>
          <cell r="I242">
            <v>3109818</v>
          </cell>
          <cell r="J242">
            <v>1143</v>
          </cell>
          <cell r="K242">
            <v>63.08</v>
          </cell>
          <cell r="L242">
            <v>42</v>
          </cell>
          <cell r="M242">
            <v>11.7</v>
          </cell>
        </row>
        <row r="243">
          <cell r="A243">
            <v>42866</v>
          </cell>
          <cell r="B243">
            <v>1725</v>
          </cell>
          <cell r="C243">
            <v>1729.7</v>
          </cell>
          <cell r="D243">
            <v>1700</v>
          </cell>
          <cell r="E243">
            <v>1712.5</v>
          </cell>
          <cell r="F243">
            <v>1710.6423330887701</v>
          </cell>
          <cell r="G243">
            <v>2726</v>
          </cell>
          <cell r="H243">
            <v>351</v>
          </cell>
          <cell r="I243">
            <v>4663211</v>
          </cell>
          <cell r="J243">
            <v>1645</v>
          </cell>
          <cell r="K243">
            <v>60.34</v>
          </cell>
          <cell r="L243">
            <v>29.7</v>
          </cell>
          <cell r="M243">
            <v>-12.5</v>
          </cell>
        </row>
        <row r="244">
          <cell r="A244">
            <v>42865</v>
          </cell>
          <cell r="B244">
            <v>1726.75</v>
          </cell>
          <cell r="C244">
            <v>1738</v>
          </cell>
          <cell r="D244">
            <v>1705</v>
          </cell>
          <cell r="E244">
            <v>1722.2</v>
          </cell>
          <cell r="F244">
            <v>1724.58946412352</v>
          </cell>
          <cell r="G244">
            <v>2202</v>
          </cell>
          <cell r="H244">
            <v>174</v>
          </cell>
          <cell r="I244">
            <v>3797546</v>
          </cell>
          <cell r="J244">
            <v>1308</v>
          </cell>
          <cell r="K244">
            <v>59.4</v>
          </cell>
          <cell r="L244">
            <v>33</v>
          </cell>
          <cell r="M244">
            <v>-4.55</v>
          </cell>
        </row>
        <row r="245">
          <cell r="A245">
            <v>42864</v>
          </cell>
          <cell r="B245">
            <v>1713.55</v>
          </cell>
          <cell r="C245">
            <v>1722.7</v>
          </cell>
          <cell r="D245">
            <v>1696.05</v>
          </cell>
          <cell r="E245">
            <v>1716.25</v>
          </cell>
          <cell r="F245">
            <v>1708.7053763440799</v>
          </cell>
          <cell r="G245">
            <v>465</v>
          </cell>
          <cell r="H245">
            <v>103</v>
          </cell>
          <cell r="I245">
            <v>794548</v>
          </cell>
          <cell r="J245">
            <v>208</v>
          </cell>
          <cell r="K245">
            <v>44.73</v>
          </cell>
          <cell r="L245">
            <v>26.65</v>
          </cell>
          <cell r="M245">
            <v>2.7</v>
          </cell>
        </row>
        <row r="246">
          <cell r="A246">
            <v>42863</v>
          </cell>
          <cell r="B246">
            <v>1715</v>
          </cell>
          <cell r="C246">
            <v>1726.65</v>
          </cell>
          <cell r="D246">
            <v>1691</v>
          </cell>
          <cell r="E246">
            <v>1696.25</v>
          </cell>
          <cell r="F246">
            <v>1704.82816651904</v>
          </cell>
          <cell r="G246">
            <v>22580</v>
          </cell>
          <cell r="H246">
            <v>404</v>
          </cell>
          <cell r="I246">
            <v>38495020</v>
          </cell>
          <cell r="J246">
            <v>21489</v>
          </cell>
          <cell r="K246">
            <v>95.17</v>
          </cell>
          <cell r="L246">
            <v>35.65</v>
          </cell>
          <cell r="M246">
            <v>-18.75</v>
          </cell>
        </row>
        <row r="247">
          <cell r="A247">
            <v>42860</v>
          </cell>
          <cell r="B247">
            <v>1723.4</v>
          </cell>
          <cell r="C247">
            <v>1732</v>
          </cell>
          <cell r="D247">
            <v>1708.1</v>
          </cell>
          <cell r="E247">
            <v>1724.5</v>
          </cell>
          <cell r="F247">
            <v>1720.1610738254999</v>
          </cell>
          <cell r="G247">
            <v>745</v>
          </cell>
          <cell r="H247">
            <v>125</v>
          </cell>
          <cell r="I247">
            <v>1281520</v>
          </cell>
          <cell r="J247">
            <v>476</v>
          </cell>
          <cell r="K247">
            <v>63.89</v>
          </cell>
          <cell r="L247">
            <v>23.9</v>
          </cell>
          <cell r="M247">
            <v>1.1000000000000001</v>
          </cell>
        </row>
        <row r="248">
          <cell r="A248">
            <v>42859</v>
          </cell>
          <cell r="B248">
            <v>1720</v>
          </cell>
          <cell r="C248">
            <v>1737</v>
          </cell>
          <cell r="D248">
            <v>1717</v>
          </cell>
          <cell r="E248">
            <v>1725.65</v>
          </cell>
          <cell r="F248">
            <v>1725.8263229308</v>
          </cell>
          <cell r="G248">
            <v>737</v>
          </cell>
          <cell r="H248">
            <v>160</v>
          </cell>
          <cell r="I248">
            <v>1271934</v>
          </cell>
          <cell r="J248">
            <v>416</v>
          </cell>
          <cell r="K248">
            <v>56.45</v>
          </cell>
          <cell r="L248">
            <v>20</v>
          </cell>
          <cell r="M248">
            <v>5.65</v>
          </cell>
        </row>
        <row r="249">
          <cell r="A249">
            <v>42858</v>
          </cell>
          <cell r="B249">
            <v>1713.85</v>
          </cell>
          <cell r="C249">
            <v>1717.75</v>
          </cell>
          <cell r="D249">
            <v>1700</v>
          </cell>
          <cell r="E249">
            <v>1710.1</v>
          </cell>
          <cell r="F249">
            <v>1706.3915603532801</v>
          </cell>
          <cell r="G249">
            <v>1019</v>
          </cell>
          <cell r="H249">
            <v>180</v>
          </cell>
          <cell r="I249">
            <v>1738813</v>
          </cell>
          <cell r="J249">
            <v>656</v>
          </cell>
          <cell r="K249">
            <v>64.38</v>
          </cell>
          <cell r="L249">
            <v>17.75</v>
          </cell>
          <cell r="M249">
            <v>-3.75</v>
          </cell>
        </row>
        <row r="250">
          <cell r="A250">
            <v>42857</v>
          </cell>
          <cell r="B250">
            <v>1736.55</v>
          </cell>
          <cell r="C250">
            <v>1736.55</v>
          </cell>
          <cell r="D250">
            <v>1690</v>
          </cell>
          <cell r="E250">
            <v>1703.65</v>
          </cell>
          <cell r="F250">
            <v>1706.8389762729901</v>
          </cell>
          <cell r="G250">
            <v>3751</v>
          </cell>
          <cell r="H250">
            <v>408</v>
          </cell>
          <cell r="I250">
            <v>6402353</v>
          </cell>
          <cell r="J250">
            <v>2495</v>
          </cell>
          <cell r="K250">
            <v>66.52</v>
          </cell>
          <cell r="L250">
            <v>46.55</v>
          </cell>
          <cell r="M250">
            <v>-32.9</v>
          </cell>
        </row>
        <row r="251">
          <cell r="A251">
            <v>42853</v>
          </cell>
          <cell r="B251">
            <v>1736.85</v>
          </cell>
          <cell r="C251">
            <v>1750</v>
          </cell>
          <cell r="D251">
            <v>1727.1</v>
          </cell>
          <cell r="E251">
            <v>1736.6</v>
          </cell>
          <cell r="F251">
            <v>1734.79252811026</v>
          </cell>
          <cell r="G251">
            <v>2757</v>
          </cell>
          <cell r="H251">
            <v>323</v>
          </cell>
          <cell r="I251">
            <v>4782823</v>
          </cell>
          <cell r="J251">
            <v>888</v>
          </cell>
          <cell r="K251">
            <v>32.21</v>
          </cell>
          <cell r="L251">
            <v>22.9</v>
          </cell>
          <cell r="M251">
            <v>-0.25</v>
          </cell>
        </row>
        <row r="252">
          <cell r="A252">
            <v>42852</v>
          </cell>
          <cell r="B252">
            <v>1749</v>
          </cell>
          <cell r="C252">
            <v>1756.95</v>
          </cell>
          <cell r="D252">
            <v>1711.65</v>
          </cell>
          <cell r="E252">
            <v>1735.4</v>
          </cell>
          <cell r="F252">
            <v>1736.72270889487</v>
          </cell>
          <cell r="G252">
            <v>2968</v>
          </cell>
          <cell r="H252">
            <v>226</v>
          </cell>
          <cell r="I252">
            <v>5154593</v>
          </cell>
          <cell r="J252">
            <v>1249</v>
          </cell>
          <cell r="K252">
            <v>42.08</v>
          </cell>
          <cell r="L252">
            <v>45.3</v>
          </cell>
          <cell r="M252">
            <v>-13.6</v>
          </cell>
        </row>
        <row r="253">
          <cell r="A253">
            <v>42851</v>
          </cell>
          <cell r="B253">
            <v>1798</v>
          </cell>
          <cell r="C253">
            <v>1800.5</v>
          </cell>
          <cell r="D253">
            <v>1734.95</v>
          </cell>
          <cell r="E253">
            <v>1742.65</v>
          </cell>
          <cell r="F253">
            <v>1759.70551894563</v>
          </cell>
          <cell r="G253">
            <v>2428</v>
          </cell>
          <cell r="H253">
            <v>381</v>
          </cell>
          <cell r="I253">
            <v>4272565</v>
          </cell>
          <cell r="J253">
            <v>1506</v>
          </cell>
          <cell r="K253">
            <v>62.03</v>
          </cell>
          <cell r="L253">
            <v>65.55</v>
          </cell>
          <cell r="M253">
            <v>-55.35</v>
          </cell>
        </row>
        <row r="254">
          <cell r="A254">
            <v>42850</v>
          </cell>
          <cell r="B254">
            <v>1797.3</v>
          </cell>
          <cell r="C254">
            <v>1815.5</v>
          </cell>
          <cell r="D254">
            <v>1787.8</v>
          </cell>
          <cell r="E254">
            <v>1799.7</v>
          </cell>
          <cell r="F254">
            <v>1800.9072762395299</v>
          </cell>
          <cell r="G254">
            <v>1553</v>
          </cell>
          <cell r="H254">
            <v>261</v>
          </cell>
          <cell r="I254">
            <v>2796809</v>
          </cell>
          <cell r="J254">
            <v>971</v>
          </cell>
          <cell r="K254">
            <v>62.52</v>
          </cell>
          <cell r="L254">
            <v>27.7</v>
          </cell>
          <cell r="M254">
            <v>2.4</v>
          </cell>
        </row>
        <row r="255">
          <cell r="A255">
            <v>42849</v>
          </cell>
          <cell r="B255">
            <v>1819.4</v>
          </cell>
          <cell r="C255">
            <v>1821.2</v>
          </cell>
          <cell r="D255">
            <v>1781.7</v>
          </cell>
          <cell r="E255">
            <v>1792.65</v>
          </cell>
          <cell r="F255">
            <v>1795.93092454835</v>
          </cell>
          <cell r="G255">
            <v>2823</v>
          </cell>
          <cell r="H255">
            <v>494</v>
          </cell>
          <cell r="I255">
            <v>5069913</v>
          </cell>
          <cell r="J255">
            <v>1645</v>
          </cell>
          <cell r="K255">
            <v>58.27</v>
          </cell>
          <cell r="L255">
            <v>39.5</v>
          </cell>
          <cell r="M255">
            <v>-26.75</v>
          </cell>
        </row>
        <row r="256">
          <cell r="A256">
            <v>42846</v>
          </cell>
          <cell r="B256">
            <v>1881.85</v>
          </cell>
          <cell r="C256">
            <v>1881.85</v>
          </cell>
          <cell r="D256">
            <v>1817.35</v>
          </cell>
          <cell r="E256">
            <v>1825.65</v>
          </cell>
          <cell r="F256">
            <v>1831.80508474576</v>
          </cell>
          <cell r="G256">
            <v>1180</v>
          </cell>
          <cell r="H256">
            <v>217</v>
          </cell>
          <cell r="I256">
            <v>2161530</v>
          </cell>
          <cell r="J256">
            <v>443</v>
          </cell>
          <cell r="K256">
            <v>37.54</v>
          </cell>
          <cell r="L256">
            <v>64.5</v>
          </cell>
          <cell r="M256">
            <v>-56.2</v>
          </cell>
        </row>
        <row r="257">
          <cell r="A257">
            <v>42845</v>
          </cell>
          <cell r="B257">
            <v>1841.8</v>
          </cell>
          <cell r="C257">
            <v>1845</v>
          </cell>
          <cell r="D257">
            <v>1816</v>
          </cell>
          <cell r="E257">
            <v>1827.95</v>
          </cell>
          <cell r="F257">
            <v>1836.51095461658</v>
          </cell>
          <cell r="G257">
            <v>1278</v>
          </cell>
          <cell r="H257">
            <v>177</v>
          </cell>
          <cell r="I257">
            <v>2347061</v>
          </cell>
          <cell r="J257">
            <v>898</v>
          </cell>
          <cell r="K257">
            <v>70.27</v>
          </cell>
          <cell r="L257">
            <v>29</v>
          </cell>
          <cell r="M257">
            <v>-13.85</v>
          </cell>
        </row>
        <row r="258">
          <cell r="A258">
            <v>42844</v>
          </cell>
          <cell r="B258">
            <v>1852.45</v>
          </cell>
          <cell r="C258">
            <v>1852.45</v>
          </cell>
          <cell r="D258">
            <v>1826.35</v>
          </cell>
          <cell r="E258">
            <v>1830.9</v>
          </cell>
          <cell r="F258">
            <v>1834.9027777777701</v>
          </cell>
          <cell r="G258">
            <v>504</v>
          </cell>
          <cell r="H258">
            <v>110</v>
          </cell>
          <cell r="I258">
            <v>924791</v>
          </cell>
          <cell r="J258">
            <v>181</v>
          </cell>
          <cell r="K258">
            <v>35.909999999999997</v>
          </cell>
          <cell r="L258">
            <v>26.1</v>
          </cell>
          <cell r="M258">
            <v>-21.55</v>
          </cell>
        </row>
        <row r="259">
          <cell r="A259">
            <v>42843</v>
          </cell>
          <cell r="B259">
            <v>1873.05</v>
          </cell>
          <cell r="C259">
            <v>1876.7</v>
          </cell>
          <cell r="D259">
            <v>1835.6</v>
          </cell>
          <cell r="E259">
            <v>1846.35</v>
          </cell>
          <cell r="F259">
            <v>1860.5607692307599</v>
          </cell>
          <cell r="G259">
            <v>1300</v>
          </cell>
          <cell r="H259">
            <v>302</v>
          </cell>
          <cell r="I259">
            <v>2418729</v>
          </cell>
          <cell r="J259">
            <v>663</v>
          </cell>
          <cell r="K259">
            <v>51</v>
          </cell>
          <cell r="L259">
            <v>41.1</v>
          </cell>
          <cell r="M259">
            <v>-26.7</v>
          </cell>
        </row>
        <row r="260">
          <cell r="A260">
            <v>42842</v>
          </cell>
          <cell r="B260">
            <v>1879.5</v>
          </cell>
          <cell r="C260">
            <v>1895.25</v>
          </cell>
          <cell r="D260">
            <v>1861.05</v>
          </cell>
          <cell r="E260">
            <v>1870</v>
          </cell>
          <cell r="F260">
            <v>1873.9713055954001</v>
          </cell>
          <cell r="G260">
            <v>697</v>
          </cell>
          <cell r="H260">
            <v>210</v>
          </cell>
          <cell r="I260">
            <v>1306158</v>
          </cell>
          <cell r="J260">
            <v>327</v>
          </cell>
          <cell r="K260">
            <v>46.92</v>
          </cell>
          <cell r="L260">
            <v>34.200000000000003</v>
          </cell>
          <cell r="M260">
            <v>-9.5</v>
          </cell>
        </row>
        <row r="261">
          <cell r="A261">
            <v>42838</v>
          </cell>
          <cell r="B261">
            <v>1876.75</v>
          </cell>
          <cell r="C261">
            <v>1900</v>
          </cell>
          <cell r="D261">
            <v>1862.5</v>
          </cell>
          <cell r="E261">
            <v>1882.45</v>
          </cell>
          <cell r="F261">
            <v>1885.8808163265301</v>
          </cell>
          <cell r="G261">
            <v>2450</v>
          </cell>
          <cell r="H261">
            <v>539</v>
          </cell>
          <cell r="I261">
            <v>4620408</v>
          </cell>
          <cell r="J261">
            <v>1353</v>
          </cell>
          <cell r="K261">
            <v>55.22</v>
          </cell>
          <cell r="L261">
            <v>37.5</v>
          </cell>
          <cell r="M261">
            <v>5.7</v>
          </cell>
        </row>
        <row r="262">
          <cell r="A262">
            <v>42837</v>
          </cell>
          <cell r="B262">
            <v>1894</v>
          </cell>
          <cell r="C262">
            <v>1894</v>
          </cell>
          <cell r="D262">
            <v>1860</v>
          </cell>
          <cell r="E262">
            <v>1871.5</v>
          </cell>
          <cell r="F262">
            <v>1870.0995907230499</v>
          </cell>
          <cell r="G262">
            <v>733</v>
          </cell>
          <cell r="H262">
            <v>147</v>
          </cell>
          <cell r="I262">
            <v>1370783</v>
          </cell>
          <cell r="J262">
            <v>311</v>
          </cell>
          <cell r="K262">
            <v>42.43</v>
          </cell>
          <cell r="L262">
            <v>34</v>
          </cell>
          <cell r="M262">
            <v>-22.5</v>
          </cell>
        </row>
        <row r="263">
          <cell r="A263">
            <v>42836</v>
          </cell>
          <cell r="B263">
            <v>1873.1</v>
          </cell>
          <cell r="C263">
            <v>1899</v>
          </cell>
          <cell r="D263">
            <v>1862</v>
          </cell>
          <cell r="E263">
            <v>1887.6</v>
          </cell>
          <cell r="F263">
            <v>1876.31070678796</v>
          </cell>
          <cell r="G263">
            <v>1429</v>
          </cell>
          <cell r="H263">
            <v>285</v>
          </cell>
          <cell r="I263">
            <v>2681248</v>
          </cell>
          <cell r="J263">
            <v>771</v>
          </cell>
          <cell r="K263">
            <v>53.95</v>
          </cell>
          <cell r="L263">
            <v>37</v>
          </cell>
          <cell r="M263">
            <v>14.5</v>
          </cell>
        </row>
        <row r="264">
          <cell r="A264">
            <v>42835</v>
          </cell>
          <cell r="B264">
            <v>1849.4</v>
          </cell>
          <cell r="C264">
            <v>1882.95</v>
          </cell>
          <cell r="D264">
            <v>1845.2</v>
          </cell>
          <cell r="E264">
            <v>1861.55</v>
          </cell>
          <cell r="F264">
            <v>1863.1117734724201</v>
          </cell>
          <cell r="G264">
            <v>2684</v>
          </cell>
          <cell r="H264">
            <v>499</v>
          </cell>
          <cell r="I264">
            <v>5000592</v>
          </cell>
          <cell r="J264">
            <v>593</v>
          </cell>
          <cell r="K264">
            <v>22.09</v>
          </cell>
          <cell r="L264">
            <v>37.75</v>
          </cell>
          <cell r="M264">
            <v>12.15</v>
          </cell>
        </row>
        <row r="265">
          <cell r="A265">
            <v>42832</v>
          </cell>
          <cell r="B265">
            <v>1890</v>
          </cell>
          <cell r="C265">
            <v>1899</v>
          </cell>
          <cell r="D265">
            <v>1823.55</v>
          </cell>
          <cell r="E265">
            <v>1839.55</v>
          </cell>
          <cell r="F265">
            <v>1856.45740498034</v>
          </cell>
          <cell r="G265">
            <v>2289</v>
          </cell>
          <cell r="H265">
            <v>461</v>
          </cell>
          <cell r="I265">
            <v>4249431</v>
          </cell>
          <cell r="J265">
            <v>830</v>
          </cell>
          <cell r="K265">
            <v>36.26</v>
          </cell>
          <cell r="L265">
            <v>75.45</v>
          </cell>
          <cell r="M265">
            <v>-50.45</v>
          </cell>
        </row>
        <row r="266">
          <cell r="A266">
            <v>42831</v>
          </cell>
          <cell r="B266">
            <v>1904.65</v>
          </cell>
          <cell r="C266">
            <v>1923.85</v>
          </cell>
          <cell r="D266">
            <v>1879.45</v>
          </cell>
          <cell r="E266">
            <v>1891.5</v>
          </cell>
          <cell r="F266">
            <v>1899.5244239631299</v>
          </cell>
          <cell r="G266">
            <v>1085</v>
          </cell>
          <cell r="H266">
            <v>246</v>
          </cell>
          <cell r="I266">
            <v>2060984</v>
          </cell>
          <cell r="J266">
            <v>413</v>
          </cell>
          <cell r="K266">
            <v>38.06</v>
          </cell>
          <cell r="L266">
            <v>44.4</v>
          </cell>
          <cell r="M266">
            <v>-13.15</v>
          </cell>
        </row>
        <row r="267">
          <cell r="A267">
            <v>42830</v>
          </cell>
          <cell r="B267">
            <v>1925</v>
          </cell>
          <cell r="C267">
            <v>1927.8</v>
          </cell>
          <cell r="D267">
            <v>1904.7</v>
          </cell>
          <cell r="E267">
            <v>1918.25</v>
          </cell>
          <cell r="F267">
            <v>1913.46229669788</v>
          </cell>
          <cell r="G267">
            <v>4058</v>
          </cell>
          <cell r="H267">
            <v>618</v>
          </cell>
          <cell r="I267">
            <v>7764830</v>
          </cell>
          <cell r="J267">
            <v>1933</v>
          </cell>
          <cell r="K267">
            <v>47.63</v>
          </cell>
          <cell r="L267">
            <v>23.1</v>
          </cell>
          <cell r="M267">
            <v>-6.75</v>
          </cell>
        </row>
        <row r="268">
          <cell r="A268">
            <v>42828</v>
          </cell>
          <cell r="B268">
            <v>1911.7</v>
          </cell>
          <cell r="C268">
            <v>1953.75</v>
          </cell>
          <cell r="D268">
            <v>1882.05</v>
          </cell>
          <cell r="E268">
            <v>1924.65</v>
          </cell>
          <cell r="F268">
            <v>1920.978061428</v>
          </cell>
          <cell r="G268">
            <v>5014</v>
          </cell>
          <cell r="H268">
            <v>887</v>
          </cell>
          <cell r="I268">
            <v>9631784</v>
          </cell>
          <cell r="J268">
            <v>1872</v>
          </cell>
          <cell r="K268">
            <v>37.340000000000003</v>
          </cell>
          <cell r="L268">
            <v>71.7</v>
          </cell>
          <cell r="M268">
            <v>12.95</v>
          </cell>
        </row>
        <row r="269">
          <cell r="A269">
            <v>42825</v>
          </cell>
          <cell r="B269">
            <v>1828.3</v>
          </cell>
          <cell r="C269">
            <v>1954.95</v>
          </cell>
          <cell r="D269">
            <v>1825.05</v>
          </cell>
          <cell r="E269">
            <v>1892.45</v>
          </cell>
          <cell r="F269">
            <v>1864.7222862410599</v>
          </cell>
          <cell r="G269">
            <v>4339</v>
          </cell>
          <cell r="H269">
            <v>673</v>
          </cell>
          <cell r="I269">
            <v>8091030</v>
          </cell>
          <cell r="J269">
            <v>2340</v>
          </cell>
          <cell r="K269">
            <v>53.93</v>
          </cell>
          <cell r="L269">
            <v>129.9</v>
          </cell>
          <cell r="M269">
            <v>64.150000000000006</v>
          </cell>
        </row>
        <row r="270">
          <cell r="A270">
            <v>42824</v>
          </cell>
          <cell r="B270">
            <v>1803</v>
          </cell>
          <cell r="C270">
            <v>1850</v>
          </cell>
          <cell r="D270">
            <v>1790</v>
          </cell>
          <cell r="E270">
            <v>1842.4</v>
          </cell>
          <cell r="F270">
            <v>1828.64301283603</v>
          </cell>
          <cell r="G270">
            <v>4129</v>
          </cell>
          <cell r="H270">
            <v>823</v>
          </cell>
          <cell r="I270">
            <v>7550467</v>
          </cell>
          <cell r="J270">
            <v>702</v>
          </cell>
          <cell r="K270">
            <v>17</v>
          </cell>
          <cell r="L270">
            <v>60</v>
          </cell>
          <cell r="M270">
            <v>39.4</v>
          </cell>
        </row>
        <row r="271">
          <cell r="A271">
            <v>42823</v>
          </cell>
          <cell r="B271">
            <v>1809.2</v>
          </cell>
          <cell r="C271">
            <v>1825</v>
          </cell>
          <cell r="D271">
            <v>1784.7</v>
          </cell>
          <cell r="E271">
            <v>1803.45</v>
          </cell>
          <cell r="F271">
            <v>1804.3801504836899</v>
          </cell>
          <cell r="G271">
            <v>2791</v>
          </cell>
          <cell r="H271">
            <v>491</v>
          </cell>
          <cell r="I271">
            <v>5036025</v>
          </cell>
          <cell r="J271">
            <v>1011</v>
          </cell>
          <cell r="K271">
            <v>36.22</v>
          </cell>
          <cell r="L271">
            <v>40.299999999999997</v>
          </cell>
          <cell r="M271">
            <v>-5.75</v>
          </cell>
        </row>
        <row r="272">
          <cell r="A272">
            <v>42822</v>
          </cell>
          <cell r="B272">
            <v>1802</v>
          </cell>
          <cell r="C272">
            <v>1825</v>
          </cell>
          <cell r="D272">
            <v>1780</v>
          </cell>
          <cell r="E272">
            <v>1807</v>
          </cell>
          <cell r="F272">
            <v>1800.2788313685201</v>
          </cell>
          <cell r="G272">
            <v>3902</v>
          </cell>
          <cell r="H272">
            <v>446</v>
          </cell>
          <cell r="I272">
            <v>7024688</v>
          </cell>
          <cell r="J272">
            <v>1507</v>
          </cell>
          <cell r="K272">
            <v>38.619999999999997</v>
          </cell>
          <cell r="L272">
            <v>45</v>
          </cell>
          <cell r="M272">
            <v>5</v>
          </cell>
        </row>
        <row r="273">
          <cell r="A273">
            <v>42821</v>
          </cell>
          <cell r="B273">
            <v>1769.8</v>
          </cell>
          <cell r="C273">
            <v>1809</v>
          </cell>
          <cell r="D273">
            <v>1762.4</v>
          </cell>
          <cell r="E273">
            <v>1788.3</v>
          </cell>
          <cell r="F273">
            <v>1780.51495726495</v>
          </cell>
          <cell r="G273">
            <v>4680</v>
          </cell>
          <cell r="H273">
            <v>551</v>
          </cell>
          <cell r="I273">
            <v>8332810</v>
          </cell>
          <cell r="J273">
            <v>1277</v>
          </cell>
          <cell r="K273">
            <v>27.29</v>
          </cell>
          <cell r="L273">
            <v>46.6</v>
          </cell>
          <cell r="M273">
            <v>18.5</v>
          </cell>
        </row>
        <row r="274">
          <cell r="A274">
            <v>42818</v>
          </cell>
          <cell r="B274">
            <v>1758.5</v>
          </cell>
          <cell r="C274">
            <v>1800</v>
          </cell>
          <cell r="D274">
            <v>1670.1</v>
          </cell>
          <cell r="E274">
            <v>1762.45</v>
          </cell>
          <cell r="F274">
            <v>1729.34540881719</v>
          </cell>
          <cell r="G274">
            <v>41351</v>
          </cell>
          <cell r="H274">
            <v>4343</v>
          </cell>
          <cell r="I274">
            <v>71510162</v>
          </cell>
          <cell r="J274">
            <v>3419</v>
          </cell>
          <cell r="K274">
            <v>8.27</v>
          </cell>
          <cell r="L274">
            <v>129.9</v>
          </cell>
          <cell r="M274">
            <v>3.95</v>
          </cell>
        </row>
        <row r="275">
          <cell r="A275">
            <v>42817</v>
          </cell>
          <cell r="B275">
            <v>1770.7</v>
          </cell>
          <cell r="C275">
            <v>1778</v>
          </cell>
          <cell r="D275">
            <v>1745</v>
          </cell>
          <cell r="E275">
            <v>1751.8</v>
          </cell>
          <cell r="F275">
            <v>1750.4642784861301</v>
          </cell>
          <cell r="G275">
            <v>39528</v>
          </cell>
          <cell r="H275">
            <v>682</v>
          </cell>
          <cell r="I275">
            <v>69192352</v>
          </cell>
          <cell r="J275">
            <v>36443</v>
          </cell>
          <cell r="K275">
            <v>92.2</v>
          </cell>
          <cell r="L275">
            <v>33</v>
          </cell>
          <cell r="M275">
            <v>-18.899999999999999</v>
          </cell>
        </row>
        <row r="276">
          <cell r="A276">
            <v>42816</v>
          </cell>
          <cell r="B276">
            <v>1751.8</v>
          </cell>
          <cell r="C276">
            <v>1779.95</v>
          </cell>
          <cell r="D276">
            <v>1745</v>
          </cell>
          <cell r="E276">
            <v>1766.75</v>
          </cell>
          <cell r="F276">
            <v>1752.0588723912299</v>
          </cell>
          <cell r="G276">
            <v>28893</v>
          </cell>
          <cell r="H276">
            <v>491</v>
          </cell>
          <cell r="I276">
            <v>50622237</v>
          </cell>
          <cell r="J276">
            <v>27799</v>
          </cell>
          <cell r="K276">
            <v>96.21</v>
          </cell>
          <cell r="L276">
            <v>34.950000000000003</v>
          </cell>
          <cell r="M276">
            <v>14.95</v>
          </cell>
        </row>
        <row r="277">
          <cell r="A277">
            <v>42815</v>
          </cell>
          <cell r="B277">
            <v>1777.4</v>
          </cell>
          <cell r="C277">
            <v>1777.4</v>
          </cell>
          <cell r="D277">
            <v>1740</v>
          </cell>
          <cell r="E277">
            <v>1754.7</v>
          </cell>
          <cell r="F277">
            <v>1753.03107019562</v>
          </cell>
          <cell r="G277">
            <v>3476</v>
          </cell>
          <cell r="H277">
            <v>588</v>
          </cell>
          <cell r="I277">
            <v>6093536</v>
          </cell>
          <cell r="J277">
            <v>2240</v>
          </cell>
          <cell r="K277">
            <v>64.44</v>
          </cell>
          <cell r="L277">
            <v>37.4</v>
          </cell>
          <cell r="M277">
            <v>-22.7</v>
          </cell>
        </row>
        <row r="278">
          <cell r="A278">
            <v>42814</v>
          </cell>
          <cell r="B278">
            <v>1780</v>
          </cell>
          <cell r="C278">
            <v>1801.5</v>
          </cell>
          <cell r="D278">
            <v>1770</v>
          </cell>
          <cell r="E278">
            <v>1774.1</v>
          </cell>
          <cell r="F278">
            <v>1774.8929644735399</v>
          </cell>
          <cell r="G278">
            <v>37268</v>
          </cell>
          <cell r="H278">
            <v>445</v>
          </cell>
          <cell r="I278">
            <v>66146711</v>
          </cell>
          <cell r="J278">
            <v>36429</v>
          </cell>
          <cell r="K278">
            <v>97.75</v>
          </cell>
          <cell r="L278">
            <v>31.5</v>
          </cell>
          <cell r="M278">
            <v>-5.9</v>
          </cell>
        </row>
        <row r="279">
          <cell r="A279">
            <v>42811</v>
          </cell>
          <cell r="B279">
            <v>1729.05</v>
          </cell>
          <cell r="C279">
            <v>1810</v>
          </cell>
          <cell r="D279">
            <v>1717.1</v>
          </cell>
          <cell r="E279">
            <v>1798.85</v>
          </cell>
          <cell r="F279">
            <v>1775.86696332668</v>
          </cell>
          <cell r="G279">
            <v>6517</v>
          </cell>
          <cell r="H279">
            <v>1107</v>
          </cell>
          <cell r="I279">
            <v>11573325</v>
          </cell>
          <cell r="J279">
            <v>2621</v>
          </cell>
          <cell r="K279">
            <v>40.22</v>
          </cell>
          <cell r="L279">
            <v>92.9</v>
          </cell>
          <cell r="M279">
            <v>69.8</v>
          </cell>
        </row>
        <row r="280">
          <cell r="A280">
            <v>42810</v>
          </cell>
          <cell r="B280">
            <v>1726.95</v>
          </cell>
          <cell r="C280">
            <v>1734</v>
          </cell>
          <cell r="D280">
            <v>1715.2</v>
          </cell>
          <cell r="E280">
            <v>1722.95</v>
          </cell>
          <cell r="F280">
            <v>1720.79480737018</v>
          </cell>
          <cell r="G280">
            <v>1194</v>
          </cell>
          <cell r="H280">
            <v>308</v>
          </cell>
          <cell r="I280">
            <v>2054629</v>
          </cell>
          <cell r="J280">
            <v>727</v>
          </cell>
          <cell r="K280">
            <v>60.89</v>
          </cell>
          <cell r="L280">
            <v>18.8</v>
          </cell>
          <cell r="M280">
            <v>-4</v>
          </cell>
        </row>
        <row r="281">
          <cell r="A281">
            <v>42809</v>
          </cell>
          <cell r="B281">
            <v>1718.3</v>
          </cell>
          <cell r="C281">
            <v>1739.5</v>
          </cell>
          <cell r="D281">
            <v>1718</v>
          </cell>
          <cell r="E281">
            <v>1727</v>
          </cell>
          <cell r="F281">
            <v>1721.98260869565</v>
          </cell>
          <cell r="G281">
            <v>2530</v>
          </cell>
          <cell r="H281">
            <v>288</v>
          </cell>
          <cell r="I281">
            <v>4356616</v>
          </cell>
          <cell r="J281">
            <v>1925</v>
          </cell>
          <cell r="K281">
            <v>76.09</v>
          </cell>
          <cell r="L281">
            <v>21.5</v>
          </cell>
          <cell r="M281">
            <v>8.6999999999999993</v>
          </cell>
        </row>
        <row r="282">
          <cell r="A282">
            <v>42808</v>
          </cell>
          <cell r="B282">
            <v>1735</v>
          </cell>
          <cell r="C282">
            <v>1753.9</v>
          </cell>
          <cell r="D282">
            <v>1715</v>
          </cell>
          <cell r="E282">
            <v>1727</v>
          </cell>
          <cell r="F282">
            <v>1724.4756221432101</v>
          </cell>
          <cell r="G282">
            <v>3938</v>
          </cell>
          <cell r="H282">
            <v>731</v>
          </cell>
          <cell r="I282">
            <v>6790985</v>
          </cell>
          <cell r="J282">
            <v>1817</v>
          </cell>
          <cell r="K282">
            <v>46.14</v>
          </cell>
          <cell r="L282">
            <v>38.9</v>
          </cell>
          <cell r="M282">
            <v>-8</v>
          </cell>
        </row>
        <row r="283">
          <cell r="A283">
            <v>42804</v>
          </cell>
          <cell r="B283">
            <v>1755</v>
          </cell>
          <cell r="C283">
            <v>1755</v>
          </cell>
          <cell r="D283">
            <v>1725</v>
          </cell>
          <cell r="E283">
            <v>1731.45</v>
          </cell>
          <cell r="F283">
            <v>1731.4088820826901</v>
          </cell>
          <cell r="G283">
            <v>653</v>
          </cell>
          <cell r="H283">
            <v>230</v>
          </cell>
          <cell r="I283">
            <v>1130610</v>
          </cell>
          <cell r="J283">
            <v>308</v>
          </cell>
          <cell r="K283">
            <v>47.17</v>
          </cell>
          <cell r="L283">
            <v>30</v>
          </cell>
          <cell r="M283">
            <v>-23.55</v>
          </cell>
        </row>
        <row r="284">
          <cell r="A284">
            <v>42803</v>
          </cell>
          <cell r="B284">
            <v>1735.2</v>
          </cell>
          <cell r="C284">
            <v>1740</v>
          </cell>
          <cell r="D284">
            <v>1730</v>
          </cell>
          <cell r="E284">
            <v>1736.15</v>
          </cell>
          <cell r="F284">
            <v>1738.8342852271701</v>
          </cell>
          <cell r="G284">
            <v>11731</v>
          </cell>
          <cell r="H284">
            <v>102</v>
          </cell>
          <cell r="I284">
            <v>20398265</v>
          </cell>
          <cell r="J284">
            <v>11525</v>
          </cell>
          <cell r="K284">
            <v>98.24</v>
          </cell>
          <cell r="L284">
            <v>10</v>
          </cell>
          <cell r="M284">
            <v>0.95</v>
          </cell>
        </row>
        <row r="285">
          <cell r="A285">
            <v>42802</v>
          </cell>
          <cell r="B285">
            <v>1752.15</v>
          </cell>
          <cell r="C285">
            <v>1760</v>
          </cell>
          <cell r="D285">
            <v>1735</v>
          </cell>
          <cell r="E285">
            <v>1744</v>
          </cell>
          <cell r="F285">
            <v>1738.0797773654899</v>
          </cell>
          <cell r="G285">
            <v>539</v>
          </cell>
          <cell r="H285">
            <v>99</v>
          </cell>
          <cell r="I285">
            <v>936825</v>
          </cell>
          <cell r="J285">
            <v>446</v>
          </cell>
          <cell r="K285">
            <v>82.75</v>
          </cell>
          <cell r="L285">
            <v>25</v>
          </cell>
          <cell r="M285">
            <v>-8.15</v>
          </cell>
        </row>
        <row r="286">
          <cell r="A286">
            <v>42801</v>
          </cell>
          <cell r="B286">
            <v>1740</v>
          </cell>
          <cell r="C286">
            <v>1750</v>
          </cell>
          <cell r="D286">
            <v>1735</v>
          </cell>
          <cell r="E286">
            <v>1744.3</v>
          </cell>
          <cell r="F286">
            <v>1744.55060728744</v>
          </cell>
          <cell r="G286">
            <v>1235</v>
          </cell>
          <cell r="H286">
            <v>94</v>
          </cell>
          <cell r="I286">
            <v>2154520</v>
          </cell>
          <cell r="J286">
            <v>1077</v>
          </cell>
          <cell r="K286">
            <v>87.21</v>
          </cell>
          <cell r="L286">
            <v>15</v>
          </cell>
          <cell r="M286">
            <v>4.3</v>
          </cell>
        </row>
        <row r="287">
          <cell r="A287">
            <v>42800</v>
          </cell>
          <cell r="B287">
            <v>1750.95</v>
          </cell>
          <cell r="C287">
            <v>1758.7</v>
          </cell>
          <cell r="D287">
            <v>1725.3</v>
          </cell>
          <cell r="E287">
            <v>1737.15</v>
          </cell>
          <cell r="F287">
            <v>1735.12083689154</v>
          </cell>
          <cell r="G287">
            <v>2342</v>
          </cell>
          <cell r="H287">
            <v>316</v>
          </cell>
          <cell r="I287">
            <v>4063653</v>
          </cell>
          <cell r="J287">
            <v>1869</v>
          </cell>
          <cell r="K287">
            <v>79.8</v>
          </cell>
          <cell r="L287">
            <v>33.4</v>
          </cell>
          <cell r="M287">
            <v>-13.8</v>
          </cell>
        </row>
        <row r="288">
          <cell r="A288">
            <v>42797</v>
          </cell>
          <cell r="B288">
            <v>1753.75</v>
          </cell>
          <cell r="C288">
            <v>1759.2</v>
          </cell>
          <cell r="D288">
            <v>1735</v>
          </cell>
          <cell r="E288">
            <v>1741.25</v>
          </cell>
          <cell r="F288">
            <v>1743.72234762979</v>
          </cell>
          <cell r="G288">
            <v>443</v>
          </cell>
          <cell r="H288">
            <v>142</v>
          </cell>
          <cell r="I288">
            <v>772469</v>
          </cell>
          <cell r="J288">
            <v>232</v>
          </cell>
          <cell r="K288">
            <v>52.37</v>
          </cell>
          <cell r="L288">
            <v>24.2</v>
          </cell>
          <cell r="M288">
            <v>-12.5</v>
          </cell>
        </row>
        <row r="289">
          <cell r="A289">
            <v>42796</v>
          </cell>
          <cell r="B289">
            <v>1760</v>
          </cell>
          <cell r="C289">
            <v>1772.95</v>
          </cell>
          <cell r="D289">
            <v>1736.2</v>
          </cell>
          <cell r="E289">
            <v>1756.55</v>
          </cell>
          <cell r="F289">
            <v>1751.4953187695</v>
          </cell>
          <cell r="G289">
            <v>2243</v>
          </cell>
          <cell r="H289">
            <v>338</v>
          </cell>
          <cell r="I289">
            <v>3928604</v>
          </cell>
          <cell r="J289">
            <v>1866</v>
          </cell>
          <cell r="K289">
            <v>83.19</v>
          </cell>
          <cell r="L289">
            <v>36.75</v>
          </cell>
          <cell r="M289">
            <v>-3.45</v>
          </cell>
        </row>
        <row r="290">
          <cell r="A290">
            <v>42795</v>
          </cell>
          <cell r="B290">
            <v>1764.95</v>
          </cell>
          <cell r="C290">
            <v>1765.9</v>
          </cell>
          <cell r="D290">
            <v>1751</v>
          </cell>
          <cell r="E290">
            <v>1759.3</v>
          </cell>
          <cell r="F290">
            <v>1757.9356913183201</v>
          </cell>
          <cell r="G290">
            <v>1244</v>
          </cell>
          <cell r="H290">
            <v>160</v>
          </cell>
          <cell r="I290">
            <v>2186872</v>
          </cell>
          <cell r="J290">
            <v>789</v>
          </cell>
          <cell r="K290">
            <v>63.42</v>
          </cell>
          <cell r="L290">
            <v>14.9</v>
          </cell>
          <cell r="M290">
            <v>-5.65</v>
          </cell>
        </row>
        <row r="291">
          <cell r="A291">
            <v>42794</v>
          </cell>
          <cell r="B291">
            <v>1755</v>
          </cell>
          <cell r="C291">
            <v>1771</v>
          </cell>
          <cell r="D291">
            <v>1748.45</v>
          </cell>
          <cell r="E291">
            <v>1753.6</v>
          </cell>
          <cell r="F291">
            <v>1758.97410358565</v>
          </cell>
          <cell r="G291">
            <v>502</v>
          </cell>
          <cell r="H291">
            <v>120</v>
          </cell>
          <cell r="I291">
            <v>883005</v>
          </cell>
          <cell r="J291">
            <v>234</v>
          </cell>
          <cell r="K291">
            <v>46.61</v>
          </cell>
          <cell r="L291">
            <v>22.55</v>
          </cell>
          <cell r="M291">
            <v>-1.4</v>
          </cell>
        </row>
        <row r="292">
          <cell r="A292">
            <v>42793</v>
          </cell>
          <cell r="B292">
            <v>1770</v>
          </cell>
          <cell r="C292">
            <v>1770</v>
          </cell>
          <cell r="D292">
            <v>1753</v>
          </cell>
          <cell r="E292">
            <v>1756.75</v>
          </cell>
          <cell r="F292">
            <v>1759.8264033263999</v>
          </cell>
          <cell r="G292">
            <v>962</v>
          </cell>
          <cell r="H292">
            <v>242</v>
          </cell>
          <cell r="I292">
            <v>1692953</v>
          </cell>
          <cell r="J292">
            <v>596</v>
          </cell>
          <cell r="K292">
            <v>61.95</v>
          </cell>
          <cell r="L292">
            <v>17</v>
          </cell>
          <cell r="M292">
            <v>-13.25</v>
          </cell>
        </row>
        <row r="293">
          <cell r="A293">
            <v>42789</v>
          </cell>
          <cell r="B293">
            <v>1785.85</v>
          </cell>
          <cell r="C293">
            <v>1785.85</v>
          </cell>
          <cell r="D293">
            <v>1765</v>
          </cell>
          <cell r="E293">
            <v>1770.2</v>
          </cell>
          <cell r="F293">
            <v>1770.72072072072</v>
          </cell>
          <cell r="G293">
            <v>555</v>
          </cell>
          <cell r="H293">
            <v>209</v>
          </cell>
          <cell r="I293">
            <v>982750</v>
          </cell>
          <cell r="J293">
            <v>309</v>
          </cell>
          <cell r="K293">
            <v>55.68</v>
          </cell>
          <cell r="L293">
            <v>20.85</v>
          </cell>
          <cell r="M293">
            <v>-15.65</v>
          </cell>
        </row>
        <row r="294">
          <cell r="A294">
            <v>42788</v>
          </cell>
          <cell r="B294">
            <v>1763.5</v>
          </cell>
          <cell r="C294">
            <v>1784</v>
          </cell>
          <cell r="D294">
            <v>1744.25</v>
          </cell>
          <cell r="E294">
            <v>1768.55</v>
          </cell>
          <cell r="F294">
            <v>1767.2840034217199</v>
          </cell>
          <cell r="G294">
            <v>2338</v>
          </cell>
          <cell r="H294">
            <v>374</v>
          </cell>
          <cell r="I294">
            <v>4131910</v>
          </cell>
          <cell r="J294">
            <v>1318</v>
          </cell>
          <cell r="K294">
            <v>56.37</v>
          </cell>
          <cell r="L294">
            <v>39.75</v>
          </cell>
          <cell r="M294">
            <v>5.05</v>
          </cell>
        </row>
        <row r="295">
          <cell r="A295">
            <v>42787</v>
          </cell>
          <cell r="B295">
            <v>1739.05</v>
          </cell>
          <cell r="C295">
            <v>1755</v>
          </cell>
          <cell r="D295">
            <v>1735</v>
          </cell>
          <cell r="E295">
            <v>1744.5</v>
          </cell>
          <cell r="F295">
            <v>1745.1428571428501</v>
          </cell>
          <cell r="G295">
            <v>1554</v>
          </cell>
          <cell r="H295">
            <v>412</v>
          </cell>
          <cell r="I295">
            <v>2711952</v>
          </cell>
          <cell r="J295">
            <v>998</v>
          </cell>
          <cell r="K295">
            <v>64.22</v>
          </cell>
          <cell r="L295">
            <v>20</v>
          </cell>
          <cell r="M295">
            <v>5.45</v>
          </cell>
        </row>
        <row r="296">
          <cell r="A296">
            <v>42786</v>
          </cell>
          <cell r="B296">
            <v>1745</v>
          </cell>
          <cell r="C296">
            <v>1750.95</v>
          </cell>
          <cell r="D296">
            <v>1730</v>
          </cell>
          <cell r="E296">
            <v>1738.5</v>
          </cell>
          <cell r="F296">
            <v>1735.04776119402</v>
          </cell>
          <cell r="G296">
            <v>335</v>
          </cell>
          <cell r="H296">
            <v>123</v>
          </cell>
          <cell r="I296">
            <v>581241</v>
          </cell>
          <cell r="J296">
            <v>195</v>
          </cell>
          <cell r="K296">
            <v>58.21</v>
          </cell>
          <cell r="L296">
            <v>20.95</v>
          </cell>
          <cell r="M296">
            <v>-6.5</v>
          </cell>
        </row>
        <row r="297">
          <cell r="A297">
            <v>42783</v>
          </cell>
          <cell r="B297">
            <v>1728</v>
          </cell>
          <cell r="C297">
            <v>1744.1</v>
          </cell>
          <cell r="D297">
            <v>1725</v>
          </cell>
          <cell r="E297">
            <v>1736.15</v>
          </cell>
          <cell r="F297">
            <v>1733.125</v>
          </cell>
          <cell r="G297">
            <v>480</v>
          </cell>
          <cell r="H297">
            <v>146</v>
          </cell>
          <cell r="I297">
            <v>831900</v>
          </cell>
          <cell r="J297">
            <v>357</v>
          </cell>
          <cell r="K297">
            <v>74.38</v>
          </cell>
          <cell r="L297">
            <v>19.100000000000001</v>
          </cell>
          <cell r="M297">
            <v>8.15</v>
          </cell>
        </row>
        <row r="298">
          <cell r="A298">
            <v>42782</v>
          </cell>
          <cell r="B298">
            <v>1716.05</v>
          </cell>
          <cell r="C298">
            <v>1734.5</v>
          </cell>
          <cell r="D298">
            <v>1712</v>
          </cell>
          <cell r="E298">
            <v>1728.6</v>
          </cell>
          <cell r="F298">
            <v>1721.7851239669401</v>
          </cell>
          <cell r="G298">
            <v>1089</v>
          </cell>
          <cell r="H298">
            <v>222</v>
          </cell>
          <cell r="I298">
            <v>1875024</v>
          </cell>
          <cell r="J298">
            <v>785</v>
          </cell>
          <cell r="K298">
            <v>72.08</v>
          </cell>
          <cell r="L298">
            <v>22.5</v>
          </cell>
          <cell r="M298">
            <v>12.55</v>
          </cell>
        </row>
        <row r="299">
          <cell r="A299">
            <v>42781</v>
          </cell>
          <cell r="B299">
            <v>1743.75</v>
          </cell>
          <cell r="C299">
            <v>1746.05</v>
          </cell>
          <cell r="D299">
            <v>1713</v>
          </cell>
          <cell r="E299">
            <v>1715.75</v>
          </cell>
          <cell r="F299">
            <v>1724.57486910994</v>
          </cell>
          <cell r="G299">
            <v>955</v>
          </cell>
          <cell r="H299">
            <v>328</v>
          </cell>
          <cell r="I299">
            <v>1646969</v>
          </cell>
          <cell r="J299">
            <v>675</v>
          </cell>
          <cell r="K299">
            <v>70.680000000000007</v>
          </cell>
          <cell r="L299">
            <v>33.049999999999997</v>
          </cell>
          <cell r="M299">
            <v>-28</v>
          </cell>
        </row>
        <row r="300">
          <cell r="A300">
            <v>42780</v>
          </cell>
          <cell r="B300">
            <v>1740</v>
          </cell>
          <cell r="C300">
            <v>1747.05</v>
          </cell>
          <cell r="D300">
            <v>1735</v>
          </cell>
          <cell r="E300">
            <v>1738.7</v>
          </cell>
          <cell r="F300">
            <v>1739.25668449197</v>
          </cell>
          <cell r="G300">
            <v>748</v>
          </cell>
          <cell r="H300">
            <v>211</v>
          </cell>
          <cell r="I300">
            <v>1300964</v>
          </cell>
          <cell r="J300">
            <v>401</v>
          </cell>
          <cell r="K300">
            <v>53.61</v>
          </cell>
          <cell r="L300">
            <v>12.05</v>
          </cell>
          <cell r="M300">
            <v>-1.3</v>
          </cell>
        </row>
        <row r="301">
          <cell r="A301">
            <v>42779</v>
          </cell>
          <cell r="B301">
            <v>1751.85</v>
          </cell>
          <cell r="C301">
            <v>1754.1</v>
          </cell>
          <cell r="D301">
            <v>1729.85</v>
          </cell>
          <cell r="E301">
            <v>1733.85</v>
          </cell>
          <cell r="F301">
            <v>1738.00386100386</v>
          </cell>
          <cell r="G301">
            <v>777</v>
          </cell>
          <cell r="H301">
            <v>196</v>
          </cell>
          <cell r="I301">
            <v>1350429</v>
          </cell>
          <cell r="J301">
            <v>673</v>
          </cell>
          <cell r="K301">
            <v>86.62</v>
          </cell>
          <cell r="L301">
            <v>24.25</v>
          </cell>
          <cell r="M301">
            <v>-18</v>
          </cell>
        </row>
        <row r="302">
          <cell r="A302">
            <v>42776</v>
          </cell>
          <cell r="B302">
            <v>1765</v>
          </cell>
          <cell r="C302">
            <v>1765</v>
          </cell>
          <cell r="D302">
            <v>1734</v>
          </cell>
          <cell r="E302">
            <v>1736.9</v>
          </cell>
          <cell r="F302">
            <v>1746.6013309134901</v>
          </cell>
          <cell r="G302">
            <v>1653</v>
          </cell>
          <cell r="H302">
            <v>298</v>
          </cell>
          <cell r="I302">
            <v>2887132</v>
          </cell>
          <cell r="J302">
            <v>1446</v>
          </cell>
          <cell r="K302">
            <v>87.48</v>
          </cell>
          <cell r="L302">
            <v>31</v>
          </cell>
          <cell r="M302">
            <v>-28.1</v>
          </cell>
        </row>
        <row r="303">
          <cell r="A303">
            <v>42775</v>
          </cell>
          <cell r="B303">
            <v>1760.05</v>
          </cell>
          <cell r="C303">
            <v>1775.25</v>
          </cell>
          <cell r="D303">
            <v>1755</v>
          </cell>
          <cell r="E303">
            <v>1762.7</v>
          </cell>
          <cell r="F303">
            <v>1761.06904487917</v>
          </cell>
          <cell r="G303">
            <v>869</v>
          </cell>
          <cell r="H303">
            <v>120</v>
          </cell>
          <cell r="I303">
            <v>1530369</v>
          </cell>
          <cell r="J303">
            <v>755</v>
          </cell>
          <cell r="K303">
            <v>86.88</v>
          </cell>
          <cell r="L303">
            <v>20.25</v>
          </cell>
          <cell r="M303">
            <v>2.65</v>
          </cell>
        </row>
        <row r="304">
          <cell r="A304">
            <v>42774</v>
          </cell>
          <cell r="B304">
            <v>1762.05</v>
          </cell>
          <cell r="C304">
            <v>1772.3</v>
          </cell>
          <cell r="D304">
            <v>1757.8</v>
          </cell>
          <cell r="E304">
            <v>1759.65</v>
          </cell>
          <cell r="F304">
            <v>1760.96159754224</v>
          </cell>
          <cell r="G304">
            <v>651</v>
          </cell>
          <cell r="H304">
            <v>146</v>
          </cell>
          <cell r="I304">
            <v>1146386</v>
          </cell>
          <cell r="J304">
            <v>482</v>
          </cell>
          <cell r="K304">
            <v>74.040000000000006</v>
          </cell>
          <cell r="L304">
            <v>14.5</v>
          </cell>
          <cell r="M304">
            <v>-2.4</v>
          </cell>
        </row>
        <row r="305">
          <cell r="A305">
            <v>42773</v>
          </cell>
          <cell r="B305">
            <v>1819</v>
          </cell>
          <cell r="C305">
            <v>1819</v>
          </cell>
          <cell r="D305">
            <v>1760</v>
          </cell>
          <cell r="E305">
            <v>1763.85</v>
          </cell>
          <cell r="F305">
            <v>1773.75683739433</v>
          </cell>
          <cell r="G305">
            <v>2011</v>
          </cell>
          <cell r="H305">
            <v>268</v>
          </cell>
          <cell r="I305">
            <v>3567025</v>
          </cell>
          <cell r="J305">
            <v>1026</v>
          </cell>
          <cell r="K305">
            <v>51.02</v>
          </cell>
          <cell r="L305">
            <v>59</v>
          </cell>
          <cell r="M305">
            <v>-55.15</v>
          </cell>
        </row>
        <row r="306">
          <cell r="A306">
            <v>42772</v>
          </cell>
          <cell r="B306">
            <v>1780</v>
          </cell>
          <cell r="C306">
            <v>1794</v>
          </cell>
          <cell r="D306">
            <v>1773</v>
          </cell>
          <cell r="E306">
            <v>1777.8</v>
          </cell>
          <cell r="F306">
            <v>1782.0064226075699</v>
          </cell>
          <cell r="G306">
            <v>1557</v>
          </cell>
          <cell r="H306">
            <v>370</v>
          </cell>
          <cell r="I306">
            <v>2774584</v>
          </cell>
          <cell r="J306">
            <v>1028</v>
          </cell>
          <cell r="K306">
            <v>66.02</v>
          </cell>
          <cell r="L306">
            <v>21</v>
          </cell>
          <cell r="M306">
            <v>-2.2000000000000002</v>
          </cell>
        </row>
        <row r="307">
          <cell r="A307">
            <v>42769</v>
          </cell>
          <cell r="B307">
            <v>1793</v>
          </cell>
          <cell r="C307">
            <v>1793</v>
          </cell>
          <cell r="D307">
            <v>1773</v>
          </cell>
          <cell r="E307">
            <v>1777.6</v>
          </cell>
          <cell r="F307">
            <v>1780.05974842767</v>
          </cell>
          <cell r="G307">
            <v>954</v>
          </cell>
          <cell r="H307">
            <v>156</v>
          </cell>
          <cell r="I307">
            <v>1698177</v>
          </cell>
          <cell r="J307">
            <v>731</v>
          </cell>
          <cell r="K307">
            <v>76.62</v>
          </cell>
          <cell r="L307">
            <v>20</v>
          </cell>
          <cell r="M307">
            <v>-15.4</v>
          </cell>
        </row>
        <row r="308">
          <cell r="A308">
            <v>42768</v>
          </cell>
          <cell r="B308">
            <v>1783.8</v>
          </cell>
          <cell r="C308">
            <v>1797.85</v>
          </cell>
          <cell r="D308">
            <v>1780</v>
          </cell>
          <cell r="E308">
            <v>1789</v>
          </cell>
          <cell r="F308">
            <v>1788.8287533355101</v>
          </cell>
          <cell r="G308">
            <v>21361</v>
          </cell>
          <cell r="H308">
            <v>181</v>
          </cell>
          <cell r="I308">
            <v>38211171</v>
          </cell>
          <cell r="J308">
            <v>20898</v>
          </cell>
          <cell r="K308">
            <v>97.83</v>
          </cell>
          <cell r="L308">
            <v>17.850000000000001</v>
          </cell>
          <cell r="M308">
            <v>5.2</v>
          </cell>
        </row>
        <row r="309">
          <cell r="A309">
            <v>42767</v>
          </cell>
          <cell r="B309">
            <v>1776.45</v>
          </cell>
          <cell r="C309">
            <v>1794.95</v>
          </cell>
          <cell r="D309">
            <v>1775.95</v>
          </cell>
          <cell r="E309">
            <v>1790.7</v>
          </cell>
          <cell r="F309">
            <v>1782.21365787694</v>
          </cell>
          <cell r="G309">
            <v>1479</v>
          </cell>
          <cell r="H309">
            <v>171</v>
          </cell>
          <cell r="I309">
            <v>2635894</v>
          </cell>
          <cell r="J309">
            <v>1265</v>
          </cell>
          <cell r="K309">
            <v>85.53</v>
          </cell>
          <cell r="L309">
            <v>19</v>
          </cell>
          <cell r="M309">
            <v>14.25</v>
          </cell>
        </row>
        <row r="310">
          <cell r="A310">
            <v>42766</v>
          </cell>
          <cell r="B310">
            <v>1784</v>
          </cell>
          <cell r="C310">
            <v>1786.95</v>
          </cell>
          <cell r="D310">
            <v>1770</v>
          </cell>
          <cell r="E310">
            <v>1776.15</v>
          </cell>
          <cell r="F310">
            <v>1776.2352150537599</v>
          </cell>
          <cell r="G310">
            <v>744</v>
          </cell>
          <cell r="H310">
            <v>198</v>
          </cell>
          <cell r="I310">
            <v>1321519</v>
          </cell>
          <cell r="J310">
            <v>408</v>
          </cell>
          <cell r="K310">
            <v>54.84</v>
          </cell>
          <cell r="L310">
            <v>16.95</v>
          </cell>
          <cell r="M310">
            <v>-7.85</v>
          </cell>
        </row>
        <row r="311">
          <cell r="A311">
            <v>42765</v>
          </cell>
          <cell r="B311">
            <v>1799.8</v>
          </cell>
          <cell r="C311">
            <v>1800</v>
          </cell>
          <cell r="D311">
            <v>1772</v>
          </cell>
          <cell r="E311">
            <v>1791.75</v>
          </cell>
          <cell r="F311">
            <v>1785.92626346313</v>
          </cell>
          <cell r="G311">
            <v>1207</v>
          </cell>
          <cell r="H311">
            <v>263</v>
          </cell>
          <cell r="I311">
            <v>2155613</v>
          </cell>
          <cell r="J311">
            <v>695</v>
          </cell>
          <cell r="K311">
            <v>57.58</v>
          </cell>
          <cell r="L311">
            <v>28</v>
          </cell>
          <cell r="M311">
            <v>-8.0500000000000007</v>
          </cell>
        </row>
        <row r="312">
          <cell r="A312">
            <v>42762</v>
          </cell>
          <cell r="B312">
            <v>1781.75</v>
          </cell>
          <cell r="C312">
            <v>1799.8</v>
          </cell>
          <cell r="D312">
            <v>1780.6</v>
          </cell>
          <cell r="E312">
            <v>1797.6</v>
          </cell>
          <cell r="F312">
            <v>1791.6414373088601</v>
          </cell>
          <cell r="G312">
            <v>1308</v>
          </cell>
          <cell r="H312">
            <v>270</v>
          </cell>
          <cell r="I312">
            <v>2343467</v>
          </cell>
          <cell r="J312">
            <v>633</v>
          </cell>
          <cell r="K312">
            <v>48.39</v>
          </cell>
          <cell r="L312">
            <v>19.2</v>
          </cell>
          <cell r="M312">
            <v>15.85</v>
          </cell>
        </row>
        <row r="313">
          <cell r="A313">
            <v>42760</v>
          </cell>
          <cell r="B313">
            <v>1790</v>
          </cell>
          <cell r="C313">
            <v>1840</v>
          </cell>
          <cell r="D313">
            <v>1770.1</v>
          </cell>
          <cell r="E313">
            <v>1779.7</v>
          </cell>
          <cell r="F313">
            <v>1788.37485714285</v>
          </cell>
          <cell r="G313">
            <v>875</v>
          </cell>
          <cell r="H313">
            <v>212</v>
          </cell>
          <cell r="I313">
            <v>1564828</v>
          </cell>
          <cell r="J313">
            <v>377</v>
          </cell>
          <cell r="K313">
            <v>43.09</v>
          </cell>
          <cell r="L313">
            <v>69.900000000000006</v>
          </cell>
          <cell r="M313">
            <v>-10.3</v>
          </cell>
        </row>
        <row r="314">
          <cell r="A314">
            <v>42759</v>
          </cell>
          <cell r="B314">
            <v>1794.35</v>
          </cell>
          <cell r="C314">
            <v>1798.8</v>
          </cell>
          <cell r="D314">
            <v>1760.2</v>
          </cell>
          <cell r="E314">
            <v>1786.25</v>
          </cell>
          <cell r="F314">
            <v>1785.41607773851</v>
          </cell>
          <cell r="G314">
            <v>1132</v>
          </cell>
          <cell r="H314">
            <v>300</v>
          </cell>
          <cell r="I314">
            <v>2021091</v>
          </cell>
          <cell r="J314">
            <v>662</v>
          </cell>
          <cell r="K314">
            <v>58.48</v>
          </cell>
          <cell r="L314">
            <v>38.6</v>
          </cell>
          <cell r="M314">
            <v>-8.1</v>
          </cell>
        </row>
        <row r="315">
          <cell r="A315">
            <v>42758</v>
          </cell>
          <cell r="B315">
            <v>1790.95</v>
          </cell>
          <cell r="C315">
            <v>1794.95</v>
          </cell>
          <cell r="D315">
            <v>1781</v>
          </cell>
          <cell r="E315">
            <v>1789.55</v>
          </cell>
          <cell r="F315">
            <v>1786.04588910133</v>
          </cell>
          <cell r="G315">
            <v>523</v>
          </cell>
          <cell r="H315">
            <v>171</v>
          </cell>
          <cell r="I315">
            <v>934102</v>
          </cell>
          <cell r="J315">
            <v>362</v>
          </cell>
          <cell r="K315">
            <v>69.22</v>
          </cell>
          <cell r="L315">
            <v>13.95</v>
          </cell>
          <cell r="M315">
            <v>-1.4</v>
          </cell>
        </row>
        <row r="316">
          <cell r="A316">
            <v>42755</v>
          </cell>
          <cell r="B316">
            <v>1800.7</v>
          </cell>
          <cell r="C316">
            <v>1801.8</v>
          </cell>
          <cell r="D316">
            <v>1771.15</v>
          </cell>
          <cell r="E316">
            <v>1786</v>
          </cell>
          <cell r="F316">
            <v>1786.15853658536</v>
          </cell>
          <cell r="G316">
            <v>1476</v>
          </cell>
          <cell r="H316">
            <v>430</v>
          </cell>
          <cell r="I316">
            <v>2636370</v>
          </cell>
          <cell r="J316">
            <v>887</v>
          </cell>
          <cell r="K316">
            <v>60.09</v>
          </cell>
          <cell r="L316">
            <v>30.65</v>
          </cell>
          <cell r="M316">
            <v>-14.7</v>
          </cell>
        </row>
        <row r="317">
          <cell r="A317">
            <v>42754</v>
          </cell>
          <cell r="B317">
            <v>1814.9</v>
          </cell>
          <cell r="C317">
            <v>1819.95</v>
          </cell>
          <cell r="D317">
            <v>1784</v>
          </cell>
          <cell r="E317">
            <v>1792.55</v>
          </cell>
          <cell r="F317">
            <v>1795.0820232399101</v>
          </cell>
          <cell r="G317">
            <v>1463</v>
          </cell>
          <cell r="H317">
            <v>265</v>
          </cell>
          <cell r="I317">
            <v>2626205</v>
          </cell>
          <cell r="J317">
            <v>762</v>
          </cell>
          <cell r="K317">
            <v>52.08</v>
          </cell>
          <cell r="L317">
            <v>35.950000000000003</v>
          </cell>
          <cell r="M317">
            <v>-22.35</v>
          </cell>
        </row>
        <row r="318">
          <cell r="A318">
            <v>42753</v>
          </cell>
          <cell r="B318">
            <v>1800</v>
          </cell>
          <cell r="C318">
            <v>1814</v>
          </cell>
          <cell r="D318">
            <v>1784</v>
          </cell>
          <cell r="E318">
            <v>1804.9</v>
          </cell>
          <cell r="F318">
            <v>1800.3159340659299</v>
          </cell>
          <cell r="G318">
            <v>1092</v>
          </cell>
          <cell r="H318">
            <v>228</v>
          </cell>
          <cell r="I318">
            <v>1965945</v>
          </cell>
          <cell r="J318">
            <v>661</v>
          </cell>
          <cell r="K318">
            <v>60.53</v>
          </cell>
          <cell r="L318">
            <v>30</v>
          </cell>
          <cell r="M318">
            <v>4.9000000000000004</v>
          </cell>
        </row>
        <row r="319">
          <cell r="A319">
            <v>42752</v>
          </cell>
          <cell r="B319">
            <v>1795.4</v>
          </cell>
          <cell r="C319">
            <v>1799</v>
          </cell>
          <cell r="D319">
            <v>1794</v>
          </cell>
          <cell r="E319">
            <v>1796.45</v>
          </cell>
          <cell r="F319">
            <v>1795.46712802768</v>
          </cell>
          <cell r="G319">
            <v>578</v>
          </cell>
          <cell r="H319">
            <v>158</v>
          </cell>
          <cell r="I319">
            <v>1037780</v>
          </cell>
          <cell r="J319">
            <v>408</v>
          </cell>
          <cell r="K319">
            <v>70.59</v>
          </cell>
          <cell r="L319">
            <v>5</v>
          </cell>
          <cell r="M319">
            <v>1.05</v>
          </cell>
        </row>
        <row r="320">
          <cell r="A320">
            <v>42751</v>
          </cell>
          <cell r="B320">
            <v>1800</v>
          </cell>
          <cell r="C320">
            <v>1800</v>
          </cell>
          <cell r="D320">
            <v>1780</v>
          </cell>
          <cell r="E320">
            <v>1790.3</v>
          </cell>
          <cell r="F320">
            <v>1789.2037037037001</v>
          </cell>
          <cell r="G320">
            <v>162</v>
          </cell>
          <cell r="H320">
            <v>72</v>
          </cell>
          <cell r="I320">
            <v>289851</v>
          </cell>
          <cell r="J320">
            <v>101</v>
          </cell>
          <cell r="K320">
            <v>62.35</v>
          </cell>
          <cell r="L320">
            <v>20</v>
          </cell>
          <cell r="M320">
            <v>-9.6999999999999993</v>
          </cell>
        </row>
        <row r="321">
          <cell r="A321">
            <v>42748</v>
          </cell>
          <cell r="B321">
            <v>1798.95</v>
          </cell>
          <cell r="C321">
            <v>1798.95</v>
          </cell>
          <cell r="D321">
            <v>1782.1</v>
          </cell>
          <cell r="E321">
            <v>1789.25</v>
          </cell>
          <cell r="F321">
            <v>1788.31850117096</v>
          </cell>
          <cell r="G321">
            <v>427</v>
          </cell>
          <cell r="H321">
            <v>103</v>
          </cell>
          <cell r="I321">
            <v>763612</v>
          </cell>
          <cell r="J321">
            <v>340</v>
          </cell>
          <cell r="K321">
            <v>79.63</v>
          </cell>
          <cell r="L321">
            <v>16.850000000000001</v>
          </cell>
          <cell r="M321">
            <v>-9.6999999999999993</v>
          </cell>
        </row>
        <row r="322">
          <cell r="A322">
            <v>42747</v>
          </cell>
          <cell r="B322">
            <v>1796</v>
          </cell>
          <cell r="C322">
            <v>1796.7</v>
          </cell>
          <cell r="D322">
            <v>1780</v>
          </cell>
          <cell r="E322">
            <v>1791.45</v>
          </cell>
          <cell r="F322">
            <v>1789.87101063829</v>
          </cell>
          <cell r="G322">
            <v>752</v>
          </cell>
          <cell r="H322">
            <v>206</v>
          </cell>
          <cell r="I322">
            <v>1345983</v>
          </cell>
          <cell r="J322">
            <v>545</v>
          </cell>
          <cell r="K322">
            <v>72.47</v>
          </cell>
          <cell r="L322">
            <v>16.7</v>
          </cell>
          <cell r="M322">
            <v>-4.55</v>
          </cell>
        </row>
        <row r="323">
          <cell r="A323">
            <v>42746</v>
          </cell>
          <cell r="B323">
            <v>1801.45</v>
          </cell>
          <cell r="C323">
            <v>1818</v>
          </cell>
          <cell r="D323">
            <v>1793.2</v>
          </cell>
          <cell r="E323">
            <v>1795.7</v>
          </cell>
          <cell r="F323">
            <v>1798.0273224043699</v>
          </cell>
          <cell r="G323">
            <v>732</v>
          </cell>
          <cell r="H323">
            <v>176</v>
          </cell>
          <cell r="I323">
            <v>1316156</v>
          </cell>
          <cell r="J323">
            <v>573</v>
          </cell>
          <cell r="K323">
            <v>78.28</v>
          </cell>
          <cell r="L323">
            <v>24.8</v>
          </cell>
          <cell r="M323">
            <v>-5.75</v>
          </cell>
        </row>
        <row r="324">
          <cell r="A324">
            <v>42745</v>
          </cell>
          <cell r="B324">
            <v>1800</v>
          </cell>
          <cell r="C324">
            <v>1805.25</v>
          </cell>
          <cell r="D324">
            <v>1790</v>
          </cell>
          <cell r="E324">
            <v>1794.85</v>
          </cell>
          <cell r="F324">
            <v>1796.9746478873201</v>
          </cell>
          <cell r="G324">
            <v>1065</v>
          </cell>
          <cell r="H324">
            <v>139</v>
          </cell>
          <cell r="I324">
            <v>1913778</v>
          </cell>
          <cell r="J324">
            <v>959</v>
          </cell>
          <cell r="K324">
            <v>90.05</v>
          </cell>
          <cell r="L324">
            <v>15.25</v>
          </cell>
          <cell r="M324">
            <v>-5.15</v>
          </cell>
        </row>
        <row r="325">
          <cell r="A325">
            <v>42744</v>
          </cell>
          <cell r="B325">
            <v>1809.5</v>
          </cell>
          <cell r="C325">
            <v>1816.95</v>
          </cell>
          <cell r="D325">
            <v>1790</v>
          </cell>
          <cell r="E325">
            <v>1793.4</v>
          </cell>
          <cell r="F325">
            <v>1801.66452648475</v>
          </cell>
          <cell r="G325">
            <v>623</v>
          </cell>
          <cell r="H325">
            <v>156</v>
          </cell>
          <cell r="I325">
            <v>1122437</v>
          </cell>
          <cell r="J325">
            <v>439</v>
          </cell>
          <cell r="K325">
            <v>70.47</v>
          </cell>
          <cell r="L325">
            <v>26.95</v>
          </cell>
          <cell r="M325">
            <v>-16.100000000000001</v>
          </cell>
        </row>
        <row r="326">
          <cell r="A326">
            <v>42741</v>
          </cell>
          <cell r="B326">
            <v>1800</v>
          </cell>
          <cell r="C326">
            <v>1820</v>
          </cell>
          <cell r="D326">
            <v>1790.1</v>
          </cell>
          <cell r="E326">
            <v>1800.45</v>
          </cell>
          <cell r="F326">
            <v>1800.00510204081</v>
          </cell>
          <cell r="G326">
            <v>980</v>
          </cell>
          <cell r="H326">
            <v>292</v>
          </cell>
          <cell r="I326">
            <v>1764005</v>
          </cell>
          <cell r="J326">
            <v>548</v>
          </cell>
          <cell r="K326">
            <v>55.92</v>
          </cell>
          <cell r="L326">
            <v>29.9</v>
          </cell>
          <cell r="M326">
            <v>0.45</v>
          </cell>
        </row>
        <row r="327">
          <cell r="A327">
            <v>42740</v>
          </cell>
          <cell r="B327">
            <v>1815.25</v>
          </cell>
          <cell r="C327">
            <v>1815.25</v>
          </cell>
          <cell r="D327">
            <v>1791.1</v>
          </cell>
          <cell r="E327">
            <v>1794.15</v>
          </cell>
          <cell r="F327">
            <v>1799.5275498241499</v>
          </cell>
          <cell r="G327">
            <v>853</v>
          </cell>
          <cell r="H327">
            <v>216</v>
          </cell>
          <cell r="I327">
            <v>1534997</v>
          </cell>
          <cell r="J327">
            <v>641</v>
          </cell>
          <cell r="K327">
            <v>75.150000000000006</v>
          </cell>
          <cell r="L327">
            <v>24.15</v>
          </cell>
          <cell r="M327">
            <v>-21.1</v>
          </cell>
        </row>
        <row r="328">
          <cell r="A328">
            <v>42739</v>
          </cell>
          <cell r="B328">
            <v>1815</v>
          </cell>
          <cell r="C328">
            <v>1816.05</v>
          </cell>
          <cell r="D328">
            <v>1800.7</v>
          </cell>
          <cell r="E328">
            <v>1803.9</v>
          </cell>
          <cell r="F328">
            <v>1809.34064327485</v>
          </cell>
          <cell r="G328">
            <v>684</v>
          </cell>
          <cell r="H328">
            <v>198</v>
          </cell>
          <cell r="I328">
            <v>1237589</v>
          </cell>
          <cell r="J328">
            <v>401</v>
          </cell>
          <cell r="K328">
            <v>58.63</v>
          </cell>
          <cell r="L328">
            <v>15.35</v>
          </cell>
          <cell r="M328">
            <v>-11.1</v>
          </cell>
        </row>
        <row r="329">
          <cell r="A329">
            <v>42738</v>
          </cell>
          <cell r="B329">
            <v>1830</v>
          </cell>
          <cell r="C329">
            <v>1831</v>
          </cell>
          <cell r="D329">
            <v>1804.5</v>
          </cell>
          <cell r="E329">
            <v>1813</v>
          </cell>
          <cell r="F329">
            <v>1817.65384615384</v>
          </cell>
          <cell r="G329">
            <v>988</v>
          </cell>
          <cell r="H329">
            <v>212</v>
          </cell>
          <cell r="I329">
            <v>1795842</v>
          </cell>
          <cell r="J329">
            <v>469</v>
          </cell>
          <cell r="K329">
            <v>47.47</v>
          </cell>
          <cell r="L329">
            <v>26.5</v>
          </cell>
          <cell r="M329">
            <v>-17</v>
          </cell>
        </row>
        <row r="330">
          <cell r="A330">
            <v>42737</v>
          </cell>
          <cell r="B330">
            <v>1842</v>
          </cell>
          <cell r="C330">
            <v>1864</v>
          </cell>
          <cell r="D330">
            <v>1820.9</v>
          </cell>
          <cell r="E330">
            <v>1833.3</v>
          </cell>
          <cell r="F330">
            <v>1836.28926441351</v>
          </cell>
          <cell r="G330">
            <v>1006</v>
          </cell>
          <cell r="H330">
            <v>186</v>
          </cell>
          <cell r="I330">
            <v>1847307</v>
          </cell>
          <cell r="J330">
            <v>363</v>
          </cell>
          <cell r="K330">
            <v>36.08</v>
          </cell>
          <cell r="L330">
            <v>43.1</v>
          </cell>
          <cell r="M330">
            <v>-8.6999999999999993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BOTT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6200</v>
          </cell>
          <cell r="C2">
            <v>6225.25</v>
          </cell>
          <cell r="D2">
            <v>6115.75</v>
          </cell>
          <cell r="E2">
            <v>6142</v>
          </cell>
          <cell r="F2">
            <v>6163.8383233532904</v>
          </cell>
          <cell r="G2">
            <v>334</v>
          </cell>
          <cell r="H2">
            <v>105</v>
          </cell>
          <cell r="I2">
            <v>2058722</v>
          </cell>
          <cell r="J2">
            <v>159</v>
          </cell>
          <cell r="K2">
            <v>47.6</v>
          </cell>
          <cell r="L2">
            <v>109.5</v>
          </cell>
          <cell r="M2">
            <v>-58</v>
          </cell>
        </row>
        <row r="3">
          <cell r="A3">
            <v>43217</v>
          </cell>
          <cell r="B3">
            <v>6026.6</v>
          </cell>
          <cell r="C3">
            <v>6200</v>
          </cell>
          <cell r="D3">
            <v>6026.6</v>
          </cell>
          <cell r="E3">
            <v>6168.95</v>
          </cell>
          <cell r="F3">
            <v>6148.68531468531</v>
          </cell>
          <cell r="G3">
            <v>143</v>
          </cell>
          <cell r="H3">
            <v>50</v>
          </cell>
          <cell r="I3">
            <v>879262</v>
          </cell>
          <cell r="J3">
            <v>68</v>
          </cell>
          <cell r="K3">
            <v>47.55</v>
          </cell>
          <cell r="L3">
            <v>173.4</v>
          </cell>
          <cell r="M3">
            <v>142.35</v>
          </cell>
        </row>
        <row r="4">
          <cell r="A4">
            <v>43216</v>
          </cell>
          <cell r="B4">
            <v>6146.45</v>
          </cell>
          <cell r="C4">
            <v>6189.35</v>
          </cell>
          <cell r="D4">
            <v>6070</v>
          </cell>
          <cell r="E4">
            <v>6086.95</v>
          </cell>
          <cell r="F4">
            <v>6133.9547038327501</v>
          </cell>
          <cell r="G4">
            <v>287</v>
          </cell>
          <cell r="H4">
            <v>70</v>
          </cell>
          <cell r="I4">
            <v>1760445</v>
          </cell>
          <cell r="J4">
            <v>160</v>
          </cell>
          <cell r="K4">
            <v>55.75</v>
          </cell>
          <cell r="L4">
            <v>119.35</v>
          </cell>
          <cell r="M4">
            <v>-59.5</v>
          </cell>
        </row>
        <row r="5">
          <cell r="A5">
            <v>43215</v>
          </cell>
          <cell r="B5">
            <v>6252</v>
          </cell>
          <cell r="C5">
            <v>6252</v>
          </cell>
          <cell r="D5">
            <v>6136.6</v>
          </cell>
          <cell r="E5">
            <v>6192.2</v>
          </cell>
          <cell r="F5">
            <v>6205</v>
          </cell>
          <cell r="G5">
            <v>173</v>
          </cell>
          <cell r="H5">
            <v>65</v>
          </cell>
          <cell r="I5">
            <v>1073465</v>
          </cell>
          <cell r="J5">
            <v>55</v>
          </cell>
          <cell r="K5">
            <v>31.79</v>
          </cell>
          <cell r="L5">
            <v>115.4</v>
          </cell>
          <cell r="M5">
            <v>-59.8</v>
          </cell>
        </row>
        <row r="6">
          <cell r="A6">
            <v>43214</v>
          </cell>
          <cell r="B6">
            <v>6154.75</v>
          </cell>
          <cell r="C6">
            <v>6263.75</v>
          </cell>
          <cell r="D6">
            <v>6154.75</v>
          </cell>
          <cell r="E6">
            <v>6212.45</v>
          </cell>
          <cell r="F6">
            <v>6220.1243686868602</v>
          </cell>
          <cell r="G6">
            <v>1584</v>
          </cell>
          <cell r="H6">
            <v>285</v>
          </cell>
          <cell r="I6">
            <v>9852677</v>
          </cell>
          <cell r="J6">
            <v>826</v>
          </cell>
          <cell r="K6">
            <v>52.15</v>
          </cell>
          <cell r="L6">
            <v>109</v>
          </cell>
          <cell r="M6">
            <v>57.7</v>
          </cell>
        </row>
        <row r="7">
          <cell r="A7">
            <v>43213</v>
          </cell>
          <cell r="B7">
            <v>6184.95</v>
          </cell>
          <cell r="C7">
            <v>6201.65</v>
          </cell>
          <cell r="D7">
            <v>6097.5</v>
          </cell>
          <cell r="E7">
            <v>6144.3</v>
          </cell>
          <cell r="F7">
            <v>6171.6166666666604</v>
          </cell>
          <cell r="G7">
            <v>360</v>
          </cell>
          <cell r="H7">
            <v>86</v>
          </cell>
          <cell r="I7">
            <v>2221782</v>
          </cell>
          <cell r="J7">
            <v>203</v>
          </cell>
          <cell r="K7">
            <v>56.39</v>
          </cell>
          <cell r="L7">
            <v>104.15</v>
          </cell>
          <cell r="M7">
            <v>-40.65</v>
          </cell>
        </row>
        <row r="8">
          <cell r="A8">
            <v>43210</v>
          </cell>
          <cell r="B8">
            <v>6165.05</v>
          </cell>
          <cell r="C8">
            <v>6185</v>
          </cell>
          <cell r="D8">
            <v>6115.2</v>
          </cell>
          <cell r="E8">
            <v>6137.75</v>
          </cell>
          <cell r="F8">
            <v>6151.9205298013203</v>
          </cell>
          <cell r="G8">
            <v>151</v>
          </cell>
          <cell r="H8">
            <v>57</v>
          </cell>
          <cell r="I8">
            <v>928940</v>
          </cell>
          <cell r="J8">
            <v>87</v>
          </cell>
          <cell r="K8">
            <v>57.62</v>
          </cell>
          <cell r="L8">
            <v>69.8</v>
          </cell>
          <cell r="M8">
            <v>-27.3</v>
          </cell>
        </row>
        <row r="9">
          <cell r="A9">
            <v>43209</v>
          </cell>
          <cell r="B9">
            <v>6187.1</v>
          </cell>
          <cell r="C9">
            <v>6312.45</v>
          </cell>
          <cell r="D9">
            <v>6144</v>
          </cell>
          <cell r="E9">
            <v>6162.7</v>
          </cell>
          <cell r="F9">
            <v>6219.9050279329604</v>
          </cell>
          <cell r="G9">
            <v>358</v>
          </cell>
          <cell r="H9">
            <v>96</v>
          </cell>
          <cell r="I9">
            <v>2226726</v>
          </cell>
          <cell r="J9">
            <v>138</v>
          </cell>
          <cell r="K9">
            <v>38.549999999999997</v>
          </cell>
          <cell r="L9">
            <v>168.45</v>
          </cell>
          <cell r="M9">
            <v>-24.4</v>
          </cell>
        </row>
        <row r="10">
          <cell r="A10">
            <v>43208</v>
          </cell>
          <cell r="B10">
            <v>6300</v>
          </cell>
          <cell r="C10">
            <v>6310</v>
          </cell>
          <cell r="D10">
            <v>6150</v>
          </cell>
          <cell r="E10">
            <v>6182.15</v>
          </cell>
          <cell r="F10">
            <v>6242.0821167883196</v>
          </cell>
          <cell r="G10">
            <v>548</v>
          </cell>
          <cell r="H10">
            <v>108</v>
          </cell>
          <cell r="I10">
            <v>3420661</v>
          </cell>
          <cell r="J10">
            <v>295</v>
          </cell>
          <cell r="K10">
            <v>53.83</v>
          </cell>
          <cell r="L10">
            <v>160</v>
          </cell>
          <cell r="M10">
            <v>-117.85</v>
          </cell>
        </row>
        <row r="11">
          <cell r="A11">
            <v>43207</v>
          </cell>
          <cell r="B11">
            <v>6401</v>
          </cell>
          <cell r="C11">
            <v>6508.1</v>
          </cell>
          <cell r="D11">
            <v>6260</v>
          </cell>
          <cell r="E11">
            <v>6296.3</v>
          </cell>
          <cell r="F11">
            <v>6331.6297786720297</v>
          </cell>
          <cell r="G11">
            <v>497</v>
          </cell>
          <cell r="H11">
            <v>172</v>
          </cell>
          <cell r="I11">
            <v>3146820</v>
          </cell>
          <cell r="J11">
            <v>115</v>
          </cell>
          <cell r="K11">
            <v>23.14</v>
          </cell>
          <cell r="L11">
            <v>248.1</v>
          </cell>
          <cell r="M11">
            <v>-104.7</v>
          </cell>
        </row>
        <row r="12">
          <cell r="A12">
            <v>43206</v>
          </cell>
          <cell r="B12">
            <v>6400</v>
          </cell>
          <cell r="C12">
            <v>6659</v>
          </cell>
          <cell r="D12">
            <v>6356.2</v>
          </cell>
          <cell r="E12">
            <v>6447.45</v>
          </cell>
          <cell r="F12">
            <v>6519.6762711864403</v>
          </cell>
          <cell r="G12">
            <v>1180</v>
          </cell>
          <cell r="H12">
            <v>319</v>
          </cell>
          <cell r="I12">
            <v>7693218</v>
          </cell>
          <cell r="J12">
            <v>655</v>
          </cell>
          <cell r="K12">
            <v>55.51</v>
          </cell>
          <cell r="L12">
            <v>302.8</v>
          </cell>
          <cell r="M12">
            <v>47.45</v>
          </cell>
        </row>
        <row r="13">
          <cell r="A13">
            <v>43203</v>
          </cell>
          <cell r="B13">
            <v>6075</v>
          </cell>
          <cell r="C13">
            <v>6602</v>
          </cell>
          <cell r="D13">
            <v>6060</v>
          </cell>
          <cell r="E13">
            <v>6497.45</v>
          </cell>
          <cell r="F13">
            <v>6382.5117817279797</v>
          </cell>
          <cell r="G13">
            <v>2419</v>
          </cell>
          <cell r="H13">
            <v>665</v>
          </cell>
          <cell r="I13">
            <v>15439296</v>
          </cell>
          <cell r="J13">
            <v>818</v>
          </cell>
          <cell r="K13">
            <v>33.82</v>
          </cell>
          <cell r="L13">
            <v>542</v>
          </cell>
          <cell r="M13">
            <v>422.45</v>
          </cell>
        </row>
        <row r="14">
          <cell r="A14">
            <v>43202</v>
          </cell>
          <cell r="B14">
            <v>5800.05</v>
          </cell>
          <cell r="C14">
            <v>6176.7</v>
          </cell>
          <cell r="D14">
            <v>5800</v>
          </cell>
          <cell r="E14">
            <v>6075.75</v>
          </cell>
          <cell r="F14">
            <v>6025.4183673469297</v>
          </cell>
          <cell r="G14">
            <v>1372</v>
          </cell>
          <cell r="H14">
            <v>397</v>
          </cell>
          <cell r="I14">
            <v>8266874</v>
          </cell>
          <cell r="J14">
            <v>816</v>
          </cell>
          <cell r="K14">
            <v>59.48</v>
          </cell>
          <cell r="L14">
            <v>376.7</v>
          </cell>
          <cell r="M14">
            <v>275.7</v>
          </cell>
        </row>
        <row r="15">
          <cell r="A15">
            <v>43201</v>
          </cell>
          <cell r="B15">
            <v>5785</v>
          </cell>
          <cell r="C15">
            <v>5810</v>
          </cell>
          <cell r="D15">
            <v>5730</v>
          </cell>
          <cell r="E15">
            <v>5780.8</v>
          </cell>
          <cell r="F15">
            <v>5782.22972972972</v>
          </cell>
          <cell r="G15">
            <v>296</v>
          </cell>
          <cell r="H15">
            <v>74</v>
          </cell>
          <cell r="I15">
            <v>1711540</v>
          </cell>
          <cell r="J15">
            <v>139</v>
          </cell>
          <cell r="K15">
            <v>46.96</v>
          </cell>
          <cell r="L15">
            <v>80</v>
          </cell>
          <cell r="M15">
            <v>-4.2</v>
          </cell>
        </row>
        <row r="16">
          <cell r="A16">
            <v>43200</v>
          </cell>
          <cell r="B16">
            <v>5765</v>
          </cell>
          <cell r="C16">
            <v>5776.5</v>
          </cell>
          <cell r="D16">
            <v>5670</v>
          </cell>
          <cell r="E16">
            <v>5752.95</v>
          </cell>
          <cell r="F16">
            <v>5753.9814550641904</v>
          </cell>
          <cell r="G16">
            <v>2103</v>
          </cell>
          <cell r="H16">
            <v>230</v>
          </cell>
          <cell r="I16">
            <v>12100623</v>
          </cell>
          <cell r="J16">
            <v>55</v>
          </cell>
          <cell r="K16">
            <v>2.62</v>
          </cell>
          <cell r="L16">
            <v>106.5</v>
          </cell>
          <cell r="M16">
            <v>-12.05</v>
          </cell>
        </row>
        <row r="17">
          <cell r="A17">
            <v>43199</v>
          </cell>
          <cell r="B17">
            <v>5724.95</v>
          </cell>
          <cell r="C17">
            <v>5781.95</v>
          </cell>
          <cell r="D17">
            <v>5688.35</v>
          </cell>
          <cell r="E17">
            <v>5765.7</v>
          </cell>
          <cell r="F17">
            <v>5756.6697247706397</v>
          </cell>
          <cell r="G17">
            <v>218</v>
          </cell>
          <cell r="H17">
            <v>61</v>
          </cell>
          <cell r="I17">
            <v>1254954</v>
          </cell>
          <cell r="J17">
            <v>128</v>
          </cell>
          <cell r="K17">
            <v>58.72</v>
          </cell>
          <cell r="L17">
            <v>93.6</v>
          </cell>
          <cell r="M17">
            <v>40.75</v>
          </cell>
        </row>
        <row r="18">
          <cell r="A18">
            <v>43196</v>
          </cell>
          <cell r="B18">
            <v>5709</v>
          </cell>
          <cell r="C18">
            <v>5749.95</v>
          </cell>
          <cell r="D18">
            <v>5668.4</v>
          </cell>
          <cell r="E18">
            <v>5698.6</v>
          </cell>
          <cell r="F18">
            <v>5712.9054054054004</v>
          </cell>
          <cell r="G18">
            <v>148</v>
          </cell>
          <cell r="H18">
            <v>65</v>
          </cell>
          <cell r="I18">
            <v>845510</v>
          </cell>
          <cell r="J18">
            <v>58</v>
          </cell>
          <cell r="K18">
            <v>39.19</v>
          </cell>
          <cell r="L18">
            <v>81.55</v>
          </cell>
          <cell r="M18">
            <v>-10.4</v>
          </cell>
        </row>
        <row r="19">
          <cell r="A19">
            <v>43195</v>
          </cell>
          <cell r="B19">
            <v>5743.55</v>
          </cell>
          <cell r="C19">
            <v>5750</v>
          </cell>
          <cell r="D19">
            <v>5588</v>
          </cell>
          <cell r="E19">
            <v>5683.45</v>
          </cell>
          <cell r="F19">
            <v>5695.4736842105203</v>
          </cell>
          <cell r="G19">
            <v>152</v>
          </cell>
          <cell r="H19">
            <v>58</v>
          </cell>
          <cell r="I19">
            <v>865712</v>
          </cell>
          <cell r="J19">
            <v>77</v>
          </cell>
          <cell r="K19">
            <v>50.66</v>
          </cell>
          <cell r="L19">
            <v>162</v>
          </cell>
          <cell r="M19">
            <v>-60.1</v>
          </cell>
        </row>
        <row r="20">
          <cell r="A20">
            <v>43194</v>
          </cell>
          <cell r="B20">
            <v>5610</v>
          </cell>
          <cell r="C20">
            <v>5871.85</v>
          </cell>
          <cell r="D20">
            <v>5601</v>
          </cell>
          <cell r="E20">
            <v>5616.45</v>
          </cell>
          <cell r="F20">
            <v>5701.8096192384701</v>
          </cell>
          <cell r="G20">
            <v>499</v>
          </cell>
          <cell r="H20">
            <v>182</v>
          </cell>
          <cell r="I20">
            <v>2845203</v>
          </cell>
          <cell r="J20">
            <v>155</v>
          </cell>
          <cell r="K20">
            <v>31.06</v>
          </cell>
          <cell r="L20">
            <v>270.85000000000002</v>
          </cell>
          <cell r="M20">
            <v>6.45</v>
          </cell>
        </row>
        <row r="21">
          <cell r="A21">
            <v>43193</v>
          </cell>
          <cell r="B21">
            <v>5545</v>
          </cell>
          <cell r="C21">
            <v>5625</v>
          </cell>
          <cell r="D21">
            <v>5520</v>
          </cell>
          <cell r="E21">
            <v>5617.55</v>
          </cell>
          <cell r="F21">
            <v>5581.1917808219096</v>
          </cell>
          <cell r="G21">
            <v>73</v>
          </cell>
          <cell r="H21">
            <v>43</v>
          </cell>
          <cell r="I21">
            <v>407427</v>
          </cell>
          <cell r="J21">
            <v>36</v>
          </cell>
          <cell r="K21">
            <v>49.32</v>
          </cell>
          <cell r="L21">
            <v>105</v>
          </cell>
          <cell r="M21">
            <v>72.55</v>
          </cell>
        </row>
        <row r="22">
          <cell r="A22">
            <v>43192</v>
          </cell>
          <cell r="B22">
            <v>5475</v>
          </cell>
          <cell r="C22">
            <v>5530</v>
          </cell>
          <cell r="D22">
            <v>5457.5</v>
          </cell>
          <cell r="E22">
            <v>5509.6</v>
          </cell>
          <cell r="F22">
            <v>5505.5597826086896</v>
          </cell>
          <cell r="G22">
            <v>184</v>
          </cell>
          <cell r="H22">
            <v>71</v>
          </cell>
          <cell r="I22">
            <v>1013023</v>
          </cell>
          <cell r="J22">
            <v>85</v>
          </cell>
          <cell r="K22">
            <v>46.2</v>
          </cell>
          <cell r="L22">
            <v>72.5</v>
          </cell>
          <cell r="M22">
            <v>34.6</v>
          </cell>
        </row>
        <row r="23">
          <cell r="A23">
            <v>43187</v>
          </cell>
          <cell r="B23">
            <v>5305.75</v>
          </cell>
          <cell r="C23">
            <v>5469.5</v>
          </cell>
          <cell r="D23">
            <v>5302.1</v>
          </cell>
          <cell r="E23">
            <v>5449.1</v>
          </cell>
          <cell r="F23">
            <v>5394.7908496731998</v>
          </cell>
          <cell r="G23">
            <v>306</v>
          </cell>
          <cell r="H23">
            <v>84</v>
          </cell>
          <cell r="I23">
            <v>1650806</v>
          </cell>
          <cell r="J23">
            <v>159</v>
          </cell>
          <cell r="K23">
            <v>51.96</v>
          </cell>
          <cell r="L23">
            <v>167.4</v>
          </cell>
          <cell r="M23">
            <v>143.35</v>
          </cell>
        </row>
        <row r="24">
          <cell r="A24">
            <v>43186</v>
          </cell>
          <cell r="B24">
            <v>5313.9</v>
          </cell>
          <cell r="C24">
            <v>5396.55</v>
          </cell>
          <cell r="D24">
            <v>5308.2</v>
          </cell>
          <cell r="E24">
            <v>5362.75</v>
          </cell>
          <cell r="F24">
            <v>5352.77453769559</v>
          </cell>
          <cell r="G24">
            <v>1406</v>
          </cell>
          <cell r="H24">
            <v>147</v>
          </cell>
          <cell r="I24">
            <v>7526001</v>
          </cell>
          <cell r="J24">
            <v>124</v>
          </cell>
          <cell r="K24">
            <v>8.82</v>
          </cell>
          <cell r="L24">
            <v>88.35</v>
          </cell>
          <cell r="M24">
            <v>48.85</v>
          </cell>
        </row>
        <row r="25">
          <cell r="A25">
            <v>43185</v>
          </cell>
          <cell r="B25">
            <v>5399.95</v>
          </cell>
          <cell r="C25">
            <v>5400</v>
          </cell>
          <cell r="D25">
            <v>5306.15</v>
          </cell>
          <cell r="E25">
            <v>5356.3</v>
          </cell>
          <cell r="F25">
            <v>5360.5448979591802</v>
          </cell>
          <cell r="G25">
            <v>490</v>
          </cell>
          <cell r="H25">
            <v>121</v>
          </cell>
          <cell r="I25">
            <v>2626667</v>
          </cell>
          <cell r="J25">
            <v>347</v>
          </cell>
          <cell r="K25">
            <v>70.819999999999993</v>
          </cell>
          <cell r="L25">
            <v>93.85</v>
          </cell>
          <cell r="M25">
            <v>-43.65</v>
          </cell>
        </row>
        <row r="26">
          <cell r="A26">
            <v>43182</v>
          </cell>
          <cell r="B26">
            <v>5326.8</v>
          </cell>
          <cell r="C26">
            <v>5394</v>
          </cell>
          <cell r="D26">
            <v>5300</v>
          </cell>
          <cell r="E26">
            <v>5385.2</v>
          </cell>
          <cell r="F26">
            <v>5362.8754578754497</v>
          </cell>
          <cell r="G26">
            <v>273</v>
          </cell>
          <cell r="H26">
            <v>68</v>
          </cell>
          <cell r="I26">
            <v>1464065</v>
          </cell>
          <cell r="J26">
            <v>162</v>
          </cell>
          <cell r="K26">
            <v>59.34</v>
          </cell>
          <cell r="L26">
            <v>94</v>
          </cell>
          <cell r="M26">
            <v>58.4</v>
          </cell>
        </row>
        <row r="27">
          <cell r="A27">
            <v>43181</v>
          </cell>
          <cell r="B27">
            <v>5455</v>
          </cell>
          <cell r="C27">
            <v>5455</v>
          </cell>
          <cell r="D27">
            <v>5400</v>
          </cell>
          <cell r="E27">
            <v>5437.65</v>
          </cell>
          <cell r="F27">
            <v>5422.32</v>
          </cell>
          <cell r="G27">
            <v>100</v>
          </cell>
          <cell r="H27">
            <v>37</v>
          </cell>
          <cell r="I27">
            <v>542232</v>
          </cell>
          <cell r="J27">
            <v>51</v>
          </cell>
          <cell r="K27">
            <v>51</v>
          </cell>
          <cell r="L27">
            <v>55</v>
          </cell>
          <cell r="M27">
            <v>-17.350000000000001</v>
          </cell>
        </row>
        <row r="28">
          <cell r="A28">
            <v>43180</v>
          </cell>
          <cell r="B28">
            <v>5441</v>
          </cell>
          <cell r="C28">
            <v>5447</v>
          </cell>
          <cell r="D28">
            <v>5405</v>
          </cell>
          <cell r="E28">
            <v>5443.3</v>
          </cell>
          <cell r="F28">
            <v>5427.4509646302204</v>
          </cell>
          <cell r="G28">
            <v>1244</v>
          </cell>
          <cell r="H28">
            <v>66</v>
          </cell>
          <cell r="I28">
            <v>6751749</v>
          </cell>
          <cell r="J28">
            <v>257</v>
          </cell>
          <cell r="K28">
            <v>20.66</v>
          </cell>
          <cell r="L28">
            <v>42</v>
          </cell>
          <cell r="M28">
            <v>2.2999999999999998</v>
          </cell>
        </row>
        <row r="29">
          <cell r="A29">
            <v>43179</v>
          </cell>
          <cell r="B29">
            <v>5469</v>
          </cell>
          <cell r="C29">
            <v>5473</v>
          </cell>
          <cell r="D29">
            <v>5410</v>
          </cell>
          <cell r="E29">
            <v>5449.85</v>
          </cell>
          <cell r="F29">
            <v>5451.72</v>
          </cell>
          <cell r="G29">
            <v>525</v>
          </cell>
          <cell r="H29">
            <v>66</v>
          </cell>
          <cell r="I29">
            <v>2862153</v>
          </cell>
          <cell r="J29">
            <v>411</v>
          </cell>
          <cell r="K29">
            <v>78.290000000000006</v>
          </cell>
          <cell r="L29">
            <v>63</v>
          </cell>
          <cell r="M29">
            <v>-19.149999999999999</v>
          </cell>
        </row>
        <row r="30">
          <cell r="A30">
            <v>43178</v>
          </cell>
          <cell r="B30">
            <v>5550</v>
          </cell>
          <cell r="C30">
            <v>5550</v>
          </cell>
          <cell r="D30">
            <v>5405</v>
          </cell>
          <cell r="E30">
            <v>5447.2</v>
          </cell>
          <cell r="F30">
            <v>5483.4020674646299</v>
          </cell>
          <cell r="G30">
            <v>1838</v>
          </cell>
          <cell r="H30">
            <v>180</v>
          </cell>
          <cell r="I30">
            <v>10078493</v>
          </cell>
          <cell r="J30">
            <v>186</v>
          </cell>
          <cell r="K30">
            <v>10.119999999999999</v>
          </cell>
          <cell r="L30">
            <v>145</v>
          </cell>
          <cell r="M30">
            <v>-102.8</v>
          </cell>
        </row>
        <row r="31">
          <cell r="A31">
            <v>43175</v>
          </cell>
          <cell r="B31">
            <v>5585</v>
          </cell>
          <cell r="C31">
            <v>5659.85</v>
          </cell>
          <cell r="D31">
            <v>5500</v>
          </cell>
          <cell r="E31">
            <v>5515.25</v>
          </cell>
          <cell r="F31">
            <v>5567.7779661016903</v>
          </cell>
          <cell r="G31">
            <v>590</v>
          </cell>
          <cell r="H31">
            <v>177</v>
          </cell>
          <cell r="I31">
            <v>3284989</v>
          </cell>
          <cell r="J31">
            <v>306</v>
          </cell>
          <cell r="K31">
            <v>51.86</v>
          </cell>
          <cell r="L31">
            <v>159.85</v>
          </cell>
          <cell r="M31">
            <v>-69.75</v>
          </cell>
        </row>
        <row r="32">
          <cell r="A32">
            <v>43174</v>
          </cell>
          <cell r="B32">
            <v>5548</v>
          </cell>
          <cell r="C32">
            <v>5641.8</v>
          </cell>
          <cell r="D32">
            <v>5502</v>
          </cell>
          <cell r="E32">
            <v>5578.75</v>
          </cell>
          <cell r="F32">
            <v>5611.1699716713802</v>
          </cell>
          <cell r="G32">
            <v>353</v>
          </cell>
          <cell r="H32">
            <v>113</v>
          </cell>
          <cell r="I32">
            <v>1980743</v>
          </cell>
          <cell r="J32">
            <v>164</v>
          </cell>
          <cell r="K32">
            <v>46.46</v>
          </cell>
          <cell r="L32">
            <v>139.80000000000001</v>
          </cell>
          <cell r="M32">
            <v>30.75</v>
          </cell>
        </row>
        <row r="33">
          <cell r="A33">
            <v>43173</v>
          </cell>
          <cell r="B33">
            <v>5663.95</v>
          </cell>
          <cell r="C33">
            <v>5674.7</v>
          </cell>
          <cell r="D33">
            <v>5571.2</v>
          </cell>
          <cell r="E33">
            <v>5593.85</v>
          </cell>
          <cell r="F33">
            <v>5605.3510392609596</v>
          </cell>
          <cell r="G33">
            <v>433</v>
          </cell>
          <cell r="H33">
            <v>123</v>
          </cell>
          <cell r="I33">
            <v>2427117</v>
          </cell>
          <cell r="J33">
            <v>213</v>
          </cell>
          <cell r="K33">
            <v>49.19</v>
          </cell>
          <cell r="L33">
            <v>103.5</v>
          </cell>
          <cell r="M33">
            <v>-70.099999999999994</v>
          </cell>
        </row>
        <row r="34">
          <cell r="A34">
            <v>43172</v>
          </cell>
          <cell r="B34">
            <v>5636.05</v>
          </cell>
          <cell r="C34">
            <v>5664.95</v>
          </cell>
          <cell r="D34">
            <v>5578.25</v>
          </cell>
          <cell r="E34">
            <v>5608.25</v>
          </cell>
          <cell r="F34">
            <v>5622.8314606741496</v>
          </cell>
          <cell r="G34">
            <v>89</v>
          </cell>
          <cell r="H34">
            <v>57</v>
          </cell>
          <cell r="I34">
            <v>500432</v>
          </cell>
          <cell r="J34">
            <v>42</v>
          </cell>
          <cell r="K34">
            <v>47.19</v>
          </cell>
          <cell r="L34">
            <v>86.7</v>
          </cell>
          <cell r="M34">
            <v>-27.8</v>
          </cell>
        </row>
        <row r="35">
          <cell r="A35">
            <v>43171</v>
          </cell>
          <cell r="B35">
            <v>5690.4</v>
          </cell>
          <cell r="C35">
            <v>5695.75</v>
          </cell>
          <cell r="D35">
            <v>5601.2</v>
          </cell>
          <cell r="E35">
            <v>5626.7</v>
          </cell>
          <cell r="F35">
            <v>5666.50980392156</v>
          </cell>
          <cell r="G35">
            <v>204</v>
          </cell>
          <cell r="H35">
            <v>98</v>
          </cell>
          <cell r="I35">
            <v>1155968</v>
          </cell>
          <cell r="J35">
            <v>116</v>
          </cell>
          <cell r="K35">
            <v>56.86</v>
          </cell>
          <cell r="L35">
            <v>94.55</v>
          </cell>
          <cell r="M35">
            <v>-63.7</v>
          </cell>
        </row>
        <row r="36">
          <cell r="A36">
            <v>43168</v>
          </cell>
          <cell r="B36">
            <v>5648.95</v>
          </cell>
          <cell r="C36">
            <v>5690.05</v>
          </cell>
          <cell r="D36">
            <v>5625</v>
          </cell>
          <cell r="E36">
            <v>5635.75</v>
          </cell>
          <cell r="F36">
            <v>5653.91</v>
          </cell>
          <cell r="G36">
            <v>100</v>
          </cell>
          <cell r="H36">
            <v>44</v>
          </cell>
          <cell r="I36">
            <v>565391</v>
          </cell>
          <cell r="J36">
            <v>57</v>
          </cell>
          <cell r="K36">
            <v>57</v>
          </cell>
          <cell r="L36">
            <v>65.05</v>
          </cell>
          <cell r="M36">
            <v>-13.2</v>
          </cell>
        </row>
        <row r="37">
          <cell r="A37">
            <v>43167</v>
          </cell>
          <cell r="B37">
            <v>5726</v>
          </cell>
          <cell r="C37">
            <v>5726</v>
          </cell>
          <cell r="D37">
            <v>5550</v>
          </cell>
          <cell r="E37">
            <v>5607.7</v>
          </cell>
          <cell r="F37">
            <v>5642.5611814345903</v>
          </cell>
          <cell r="G37">
            <v>474</v>
          </cell>
          <cell r="H37">
            <v>158</v>
          </cell>
          <cell r="I37">
            <v>2674574</v>
          </cell>
          <cell r="J37">
            <v>198</v>
          </cell>
          <cell r="K37">
            <v>41.77</v>
          </cell>
          <cell r="L37">
            <v>176</v>
          </cell>
          <cell r="M37">
            <v>-118.3</v>
          </cell>
        </row>
        <row r="38">
          <cell r="A38">
            <v>43166</v>
          </cell>
          <cell r="B38">
            <v>5700.35</v>
          </cell>
          <cell r="C38">
            <v>5895</v>
          </cell>
          <cell r="D38">
            <v>5690.15</v>
          </cell>
          <cell r="E38">
            <v>5734.05</v>
          </cell>
          <cell r="F38">
            <v>5764.6391251518799</v>
          </cell>
          <cell r="G38">
            <v>823</v>
          </cell>
          <cell r="H38">
            <v>243</v>
          </cell>
          <cell r="I38">
            <v>4744298</v>
          </cell>
          <cell r="J38">
            <v>343</v>
          </cell>
          <cell r="K38">
            <v>41.68</v>
          </cell>
          <cell r="L38">
            <v>204.85</v>
          </cell>
          <cell r="M38">
            <v>33.700000000000003</v>
          </cell>
        </row>
        <row r="39">
          <cell r="A39">
            <v>43165</v>
          </cell>
          <cell r="B39">
            <v>5747.5</v>
          </cell>
          <cell r="C39">
            <v>5752.9</v>
          </cell>
          <cell r="D39">
            <v>5645</v>
          </cell>
          <cell r="E39">
            <v>5661.9</v>
          </cell>
          <cell r="F39">
            <v>5692.2962962962902</v>
          </cell>
          <cell r="G39">
            <v>108</v>
          </cell>
          <cell r="H39">
            <v>53</v>
          </cell>
          <cell r="I39">
            <v>614768</v>
          </cell>
          <cell r="J39">
            <v>70</v>
          </cell>
          <cell r="K39">
            <v>64.81</v>
          </cell>
          <cell r="L39">
            <v>107.9</v>
          </cell>
          <cell r="M39">
            <v>-85.6</v>
          </cell>
        </row>
        <row r="40">
          <cell r="A40">
            <v>43164</v>
          </cell>
          <cell r="B40">
            <v>5714</v>
          </cell>
          <cell r="C40">
            <v>5754.15</v>
          </cell>
          <cell r="D40">
            <v>5700</v>
          </cell>
          <cell r="E40">
            <v>5741.2</v>
          </cell>
          <cell r="F40">
            <v>5727.6301369863004</v>
          </cell>
          <cell r="G40">
            <v>73</v>
          </cell>
          <cell r="H40">
            <v>47</v>
          </cell>
          <cell r="I40">
            <v>418117</v>
          </cell>
          <cell r="J40">
            <v>32</v>
          </cell>
          <cell r="K40">
            <v>43.84</v>
          </cell>
          <cell r="L40">
            <v>54.15</v>
          </cell>
          <cell r="M40">
            <v>27.2</v>
          </cell>
        </row>
        <row r="41">
          <cell r="A41">
            <v>43160</v>
          </cell>
          <cell r="B41">
            <v>5755.95</v>
          </cell>
          <cell r="C41">
            <v>5775</v>
          </cell>
          <cell r="D41">
            <v>5700</v>
          </cell>
          <cell r="E41">
            <v>5749.95</v>
          </cell>
          <cell r="F41">
            <v>5750.3095238095202</v>
          </cell>
          <cell r="G41">
            <v>126</v>
          </cell>
          <cell r="H41">
            <v>54</v>
          </cell>
          <cell r="I41">
            <v>724539</v>
          </cell>
          <cell r="J41">
            <v>69</v>
          </cell>
          <cell r="K41">
            <v>54.76</v>
          </cell>
          <cell r="L41">
            <v>75</v>
          </cell>
          <cell r="M41">
            <v>-6</v>
          </cell>
        </row>
        <row r="42">
          <cell r="A42">
            <v>43159</v>
          </cell>
          <cell r="B42">
            <v>5801.2</v>
          </cell>
          <cell r="C42">
            <v>5859.8</v>
          </cell>
          <cell r="D42">
            <v>5695</v>
          </cell>
          <cell r="E42">
            <v>5733</v>
          </cell>
          <cell r="F42">
            <v>5756.13425925925</v>
          </cell>
          <cell r="G42">
            <v>432</v>
          </cell>
          <cell r="H42">
            <v>109</v>
          </cell>
          <cell r="I42">
            <v>2486650</v>
          </cell>
          <cell r="J42">
            <v>275</v>
          </cell>
          <cell r="K42">
            <v>63.66</v>
          </cell>
          <cell r="L42">
            <v>164.8</v>
          </cell>
          <cell r="M42">
            <v>-68.2</v>
          </cell>
        </row>
        <row r="43">
          <cell r="A43">
            <v>43158</v>
          </cell>
          <cell r="B43">
            <v>5822</v>
          </cell>
          <cell r="C43">
            <v>5870</v>
          </cell>
          <cell r="D43">
            <v>5783.95</v>
          </cell>
          <cell r="E43">
            <v>5848.1</v>
          </cell>
          <cell r="F43">
            <v>5828.7631578947303</v>
          </cell>
          <cell r="G43">
            <v>380</v>
          </cell>
          <cell r="H43">
            <v>119</v>
          </cell>
          <cell r="I43">
            <v>2214930</v>
          </cell>
          <cell r="J43">
            <v>273</v>
          </cell>
          <cell r="K43">
            <v>71.84</v>
          </cell>
          <cell r="L43">
            <v>86.05</v>
          </cell>
          <cell r="M43">
            <v>26.1</v>
          </cell>
        </row>
        <row r="44">
          <cell r="A44">
            <v>43157</v>
          </cell>
          <cell r="B44">
            <v>5847.85</v>
          </cell>
          <cell r="C44">
            <v>5850</v>
          </cell>
          <cell r="D44">
            <v>5695.1</v>
          </cell>
          <cell r="E44">
            <v>5820.9</v>
          </cell>
          <cell r="F44">
            <v>5789.3289817232298</v>
          </cell>
          <cell r="G44">
            <v>383</v>
          </cell>
          <cell r="H44">
            <v>154</v>
          </cell>
          <cell r="I44">
            <v>2217313</v>
          </cell>
          <cell r="J44">
            <v>186</v>
          </cell>
          <cell r="K44">
            <v>48.56</v>
          </cell>
          <cell r="L44">
            <v>154.9</v>
          </cell>
          <cell r="M44">
            <v>-26.95</v>
          </cell>
        </row>
        <row r="45">
          <cell r="A45">
            <v>43154</v>
          </cell>
          <cell r="B45">
            <v>5741</v>
          </cell>
          <cell r="C45">
            <v>5849</v>
          </cell>
          <cell r="D45">
            <v>5727</v>
          </cell>
          <cell r="E45">
            <v>5788.4</v>
          </cell>
          <cell r="F45">
            <v>5769.2205567451801</v>
          </cell>
          <cell r="G45">
            <v>467</v>
          </cell>
          <cell r="H45">
            <v>142</v>
          </cell>
          <cell r="I45">
            <v>2694226</v>
          </cell>
          <cell r="J45">
            <v>186</v>
          </cell>
          <cell r="K45">
            <v>39.83</v>
          </cell>
          <cell r="L45">
            <v>122</v>
          </cell>
          <cell r="M45">
            <v>47.4</v>
          </cell>
        </row>
        <row r="46">
          <cell r="A46">
            <v>43153</v>
          </cell>
          <cell r="B46">
            <v>5445.35</v>
          </cell>
          <cell r="C46">
            <v>5786.15</v>
          </cell>
          <cell r="D46">
            <v>5445.35</v>
          </cell>
          <cell r="E46">
            <v>5746.8</v>
          </cell>
          <cell r="F46">
            <v>5721.1771058315298</v>
          </cell>
          <cell r="G46">
            <v>463</v>
          </cell>
          <cell r="H46">
            <v>132</v>
          </cell>
          <cell r="I46">
            <v>2648905</v>
          </cell>
          <cell r="J46">
            <v>208</v>
          </cell>
          <cell r="K46">
            <v>44.92</v>
          </cell>
          <cell r="L46">
            <v>340.8</v>
          </cell>
          <cell r="M46">
            <v>301.45</v>
          </cell>
        </row>
        <row r="47">
          <cell r="A47">
            <v>43152</v>
          </cell>
          <cell r="B47">
            <v>5660.6</v>
          </cell>
          <cell r="C47">
            <v>5796.25</v>
          </cell>
          <cell r="D47">
            <v>5609</v>
          </cell>
          <cell r="E47">
            <v>5637.6</v>
          </cell>
          <cell r="F47">
            <v>5675.4035819430801</v>
          </cell>
          <cell r="G47">
            <v>61140</v>
          </cell>
          <cell r="H47">
            <v>291</v>
          </cell>
          <cell r="I47">
            <v>346994175</v>
          </cell>
          <cell r="J47">
            <v>60368</v>
          </cell>
          <cell r="K47">
            <v>98.74</v>
          </cell>
          <cell r="L47">
            <v>187.25</v>
          </cell>
          <cell r="M47">
            <v>-23</v>
          </cell>
        </row>
        <row r="48">
          <cell r="A48">
            <v>43151</v>
          </cell>
          <cell r="B48">
            <v>5665</v>
          </cell>
          <cell r="C48">
            <v>5717.5</v>
          </cell>
          <cell r="D48">
            <v>5551</v>
          </cell>
          <cell r="E48">
            <v>5627.15</v>
          </cell>
          <cell r="F48">
            <v>5664.2254901960696</v>
          </cell>
          <cell r="G48">
            <v>408</v>
          </cell>
          <cell r="H48">
            <v>138</v>
          </cell>
          <cell r="I48">
            <v>2311004</v>
          </cell>
          <cell r="J48">
            <v>214</v>
          </cell>
          <cell r="K48">
            <v>52.45</v>
          </cell>
          <cell r="L48">
            <v>166.5</v>
          </cell>
          <cell r="M48">
            <v>-37.85</v>
          </cell>
        </row>
        <row r="49">
          <cell r="A49">
            <v>43150</v>
          </cell>
          <cell r="B49">
            <v>5688</v>
          </cell>
          <cell r="C49">
            <v>5950</v>
          </cell>
          <cell r="D49">
            <v>5559.6</v>
          </cell>
          <cell r="E49">
            <v>5667.4</v>
          </cell>
          <cell r="F49">
            <v>5680.3424657534197</v>
          </cell>
          <cell r="G49">
            <v>511</v>
          </cell>
          <cell r="H49">
            <v>215</v>
          </cell>
          <cell r="I49">
            <v>2902655</v>
          </cell>
          <cell r="J49">
            <v>201</v>
          </cell>
          <cell r="K49">
            <v>39.33</v>
          </cell>
          <cell r="L49">
            <v>390.4</v>
          </cell>
          <cell r="M49">
            <v>-20.6</v>
          </cell>
        </row>
        <row r="50">
          <cell r="A50">
            <v>43147</v>
          </cell>
          <cell r="B50">
            <v>5706.15</v>
          </cell>
          <cell r="C50">
            <v>5706.15</v>
          </cell>
          <cell r="D50">
            <v>5500</v>
          </cell>
          <cell r="E50">
            <v>5538.65</v>
          </cell>
          <cell r="F50">
            <v>5613.1021897810197</v>
          </cell>
          <cell r="G50">
            <v>411</v>
          </cell>
          <cell r="H50">
            <v>138</v>
          </cell>
          <cell r="I50">
            <v>2306985</v>
          </cell>
          <cell r="J50">
            <v>210</v>
          </cell>
          <cell r="K50">
            <v>51.09</v>
          </cell>
          <cell r="L50">
            <v>206.15</v>
          </cell>
          <cell r="M50">
            <v>-167.5</v>
          </cell>
        </row>
        <row r="51">
          <cell r="A51">
            <v>43146</v>
          </cell>
          <cell r="B51">
            <v>5750</v>
          </cell>
          <cell r="C51">
            <v>5870</v>
          </cell>
          <cell r="D51">
            <v>5585.15</v>
          </cell>
          <cell r="E51">
            <v>5633.45</v>
          </cell>
          <cell r="F51">
            <v>5734.82731169626</v>
          </cell>
          <cell r="G51">
            <v>1633</v>
          </cell>
          <cell r="H51">
            <v>236</v>
          </cell>
          <cell r="I51">
            <v>9364973</v>
          </cell>
          <cell r="J51">
            <v>228</v>
          </cell>
          <cell r="K51">
            <v>13.96</v>
          </cell>
          <cell r="L51">
            <v>284.85000000000002</v>
          </cell>
          <cell r="M51">
            <v>-116.55</v>
          </cell>
        </row>
        <row r="52">
          <cell r="A52">
            <v>43145</v>
          </cell>
          <cell r="B52">
            <v>5927</v>
          </cell>
          <cell r="C52">
            <v>6059.2</v>
          </cell>
          <cell r="D52">
            <v>5514.95</v>
          </cell>
          <cell r="E52">
            <v>5732.7</v>
          </cell>
          <cell r="F52">
            <v>5890.6960114983804</v>
          </cell>
          <cell r="G52">
            <v>2783</v>
          </cell>
          <cell r="H52">
            <v>595</v>
          </cell>
          <cell r="I52">
            <v>16393807</v>
          </cell>
          <cell r="J52">
            <v>939</v>
          </cell>
          <cell r="K52">
            <v>33.74</v>
          </cell>
          <cell r="L52">
            <v>544.25</v>
          </cell>
          <cell r="M52">
            <v>-194.3</v>
          </cell>
        </row>
        <row r="53">
          <cell r="A53">
            <v>43143</v>
          </cell>
          <cell r="B53">
            <v>5585</v>
          </cell>
          <cell r="C53">
            <v>6109.95</v>
          </cell>
          <cell r="D53">
            <v>5585</v>
          </cell>
          <cell r="E53">
            <v>5927.55</v>
          </cell>
          <cell r="F53">
            <v>5890.8374512353703</v>
          </cell>
          <cell r="G53">
            <v>1538</v>
          </cell>
          <cell r="H53">
            <v>360</v>
          </cell>
          <cell r="I53">
            <v>9060108</v>
          </cell>
          <cell r="J53">
            <v>790</v>
          </cell>
          <cell r="K53">
            <v>51.37</v>
          </cell>
          <cell r="L53">
            <v>524.95000000000005</v>
          </cell>
          <cell r="M53">
            <v>342.55</v>
          </cell>
        </row>
        <row r="54">
          <cell r="A54">
            <v>43140</v>
          </cell>
          <cell r="B54">
            <v>5460.05</v>
          </cell>
          <cell r="C54">
            <v>5620</v>
          </cell>
          <cell r="D54">
            <v>5445</v>
          </cell>
          <cell r="E54">
            <v>5589.3</v>
          </cell>
          <cell r="F54">
            <v>5555.9880668257701</v>
          </cell>
          <cell r="G54">
            <v>419</v>
          </cell>
          <cell r="H54">
            <v>131</v>
          </cell>
          <cell r="I54">
            <v>2327959</v>
          </cell>
          <cell r="J54">
            <v>272</v>
          </cell>
          <cell r="K54">
            <v>64.92</v>
          </cell>
          <cell r="L54">
            <v>175</v>
          </cell>
          <cell r="M54">
            <v>129.25</v>
          </cell>
        </row>
        <row r="55">
          <cell r="A55">
            <v>43139</v>
          </cell>
          <cell r="B55">
            <v>5439.95</v>
          </cell>
          <cell r="C55">
            <v>5524</v>
          </cell>
          <cell r="D55">
            <v>5400</v>
          </cell>
          <cell r="E55">
            <v>5462.65</v>
          </cell>
          <cell r="F55">
            <v>5477.6369477911603</v>
          </cell>
          <cell r="G55">
            <v>1245</v>
          </cell>
          <cell r="H55">
            <v>133</v>
          </cell>
          <cell r="I55">
            <v>6819658</v>
          </cell>
          <cell r="J55">
            <v>94</v>
          </cell>
          <cell r="K55">
            <v>7.55</v>
          </cell>
          <cell r="L55">
            <v>124</v>
          </cell>
          <cell r="M55">
            <v>22.7</v>
          </cell>
        </row>
        <row r="56">
          <cell r="A56">
            <v>43138</v>
          </cell>
          <cell r="B56">
            <v>5301</v>
          </cell>
          <cell r="C56">
            <v>5391</v>
          </cell>
          <cell r="D56">
            <v>5271</v>
          </cell>
          <cell r="E56">
            <v>5381.55</v>
          </cell>
          <cell r="F56">
            <v>5324.6053639846696</v>
          </cell>
          <cell r="G56">
            <v>261</v>
          </cell>
          <cell r="H56">
            <v>124</v>
          </cell>
          <cell r="I56">
            <v>1389722</v>
          </cell>
          <cell r="J56">
            <v>132</v>
          </cell>
          <cell r="K56">
            <v>50.57</v>
          </cell>
          <cell r="L56">
            <v>120</v>
          </cell>
          <cell r="M56">
            <v>80.55</v>
          </cell>
        </row>
        <row r="57">
          <cell r="A57">
            <v>43137</v>
          </cell>
          <cell r="B57">
            <v>5275.05</v>
          </cell>
          <cell r="C57">
            <v>5307.95</v>
          </cell>
          <cell r="D57">
            <v>5243.9</v>
          </cell>
          <cell r="E57">
            <v>5252.75</v>
          </cell>
          <cell r="F57">
            <v>5266.8309305373496</v>
          </cell>
          <cell r="G57">
            <v>763</v>
          </cell>
          <cell r="H57">
            <v>178</v>
          </cell>
          <cell r="I57">
            <v>4018592</v>
          </cell>
          <cell r="J57">
            <v>495</v>
          </cell>
          <cell r="K57">
            <v>64.88</v>
          </cell>
          <cell r="L57">
            <v>64.05</v>
          </cell>
          <cell r="M57">
            <v>-22.3</v>
          </cell>
        </row>
        <row r="58">
          <cell r="A58">
            <v>43136</v>
          </cell>
          <cell r="B58">
            <v>5520</v>
          </cell>
          <cell r="C58">
            <v>5544</v>
          </cell>
          <cell r="D58">
            <v>5272.7</v>
          </cell>
          <cell r="E58">
            <v>5366.4</v>
          </cell>
          <cell r="F58">
            <v>5429.9830148619903</v>
          </cell>
          <cell r="G58">
            <v>471</v>
          </cell>
          <cell r="H58">
            <v>109</v>
          </cell>
          <cell r="I58">
            <v>2557522</v>
          </cell>
          <cell r="J58">
            <v>262</v>
          </cell>
          <cell r="K58">
            <v>55.63</v>
          </cell>
          <cell r="L58">
            <v>271.3</v>
          </cell>
          <cell r="M58">
            <v>-153.6</v>
          </cell>
        </row>
        <row r="59">
          <cell r="A59">
            <v>43133</v>
          </cell>
          <cell r="B59">
            <v>5500</v>
          </cell>
          <cell r="C59">
            <v>5540</v>
          </cell>
          <cell r="D59">
            <v>5446.9</v>
          </cell>
          <cell r="E59">
            <v>5531.5</v>
          </cell>
          <cell r="F59">
            <v>5496.4596491228003</v>
          </cell>
          <cell r="G59">
            <v>285</v>
          </cell>
          <cell r="H59">
            <v>128</v>
          </cell>
          <cell r="I59">
            <v>1566491</v>
          </cell>
          <cell r="J59">
            <v>189</v>
          </cell>
          <cell r="K59">
            <v>66.319999999999993</v>
          </cell>
          <cell r="L59">
            <v>93.1</v>
          </cell>
          <cell r="M59">
            <v>31.5</v>
          </cell>
        </row>
        <row r="60">
          <cell r="A60">
            <v>43132</v>
          </cell>
          <cell r="B60">
            <v>5563.95</v>
          </cell>
          <cell r="C60">
            <v>5599.95</v>
          </cell>
          <cell r="D60">
            <v>5511.15</v>
          </cell>
          <cell r="E60">
            <v>5550.4</v>
          </cell>
          <cell r="F60">
            <v>5546.50748299319</v>
          </cell>
          <cell r="G60">
            <v>735</v>
          </cell>
          <cell r="H60">
            <v>99</v>
          </cell>
          <cell r="I60">
            <v>4076683</v>
          </cell>
          <cell r="J60">
            <v>663</v>
          </cell>
          <cell r="K60">
            <v>90.2</v>
          </cell>
          <cell r="L60">
            <v>88.8</v>
          </cell>
          <cell r="M60">
            <v>-13.55</v>
          </cell>
        </row>
        <row r="61">
          <cell r="A61">
            <v>43131</v>
          </cell>
          <cell r="B61">
            <v>5500</v>
          </cell>
          <cell r="C61">
            <v>5666</v>
          </cell>
          <cell r="D61">
            <v>5468.65</v>
          </cell>
          <cell r="E61">
            <v>5612.8</v>
          </cell>
          <cell r="F61">
            <v>5573.1699846860602</v>
          </cell>
          <cell r="G61">
            <v>653</v>
          </cell>
          <cell r="H61">
            <v>145</v>
          </cell>
          <cell r="I61">
            <v>3639280</v>
          </cell>
          <cell r="J61">
            <v>489</v>
          </cell>
          <cell r="K61">
            <v>74.89</v>
          </cell>
          <cell r="L61">
            <v>197.35</v>
          </cell>
          <cell r="M61">
            <v>112.8</v>
          </cell>
        </row>
        <row r="62">
          <cell r="A62">
            <v>43130</v>
          </cell>
          <cell r="B62">
            <v>5484.2</v>
          </cell>
          <cell r="C62">
            <v>5533.8</v>
          </cell>
          <cell r="D62">
            <v>5377.1</v>
          </cell>
          <cell r="E62">
            <v>5514.55</v>
          </cell>
          <cell r="F62">
            <v>5478.4688888888804</v>
          </cell>
          <cell r="G62">
            <v>450</v>
          </cell>
          <cell r="H62">
            <v>99</v>
          </cell>
          <cell r="I62">
            <v>2465311</v>
          </cell>
          <cell r="J62">
            <v>286</v>
          </cell>
          <cell r="K62">
            <v>63.56</v>
          </cell>
          <cell r="L62">
            <v>156.69999999999999</v>
          </cell>
          <cell r="M62">
            <v>30.35</v>
          </cell>
        </row>
        <row r="63">
          <cell r="A63">
            <v>43129</v>
          </cell>
          <cell r="B63">
            <v>5490.5</v>
          </cell>
          <cell r="C63">
            <v>5540</v>
          </cell>
          <cell r="D63">
            <v>5484.05</v>
          </cell>
          <cell r="E63">
            <v>5520</v>
          </cell>
          <cell r="F63">
            <v>5517.8309859154897</v>
          </cell>
          <cell r="G63">
            <v>284</v>
          </cell>
          <cell r="H63">
            <v>49</v>
          </cell>
          <cell r="I63">
            <v>1567064</v>
          </cell>
          <cell r="J63">
            <v>238</v>
          </cell>
          <cell r="K63">
            <v>83.8</v>
          </cell>
          <cell r="L63">
            <v>55.95</v>
          </cell>
          <cell r="M63">
            <v>29.5</v>
          </cell>
        </row>
        <row r="64">
          <cell r="A64">
            <v>43125</v>
          </cell>
          <cell r="B64">
            <v>5480.05</v>
          </cell>
          <cell r="C64">
            <v>5535</v>
          </cell>
          <cell r="D64">
            <v>5475</v>
          </cell>
          <cell r="E64">
            <v>5507.25</v>
          </cell>
          <cell r="F64">
            <v>5512.2777777777701</v>
          </cell>
          <cell r="G64">
            <v>90</v>
          </cell>
          <cell r="H64">
            <v>34</v>
          </cell>
          <cell r="I64">
            <v>496105</v>
          </cell>
          <cell r="J64">
            <v>61</v>
          </cell>
          <cell r="K64">
            <v>67.78</v>
          </cell>
          <cell r="L64">
            <v>60</v>
          </cell>
          <cell r="M64">
            <v>27.2</v>
          </cell>
        </row>
        <row r="65">
          <cell r="A65">
            <v>43124</v>
          </cell>
          <cell r="B65">
            <v>5525</v>
          </cell>
          <cell r="C65">
            <v>5540</v>
          </cell>
          <cell r="D65">
            <v>5490.05</v>
          </cell>
          <cell r="E65">
            <v>5531.15</v>
          </cell>
          <cell r="F65">
            <v>5507.4390243902399</v>
          </cell>
          <cell r="G65">
            <v>287</v>
          </cell>
          <cell r="H65">
            <v>50</v>
          </cell>
          <cell r="I65">
            <v>1580635</v>
          </cell>
          <cell r="J65">
            <v>205</v>
          </cell>
          <cell r="K65">
            <v>71.430000000000007</v>
          </cell>
          <cell r="L65">
            <v>49.95</v>
          </cell>
          <cell r="M65">
            <v>6.15</v>
          </cell>
        </row>
        <row r="66">
          <cell r="A66">
            <v>43123</v>
          </cell>
          <cell r="B66">
            <v>5481.05</v>
          </cell>
          <cell r="C66">
            <v>5539.4</v>
          </cell>
          <cell r="D66">
            <v>5481.05</v>
          </cell>
          <cell r="E66">
            <v>5509.25</v>
          </cell>
          <cell r="F66">
            <v>5513.1739130434698</v>
          </cell>
          <cell r="G66">
            <v>138</v>
          </cell>
          <cell r="H66">
            <v>51</v>
          </cell>
          <cell r="I66">
            <v>760818</v>
          </cell>
          <cell r="J66">
            <v>70</v>
          </cell>
          <cell r="K66">
            <v>50.72</v>
          </cell>
          <cell r="L66">
            <v>58.35</v>
          </cell>
          <cell r="M66">
            <v>28.2</v>
          </cell>
        </row>
        <row r="67">
          <cell r="A67">
            <v>43122</v>
          </cell>
          <cell r="B67">
            <v>5499.05</v>
          </cell>
          <cell r="C67">
            <v>5548.95</v>
          </cell>
          <cell r="D67">
            <v>5484.95</v>
          </cell>
          <cell r="E67">
            <v>5504.25</v>
          </cell>
          <cell r="F67">
            <v>5514.6774193548299</v>
          </cell>
          <cell r="G67">
            <v>93</v>
          </cell>
          <cell r="H67">
            <v>42</v>
          </cell>
          <cell r="I67">
            <v>512865</v>
          </cell>
          <cell r="J67">
            <v>54</v>
          </cell>
          <cell r="K67">
            <v>58.06</v>
          </cell>
          <cell r="L67">
            <v>64</v>
          </cell>
          <cell r="M67">
            <v>5.2</v>
          </cell>
        </row>
        <row r="68">
          <cell r="A68">
            <v>43119</v>
          </cell>
          <cell r="B68">
            <v>5435</v>
          </cell>
          <cell r="C68">
            <v>5486</v>
          </cell>
          <cell r="D68">
            <v>5435</v>
          </cell>
          <cell r="E68">
            <v>5466.3</v>
          </cell>
          <cell r="F68">
            <v>5458.2079207920697</v>
          </cell>
          <cell r="G68">
            <v>101</v>
          </cell>
          <cell r="H68">
            <v>40</v>
          </cell>
          <cell r="I68">
            <v>551279</v>
          </cell>
          <cell r="J68">
            <v>63</v>
          </cell>
          <cell r="K68">
            <v>62.38</v>
          </cell>
          <cell r="L68">
            <v>51</v>
          </cell>
          <cell r="M68">
            <v>31.3</v>
          </cell>
        </row>
        <row r="69">
          <cell r="A69">
            <v>43118</v>
          </cell>
          <cell r="B69">
            <v>5467.15</v>
          </cell>
          <cell r="C69">
            <v>5540</v>
          </cell>
          <cell r="D69">
            <v>5400</v>
          </cell>
          <cell r="E69">
            <v>5432.4</v>
          </cell>
          <cell r="F69">
            <v>5486.2898876404397</v>
          </cell>
          <cell r="G69">
            <v>445</v>
          </cell>
          <cell r="H69">
            <v>106</v>
          </cell>
          <cell r="I69">
            <v>2441399</v>
          </cell>
          <cell r="J69">
            <v>275</v>
          </cell>
          <cell r="K69">
            <v>61.8</v>
          </cell>
          <cell r="L69">
            <v>140</v>
          </cell>
          <cell r="M69">
            <v>-34.75</v>
          </cell>
        </row>
        <row r="70">
          <cell r="A70">
            <v>43117</v>
          </cell>
          <cell r="B70">
            <v>5409.95</v>
          </cell>
          <cell r="C70">
            <v>5549.95</v>
          </cell>
          <cell r="D70">
            <v>5354.8</v>
          </cell>
          <cell r="E70">
            <v>5462.15</v>
          </cell>
          <cell r="F70">
            <v>5433.9060402684499</v>
          </cell>
          <cell r="G70">
            <v>149</v>
          </cell>
          <cell r="H70">
            <v>64</v>
          </cell>
          <cell r="I70">
            <v>809652</v>
          </cell>
          <cell r="J70">
            <v>86</v>
          </cell>
          <cell r="K70">
            <v>57.72</v>
          </cell>
          <cell r="L70">
            <v>195.15</v>
          </cell>
          <cell r="M70">
            <v>52.2</v>
          </cell>
        </row>
        <row r="71">
          <cell r="A71">
            <v>43116</v>
          </cell>
          <cell r="B71">
            <v>5382.2</v>
          </cell>
          <cell r="C71">
            <v>5442.2</v>
          </cell>
          <cell r="D71">
            <v>5365.05</v>
          </cell>
          <cell r="E71">
            <v>5415.9</v>
          </cell>
          <cell r="F71">
            <v>5391.8417266186998</v>
          </cell>
          <cell r="G71">
            <v>417</v>
          </cell>
          <cell r="H71">
            <v>113</v>
          </cell>
          <cell r="I71">
            <v>2248398</v>
          </cell>
          <cell r="J71">
            <v>197</v>
          </cell>
          <cell r="K71">
            <v>47.24</v>
          </cell>
          <cell r="L71">
            <v>77.150000000000006</v>
          </cell>
          <cell r="M71">
            <v>33.700000000000003</v>
          </cell>
        </row>
        <row r="72">
          <cell r="A72">
            <v>43115</v>
          </cell>
          <cell r="B72">
            <v>5484</v>
          </cell>
          <cell r="C72">
            <v>5490.05</v>
          </cell>
          <cell r="D72">
            <v>5335.05</v>
          </cell>
          <cell r="E72">
            <v>5371.3</v>
          </cell>
          <cell r="F72">
            <v>5428.1111111111104</v>
          </cell>
          <cell r="G72">
            <v>279</v>
          </cell>
          <cell r="H72">
            <v>77</v>
          </cell>
          <cell r="I72">
            <v>1514443</v>
          </cell>
          <cell r="J72">
            <v>143</v>
          </cell>
          <cell r="K72">
            <v>51.25</v>
          </cell>
          <cell r="L72">
            <v>155</v>
          </cell>
          <cell r="M72">
            <v>-112.7</v>
          </cell>
        </row>
        <row r="73">
          <cell r="A73">
            <v>43112</v>
          </cell>
          <cell r="B73">
            <v>5449.95</v>
          </cell>
          <cell r="C73">
            <v>5549</v>
          </cell>
          <cell r="D73">
            <v>5423.95</v>
          </cell>
          <cell r="E73">
            <v>5451.4</v>
          </cell>
          <cell r="F73">
            <v>5469.0153256704898</v>
          </cell>
          <cell r="G73">
            <v>261</v>
          </cell>
          <cell r="H73">
            <v>111</v>
          </cell>
          <cell r="I73">
            <v>1427413</v>
          </cell>
          <cell r="J73">
            <v>107</v>
          </cell>
          <cell r="K73">
            <v>41</v>
          </cell>
          <cell r="L73">
            <v>125.05</v>
          </cell>
          <cell r="M73">
            <v>1.45</v>
          </cell>
        </row>
        <row r="74">
          <cell r="A74">
            <v>43111</v>
          </cell>
          <cell r="B74">
            <v>5236.05</v>
          </cell>
          <cell r="C74">
            <v>5473</v>
          </cell>
          <cell r="D74">
            <v>5236.05</v>
          </cell>
          <cell r="E74">
            <v>5397.55</v>
          </cell>
          <cell r="F74">
            <v>5382.1303780964699</v>
          </cell>
          <cell r="G74">
            <v>767</v>
          </cell>
          <cell r="H74">
            <v>191</v>
          </cell>
          <cell r="I74">
            <v>4128094</v>
          </cell>
          <cell r="J74">
            <v>247</v>
          </cell>
          <cell r="K74">
            <v>32.200000000000003</v>
          </cell>
          <cell r="L74">
            <v>236.95</v>
          </cell>
          <cell r="M74">
            <v>161.5</v>
          </cell>
        </row>
        <row r="75">
          <cell r="A75">
            <v>43110</v>
          </cell>
          <cell r="B75">
            <v>5345.5</v>
          </cell>
          <cell r="C75">
            <v>5346.6</v>
          </cell>
          <cell r="D75">
            <v>5250</v>
          </cell>
          <cell r="E75">
            <v>5297.7</v>
          </cell>
          <cell r="F75">
            <v>5301.7703180212002</v>
          </cell>
          <cell r="G75">
            <v>283</v>
          </cell>
          <cell r="H75">
            <v>89</v>
          </cell>
          <cell r="I75">
            <v>1500401</v>
          </cell>
          <cell r="J75">
            <v>177</v>
          </cell>
          <cell r="K75">
            <v>62.54</v>
          </cell>
          <cell r="L75">
            <v>96.6</v>
          </cell>
          <cell r="M75">
            <v>-47.8</v>
          </cell>
        </row>
        <row r="76">
          <cell r="A76">
            <v>43109</v>
          </cell>
          <cell r="B76">
            <v>5329.75</v>
          </cell>
          <cell r="C76">
            <v>5357.75</v>
          </cell>
          <cell r="D76">
            <v>5210</v>
          </cell>
          <cell r="E76">
            <v>5300.05</v>
          </cell>
          <cell r="F76">
            <v>5292.3949044585897</v>
          </cell>
          <cell r="G76">
            <v>314</v>
          </cell>
          <cell r="H76">
            <v>90</v>
          </cell>
          <cell r="I76">
            <v>1661812</v>
          </cell>
          <cell r="J76">
            <v>125</v>
          </cell>
          <cell r="K76">
            <v>39.81</v>
          </cell>
          <cell r="L76">
            <v>147.75</v>
          </cell>
          <cell r="M76">
            <v>-29.7</v>
          </cell>
        </row>
        <row r="77">
          <cell r="A77">
            <v>43108</v>
          </cell>
          <cell r="B77">
            <v>5391.1</v>
          </cell>
          <cell r="C77">
            <v>5407.9</v>
          </cell>
          <cell r="D77">
            <v>5327.15</v>
          </cell>
          <cell r="E77">
            <v>5343.85</v>
          </cell>
          <cell r="F77">
            <v>5363.5289855072397</v>
          </cell>
          <cell r="G77">
            <v>552</v>
          </cell>
          <cell r="H77">
            <v>117</v>
          </cell>
          <cell r="I77">
            <v>2960668</v>
          </cell>
          <cell r="J77">
            <v>298</v>
          </cell>
          <cell r="K77">
            <v>53.99</v>
          </cell>
          <cell r="L77">
            <v>80.75</v>
          </cell>
          <cell r="M77">
            <v>-47.25</v>
          </cell>
        </row>
        <row r="78">
          <cell r="A78">
            <v>43105</v>
          </cell>
          <cell r="B78">
            <v>5430</v>
          </cell>
          <cell r="C78">
            <v>5446.35</v>
          </cell>
          <cell r="D78">
            <v>5305.5</v>
          </cell>
          <cell r="E78">
            <v>5378.95</v>
          </cell>
          <cell r="F78">
            <v>5374.0936507936503</v>
          </cell>
          <cell r="G78">
            <v>630</v>
          </cell>
          <cell r="H78">
            <v>154</v>
          </cell>
          <cell r="I78">
            <v>3385679</v>
          </cell>
          <cell r="J78">
            <v>386</v>
          </cell>
          <cell r="K78">
            <v>61.27</v>
          </cell>
          <cell r="L78">
            <v>140.85</v>
          </cell>
          <cell r="M78">
            <v>-51.05</v>
          </cell>
        </row>
        <row r="79">
          <cell r="A79">
            <v>43104</v>
          </cell>
          <cell r="B79">
            <v>5422.9</v>
          </cell>
          <cell r="C79">
            <v>5474.1</v>
          </cell>
          <cell r="D79">
            <v>5404</v>
          </cell>
          <cell r="E79">
            <v>5437.3</v>
          </cell>
          <cell r="F79">
            <v>5452.7049999999999</v>
          </cell>
          <cell r="G79">
            <v>200</v>
          </cell>
          <cell r="H79">
            <v>73</v>
          </cell>
          <cell r="I79">
            <v>1090541</v>
          </cell>
          <cell r="J79">
            <v>177</v>
          </cell>
          <cell r="K79">
            <v>88.5</v>
          </cell>
          <cell r="L79">
            <v>70.099999999999994</v>
          </cell>
          <cell r="M79">
            <v>14.4</v>
          </cell>
        </row>
        <row r="80">
          <cell r="A80">
            <v>43103</v>
          </cell>
          <cell r="B80">
            <v>5441</v>
          </cell>
          <cell r="C80">
            <v>5469.95</v>
          </cell>
          <cell r="D80">
            <v>5425</v>
          </cell>
          <cell r="E80">
            <v>5438.35</v>
          </cell>
          <cell r="F80">
            <v>5448.4657933042199</v>
          </cell>
          <cell r="G80">
            <v>687</v>
          </cell>
          <cell r="H80">
            <v>85</v>
          </cell>
          <cell r="I80">
            <v>3743096</v>
          </cell>
          <cell r="J80">
            <v>625</v>
          </cell>
          <cell r="K80">
            <v>90.98</v>
          </cell>
          <cell r="L80">
            <v>44.95</v>
          </cell>
          <cell r="M80">
            <v>-2.65</v>
          </cell>
        </row>
        <row r="81">
          <cell r="A81">
            <v>43102</v>
          </cell>
          <cell r="B81">
            <v>5510</v>
          </cell>
          <cell r="C81">
            <v>5510</v>
          </cell>
          <cell r="D81">
            <v>5422.6</v>
          </cell>
          <cell r="E81">
            <v>5433</v>
          </cell>
          <cell r="F81">
            <v>5434.9463087248296</v>
          </cell>
          <cell r="G81">
            <v>447</v>
          </cell>
          <cell r="H81">
            <v>86</v>
          </cell>
          <cell r="I81">
            <v>2429421</v>
          </cell>
          <cell r="J81">
            <v>257</v>
          </cell>
          <cell r="K81">
            <v>57.49</v>
          </cell>
          <cell r="L81">
            <v>87.4</v>
          </cell>
          <cell r="M81">
            <v>-77</v>
          </cell>
        </row>
        <row r="82">
          <cell r="A82">
            <v>43101</v>
          </cell>
          <cell r="B82">
            <v>5512.85</v>
          </cell>
          <cell r="C82">
            <v>5550</v>
          </cell>
          <cell r="D82">
            <v>5509.2</v>
          </cell>
          <cell r="E82">
            <v>5512.95</v>
          </cell>
          <cell r="F82">
            <v>5535.3905325443702</v>
          </cell>
          <cell r="G82">
            <v>338</v>
          </cell>
          <cell r="H82">
            <v>102</v>
          </cell>
          <cell r="I82">
            <v>1870962</v>
          </cell>
          <cell r="J82">
            <v>243</v>
          </cell>
          <cell r="K82">
            <v>71.89</v>
          </cell>
          <cell r="L82">
            <v>40.799999999999997</v>
          </cell>
          <cell r="M82">
            <v>0.1</v>
          </cell>
        </row>
        <row r="83">
          <cell r="A83">
            <v>43098</v>
          </cell>
          <cell r="B83">
            <v>5466.6</v>
          </cell>
          <cell r="C83">
            <v>5524.85</v>
          </cell>
          <cell r="D83">
            <v>5458</v>
          </cell>
          <cell r="E83">
            <v>5509.2</v>
          </cell>
          <cell r="F83">
            <v>5507.32</v>
          </cell>
          <cell r="G83">
            <v>200</v>
          </cell>
          <cell r="H83">
            <v>77</v>
          </cell>
          <cell r="I83">
            <v>1101464</v>
          </cell>
          <cell r="J83">
            <v>96</v>
          </cell>
          <cell r="K83">
            <v>48</v>
          </cell>
          <cell r="L83">
            <v>66.849999999999994</v>
          </cell>
          <cell r="M83">
            <v>42.6</v>
          </cell>
        </row>
        <row r="84">
          <cell r="A84">
            <v>43097</v>
          </cell>
          <cell r="B84">
            <v>5492.35</v>
          </cell>
          <cell r="C84">
            <v>5510</v>
          </cell>
          <cell r="D84">
            <v>5441.1</v>
          </cell>
          <cell r="E84">
            <v>5498.8</v>
          </cell>
          <cell r="F84">
            <v>5490.2268041237103</v>
          </cell>
          <cell r="G84">
            <v>194</v>
          </cell>
          <cell r="H84">
            <v>50</v>
          </cell>
          <cell r="I84">
            <v>1065104</v>
          </cell>
          <cell r="J84">
            <v>111</v>
          </cell>
          <cell r="K84">
            <v>57.22</v>
          </cell>
          <cell r="L84">
            <v>68.900000000000006</v>
          </cell>
          <cell r="M84">
            <v>6.45</v>
          </cell>
        </row>
        <row r="85">
          <cell r="A85">
            <v>43096</v>
          </cell>
          <cell r="B85">
            <v>5416.75</v>
          </cell>
          <cell r="C85">
            <v>5467.95</v>
          </cell>
          <cell r="D85">
            <v>5404.45</v>
          </cell>
          <cell r="E85">
            <v>5423.1</v>
          </cell>
          <cell r="F85">
            <v>5421.7223880597003</v>
          </cell>
          <cell r="G85">
            <v>335</v>
          </cell>
          <cell r="H85">
            <v>94</v>
          </cell>
          <cell r="I85">
            <v>1816277</v>
          </cell>
          <cell r="J85">
            <v>168</v>
          </cell>
          <cell r="K85">
            <v>50.15</v>
          </cell>
          <cell r="L85">
            <v>63.5</v>
          </cell>
          <cell r="M85">
            <v>6.35</v>
          </cell>
        </row>
        <row r="86">
          <cell r="A86">
            <v>43095</v>
          </cell>
          <cell r="B86">
            <v>5545</v>
          </cell>
          <cell r="C86">
            <v>5568.85</v>
          </cell>
          <cell r="D86">
            <v>5390</v>
          </cell>
          <cell r="E86">
            <v>5447.55</v>
          </cell>
          <cell r="F86">
            <v>5507.7206266318499</v>
          </cell>
          <cell r="G86">
            <v>383</v>
          </cell>
          <cell r="H86">
            <v>117</v>
          </cell>
          <cell r="I86">
            <v>2109457</v>
          </cell>
          <cell r="J86">
            <v>180</v>
          </cell>
          <cell r="K86">
            <v>47</v>
          </cell>
          <cell r="L86">
            <v>178.85</v>
          </cell>
          <cell r="M86">
            <v>-97.45</v>
          </cell>
        </row>
        <row r="87">
          <cell r="A87">
            <v>43091</v>
          </cell>
          <cell r="B87">
            <v>5633.2</v>
          </cell>
          <cell r="C87">
            <v>5633.2</v>
          </cell>
          <cell r="D87">
            <v>5520.05</v>
          </cell>
          <cell r="E87">
            <v>5541.4</v>
          </cell>
          <cell r="F87">
            <v>5569.7546012269904</v>
          </cell>
          <cell r="G87">
            <v>652</v>
          </cell>
          <cell r="H87">
            <v>149</v>
          </cell>
          <cell r="I87">
            <v>3631480</v>
          </cell>
          <cell r="J87">
            <v>427</v>
          </cell>
          <cell r="K87">
            <v>65.489999999999995</v>
          </cell>
          <cell r="L87">
            <v>113.15</v>
          </cell>
          <cell r="M87">
            <v>-91.8</v>
          </cell>
        </row>
        <row r="88">
          <cell r="A88">
            <v>43090</v>
          </cell>
          <cell r="B88">
            <v>5575</v>
          </cell>
          <cell r="C88">
            <v>5600</v>
          </cell>
          <cell r="D88">
            <v>5530.7</v>
          </cell>
          <cell r="E88">
            <v>5553</v>
          </cell>
          <cell r="F88">
            <v>5570.1369047619</v>
          </cell>
          <cell r="G88">
            <v>168</v>
          </cell>
          <cell r="H88">
            <v>62</v>
          </cell>
          <cell r="I88">
            <v>935783</v>
          </cell>
          <cell r="J88">
            <v>76</v>
          </cell>
          <cell r="K88">
            <v>45.24</v>
          </cell>
          <cell r="L88">
            <v>69.3</v>
          </cell>
          <cell r="M88">
            <v>-22</v>
          </cell>
        </row>
        <row r="89">
          <cell r="A89">
            <v>43089</v>
          </cell>
          <cell r="B89">
            <v>5530.9</v>
          </cell>
          <cell r="C89">
            <v>5588.2</v>
          </cell>
          <cell r="D89">
            <v>5463.8</v>
          </cell>
          <cell r="E89">
            <v>5564.45</v>
          </cell>
          <cell r="F89">
            <v>5547.7024539877302</v>
          </cell>
          <cell r="G89">
            <v>652</v>
          </cell>
          <cell r="H89">
            <v>167</v>
          </cell>
          <cell r="I89">
            <v>3617102</v>
          </cell>
          <cell r="J89">
            <v>478</v>
          </cell>
          <cell r="K89">
            <v>73.31</v>
          </cell>
          <cell r="L89">
            <v>124.4</v>
          </cell>
          <cell r="M89">
            <v>33.549999999999997</v>
          </cell>
        </row>
        <row r="90">
          <cell r="A90">
            <v>43088</v>
          </cell>
          <cell r="B90">
            <v>5381.05</v>
          </cell>
          <cell r="C90">
            <v>5450</v>
          </cell>
          <cell r="D90">
            <v>5350</v>
          </cell>
          <cell r="E90">
            <v>5404.45</v>
          </cell>
          <cell r="F90">
            <v>5401.3317757009299</v>
          </cell>
          <cell r="G90">
            <v>214</v>
          </cell>
          <cell r="H90">
            <v>78</v>
          </cell>
          <cell r="I90">
            <v>1155885</v>
          </cell>
          <cell r="J90">
            <v>123</v>
          </cell>
          <cell r="K90">
            <v>57.48</v>
          </cell>
          <cell r="L90">
            <v>100</v>
          </cell>
          <cell r="M90">
            <v>23.4</v>
          </cell>
        </row>
        <row r="91">
          <cell r="A91">
            <v>43087</v>
          </cell>
          <cell r="B91">
            <v>5388.55</v>
          </cell>
          <cell r="C91">
            <v>5492.95</v>
          </cell>
          <cell r="D91">
            <v>5299.3</v>
          </cell>
          <cell r="E91">
            <v>5404.45</v>
          </cell>
          <cell r="F91">
            <v>5406.7341040462397</v>
          </cell>
          <cell r="G91">
            <v>173</v>
          </cell>
          <cell r="H91">
            <v>82</v>
          </cell>
          <cell r="I91">
            <v>935365</v>
          </cell>
          <cell r="J91">
            <v>73</v>
          </cell>
          <cell r="K91">
            <v>42.2</v>
          </cell>
          <cell r="L91">
            <v>193.65</v>
          </cell>
          <cell r="M91">
            <v>15.9</v>
          </cell>
        </row>
        <row r="92">
          <cell r="A92">
            <v>43084</v>
          </cell>
          <cell r="B92">
            <v>5450</v>
          </cell>
          <cell r="C92">
            <v>5475</v>
          </cell>
          <cell r="D92">
            <v>5400</v>
          </cell>
          <cell r="E92">
            <v>5424.9</v>
          </cell>
          <cell r="F92">
            <v>5446.3471074380104</v>
          </cell>
          <cell r="G92">
            <v>363</v>
          </cell>
          <cell r="H92">
            <v>126</v>
          </cell>
          <cell r="I92">
            <v>1977024</v>
          </cell>
          <cell r="J92">
            <v>170</v>
          </cell>
          <cell r="K92">
            <v>46.83</v>
          </cell>
          <cell r="L92">
            <v>75</v>
          </cell>
          <cell r="M92">
            <v>-25.1</v>
          </cell>
        </row>
        <row r="93">
          <cell r="A93">
            <v>43083</v>
          </cell>
          <cell r="B93">
            <v>5475</v>
          </cell>
          <cell r="C93">
            <v>5481.05</v>
          </cell>
          <cell r="D93">
            <v>5448.15</v>
          </cell>
          <cell r="E93">
            <v>5453.55</v>
          </cell>
          <cell r="F93">
            <v>5459.5169491525403</v>
          </cell>
          <cell r="G93">
            <v>118</v>
          </cell>
          <cell r="H93">
            <v>65</v>
          </cell>
          <cell r="I93">
            <v>644223</v>
          </cell>
          <cell r="J93">
            <v>58</v>
          </cell>
          <cell r="K93">
            <v>49.15</v>
          </cell>
          <cell r="L93">
            <v>32.9</v>
          </cell>
          <cell r="M93">
            <v>-21.45</v>
          </cell>
        </row>
        <row r="94">
          <cell r="A94">
            <v>43082</v>
          </cell>
          <cell r="B94">
            <v>5448.15</v>
          </cell>
          <cell r="C94">
            <v>5614.6</v>
          </cell>
          <cell r="D94">
            <v>5448.15</v>
          </cell>
          <cell r="E94">
            <v>5540.3</v>
          </cell>
          <cell r="F94">
            <v>5528.2366071428496</v>
          </cell>
          <cell r="G94">
            <v>672</v>
          </cell>
          <cell r="H94">
            <v>286</v>
          </cell>
          <cell r="I94">
            <v>3714975</v>
          </cell>
          <cell r="J94">
            <v>344</v>
          </cell>
          <cell r="K94">
            <v>51.19</v>
          </cell>
          <cell r="L94">
            <v>166.45</v>
          </cell>
          <cell r="M94">
            <v>92.15</v>
          </cell>
        </row>
        <row r="95">
          <cell r="A95">
            <v>43081</v>
          </cell>
          <cell r="B95">
            <v>5550</v>
          </cell>
          <cell r="C95">
            <v>5550</v>
          </cell>
          <cell r="D95">
            <v>5445.95</v>
          </cell>
          <cell r="E95">
            <v>5457.2</v>
          </cell>
          <cell r="F95">
            <v>5498.9344262294999</v>
          </cell>
          <cell r="G95">
            <v>488</v>
          </cell>
          <cell r="H95">
            <v>157</v>
          </cell>
          <cell r="I95">
            <v>2683480</v>
          </cell>
          <cell r="J95">
            <v>235</v>
          </cell>
          <cell r="K95">
            <v>48.16</v>
          </cell>
          <cell r="L95">
            <v>104.05</v>
          </cell>
          <cell r="M95">
            <v>-92.8</v>
          </cell>
        </row>
        <row r="96">
          <cell r="A96">
            <v>43080</v>
          </cell>
          <cell r="B96">
            <v>5660</v>
          </cell>
          <cell r="C96">
            <v>5707.2</v>
          </cell>
          <cell r="D96">
            <v>5505.5</v>
          </cell>
          <cell r="E96">
            <v>5555.25</v>
          </cell>
          <cell r="F96">
            <v>5617.0953389830502</v>
          </cell>
          <cell r="G96">
            <v>472</v>
          </cell>
          <cell r="H96">
            <v>179</v>
          </cell>
          <cell r="I96">
            <v>2651269</v>
          </cell>
          <cell r="J96">
            <v>233</v>
          </cell>
          <cell r="K96">
            <v>49.36</v>
          </cell>
          <cell r="L96">
            <v>201.7</v>
          </cell>
          <cell r="M96">
            <v>-104.75</v>
          </cell>
        </row>
        <row r="97">
          <cell r="A97">
            <v>43077</v>
          </cell>
          <cell r="B97">
            <v>5603</v>
          </cell>
          <cell r="C97">
            <v>5640</v>
          </cell>
          <cell r="D97">
            <v>5580</v>
          </cell>
          <cell r="E97">
            <v>5626.3</v>
          </cell>
          <cell r="F97">
            <v>5609.1041666666597</v>
          </cell>
          <cell r="G97">
            <v>480</v>
          </cell>
          <cell r="H97">
            <v>168</v>
          </cell>
          <cell r="I97">
            <v>2692370</v>
          </cell>
          <cell r="J97">
            <v>227</v>
          </cell>
          <cell r="K97">
            <v>47.29</v>
          </cell>
          <cell r="L97">
            <v>60</v>
          </cell>
          <cell r="M97">
            <v>23.3</v>
          </cell>
        </row>
        <row r="98">
          <cell r="A98">
            <v>43076</v>
          </cell>
          <cell r="B98">
            <v>5486.8</v>
          </cell>
          <cell r="C98">
            <v>5607.1</v>
          </cell>
          <cell r="D98">
            <v>5472.15</v>
          </cell>
          <cell r="E98">
            <v>5577.85</v>
          </cell>
          <cell r="F98">
            <v>5565.6706827309199</v>
          </cell>
          <cell r="G98">
            <v>747</v>
          </cell>
          <cell r="H98">
            <v>327</v>
          </cell>
          <cell r="I98">
            <v>4157556</v>
          </cell>
          <cell r="J98">
            <v>309</v>
          </cell>
          <cell r="K98">
            <v>41.37</v>
          </cell>
          <cell r="L98">
            <v>134.94999999999999</v>
          </cell>
          <cell r="M98">
            <v>91.05</v>
          </cell>
        </row>
        <row r="99">
          <cell r="A99">
            <v>43075</v>
          </cell>
          <cell r="B99">
            <v>5524.45</v>
          </cell>
          <cell r="C99">
            <v>5545.25</v>
          </cell>
          <cell r="D99">
            <v>5485.45</v>
          </cell>
          <cell r="E99">
            <v>5503.05</v>
          </cell>
          <cell r="F99">
            <v>5507.9123376623302</v>
          </cell>
          <cell r="G99">
            <v>616</v>
          </cell>
          <cell r="H99">
            <v>197</v>
          </cell>
          <cell r="I99">
            <v>3392874</v>
          </cell>
          <cell r="J99">
            <v>318</v>
          </cell>
          <cell r="K99">
            <v>51.62</v>
          </cell>
          <cell r="L99">
            <v>59.8</v>
          </cell>
          <cell r="M99">
            <v>-21.4</v>
          </cell>
        </row>
        <row r="100">
          <cell r="A100">
            <v>43074</v>
          </cell>
          <cell r="B100">
            <v>5470.15</v>
          </cell>
          <cell r="C100">
            <v>5645</v>
          </cell>
          <cell r="D100">
            <v>5470.1</v>
          </cell>
          <cell r="E100">
            <v>5520.6</v>
          </cell>
          <cell r="F100">
            <v>5568.8696682464397</v>
          </cell>
          <cell r="G100">
            <v>1688</v>
          </cell>
          <cell r="H100">
            <v>662</v>
          </cell>
          <cell r="I100">
            <v>9400252</v>
          </cell>
          <cell r="J100">
            <v>683</v>
          </cell>
          <cell r="K100">
            <v>40.46</v>
          </cell>
          <cell r="L100">
            <v>174.9</v>
          </cell>
          <cell r="M100">
            <v>50.45</v>
          </cell>
        </row>
        <row r="101">
          <cell r="A101">
            <v>43073</v>
          </cell>
          <cell r="B101">
            <v>5260.8</v>
          </cell>
          <cell r="C101">
            <v>5585.05</v>
          </cell>
          <cell r="D101">
            <v>5250.1</v>
          </cell>
          <cell r="E101">
            <v>5535.6</v>
          </cell>
          <cell r="F101">
            <v>5478.7032608695599</v>
          </cell>
          <cell r="G101">
            <v>1840</v>
          </cell>
          <cell r="H101">
            <v>574</v>
          </cell>
          <cell r="I101">
            <v>10080814</v>
          </cell>
          <cell r="J101">
            <v>977</v>
          </cell>
          <cell r="K101">
            <v>53.1</v>
          </cell>
          <cell r="L101">
            <v>334.95</v>
          </cell>
          <cell r="M101">
            <v>274.8</v>
          </cell>
        </row>
        <row r="102">
          <cell r="A102">
            <v>43070</v>
          </cell>
          <cell r="B102">
            <v>5249.95</v>
          </cell>
          <cell r="C102">
            <v>5361</v>
          </cell>
          <cell r="D102">
            <v>5167.05</v>
          </cell>
          <cell r="E102">
            <v>5262.7</v>
          </cell>
          <cell r="F102">
            <v>5281.3206424747104</v>
          </cell>
          <cell r="G102">
            <v>1681</v>
          </cell>
          <cell r="H102">
            <v>496</v>
          </cell>
          <cell r="I102">
            <v>8877900</v>
          </cell>
          <cell r="J102">
            <v>700</v>
          </cell>
          <cell r="K102">
            <v>41.64</v>
          </cell>
          <cell r="L102">
            <v>193.95</v>
          </cell>
          <cell r="M102">
            <v>12.75</v>
          </cell>
        </row>
        <row r="103">
          <cell r="A103">
            <v>43069</v>
          </cell>
          <cell r="B103">
            <v>5083.6499999999996</v>
          </cell>
          <cell r="C103">
            <v>5290</v>
          </cell>
          <cell r="D103">
            <v>5081.6000000000004</v>
          </cell>
          <cell r="E103">
            <v>5266.65</v>
          </cell>
          <cell r="F103">
            <v>5222.57351962741</v>
          </cell>
          <cell r="G103">
            <v>1503</v>
          </cell>
          <cell r="H103">
            <v>577</v>
          </cell>
          <cell r="I103">
            <v>7849528</v>
          </cell>
          <cell r="J103">
            <v>494</v>
          </cell>
          <cell r="K103">
            <v>32.869999999999997</v>
          </cell>
          <cell r="L103">
            <v>208.4</v>
          </cell>
          <cell r="M103">
            <v>183</v>
          </cell>
        </row>
        <row r="104">
          <cell r="A104">
            <v>43068</v>
          </cell>
          <cell r="B104">
            <v>5067.75</v>
          </cell>
          <cell r="C104">
            <v>5108.5</v>
          </cell>
          <cell r="D104">
            <v>5064.6499999999996</v>
          </cell>
          <cell r="E104">
            <v>5094.2</v>
          </cell>
          <cell r="F104">
            <v>5088.9400749063598</v>
          </cell>
          <cell r="G104">
            <v>267</v>
          </cell>
          <cell r="H104">
            <v>115</v>
          </cell>
          <cell r="I104">
            <v>1358747</v>
          </cell>
          <cell r="J104">
            <v>118</v>
          </cell>
          <cell r="K104">
            <v>44.19</v>
          </cell>
          <cell r="L104">
            <v>43.85</v>
          </cell>
          <cell r="M104">
            <v>26.45</v>
          </cell>
        </row>
        <row r="105">
          <cell r="A105">
            <v>43067</v>
          </cell>
          <cell r="B105">
            <v>5010</v>
          </cell>
          <cell r="C105">
            <v>5080</v>
          </cell>
          <cell r="D105">
            <v>4995</v>
          </cell>
          <cell r="E105">
            <v>5043.7</v>
          </cell>
          <cell r="F105">
            <v>5052.8544726301698</v>
          </cell>
          <cell r="G105">
            <v>749</v>
          </cell>
          <cell r="H105">
            <v>241</v>
          </cell>
          <cell r="I105">
            <v>3784588</v>
          </cell>
          <cell r="J105">
            <v>471</v>
          </cell>
          <cell r="K105">
            <v>62.88</v>
          </cell>
          <cell r="L105">
            <v>85</v>
          </cell>
          <cell r="M105">
            <v>33.700000000000003</v>
          </cell>
        </row>
        <row r="106">
          <cell r="A106">
            <v>43066</v>
          </cell>
          <cell r="B106">
            <v>4999</v>
          </cell>
          <cell r="C106">
            <v>5078.95</v>
          </cell>
          <cell r="D106">
            <v>4963.5</v>
          </cell>
          <cell r="E106">
            <v>5039.25</v>
          </cell>
          <cell r="F106">
            <v>5024.7159309021099</v>
          </cell>
          <cell r="G106">
            <v>1042</v>
          </cell>
          <cell r="H106">
            <v>287</v>
          </cell>
          <cell r="I106">
            <v>5235754</v>
          </cell>
          <cell r="J106">
            <v>506</v>
          </cell>
          <cell r="K106">
            <v>48.56</v>
          </cell>
          <cell r="L106">
            <v>115.45</v>
          </cell>
          <cell r="M106">
            <v>40.25</v>
          </cell>
        </row>
        <row r="107">
          <cell r="A107">
            <v>43063</v>
          </cell>
          <cell r="B107">
            <v>4892.55</v>
          </cell>
          <cell r="C107">
            <v>5000</v>
          </cell>
          <cell r="D107">
            <v>4825.6499999999996</v>
          </cell>
          <cell r="E107">
            <v>4987.45</v>
          </cell>
          <cell r="F107">
            <v>4916.7577572128403</v>
          </cell>
          <cell r="G107">
            <v>1837</v>
          </cell>
          <cell r="H107">
            <v>219</v>
          </cell>
          <cell r="I107">
            <v>9032084</v>
          </cell>
          <cell r="J107">
            <v>1460</v>
          </cell>
          <cell r="K107">
            <v>79.48</v>
          </cell>
          <cell r="L107">
            <v>174.35</v>
          </cell>
          <cell r="M107">
            <v>94.9</v>
          </cell>
        </row>
        <row r="108">
          <cell r="A108">
            <v>43062</v>
          </cell>
          <cell r="B108">
            <v>5000.95</v>
          </cell>
          <cell r="C108">
            <v>5000.95</v>
          </cell>
          <cell r="D108">
            <v>4850</v>
          </cell>
          <cell r="E108">
            <v>4861.1499999999996</v>
          </cell>
          <cell r="F108">
            <v>4904.0755555555497</v>
          </cell>
          <cell r="G108">
            <v>450</v>
          </cell>
          <cell r="H108">
            <v>179</v>
          </cell>
          <cell r="I108">
            <v>2206834</v>
          </cell>
          <cell r="J108">
            <v>205</v>
          </cell>
          <cell r="K108">
            <v>45.56</v>
          </cell>
          <cell r="L108">
            <v>150.94999999999999</v>
          </cell>
          <cell r="M108">
            <v>-139.80000000000001</v>
          </cell>
        </row>
        <row r="109">
          <cell r="A109">
            <v>43061</v>
          </cell>
          <cell r="B109">
            <v>4997.6000000000004</v>
          </cell>
          <cell r="C109">
            <v>5004</v>
          </cell>
          <cell r="D109">
            <v>4967</v>
          </cell>
          <cell r="E109">
            <v>4986.6499999999996</v>
          </cell>
          <cell r="F109">
            <v>4990.7524666279696</v>
          </cell>
          <cell r="G109">
            <v>3446</v>
          </cell>
          <cell r="H109">
            <v>343</v>
          </cell>
          <cell r="I109">
            <v>17198133</v>
          </cell>
          <cell r="J109">
            <v>3088</v>
          </cell>
          <cell r="K109">
            <v>89.61</v>
          </cell>
          <cell r="L109">
            <v>37</v>
          </cell>
          <cell r="M109">
            <v>-10.95</v>
          </cell>
        </row>
        <row r="110">
          <cell r="A110">
            <v>43060</v>
          </cell>
          <cell r="B110">
            <v>5085</v>
          </cell>
          <cell r="C110">
            <v>5085</v>
          </cell>
          <cell r="D110">
            <v>4958.2</v>
          </cell>
          <cell r="E110">
            <v>4996.1000000000004</v>
          </cell>
          <cell r="F110">
            <v>4996.9201520912502</v>
          </cell>
          <cell r="G110">
            <v>526</v>
          </cell>
          <cell r="H110">
            <v>110</v>
          </cell>
          <cell r="I110">
            <v>2628380</v>
          </cell>
          <cell r="J110">
            <v>400</v>
          </cell>
          <cell r="K110">
            <v>76.05</v>
          </cell>
          <cell r="L110">
            <v>126.8</v>
          </cell>
          <cell r="M110">
            <v>-88.9</v>
          </cell>
        </row>
        <row r="111">
          <cell r="A111">
            <v>43059</v>
          </cell>
          <cell r="B111">
            <v>4942</v>
          </cell>
          <cell r="C111">
            <v>5020</v>
          </cell>
          <cell r="D111">
            <v>4925.45</v>
          </cell>
          <cell r="E111">
            <v>4974.8</v>
          </cell>
          <cell r="F111">
            <v>4978.4077519379798</v>
          </cell>
          <cell r="G111">
            <v>3225</v>
          </cell>
          <cell r="H111">
            <v>562</v>
          </cell>
          <cell r="I111">
            <v>16055365</v>
          </cell>
          <cell r="J111">
            <v>2464</v>
          </cell>
          <cell r="K111">
            <v>76.400000000000006</v>
          </cell>
          <cell r="L111">
            <v>94.55</v>
          </cell>
          <cell r="M111">
            <v>32.799999999999997</v>
          </cell>
        </row>
        <row r="112">
          <cell r="A112">
            <v>43056</v>
          </cell>
          <cell r="B112">
            <v>4904.6499999999996</v>
          </cell>
          <cell r="C112">
            <v>4980</v>
          </cell>
          <cell r="D112">
            <v>4866.1000000000004</v>
          </cell>
          <cell r="E112">
            <v>4942</v>
          </cell>
          <cell r="F112">
            <v>4933.0672333848497</v>
          </cell>
          <cell r="G112">
            <v>1294</v>
          </cell>
          <cell r="H112">
            <v>363</v>
          </cell>
          <cell r="I112">
            <v>6383389</v>
          </cell>
          <cell r="J112">
            <v>682</v>
          </cell>
          <cell r="K112">
            <v>52.7</v>
          </cell>
          <cell r="L112">
            <v>113.9</v>
          </cell>
          <cell r="M112">
            <v>37.35</v>
          </cell>
        </row>
        <row r="113">
          <cell r="A113">
            <v>43055</v>
          </cell>
          <cell r="B113">
            <v>5000</v>
          </cell>
          <cell r="C113">
            <v>5000</v>
          </cell>
          <cell r="D113">
            <v>4845</v>
          </cell>
          <cell r="E113">
            <v>4867.5</v>
          </cell>
          <cell r="F113">
            <v>4903.4157303370703</v>
          </cell>
          <cell r="G113">
            <v>801</v>
          </cell>
          <cell r="H113">
            <v>313</v>
          </cell>
          <cell r="I113">
            <v>3927636</v>
          </cell>
          <cell r="J113">
            <v>389</v>
          </cell>
          <cell r="K113">
            <v>48.56</v>
          </cell>
          <cell r="L113">
            <v>155</v>
          </cell>
          <cell r="M113">
            <v>-132.5</v>
          </cell>
        </row>
        <row r="114">
          <cell r="A114">
            <v>43054</v>
          </cell>
          <cell r="B114">
            <v>4999</v>
          </cell>
          <cell r="C114">
            <v>5039.95</v>
          </cell>
          <cell r="D114">
            <v>4885</v>
          </cell>
          <cell r="E114">
            <v>4956</v>
          </cell>
          <cell r="F114">
            <v>4966.4188730482001</v>
          </cell>
          <cell r="G114">
            <v>1473</v>
          </cell>
          <cell r="H114">
            <v>454</v>
          </cell>
          <cell r="I114">
            <v>7315535</v>
          </cell>
          <cell r="J114">
            <v>672</v>
          </cell>
          <cell r="K114">
            <v>45.62</v>
          </cell>
          <cell r="L114">
            <v>154.94999999999999</v>
          </cell>
          <cell r="M114">
            <v>-43</v>
          </cell>
        </row>
        <row r="115">
          <cell r="A115">
            <v>43053</v>
          </cell>
          <cell r="B115">
            <v>5150</v>
          </cell>
          <cell r="C115">
            <v>5190</v>
          </cell>
          <cell r="D115">
            <v>4915</v>
          </cell>
          <cell r="E115">
            <v>4973.3500000000004</v>
          </cell>
          <cell r="F115">
            <v>5085.1941801902603</v>
          </cell>
          <cell r="G115">
            <v>1787</v>
          </cell>
          <cell r="H115">
            <v>538</v>
          </cell>
          <cell r="I115">
            <v>9087242</v>
          </cell>
          <cell r="J115">
            <v>585</v>
          </cell>
          <cell r="K115">
            <v>32.74</v>
          </cell>
          <cell r="L115">
            <v>275</v>
          </cell>
          <cell r="M115">
            <v>-176.65</v>
          </cell>
        </row>
        <row r="116">
          <cell r="A116">
            <v>43052</v>
          </cell>
          <cell r="B116">
            <v>4629.8</v>
          </cell>
          <cell r="C116">
            <v>5401.3</v>
          </cell>
          <cell r="D116">
            <v>4600</v>
          </cell>
          <cell r="E116">
            <v>5056.1499999999996</v>
          </cell>
          <cell r="F116">
            <v>5180.5765189584199</v>
          </cell>
          <cell r="G116">
            <v>26268</v>
          </cell>
          <cell r="H116">
            <v>4600</v>
          </cell>
          <cell r="I116">
            <v>136083384</v>
          </cell>
          <cell r="J116">
            <v>3843</v>
          </cell>
          <cell r="K116">
            <v>14.63</v>
          </cell>
          <cell r="L116">
            <v>801.3</v>
          </cell>
          <cell r="M116">
            <v>426.35</v>
          </cell>
        </row>
        <row r="117">
          <cell r="A117">
            <v>43049</v>
          </cell>
          <cell r="B117">
            <v>4500</v>
          </cell>
          <cell r="C117">
            <v>4532.8999999999996</v>
          </cell>
          <cell r="D117">
            <v>4450.1000000000004</v>
          </cell>
          <cell r="E117">
            <v>4501.1000000000004</v>
          </cell>
          <cell r="F117">
            <v>4497.1134903640204</v>
          </cell>
          <cell r="G117">
            <v>467</v>
          </cell>
          <cell r="H117">
            <v>129</v>
          </cell>
          <cell r="I117">
            <v>2100152</v>
          </cell>
          <cell r="J117">
            <v>306</v>
          </cell>
          <cell r="K117">
            <v>65.52</v>
          </cell>
          <cell r="L117">
            <v>82.8</v>
          </cell>
          <cell r="M117">
            <v>1.1000000000000001</v>
          </cell>
        </row>
        <row r="118">
          <cell r="A118">
            <v>43048</v>
          </cell>
          <cell r="B118">
            <v>4512.95</v>
          </cell>
          <cell r="C118">
            <v>4512.95</v>
          </cell>
          <cell r="D118">
            <v>4438.45</v>
          </cell>
          <cell r="E118">
            <v>4473.3999999999996</v>
          </cell>
          <cell r="F118">
            <v>4471.3164556962001</v>
          </cell>
          <cell r="G118">
            <v>158</v>
          </cell>
          <cell r="H118">
            <v>58</v>
          </cell>
          <cell r="I118">
            <v>706468</v>
          </cell>
          <cell r="J118">
            <v>80</v>
          </cell>
          <cell r="K118">
            <v>50.63</v>
          </cell>
          <cell r="L118">
            <v>74.5</v>
          </cell>
          <cell r="M118">
            <v>-39.549999999999997</v>
          </cell>
        </row>
        <row r="119">
          <cell r="A119">
            <v>43047</v>
          </cell>
          <cell r="B119">
            <v>4540</v>
          </cell>
          <cell r="C119">
            <v>4583.95</v>
          </cell>
          <cell r="D119">
            <v>4446.1000000000004</v>
          </cell>
          <cell r="E119">
            <v>4500.3500000000004</v>
          </cell>
          <cell r="F119">
            <v>4524.8326848248998</v>
          </cell>
          <cell r="G119">
            <v>257</v>
          </cell>
          <cell r="H119">
            <v>86</v>
          </cell>
          <cell r="I119">
            <v>1162882</v>
          </cell>
          <cell r="J119">
            <v>149</v>
          </cell>
          <cell r="K119">
            <v>57.98</v>
          </cell>
          <cell r="L119">
            <v>137.85</v>
          </cell>
          <cell r="M119">
            <v>-39.65</v>
          </cell>
        </row>
        <row r="120">
          <cell r="A120">
            <v>43046</v>
          </cell>
          <cell r="B120">
            <v>4456.45</v>
          </cell>
          <cell r="C120">
            <v>4562.8500000000004</v>
          </cell>
          <cell r="D120">
            <v>4436</v>
          </cell>
          <cell r="E120">
            <v>4535.45</v>
          </cell>
          <cell r="F120">
            <v>4519.5611353711702</v>
          </cell>
          <cell r="G120">
            <v>1832</v>
          </cell>
          <cell r="H120">
            <v>441</v>
          </cell>
          <cell r="I120">
            <v>8279836</v>
          </cell>
          <cell r="J120">
            <v>656</v>
          </cell>
          <cell r="K120">
            <v>35.81</v>
          </cell>
          <cell r="L120">
            <v>126.85</v>
          </cell>
          <cell r="M120">
            <v>79</v>
          </cell>
        </row>
        <row r="121">
          <cell r="A121">
            <v>43045</v>
          </cell>
          <cell r="B121">
            <v>4363.45</v>
          </cell>
          <cell r="C121">
            <v>4399.8999999999996</v>
          </cell>
          <cell r="D121">
            <v>4302</v>
          </cell>
          <cell r="E121">
            <v>4375.7</v>
          </cell>
          <cell r="F121">
            <v>4373.7558348294397</v>
          </cell>
          <cell r="G121">
            <v>557</v>
          </cell>
          <cell r="H121">
            <v>173</v>
          </cell>
          <cell r="I121">
            <v>2436182</v>
          </cell>
          <cell r="J121">
            <v>348</v>
          </cell>
          <cell r="K121">
            <v>62.48</v>
          </cell>
          <cell r="L121">
            <v>97.9</v>
          </cell>
          <cell r="M121">
            <v>12.25</v>
          </cell>
        </row>
        <row r="122">
          <cell r="A122">
            <v>43042</v>
          </cell>
          <cell r="B122">
            <v>4227</v>
          </cell>
          <cell r="C122">
            <v>4378.95</v>
          </cell>
          <cell r="D122">
            <v>4227</v>
          </cell>
          <cell r="E122">
            <v>4328.6499999999996</v>
          </cell>
          <cell r="F122">
            <v>4323.0168918918898</v>
          </cell>
          <cell r="G122">
            <v>296</v>
          </cell>
          <cell r="H122">
            <v>73</v>
          </cell>
          <cell r="I122">
            <v>1279613</v>
          </cell>
          <cell r="J122">
            <v>201</v>
          </cell>
          <cell r="K122">
            <v>67.91</v>
          </cell>
          <cell r="L122">
            <v>151.94999999999999</v>
          </cell>
          <cell r="M122">
            <v>101.65</v>
          </cell>
        </row>
        <row r="123">
          <cell r="A123">
            <v>43041</v>
          </cell>
          <cell r="B123">
            <v>4319.1000000000004</v>
          </cell>
          <cell r="C123">
            <v>4400.95</v>
          </cell>
          <cell r="D123">
            <v>4252.3500000000004</v>
          </cell>
          <cell r="E123">
            <v>4326.3500000000004</v>
          </cell>
          <cell r="F123">
            <v>4329.7205882352901</v>
          </cell>
          <cell r="G123">
            <v>340</v>
          </cell>
          <cell r="H123">
            <v>121</v>
          </cell>
          <cell r="I123">
            <v>1472105</v>
          </cell>
          <cell r="J123">
            <v>171</v>
          </cell>
          <cell r="K123">
            <v>50.29</v>
          </cell>
          <cell r="L123">
            <v>148.6</v>
          </cell>
          <cell r="M123">
            <v>7.25</v>
          </cell>
        </row>
        <row r="124">
          <cell r="A124">
            <v>43040</v>
          </cell>
          <cell r="B124">
            <v>4260.8</v>
          </cell>
          <cell r="C124">
            <v>4350</v>
          </cell>
          <cell r="D124">
            <v>4210.1499999999996</v>
          </cell>
          <cell r="E124">
            <v>4335.95</v>
          </cell>
          <cell r="F124">
            <v>4300.7225225225202</v>
          </cell>
          <cell r="G124">
            <v>555</v>
          </cell>
          <cell r="H124">
            <v>124</v>
          </cell>
          <cell r="I124">
            <v>2386901</v>
          </cell>
          <cell r="J124">
            <v>404</v>
          </cell>
          <cell r="K124">
            <v>72.790000000000006</v>
          </cell>
          <cell r="L124">
            <v>139.85</v>
          </cell>
          <cell r="M124">
            <v>75.150000000000006</v>
          </cell>
        </row>
        <row r="125">
          <cell r="A125">
            <v>43039</v>
          </cell>
          <cell r="B125">
            <v>4182</v>
          </cell>
          <cell r="C125">
            <v>4230.45</v>
          </cell>
          <cell r="D125">
            <v>4182</v>
          </cell>
          <cell r="E125">
            <v>4213.95</v>
          </cell>
          <cell r="F125">
            <v>4211.7323420074299</v>
          </cell>
          <cell r="G125">
            <v>269</v>
          </cell>
          <cell r="H125">
            <v>82</v>
          </cell>
          <cell r="I125">
            <v>1132956</v>
          </cell>
          <cell r="J125">
            <v>149</v>
          </cell>
          <cell r="K125">
            <v>55.39</v>
          </cell>
          <cell r="L125">
            <v>48.45</v>
          </cell>
          <cell r="M125">
            <v>31.95</v>
          </cell>
        </row>
        <row r="126">
          <cell r="A126">
            <v>43038</v>
          </cell>
          <cell r="B126">
            <v>4301</v>
          </cell>
          <cell r="C126">
            <v>4323.5</v>
          </cell>
          <cell r="D126">
            <v>4211</v>
          </cell>
          <cell r="E126">
            <v>4251.25</v>
          </cell>
          <cell r="F126">
            <v>4264.6666666666597</v>
          </cell>
          <cell r="G126">
            <v>45</v>
          </cell>
          <cell r="H126">
            <v>25</v>
          </cell>
          <cell r="I126">
            <v>191910</v>
          </cell>
          <cell r="J126">
            <v>23</v>
          </cell>
          <cell r="K126">
            <v>51.11</v>
          </cell>
          <cell r="L126">
            <v>112.5</v>
          </cell>
          <cell r="M126">
            <v>-49.75</v>
          </cell>
        </row>
        <row r="127">
          <cell r="A127">
            <v>43035</v>
          </cell>
          <cell r="B127">
            <v>4248.6000000000004</v>
          </cell>
          <cell r="C127">
            <v>4357.2</v>
          </cell>
          <cell r="D127">
            <v>4202</v>
          </cell>
          <cell r="E127">
            <v>4301</v>
          </cell>
          <cell r="F127">
            <v>4289.6370967741896</v>
          </cell>
          <cell r="G127">
            <v>248</v>
          </cell>
          <cell r="H127">
            <v>120</v>
          </cell>
          <cell r="I127">
            <v>1063830</v>
          </cell>
          <cell r="J127">
            <v>131</v>
          </cell>
          <cell r="K127">
            <v>52.82</v>
          </cell>
          <cell r="L127">
            <v>155.19999999999999</v>
          </cell>
          <cell r="M127">
            <v>52.4</v>
          </cell>
        </row>
        <row r="128">
          <cell r="A128">
            <v>43034</v>
          </cell>
          <cell r="B128">
            <v>4194.2</v>
          </cell>
          <cell r="C128">
            <v>4319.8999999999996</v>
          </cell>
          <cell r="D128">
            <v>4101</v>
          </cell>
          <cell r="E128">
            <v>4306.8500000000004</v>
          </cell>
          <cell r="F128">
            <v>4221.6802030456802</v>
          </cell>
          <cell r="G128">
            <v>591</v>
          </cell>
          <cell r="H128">
            <v>119</v>
          </cell>
          <cell r="I128">
            <v>2495013</v>
          </cell>
          <cell r="J128">
            <v>477</v>
          </cell>
          <cell r="K128">
            <v>80.709999999999994</v>
          </cell>
          <cell r="L128">
            <v>218.9</v>
          </cell>
          <cell r="M128">
            <v>112.65</v>
          </cell>
        </row>
        <row r="129">
          <cell r="A129">
            <v>43033</v>
          </cell>
          <cell r="B129">
            <v>4264.6000000000004</v>
          </cell>
          <cell r="C129">
            <v>4420</v>
          </cell>
          <cell r="D129">
            <v>4168.3500000000004</v>
          </cell>
          <cell r="E129">
            <v>4197.8500000000004</v>
          </cell>
          <cell r="F129">
            <v>4255.7341040462397</v>
          </cell>
          <cell r="G129">
            <v>173</v>
          </cell>
          <cell r="H129">
            <v>84</v>
          </cell>
          <cell r="I129">
            <v>736242</v>
          </cell>
          <cell r="J129">
            <v>56</v>
          </cell>
          <cell r="K129">
            <v>32.369999999999997</v>
          </cell>
          <cell r="L129">
            <v>251.65</v>
          </cell>
          <cell r="M129">
            <v>-66.75</v>
          </cell>
        </row>
        <row r="130">
          <cell r="A130">
            <v>43032</v>
          </cell>
          <cell r="B130">
            <v>4195.05</v>
          </cell>
          <cell r="C130">
            <v>4249</v>
          </cell>
          <cell r="D130">
            <v>4152.2</v>
          </cell>
          <cell r="E130">
            <v>4208.2</v>
          </cell>
          <cell r="F130">
            <v>4175.4124293785299</v>
          </cell>
          <cell r="G130">
            <v>354</v>
          </cell>
          <cell r="H130">
            <v>117</v>
          </cell>
          <cell r="I130">
            <v>1478096</v>
          </cell>
          <cell r="J130">
            <v>244</v>
          </cell>
          <cell r="K130">
            <v>68.930000000000007</v>
          </cell>
          <cell r="L130">
            <v>96.8</v>
          </cell>
          <cell r="M130">
            <v>13.15</v>
          </cell>
        </row>
        <row r="131">
          <cell r="A131">
            <v>43031</v>
          </cell>
          <cell r="B131">
            <v>4212.8500000000004</v>
          </cell>
          <cell r="C131">
            <v>4212.8500000000004</v>
          </cell>
          <cell r="D131">
            <v>4143.8</v>
          </cell>
          <cell r="E131">
            <v>4158.3</v>
          </cell>
          <cell r="F131">
            <v>4162.3333333333303</v>
          </cell>
          <cell r="G131">
            <v>63</v>
          </cell>
          <cell r="H131">
            <v>34</v>
          </cell>
          <cell r="I131">
            <v>262227</v>
          </cell>
          <cell r="J131">
            <v>33</v>
          </cell>
          <cell r="K131">
            <v>52.38</v>
          </cell>
          <cell r="L131">
            <v>69.05</v>
          </cell>
          <cell r="M131">
            <v>-54.55</v>
          </cell>
        </row>
        <row r="132">
          <cell r="A132">
            <v>43027</v>
          </cell>
          <cell r="B132">
            <v>4212.1000000000004</v>
          </cell>
          <cell r="C132">
            <v>4269.95</v>
          </cell>
          <cell r="D132">
            <v>4200</v>
          </cell>
          <cell r="E132">
            <v>4207.05</v>
          </cell>
          <cell r="F132">
            <v>4207.0793650793603</v>
          </cell>
          <cell r="G132">
            <v>63</v>
          </cell>
          <cell r="H132">
            <v>27</v>
          </cell>
          <cell r="I132">
            <v>265046</v>
          </cell>
          <cell r="J132">
            <v>39</v>
          </cell>
          <cell r="K132">
            <v>61.9</v>
          </cell>
          <cell r="L132">
            <v>69.95</v>
          </cell>
          <cell r="M132">
            <v>-5.05</v>
          </cell>
        </row>
        <row r="133">
          <cell r="A133">
            <v>43026</v>
          </cell>
          <cell r="B133">
            <v>4213.6499999999996</v>
          </cell>
          <cell r="C133">
            <v>4242.95</v>
          </cell>
          <cell r="D133">
            <v>4150</v>
          </cell>
          <cell r="E133">
            <v>4157</v>
          </cell>
          <cell r="F133">
            <v>4180.2852459016303</v>
          </cell>
          <cell r="G133">
            <v>305</v>
          </cell>
          <cell r="H133">
            <v>89</v>
          </cell>
          <cell r="I133">
            <v>1274987</v>
          </cell>
          <cell r="J133">
            <v>200</v>
          </cell>
          <cell r="K133">
            <v>65.569999999999993</v>
          </cell>
          <cell r="L133">
            <v>92.95</v>
          </cell>
          <cell r="M133">
            <v>-56.65</v>
          </cell>
        </row>
        <row r="134">
          <cell r="A134">
            <v>43025</v>
          </cell>
          <cell r="B134">
            <v>4224.8500000000004</v>
          </cell>
          <cell r="C134">
            <v>4306</v>
          </cell>
          <cell r="D134">
            <v>4207</v>
          </cell>
          <cell r="E134">
            <v>4225.25</v>
          </cell>
          <cell r="F134">
            <v>4266.4172185430398</v>
          </cell>
          <cell r="G134">
            <v>302</v>
          </cell>
          <cell r="H134">
            <v>140</v>
          </cell>
          <cell r="I134">
            <v>1288458</v>
          </cell>
          <cell r="J134">
            <v>139</v>
          </cell>
          <cell r="K134">
            <v>46.03</v>
          </cell>
          <cell r="L134">
            <v>99</v>
          </cell>
          <cell r="M134">
            <v>0.4</v>
          </cell>
        </row>
        <row r="135">
          <cell r="A135">
            <v>43024</v>
          </cell>
          <cell r="B135">
            <v>4248</v>
          </cell>
          <cell r="C135">
            <v>4320</v>
          </cell>
          <cell r="D135">
            <v>4230</v>
          </cell>
          <cell r="E135">
            <v>4306.6000000000004</v>
          </cell>
          <cell r="F135">
            <v>4284.1851851851798</v>
          </cell>
          <cell r="G135">
            <v>378</v>
          </cell>
          <cell r="H135">
            <v>162</v>
          </cell>
          <cell r="I135">
            <v>1619422</v>
          </cell>
          <cell r="J135">
            <v>248</v>
          </cell>
          <cell r="K135">
            <v>65.61</v>
          </cell>
          <cell r="L135">
            <v>90</v>
          </cell>
          <cell r="M135">
            <v>58.6</v>
          </cell>
        </row>
        <row r="136">
          <cell r="A136">
            <v>43021</v>
          </cell>
          <cell r="B136">
            <v>4244</v>
          </cell>
          <cell r="C136">
            <v>4245</v>
          </cell>
          <cell r="D136">
            <v>4205.25</v>
          </cell>
          <cell r="E136">
            <v>4234.6499999999996</v>
          </cell>
          <cell r="F136">
            <v>4235.4580152671697</v>
          </cell>
          <cell r="G136">
            <v>131</v>
          </cell>
          <cell r="H136">
            <v>56</v>
          </cell>
          <cell r="I136">
            <v>554845</v>
          </cell>
          <cell r="J136">
            <v>68</v>
          </cell>
          <cell r="K136">
            <v>51.91</v>
          </cell>
          <cell r="L136">
            <v>39.75</v>
          </cell>
          <cell r="M136">
            <v>-9.35</v>
          </cell>
        </row>
        <row r="137">
          <cell r="A137">
            <v>43020</v>
          </cell>
          <cell r="B137">
            <v>4178.8999999999996</v>
          </cell>
          <cell r="C137">
            <v>4205</v>
          </cell>
          <cell r="D137">
            <v>4164.95</v>
          </cell>
          <cell r="E137">
            <v>4191.75</v>
          </cell>
          <cell r="F137">
            <v>4182.6376021798296</v>
          </cell>
          <cell r="G137">
            <v>367</v>
          </cell>
          <cell r="H137">
            <v>116</v>
          </cell>
          <cell r="I137">
            <v>1535028</v>
          </cell>
          <cell r="J137">
            <v>207</v>
          </cell>
          <cell r="K137">
            <v>56.4</v>
          </cell>
          <cell r="L137">
            <v>40.049999999999997</v>
          </cell>
          <cell r="M137">
            <v>12.85</v>
          </cell>
        </row>
        <row r="138">
          <cell r="A138">
            <v>43019</v>
          </cell>
          <cell r="B138">
            <v>4149.7</v>
          </cell>
          <cell r="C138">
            <v>4228.8999999999996</v>
          </cell>
          <cell r="D138">
            <v>4149.7</v>
          </cell>
          <cell r="E138">
            <v>4204.75</v>
          </cell>
          <cell r="F138">
            <v>4185.44554455445</v>
          </cell>
          <cell r="G138">
            <v>101</v>
          </cell>
          <cell r="H138">
            <v>55</v>
          </cell>
          <cell r="I138">
            <v>422730</v>
          </cell>
          <cell r="J138">
            <v>51</v>
          </cell>
          <cell r="K138">
            <v>50.5</v>
          </cell>
          <cell r="L138">
            <v>79.2</v>
          </cell>
          <cell r="M138">
            <v>55.05</v>
          </cell>
        </row>
        <row r="139">
          <cell r="A139">
            <v>43018</v>
          </cell>
          <cell r="B139">
            <v>4120</v>
          </cell>
          <cell r="C139">
            <v>4157</v>
          </cell>
          <cell r="D139">
            <v>4120</v>
          </cell>
          <cell r="E139">
            <v>4142.1499999999996</v>
          </cell>
          <cell r="F139">
            <v>4140.1296296296196</v>
          </cell>
          <cell r="G139">
            <v>54</v>
          </cell>
          <cell r="H139">
            <v>33</v>
          </cell>
          <cell r="I139">
            <v>223567</v>
          </cell>
          <cell r="J139">
            <v>28</v>
          </cell>
          <cell r="K139">
            <v>51.85</v>
          </cell>
          <cell r="L139">
            <v>37</v>
          </cell>
          <cell r="M139">
            <v>22.15</v>
          </cell>
        </row>
        <row r="140">
          <cell r="A140">
            <v>43017</v>
          </cell>
          <cell r="B140">
            <v>4140.1000000000004</v>
          </cell>
          <cell r="C140">
            <v>4155.95</v>
          </cell>
          <cell r="D140">
            <v>4100</v>
          </cell>
          <cell r="E140">
            <v>4118.8</v>
          </cell>
          <cell r="F140">
            <v>4127.8947368421004</v>
          </cell>
          <cell r="G140">
            <v>494</v>
          </cell>
          <cell r="H140">
            <v>130</v>
          </cell>
          <cell r="I140">
            <v>2039180</v>
          </cell>
          <cell r="J140">
            <v>252</v>
          </cell>
          <cell r="K140">
            <v>51.01</v>
          </cell>
          <cell r="L140">
            <v>55.95</v>
          </cell>
          <cell r="M140">
            <v>-21.3</v>
          </cell>
        </row>
        <row r="141">
          <cell r="A141">
            <v>43014</v>
          </cell>
          <cell r="B141">
            <v>4177.75</v>
          </cell>
          <cell r="C141">
            <v>4177.75</v>
          </cell>
          <cell r="D141">
            <v>4138.95</v>
          </cell>
          <cell r="E141">
            <v>4148.3999999999996</v>
          </cell>
          <cell r="F141">
            <v>4153</v>
          </cell>
          <cell r="G141">
            <v>27</v>
          </cell>
          <cell r="H141">
            <v>13</v>
          </cell>
          <cell r="I141">
            <v>112131</v>
          </cell>
          <cell r="J141">
            <v>12</v>
          </cell>
          <cell r="K141">
            <v>44.44</v>
          </cell>
          <cell r="L141">
            <v>38.799999999999997</v>
          </cell>
          <cell r="M141">
            <v>-29.35</v>
          </cell>
        </row>
        <row r="142">
          <cell r="A142">
            <v>43013</v>
          </cell>
          <cell r="B142">
            <v>4180</v>
          </cell>
          <cell r="C142">
            <v>4203.3999999999996</v>
          </cell>
          <cell r="D142">
            <v>4111.1000000000004</v>
          </cell>
          <cell r="E142">
            <v>4138.8999999999996</v>
          </cell>
          <cell r="F142">
            <v>4171.8333333333303</v>
          </cell>
          <cell r="G142">
            <v>132</v>
          </cell>
          <cell r="H142">
            <v>60</v>
          </cell>
          <cell r="I142">
            <v>550682</v>
          </cell>
          <cell r="J142">
            <v>73</v>
          </cell>
          <cell r="K142">
            <v>55.3</v>
          </cell>
          <cell r="L142">
            <v>92.3</v>
          </cell>
          <cell r="M142">
            <v>-41.1</v>
          </cell>
        </row>
        <row r="143">
          <cell r="A143">
            <v>43012</v>
          </cell>
          <cell r="B143">
            <v>4211.3500000000004</v>
          </cell>
          <cell r="C143">
            <v>4214.5</v>
          </cell>
          <cell r="D143">
            <v>4172.55</v>
          </cell>
          <cell r="E143">
            <v>4187.75</v>
          </cell>
          <cell r="F143">
            <v>4194.7826086956502</v>
          </cell>
          <cell r="G143">
            <v>69</v>
          </cell>
          <cell r="H143">
            <v>40</v>
          </cell>
          <cell r="I143">
            <v>289440</v>
          </cell>
          <cell r="J143">
            <v>27</v>
          </cell>
          <cell r="K143">
            <v>39.130000000000003</v>
          </cell>
          <cell r="L143">
            <v>41.95</v>
          </cell>
          <cell r="M143">
            <v>-23.6</v>
          </cell>
        </row>
        <row r="144">
          <cell r="A144">
            <v>43011</v>
          </cell>
          <cell r="B144">
            <v>4250</v>
          </cell>
          <cell r="C144">
            <v>4300</v>
          </cell>
          <cell r="D144">
            <v>4162.2</v>
          </cell>
          <cell r="E144">
            <v>4179.95</v>
          </cell>
          <cell r="F144">
            <v>4235.15483870967</v>
          </cell>
          <cell r="G144">
            <v>155</v>
          </cell>
          <cell r="H144">
            <v>64</v>
          </cell>
          <cell r="I144">
            <v>656449</v>
          </cell>
          <cell r="J144">
            <v>47</v>
          </cell>
          <cell r="K144">
            <v>30.32</v>
          </cell>
          <cell r="L144">
            <v>137.80000000000001</v>
          </cell>
          <cell r="M144">
            <v>-70.05</v>
          </cell>
        </row>
        <row r="145">
          <cell r="A145">
            <v>43007</v>
          </cell>
          <cell r="B145">
            <v>4120</v>
          </cell>
          <cell r="C145">
            <v>4279</v>
          </cell>
          <cell r="D145">
            <v>4070.35</v>
          </cell>
          <cell r="E145">
            <v>4213.7</v>
          </cell>
          <cell r="F145">
            <v>4156.3891625615697</v>
          </cell>
          <cell r="G145">
            <v>406</v>
          </cell>
          <cell r="H145">
            <v>140</v>
          </cell>
          <cell r="I145">
            <v>1687494</v>
          </cell>
          <cell r="J145">
            <v>189</v>
          </cell>
          <cell r="K145">
            <v>46.55</v>
          </cell>
          <cell r="L145">
            <v>208.65</v>
          </cell>
          <cell r="M145">
            <v>93.7</v>
          </cell>
        </row>
        <row r="146">
          <cell r="A146">
            <v>43006</v>
          </cell>
          <cell r="B146">
            <v>4132.8500000000004</v>
          </cell>
          <cell r="C146">
            <v>4146.95</v>
          </cell>
          <cell r="D146">
            <v>4090.25</v>
          </cell>
          <cell r="E146">
            <v>4109</v>
          </cell>
          <cell r="F146">
            <v>4122.5600000000004</v>
          </cell>
          <cell r="G146">
            <v>75</v>
          </cell>
          <cell r="H146">
            <v>38</v>
          </cell>
          <cell r="I146">
            <v>309192</v>
          </cell>
          <cell r="J146">
            <v>51</v>
          </cell>
          <cell r="K146">
            <v>68</v>
          </cell>
          <cell r="L146">
            <v>56.7</v>
          </cell>
          <cell r="M146">
            <v>-23.85</v>
          </cell>
        </row>
        <row r="147">
          <cell r="A147">
            <v>43005</v>
          </cell>
          <cell r="B147">
            <v>4168.1000000000004</v>
          </cell>
          <cell r="C147">
            <v>4177.1000000000004</v>
          </cell>
          <cell r="D147">
            <v>4135.3</v>
          </cell>
          <cell r="E147">
            <v>4166.75</v>
          </cell>
          <cell r="F147">
            <v>4158.7903225806403</v>
          </cell>
          <cell r="G147">
            <v>62</v>
          </cell>
          <cell r="H147">
            <v>27</v>
          </cell>
          <cell r="I147">
            <v>257845</v>
          </cell>
          <cell r="J147">
            <v>39</v>
          </cell>
          <cell r="K147">
            <v>62.9</v>
          </cell>
          <cell r="L147">
            <v>41.8</v>
          </cell>
          <cell r="M147">
            <v>-1.35</v>
          </cell>
        </row>
        <row r="148">
          <cell r="A148">
            <v>43004</v>
          </cell>
          <cell r="B148">
            <v>4180</v>
          </cell>
          <cell r="C148">
            <v>4189.75</v>
          </cell>
          <cell r="D148">
            <v>4160</v>
          </cell>
          <cell r="E148">
            <v>4187.75</v>
          </cell>
          <cell r="F148">
            <v>4175.4963503649597</v>
          </cell>
          <cell r="G148">
            <v>137</v>
          </cell>
          <cell r="H148">
            <v>41</v>
          </cell>
          <cell r="I148">
            <v>572043</v>
          </cell>
          <cell r="J148">
            <v>92</v>
          </cell>
          <cell r="K148">
            <v>67.150000000000006</v>
          </cell>
          <cell r="L148">
            <v>29.75</v>
          </cell>
          <cell r="M148">
            <v>7.75</v>
          </cell>
        </row>
        <row r="149">
          <cell r="A149">
            <v>43003</v>
          </cell>
          <cell r="B149">
            <v>4212.95</v>
          </cell>
          <cell r="C149">
            <v>4213</v>
          </cell>
          <cell r="D149">
            <v>4116</v>
          </cell>
          <cell r="E149">
            <v>4163.75</v>
          </cell>
          <cell r="F149">
            <v>4163.06629834254</v>
          </cell>
          <cell r="G149">
            <v>181</v>
          </cell>
          <cell r="H149">
            <v>76</v>
          </cell>
          <cell r="I149">
            <v>753515</v>
          </cell>
          <cell r="J149">
            <v>130</v>
          </cell>
          <cell r="K149">
            <v>71.819999999999993</v>
          </cell>
          <cell r="L149">
            <v>97</v>
          </cell>
          <cell r="M149">
            <v>-49.2</v>
          </cell>
        </row>
        <row r="150">
          <cell r="A150">
            <v>43000</v>
          </cell>
          <cell r="B150">
            <v>4232.05</v>
          </cell>
          <cell r="C150">
            <v>4256.75</v>
          </cell>
          <cell r="D150">
            <v>4161.25</v>
          </cell>
          <cell r="E150">
            <v>4213.8500000000004</v>
          </cell>
          <cell r="F150">
            <v>4222.2472826086896</v>
          </cell>
          <cell r="G150">
            <v>368</v>
          </cell>
          <cell r="H150">
            <v>131</v>
          </cell>
          <cell r="I150">
            <v>1553787</v>
          </cell>
          <cell r="J150">
            <v>153</v>
          </cell>
          <cell r="K150">
            <v>41.58</v>
          </cell>
          <cell r="L150">
            <v>95.5</v>
          </cell>
          <cell r="M150">
            <v>-18.2</v>
          </cell>
        </row>
        <row r="151">
          <cell r="A151">
            <v>42999</v>
          </cell>
          <cell r="B151">
            <v>4211.2</v>
          </cell>
          <cell r="C151">
            <v>4275</v>
          </cell>
          <cell r="D151">
            <v>4211.2</v>
          </cell>
          <cell r="E151">
            <v>4269.8</v>
          </cell>
          <cell r="F151">
            <v>4257.4099722991596</v>
          </cell>
          <cell r="G151">
            <v>361</v>
          </cell>
          <cell r="H151">
            <v>79</v>
          </cell>
          <cell r="I151">
            <v>1536925</v>
          </cell>
          <cell r="J151">
            <v>238</v>
          </cell>
          <cell r="K151">
            <v>65.930000000000007</v>
          </cell>
          <cell r="L151">
            <v>63.8</v>
          </cell>
          <cell r="M151">
            <v>58.6</v>
          </cell>
        </row>
        <row r="152">
          <cell r="A152">
            <v>42998</v>
          </cell>
          <cell r="B152">
            <v>4175</v>
          </cell>
          <cell r="C152">
            <v>4244.95</v>
          </cell>
          <cell r="D152">
            <v>4153.8999999999996</v>
          </cell>
          <cell r="E152">
            <v>4237.5</v>
          </cell>
          <cell r="F152">
            <v>4211.95522388059</v>
          </cell>
          <cell r="G152">
            <v>268</v>
          </cell>
          <cell r="H152">
            <v>113</v>
          </cell>
          <cell r="I152">
            <v>1128804</v>
          </cell>
          <cell r="J152">
            <v>136</v>
          </cell>
          <cell r="K152">
            <v>50.75</v>
          </cell>
          <cell r="L152">
            <v>91.05</v>
          </cell>
          <cell r="M152">
            <v>62.5</v>
          </cell>
        </row>
        <row r="153">
          <cell r="A153">
            <v>42997</v>
          </cell>
          <cell r="B153">
            <v>4103.5</v>
          </cell>
          <cell r="C153">
            <v>4178</v>
          </cell>
          <cell r="D153">
            <v>4085</v>
          </cell>
          <cell r="E153">
            <v>4171.3999999999996</v>
          </cell>
          <cell r="F153">
            <v>4126.2964285714197</v>
          </cell>
          <cell r="G153">
            <v>280</v>
          </cell>
          <cell r="H153">
            <v>126</v>
          </cell>
          <cell r="I153">
            <v>1155363</v>
          </cell>
          <cell r="J153">
            <v>149</v>
          </cell>
          <cell r="K153">
            <v>53.21</v>
          </cell>
          <cell r="L153">
            <v>93</v>
          </cell>
          <cell r="M153">
            <v>67.900000000000006</v>
          </cell>
        </row>
        <row r="154">
          <cell r="A154">
            <v>42996</v>
          </cell>
          <cell r="B154">
            <v>4174.05</v>
          </cell>
          <cell r="C154">
            <v>4174.1499999999996</v>
          </cell>
          <cell r="D154">
            <v>4035</v>
          </cell>
          <cell r="E154">
            <v>4070.65</v>
          </cell>
          <cell r="F154">
            <v>4067.7135777998001</v>
          </cell>
          <cell r="G154">
            <v>1009</v>
          </cell>
          <cell r="H154">
            <v>276</v>
          </cell>
          <cell r="I154">
            <v>4104323</v>
          </cell>
          <cell r="J154">
            <v>625</v>
          </cell>
          <cell r="K154">
            <v>61.94</v>
          </cell>
          <cell r="L154">
            <v>139.15</v>
          </cell>
          <cell r="M154">
            <v>-103.4</v>
          </cell>
        </row>
        <row r="155">
          <cell r="A155">
            <v>42993</v>
          </cell>
          <cell r="B155">
            <v>4100</v>
          </cell>
          <cell r="C155">
            <v>4159.3999999999996</v>
          </cell>
          <cell r="D155">
            <v>4100</v>
          </cell>
          <cell r="E155">
            <v>4135.8</v>
          </cell>
          <cell r="F155">
            <v>4135.75396825396</v>
          </cell>
          <cell r="G155">
            <v>126</v>
          </cell>
          <cell r="H155">
            <v>59</v>
          </cell>
          <cell r="I155">
            <v>521105</v>
          </cell>
          <cell r="J155">
            <v>82</v>
          </cell>
          <cell r="K155">
            <v>65.08</v>
          </cell>
          <cell r="L155">
            <v>59.4</v>
          </cell>
          <cell r="M155">
            <v>35.799999999999997</v>
          </cell>
        </row>
        <row r="156">
          <cell r="A156">
            <v>42992</v>
          </cell>
          <cell r="B156">
            <v>4101</v>
          </cell>
          <cell r="C156">
            <v>4132.2</v>
          </cell>
          <cell r="D156">
            <v>4099</v>
          </cell>
          <cell r="E156">
            <v>4109.6000000000004</v>
          </cell>
          <cell r="F156">
            <v>4109.0541871921096</v>
          </cell>
          <cell r="G156">
            <v>406</v>
          </cell>
          <cell r="H156">
            <v>75</v>
          </cell>
          <cell r="I156">
            <v>1668276</v>
          </cell>
          <cell r="J156">
            <v>273</v>
          </cell>
          <cell r="K156">
            <v>67.239999999999995</v>
          </cell>
          <cell r="L156">
            <v>33.200000000000003</v>
          </cell>
          <cell r="M156">
            <v>8.6</v>
          </cell>
        </row>
        <row r="157">
          <cell r="A157">
            <v>42991</v>
          </cell>
          <cell r="B157">
            <v>4176.6000000000004</v>
          </cell>
          <cell r="C157">
            <v>4202.5</v>
          </cell>
          <cell r="D157">
            <v>4100</v>
          </cell>
          <cell r="E157">
            <v>4116.6000000000004</v>
          </cell>
          <cell r="F157">
            <v>4122.3499377334902</v>
          </cell>
          <cell r="G157">
            <v>803</v>
          </cell>
          <cell r="H157">
            <v>233</v>
          </cell>
          <cell r="I157">
            <v>3310247</v>
          </cell>
          <cell r="J157">
            <v>433</v>
          </cell>
          <cell r="K157">
            <v>53.92</v>
          </cell>
          <cell r="L157">
            <v>102.5</v>
          </cell>
          <cell r="M157">
            <v>-60</v>
          </cell>
        </row>
        <row r="158">
          <cell r="A158">
            <v>42990</v>
          </cell>
          <cell r="B158">
            <v>4165.1499999999996</v>
          </cell>
          <cell r="C158">
            <v>4199.45</v>
          </cell>
          <cell r="D158">
            <v>4120</v>
          </cell>
          <cell r="E158">
            <v>4190.25</v>
          </cell>
          <cell r="F158">
            <v>4151.0057803468198</v>
          </cell>
          <cell r="G158">
            <v>173</v>
          </cell>
          <cell r="H158">
            <v>58</v>
          </cell>
          <cell r="I158">
            <v>718124</v>
          </cell>
          <cell r="J158">
            <v>93</v>
          </cell>
          <cell r="K158">
            <v>53.76</v>
          </cell>
          <cell r="L158">
            <v>79.45</v>
          </cell>
          <cell r="M158">
            <v>25.1</v>
          </cell>
        </row>
        <row r="159">
          <cell r="A159">
            <v>42989</v>
          </cell>
          <cell r="B159">
            <v>4171.45</v>
          </cell>
          <cell r="C159">
            <v>4177.3999999999996</v>
          </cell>
          <cell r="D159">
            <v>4150</v>
          </cell>
          <cell r="E159">
            <v>4152.6499999999996</v>
          </cell>
          <cell r="F159">
            <v>4152.7436102236397</v>
          </cell>
          <cell r="G159">
            <v>1252</v>
          </cell>
          <cell r="H159">
            <v>94</v>
          </cell>
          <cell r="I159">
            <v>5199235</v>
          </cell>
          <cell r="J159">
            <v>1082</v>
          </cell>
          <cell r="K159">
            <v>86.42</v>
          </cell>
          <cell r="L159">
            <v>27.4</v>
          </cell>
          <cell r="M159">
            <v>-18.8</v>
          </cell>
        </row>
        <row r="160">
          <cell r="A160">
            <v>42986</v>
          </cell>
          <cell r="B160">
            <v>4219</v>
          </cell>
          <cell r="C160">
            <v>4223.95</v>
          </cell>
          <cell r="D160">
            <v>4178.3</v>
          </cell>
          <cell r="E160">
            <v>4198.3</v>
          </cell>
          <cell r="F160">
            <v>4200.0862068965498</v>
          </cell>
          <cell r="G160">
            <v>58</v>
          </cell>
          <cell r="H160">
            <v>29</v>
          </cell>
          <cell r="I160">
            <v>243605</v>
          </cell>
          <cell r="J160">
            <v>31</v>
          </cell>
          <cell r="K160">
            <v>53.45</v>
          </cell>
          <cell r="L160">
            <v>45.65</v>
          </cell>
          <cell r="M160">
            <v>-20.7</v>
          </cell>
        </row>
        <row r="161">
          <cell r="A161">
            <v>42985</v>
          </cell>
          <cell r="B161">
            <v>4200</v>
          </cell>
          <cell r="C161">
            <v>4263.8500000000004</v>
          </cell>
          <cell r="D161">
            <v>4180</v>
          </cell>
          <cell r="E161">
            <v>4232.8500000000004</v>
          </cell>
          <cell r="F161">
            <v>4215.8635734072004</v>
          </cell>
          <cell r="G161">
            <v>1444</v>
          </cell>
          <cell r="H161">
            <v>93</v>
          </cell>
          <cell r="I161">
            <v>6087707</v>
          </cell>
          <cell r="J161">
            <v>1391</v>
          </cell>
          <cell r="K161">
            <v>96.33</v>
          </cell>
          <cell r="L161">
            <v>83.85</v>
          </cell>
          <cell r="M161">
            <v>32.85</v>
          </cell>
        </row>
        <row r="162">
          <cell r="A162">
            <v>42984</v>
          </cell>
          <cell r="B162">
            <v>4208.2</v>
          </cell>
          <cell r="C162">
            <v>4219.75</v>
          </cell>
          <cell r="D162">
            <v>4189.95</v>
          </cell>
          <cell r="E162">
            <v>4197.6000000000004</v>
          </cell>
          <cell r="F162">
            <v>4205.0754716981101</v>
          </cell>
          <cell r="G162">
            <v>159</v>
          </cell>
          <cell r="H162">
            <v>52</v>
          </cell>
          <cell r="I162">
            <v>668607</v>
          </cell>
          <cell r="J162">
            <v>82</v>
          </cell>
          <cell r="K162">
            <v>51.57</v>
          </cell>
          <cell r="L162">
            <v>29.8</v>
          </cell>
          <cell r="M162">
            <v>-10.6</v>
          </cell>
        </row>
        <row r="163">
          <cell r="A163">
            <v>42983</v>
          </cell>
          <cell r="B163">
            <v>4217.3999999999996</v>
          </cell>
          <cell r="C163">
            <v>4280</v>
          </cell>
          <cell r="D163">
            <v>4217.3500000000004</v>
          </cell>
          <cell r="E163">
            <v>4259.75</v>
          </cell>
          <cell r="F163">
            <v>4248.0674157303301</v>
          </cell>
          <cell r="G163">
            <v>89</v>
          </cell>
          <cell r="H163">
            <v>41</v>
          </cell>
          <cell r="I163">
            <v>378078</v>
          </cell>
          <cell r="J163">
            <v>40</v>
          </cell>
          <cell r="K163">
            <v>44.94</v>
          </cell>
          <cell r="L163">
            <v>62.65</v>
          </cell>
          <cell r="M163">
            <v>42.35</v>
          </cell>
        </row>
        <row r="164">
          <cell r="A164">
            <v>42982</v>
          </cell>
          <cell r="B164">
            <v>4170.75</v>
          </cell>
          <cell r="C164">
            <v>4234</v>
          </cell>
          <cell r="D164">
            <v>4167</v>
          </cell>
          <cell r="E164">
            <v>4205.6000000000004</v>
          </cell>
          <cell r="F164">
            <v>4189.19621749408</v>
          </cell>
          <cell r="G164">
            <v>423</v>
          </cell>
          <cell r="H164">
            <v>145</v>
          </cell>
          <cell r="I164">
            <v>1772030</v>
          </cell>
          <cell r="J164">
            <v>257</v>
          </cell>
          <cell r="K164">
            <v>60.76</v>
          </cell>
          <cell r="L164">
            <v>67</v>
          </cell>
          <cell r="M164">
            <v>34.85</v>
          </cell>
        </row>
        <row r="165">
          <cell r="A165">
            <v>42979</v>
          </cell>
          <cell r="B165">
            <v>4208.05</v>
          </cell>
          <cell r="C165">
            <v>4208.05</v>
          </cell>
          <cell r="D165">
            <v>4165.3999999999996</v>
          </cell>
          <cell r="E165">
            <v>4171.1000000000004</v>
          </cell>
          <cell r="F165">
            <v>4179.8814814814796</v>
          </cell>
          <cell r="G165">
            <v>135</v>
          </cell>
          <cell r="H165">
            <v>52</v>
          </cell>
          <cell r="I165">
            <v>564284</v>
          </cell>
          <cell r="J165">
            <v>95</v>
          </cell>
          <cell r="K165">
            <v>70.37</v>
          </cell>
          <cell r="L165">
            <v>42.65</v>
          </cell>
          <cell r="M165">
            <v>-36.950000000000003</v>
          </cell>
        </row>
        <row r="166">
          <cell r="A166">
            <v>42978</v>
          </cell>
          <cell r="B166">
            <v>4250</v>
          </cell>
          <cell r="C166">
            <v>4274.95</v>
          </cell>
          <cell r="D166">
            <v>4151</v>
          </cell>
          <cell r="E166">
            <v>4168.75</v>
          </cell>
          <cell r="F166">
            <v>4170.0611702127599</v>
          </cell>
          <cell r="G166">
            <v>752</v>
          </cell>
          <cell r="H166">
            <v>148</v>
          </cell>
          <cell r="I166">
            <v>3135886</v>
          </cell>
          <cell r="L166">
            <v>123.95</v>
          </cell>
          <cell r="M166">
            <v>-81.25</v>
          </cell>
        </row>
        <row r="167">
          <cell r="A167">
            <v>42977</v>
          </cell>
          <cell r="B167">
            <v>4252</v>
          </cell>
          <cell r="C167">
            <v>4274.3500000000004</v>
          </cell>
          <cell r="D167">
            <v>4230.05</v>
          </cell>
          <cell r="E167">
            <v>4249.6499999999996</v>
          </cell>
          <cell r="F167">
            <v>4248.7375000000002</v>
          </cell>
          <cell r="G167">
            <v>80</v>
          </cell>
          <cell r="H167">
            <v>31</v>
          </cell>
          <cell r="I167">
            <v>339899</v>
          </cell>
          <cell r="J167">
            <v>39</v>
          </cell>
          <cell r="K167">
            <v>48.75</v>
          </cell>
          <cell r="L167">
            <v>44.3</v>
          </cell>
          <cell r="M167">
            <v>-2.35</v>
          </cell>
        </row>
        <row r="168">
          <cell r="A168">
            <v>42976</v>
          </cell>
          <cell r="B168">
            <v>4266.55</v>
          </cell>
          <cell r="C168">
            <v>4294.3999999999996</v>
          </cell>
          <cell r="D168">
            <v>4230</v>
          </cell>
          <cell r="E168">
            <v>4248.7</v>
          </cell>
          <cell r="F168">
            <v>4243.6127946127899</v>
          </cell>
          <cell r="G168">
            <v>297</v>
          </cell>
          <cell r="H168">
            <v>63</v>
          </cell>
          <cell r="I168">
            <v>1260353</v>
          </cell>
          <cell r="J168">
            <v>188</v>
          </cell>
          <cell r="K168">
            <v>63.3</v>
          </cell>
          <cell r="L168">
            <v>64.400000000000006</v>
          </cell>
          <cell r="M168">
            <v>-17.850000000000001</v>
          </cell>
        </row>
        <row r="169">
          <cell r="A169">
            <v>42975</v>
          </cell>
          <cell r="B169">
            <v>4311.45</v>
          </cell>
          <cell r="C169">
            <v>4334.45</v>
          </cell>
          <cell r="D169">
            <v>4250</v>
          </cell>
          <cell r="E169">
            <v>4261.8999999999996</v>
          </cell>
          <cell r="F169">
            <v>4283.2881355932204</v>
          </cell>
          <cell r="G169">
            <v>118</v>
          </cell>
          <cell r="H169">
            <v>51</v>
          </cell>
          <cell r="I169">
            <v>505428</v>
          </cell>
          <cell r="J169">
            <v>57</v>
          </cell>
          <cell r="K169">
            <v>48.31</v>
          </cell>
          <cell r="L169">
            <v>84.45</v>
          </cell>
          <cell r="M169">
            <v>-49.55</v>
          </cell>
        </row>
        <row r="170">
          <cell r="A170">
            <v>42971</v>
          </cell>
          <cell r="B170">
            <v>4260.05</v>
          </cell>
          <cell r="C170">
            <v>4330</v>
          </cell>
          <cell r="D170">
            <v>4260.05</v>
          </cell>
          <cell r="E170">
            <v>4301.25</v>
          </cell>
          <cell r="F170">
            <v>4297.5502183406097</v>
          </cell>
          <cell r="G170">
            <v>687</v>
          </cell>
          <cell r="H170">
            <v>115</v>
          </cell>
          <cell r="I170">
            <v>2952417</v>
          </cell>
          <cell r="J170">
            <v>485</v>
          </cell>
          <cell r="K170">
            <v>70.599999999999994</v>
          </cell>
          <cell r="L170">
            <v>69.95</v>
          </cell>
          <cell r="M170">
            <v>41.2</v>
          </cell>
        </row>
        <row r="171">
          <cell r="A171">
            <v>42970</v>
          </cell>
          <cell r="B171">
            <v>4280</v>
          </cell>
          <cell r="C171">
            <v>4300</v>
          </cell>
          <cell r="D171">
            <v>4280</v>
          </cell>
          <cell r="E171">
            <v>4289.1499999999996</v>
          </cell>
          <cell r="F171">
            <v>4289.6666666666597</v>
          </cell>
          <cell r="G171">
            <v>48</v>
          </cell>
          <cell r="H171">
            <v>10</v>
          </cell>
          <cell r="I171">
            <v>205904</v>
          </cell>
          <cell r="J171">
            <v>44</v>
          </cell>
          <cell r="K171">
            <v>91.67</v>
          </cell>
          <cell r="L171">
            <v>20</v>
          </cell>
          <cell r="M171">
            <v>9.15</v>
          </cell>
        </row>
        <row r="172">
          <cell r="A172">
            <v>42969</v>
          </cell>
          <cell r="B172">
            <v>4275.95</v>
          </cell>
          <cell r="C172">
            <v>4310</v>
          </cell>
          <cell r="D172">
            <v>4226.55</v>
          </cell>
          <cell r="E172">
            <v>4299.8500000000004</v>
          </cell>
          <cell r="F172">
            <v>4284.8353413654604</v>
          </cell>
          <cell r="G172">
            <v>2490</v>
          </cell>
          <cell r="H172">
            <v>241</v>
          </cell>
          <cell r="I172">
            <v>10669240</v>
          </cell>
          <cell r="J172">
            <v>1733</v>
          </cell>
          <cell r="K172">
            <v>69.599999999999994</v>
          </cell>
          <cell r="L172">
            <v>83.45</v>
          </cell>
          <cell r="M172">
            <v>23.9</v>
          </cell>
        </row>
        <row r="173">
          <cell r="A173">
            <v>42968</v>
          </cell>
          <cell r="B173">
            <v>4261.6000000000004</v>
          </cell>
          <cell r="C173">
            <v>4261.6000000000004</v>
          </cell>
          <cell r="D173">
            <v>4187</v>
          </cell>
          <cell r="E173">
            <v>4210.8500000000004</v>
          </cell>
          <cell r="F173">
            <v>4234.8712446351901</v>
          </cell>
          <cell r="G173">
            <v>233</v>
          </cell>
          <cell r="H173">
            <v>66</v>
          </cell>
          <cell r="I173">
            <v>986725</v>
          </cell>
          <cell r="J173">
            <v>137</v>
          </cell>
          <cell r="K173">
            <v>58.8</v>
          </cell>
          <cell r="L173">
            <v>74.599999999999994</v>
          </cell>
          <cell r="M173">
            <v>-50.75</v>
          </cell>
        </row>
        <row r="174">
          <cell r="A174">
            <v>42965</v>
          </cell>
          <cell r="B174">
            <v>4296.8999999999996</v>
          </cell>
          <cell r="C174">
            <v>4335.1499999999996</v>
          </cell>
          <cell r="D174">
            <v>4261.6000000000004</v>
          </cell>
          <cell r="E174">
            <v>4274.6499999999996</v>
          </cell>
          <cell r="F174">
            <v>4279.8301886792397</v>
          </cell>
          <cell r="G174">
            <v>106</v>
          </cell>
          <cell r="H174">
            <v>60</v>
          </cell>
          <cell r="I174">
            <v>453662</v>
          </cell>
          <cell r="J174">
            <v>66</v>
          </cell>
          <cell r="K174">
            <v>62.26</v>
          </cell>
          <cell r="L174">
            <v>73.55</v>
          </cell>
          <cell r="M174">
            <v>-22.25</v>
          </cell>
        </row>
        <row r="175">
          <cell r="A175">
            <v>42964</v>
          </cell>
          <cell r="B175">
            <v>4300</v>
          </cell>
          <cell r="C175">
            <v>4341.25</v>
          </cell>
          <cell r="D175">
            <v>4299</v>
          </cell>
          <cell r="E175">
            <v>4310.8999999999996</v>
          </cell>
          <cell r="F175">
            <v>4317.2392776523702</v>
          </cell>
          <cell r="G175">
            <v>443</v>
          </cell>
          <cell r="H175">
            <v>55</v>
          </cell>
          <cell r="I175">
            <v>1912537</v>
          </cell>
          <cell r="J175">
            <v>413</v>
          </cell>
          <cell r="K175">
            <v>93.23</v>
          </cell>
          <cell r="L175">
            <v>42.25</v>
          </cell>
          <cell r="M175">
            <v>10.9</v>
          </cell>
        </row>
        <row r="176">
          <cell r="A176">
            <v>42963</v>
          </cell>
          <cell r="B176">
            <v>4373.3999999999996</v>
          </cell>
          <cell r="C176">
            <v>4375</v>
          </cell>
          <cell r="D176">
            <v>4315</v>
          </cell>
          <cell r="E176">
            <v>4330.1000000000004</v>
          </cell>
          <cell r="F176">
            <v>4333.6161616161598</v>
          </cell>
          <cell r="G176">
            <v>297</v>
          </cell>
          <cell r="H176">
            <v>60</v>
          </cell>
          <cell r="I176">
            <v>1287084</v>
          </cell>
          <cell r="J176">
            <v>170</v>
          </cell>
          <cell r="K176">
            <v>57.24</v>
          </cell>
          <cell r="L176">
            <v>60</v>
          </cell>
          <cell r="M176">
            <v>-43.3</v>
          </cell>
        </row>
        <row r="177">
          <cell r="A177">
            <v>42961</v>
          </cell>
          <cell r="B177">
            <v>4326.3</v>
          </cell>
          <cell r="C177">
            <v>4365.25</v>
          </cell>
          <cell r="D177">
            <v>4299.25</v>
          </cell>
          <cell r="E177">
            <v>4315.95</v>
          </cell>
          <cell r="F177">
            <v>4321.8255813953401</v>
          </cell>
          <cell r="G177">
            <v>258</v>
          </cell>
          <cell r="H177">
            <v>81</v>
          </cell>
          <cell r="I177">
            <v>1115031</v>
          </cell>
          <cell r="J177">
            <v>156</v>
          </cell>
          <cell r="K177">
            <v>60.47</v>
          </cell>
          <cell r="L177">
            <v>66</v>
          </cell>
          <cell r="M177">
            <v>-10.35</v>
          </cell>
        </row>
        <row r="178">
          <cell r="A178">
            <v>42958</v>
          </cell>
          <cell r="B178">
            <v>4399</v>
          </cell>
          <cell r="C178">
            <v>4399</v>
          </cell>
          <cell r="D178">
            <v>4321.6000000000004</v>
          </cell>
          <cell r="E178">
            <v>4326.25</v>
          </cell>
          <cell r="F178">
            <v>4340.3374233128798</v>
          </cell>
          <cell r="G178">
            <v>163</v>
          </cell>
          <cell r="H178">
            <v>74</v>
          </cell>
          <cell r="I178">
            <v>707475</v>
          </cell>
          <cell r="J178">
            <v>86</v>
          </cell>
          <cell r="K178">
            <v>52.76</v>
          </cell>
          <cell r="L178">
            <v>77.400000000000006</v>
          </cell>
          <cell r="M178">
            <v>-72.75</v>
          </cell>
        </row>
        <row r="179">
          <cell r="A179">
            <v>42957</v>
          </cell>
          <cell r="B179">
            <v>4419.3500000000004</v>
          </cell>
          <cell r="C179">
            <v>4419.3500000000004</v>
          </cell>
          <cell r="D179">
            <v>4349.8</v>
          </cell>
          <cell r="E179">
            <v>4387.5</v>
          </cell>
          <cell r="F179">
            <v>4382.4866310160396</v>
          </cell>
          <cell r="G179">
            <v>187</v>
          </cell>
          <cell r="H179">
            <v>69</v>
          </cell>
          <cell r="I179">
            <v>819525</v>
          </cell>
          <cell r="J179">
            <v>113</v>
          </cell>
          <cell r="K179">
            <v>60.43</v>
          </cell>
          <cell r="L179">
            <v>69.55</v>
          </cell>
          <cell r="M179">
            <v>-31.85</v>
          </cell>
        </row>
        <row r="180">
          <cell r="A180">
            <v>42956</v>
          </cell>
          <cell r="B180">
            <v>4302.8999999999996</v>
          </cell>
          <cell r="C180">
            <v>4450</v>
          </cell>
          <cell r="D180">
            <v>4271.3</v>
          </cell>
          <cell r="E180">
            <v>4407.3500000000004</v>
          </cell>
          <cell r="F180">
            <v>4346.0789473684199</v>
          </cell>
          <cell r="G180">
            <v>418</v>
          </cell>
          <cell r="H180">
            <v>105</v>
          </cell>
          <cell r="I180">
            <v>1816661</v>
          </cell>
          <cell r="J180">
            <v>304</v>
          </cell>
          <cell r="K180">
            <v>72.73</v>
          </cell>
          <cell r="L180">
            <v>178.7</v>
          </cell>
          <cell r="M180">
            <v>104.45</v>
          </cell>
        </row>
        <row r="181">
          <cell r="A181">
            <v>42955</v>
          </cell>
          <cell r="B181">
            <v>4453</v>
          </cell>
          <cell r="C181">
            <v>4453</v>
          </cell>
          <cell r="D181">
            <v>4298.3</v>
          </cell>
          <cell r="E181">
            <v>4375.8999999999996</v>
          </cell>
          <cell r="F181">
            <v>4344.7076167076102</v>
          </cell>
          <cell r="G181">
            <v>407</v>
          </cell>
          <cell r="H181">
            <v>154</v>
          </cell>
          <cell r="I181">
            <v>1768296</v>
          </cell>
          <cell r="J181">
            <v>26</v>
          </cell>
          <cell r="K181">
            <v>6.39</v>
          </cell>
          <cell r="L181">
            <v>154.69999999999999</v>
          </cell>
          <cell r="M181">
            <v>-77.099999999999994</v>
          </cell>
        </row>
        <row r="182">
          <cell r="A182">
            <v>42954</v>
          </cell>
          <cell r="B182">
            <v>4364.8500000000004</v>
          </cell>
          <cell r="C182">
            <v>4465</v>
          </cell>
          <cell r="D182">
            <v>4349.6000000000004</v>
          </cell>
          <cell r="E182">
            <v>4453.1000000000004</v>
          </cell>
          <cell r="F182">
            <v>4416.4423076923003</v>
          </cell>
          <cell r="G182">
            <v>52</v>
          </cell>
          <cell r="H182">
            <v>38</v>
          </cell>
          <cell r="I182">
            <v>229655</v>
          </cell>
          <cell r="J182">
            <v>35</v>
          </cell>
          <cell r="K182">
            <v>67.31</v>
          </cell>
          <cell r="L182">
            <v>115.4</v>
          </cell>
          <cell r="M182">
            <v>88.25</v>
          </cell>
        </row>
        <row r="183">
          <cell r="A183">
            <v>42951</v>
          </cell>
          <cell r="B183">
            <v>4330.3999999999996</v>
          </cell>
          <cell r="C183">
            <v>4401.5</v>
          </cell>
          <cell r="D183">
            <v>4322</v>
          </cell>
          <cell r="E183">
            <v>4387.3500000000004</v>
          </cell>
          <cell r="F183">
            <v>4351.1932773109202</v>
          </cell>
          <cell r="G183">
            <v>119</v>
          </cell>
          <cell r="H183">
            <v>67</v>
          </cell>
          <cell r="I183">
            <v>517792</v>
          </cell>
          <cell r="J183">
            <v>64</v>
          </cell>
          <cell r="K183">
            <v>53.78</v>
          </cell>
          <cell r="L183">
            <v>79.5</v>
          </cell>
          <cell r="M183">
            <v>56.95</v>
          </cell>
        </row>
        <row r="184">
          <cell r="A184">
            <v>42950</v>
          </cell>
          <cell r="B184">
            <v>4385.05</v>
          </cell>
          <cell r="C184">
            <v>4405.3999999999996</v>
          </cell>
          <cell r="D184">
            <v>4349.25</v>
          </cell>
          <cell r="E184">
            <v>4371.95</v>
          </cell>
          <cell r="F184">
            <v>4383.3737373737304</v>
          </cell>
          <cell r="G184">
            <v>198</v>
          </cell>
          <cell r="H184">
            <v>72</v>
          </cell>
          <cell r="I184">
            <v>867908</v>
          </cell>
          <cell r="J184">
            <v>140</v>
          </cell>
          <cell r="K184">
            <v>70.709999999999994</v>
          </cell>
          <cell r="L184">
            <v>56.15</v>
          </cell>
          <cell r="M184">
            <v>-13.1</v>
          </cell>
        </row>
        <row r="185">
          <cell r="A185">
            <v>42949</v>
          </cell>
          <cell r="B185">
            <v>4380</v>
          </cell>
          <cell r="C185">
            <v>4478.1499999999996</v>
          </cell>
          <cell r="D185">
            <v>4368.2</v>
          </cell>
          <cell r="E185">
            <v>4427.2</v>
          </cell>
          <cell r="F185">
            <v>4417.9184397163099</v>
          </cell>
          <cell r="G185">
            <v>282</v>
          </cell>
          <cell r="H185">
            <v>120</v>
          </cell>
          <cell r="I185">
            <v>1245853</v>
          </cell>
          <cell r="J185">
            <v>194</v>
          </cell>
          <cell r="K185">
            <v>68.790000000000006</v>
          </cell>
          <cell r="L185">
            <v>109.95</v>
          </cell>
          <cell r="M185">
            <v>47.2</v>
          </cell>
        </row>
        <row r="186">
          <cell r="A186">
            <v>42948</v>
          </cell>
          <cell r="B186">
            <v>4309.2</v>
          </cell>
          <cell r="C186">
            <v>4414.1499999999996</v>
          </cell>
          <cell r="D186">
            <v>4309.2</v>
          </cell>
          <cell r="E186">
            <v>4396.75</v>
          </cell>
          <cell r="F186">
            <v>4386.9750889679699</v>
          </cell>
          <cell r="G186">
            <v>843</v>
          </cell>
          <cell r="H186">
            <v>89</v>
          </cell>
          <cell r="I186">
            <v>3698220</v>
          </cell>
          <cell r="J186">
            <v>396</v>
          </cell>
          <cell r="K186">
            <v>46.98</v>
          </cell>
          <cell r="L186">
            <v>104.95</v>
          </cell>
          <cell r="M186">
            <v>87.55</v>
          </cell>
        </row>
        <row r="187">
          <cell r="A187">
            <v>42947</v>
          </cell>
          <cell r="B187">
            <v>4309.3999999999996</v>
          </cell>
          <cell r="C187">
            <v>4450</v>
          </cell>
          <cell r="D187">
            <v>4250</v>
          </cell>
          <cell r="E187">
            <v>4417.05</v>
          </cell>
          <cell r="F187">
            <v>4318.7655038759603</v>
          </cell>
          <cell r="G187">
            <v>516</v>
          </cell>
          <cell r="H187">
            <v>213</v>
          </cell>
          <cell r="I187">
            <v>2228483</v>
          </cell>
          <cell r="J187">
            <v>293</v>
          </cell>
          <cell r="K187">
            <v>56.78</v>
          </cell>
          <cell r="L187">
            <v>200</v>
          </cell>
          <cell r="M187">
            <v>107.65</v>
          </cell>
        </row>
        <row r="188">
          <cell r="A188">
            <v>42944</v>
          </cell>
          <cell r="B188">
            <v>4260.8</v>
          </cell>
          <cell r="C188">
            <v>4330</v>
          </cell>
          <cell r="D188">
            <v>4240</v>
          </cell>
          <cell r="E188">
            <v>4282.5</v>
          </cell>
          <cell r="F188">
            <v>4283.4301075268804</v>
          </cell>
          <cell r="G188">
            <v>744</v>
          </cell>
          <cell r="H188">
            <v>66</v>
          </cell>
          <cell r="I188">
            <v>3186872</v>
          </cell>
          <cell r="J188">
            <v>116</v>
          </cell>
          <cell r="K188">
            <v>15.59</v>
          </cell>
          <cell r="L188">
            <v>90</v>
          </cell>
          <cell r="M188">
            <v>21.7</v>
          </cell>
        </row>
        <row r="189">
          <cell r="A189">
            <v>42943</v>
          </cell>
          <cell r="B189">
            <v>4288.05</v>
          </cell>
          <cell r="C189">
            <v>4327</v>
          </cell>
          <cell r="D189">
            <v>4225</v>
          </cell>
          <cell r="E189">
            <v>4246.55</v>
          </cell>
          <cell r="F189">
            <v>4290.1173389208998</v>
          </cell>
          <cell r="G189">
            <v>1909</v>
          </cell>
          <cell r="H189">
            <v>442</v>
          </cell>
          <cell r="I189">
            <v>8189834</v>
          </cell>
          <cell r="J189">
            <v>577</v>
          </cell>
          <cell r="K189">
            <v>30.23</v>
          </cell>
          <cell r="L189">
            <v>102</v>
          </cell>
          <cell r="M189">
            <v>-41.5</v>
          </cell>
        </row>
        <row r="190">
          <cell r="A190">
            <v>42942</v>
          </cell>
          <cell r="B190">
            <v>4351.1499999999996</v>
          </cell>
          <cell r="C190">
            <v>4356.7</v>
          </cell>
          <cell r="D190">
            <v>4305.3</v>
          </cell>
          <cell r="E190">
            <v>4310.5</v>
          </cell>
          <cell r="F190">
            <v>4317.0145985401396</v>
          </cell>
          <cell r="G190">
            <v>137</v>
          </cell>
          <cell r="H190">
            <v>83</v>
          </cell>
          <cell r="I190">
            <v>591431</v>
          </cell>
          <cell r="J190">
            <v>93</v>
          </cell>
          <cell r="K190">
            <v>67.88</v>
          </cell>
          <cell r="L190">
            <v>51.4</v>
          </cell>
          <cell r="M190">
            <v>-40.65</v>
          </cell>
        </row>
        <row r="191">
          <cell r="A191">
            <v>42941</v>
          </cell>
          <cell r="B191">
            <v>4494.45</v>
          </cell>
          <cell r="C191">
            <v>4494.5</v>
          </cell>
          <cell r="D191">
            <v>4355</v>
          </cell>
          <cell r="E191">
            <v>4375.45</v>
          </cell>
          <cell r="F191">
            <v>4408.80303030303</v>
          </cell>
          <cell r="G191">
            <v>198</v>
          </cell>
          <cell r="H191">
            <v>112</v>
          </cell>
          <cell r="I191">
            <v>872943</v>
          </cell>
          <cell r="J191">
            <v>113</v>
          </cell>
          <cell r="K191">
            <v>57.07</v>
          </cell>
          <cell r="L191">
            <v>139.5</v>
          </cell>
          <cell r="M191">
            <v>-119</v>
          </cell>
        </row>
        <row r="192">
          <cell r="A192">
            <v>42940</v>
          </cell>
          <cell r="B192">
            <v>4516</v>
          </cell>
          <cell r="C192">
            <v>4533.8</v>
          </cell>
          <cell r="D192">
            <v>4502.5</v>
          </cell>
          <cell r="E192">
            <v>4508.6000000000004</v>
          </cell>
          <cell r="F192">
            <v>4518.3063583815001</v>
          </cell>
          <cell r="G192">
            <v>346</v>
          </cell>
          <cell r="H192">
            <v>86</v>
          </cell>
          <cell r="I192">
            <v>1563334</v>
          </cell>
          <cell r="J192">
            <v>216</v>
          </cell>
          <cell r="K192">
            <v>62.43</v>
          </cell>
          <cell r="L192">
            <v>31.3</v>
          </cell>
          <cell r="M192">
            <v>-7.4</v>
          </cell>
        </row>
        <row r="193">
          <cell r="A193">
            <v>42937</v>
          </cell>
          <cell r="B193">
            <v>4539.95</v>
          </cell>
          <cell r="C193">
            <v>4562.25</v>
          </cell>
          <cell r="D193">
            <v>4484.8500000000004</v>
          </cell>
          <cell r="E193">
            <v>4516.55</v>
          </cell>
          <cell r="F193">
            <v>4525.20879120879</v>
          </cell>
          <cell r="G193">
            <v>91</v>
          </cell>
          <cell r="H193">
            <v>45</v>
          </cell>
          <cell r="I193">
            <v>411794</v>
          </cell>
          <cell r="J193">
            <v>51</v>
          </cell>
          <cell r="K193">
            <v>56.04</v>
          </cell>
          <cell r="L193">
            <v>77.400000000000006</v>
          </cell>
          <cell r="M193">
            <v>-23.4</v>
          </cell>
        </row>
        <row r="194">
          <cell r="A194">
            <v>42936</v>
          </cell>
          <cell r="B194">
            <v>4542.7</v>
          </cell>
          <cell r="C194">
            <v>4562.95</v>
          </cell>
          <cell r="D194">
            <v>4483.5</v>
          </cell>
          <cell r="E194">
            <v>4525.8</v>
          </cell>
          <cell r="F194">
            <v>4513.57</v>
          </cell>
          <cell r="G194">
            <v>1300</v>
          </cell>
          <cell r="H194">
            <v>142</v>
          </cell>
          <cell r="I194">
            <v>5867641</v>
          </cell>
          <cell r="J194">
            <v>1029</v>
          </cell>
          <cell r="K194">
            <v>79.150000000000006</v>
          </cell>
          <cell r="L194">
            <v>79.45</v>
          </cell>
          <cell r="M194">
            <v>-16.899999999999999</v>
          </cell>
        </row>
        <row r="195">
          <cell r="A195">
            <v>42935</v>
          </cell>
          <cell r="B195">
            <v>4500</v>
          </cell>
          <cell r="C195">
            <v>4519.95</v>
          </cell>
          <cell r="D195">
            <v>4483.5</v>
          </cell>
          <cell r="E195">
            <v>4507.1000000000004</v>
          </cell>
          <cell r="F195">
            <v>4501.7792207792199</v>
          </cell>
          <cell r="G195">
            <v>77</v>
          </cell>
          <cell r="H195">
            <v>29</v>
          </cell>
          <cell r="I195">
            <v>346637</v>
          </cell>
          <cell r="J195">
            <v>35</v>
          </cell>
          <cell r="K195">
            <v>45.45</v>
          </cell>
          <cell r="L195">
            <v>36.450000000000003</v>
          </cell>
          <cell r="M195">
            <v>7.1</v>
          </cell>
        </row>
        <row r="196">
          <cell r="A196">
            <v>42934</v>
          </cell>
          <cell r="B196">
            <v>4541.3</v>
          </cell>
          <cell r="C196">
            <v>4557.05</v>
          </cell>
          <cell r="D196">
            <v>4462</v>
          </cell>
          <cell r="E196">
            <v>4472</v>
          </cell>
          <cell r="F196">
            <v>4499.75</v>
          </cell>
          <cell r="G196">
            <v>112</v>
          </cell>
          <cell r="H196">
            <v>43</v>
          </cell>
          <cell r="I196">
            <v>503972</v>
          </cell>
          <cell r="J196">
            <v>79</v>
          </cell>
          <cell r="K196">
            <v>70.540000000000006</v>
          </cell>
          <cell r="L196">
            <v>95.05</v>
          </cell>
          <cell r="M196">
            <v>-69.3</v>
          </cell>
        </row>
        <row r="197">
          <cell r="A197">
            <v>42933</v>
          </cell>
          <cell r="B197">
            <v>4550</v>
          </cell>
          <cell r="C197">
            <v>4615</v>
          </cell>
          <cell r="D197">
            <v>4500</v>
          </cell>
          <cell r="E197">
            <v>4502</v>
          </cell>
          <cell r="F197">
            <v>4533.0679347825999</v>
          </cell>
          <cell r="G197">
            <v>368</v>
          </cell>
          <cell r="H197">
            <v>143</v>
          </cell>
          <cell r="I197">
            <v>1668169</v>
          </cell>
          <cell r="J197">
            <v>200</v>
          </cell>
          <cell r="K197">
            <v>54.35</v>
          </cell>
          <cell r="L197">
            <v>115</v>
          </cell>
          <cell r="M197">
            <v>-48</v>
          </cell>
        </row>
        <row r="198">
          <cell r="A198">
            <v>42930</v>
          </cell>
          <cell r="B198">
            <v>4440</v>
          </cell>
          <cell r="C198">
            <v>4545</v>
          </cell>
          <cell r="D198">
            <v>4422</v>
          </cell>
          <cell r="E198">
            <v>4529.6000000000004</v>
          </cell>
          <cell r="F198">
            <v>4509.36658932714</v>
          </cell>
          <cell r="G198">
            <v>431</v>
          </cell>
          <cell r="H198">
            <v>221</v>
          </cell>
          <cell r="I198">
            <v>1943537</v>
          </cell>
          <cell r="J198">
            <v>301</v>
          </cell>
          <cell r="K198">
            <v>69.84</v>
          </cell>
          <cell r="L198">
            <v>123</v>
          </cell>
          <cell r="M198">
            <v>89.6</v>
          </cell>
        </row>
        <row r="199">
          <cell r="A199">
            <v>42929</v>
          </cell>
          <cell r="B199">
            <v>4360</v>
          </cell>
          <cell r="C199">
            <v>4405</v>
          </cell>
          <cell r="D199">
            <v>4350</v>
          </cell>
          <cell r="E199">
            <v>4401.2</v>
          </cell>
          <cell r="F199">
            <v>4387.4371257485</v>
          </cell>
          <cell r="G199">
            <v>334</v>
          </cell>
          <cell r="H199">
            <v>53</v>
          </cell>
          <cell r="I199">
            <v>1465404</v>
          </cell>
          <cell r="J199">
            <v>329</v>
          </cell>
          <cell r="K199">
            <v>98.5</v>
          </cell>
          <cell r="L199">
            <v>55</v>
          </cell>
          <cell r="M199">
            <v>41.2</v>
          </cell>
        </row>
        <row r="200">
          <cell r="A200">
            <v>42928</v>
          </cell>
          <cell r="B200">
            <v>4344</v>
          </cell>
          <cell r="C200">
            <v>4368</v>
          </cell>
          <cell r="D200">
            <v>4270</v>
          </cell>
          <cell r="E200">
            <v>4361.3500000000004</v>
          </cell>
          <cell r="F200">
            <v>4332.20567375886</v>
          </cell>
          <cell r="G200">
            <v>141</v>
          </cell>
          <cell r="H200">
            <v>44</v>
          </cell>
          <cell r="I200">
            <v>610841</v>
          </cell>
          <cell r="J200">
            <v>98</v>
          </cell>
          <cell r="K200">
            <v>69.5</v>
          </cell>
          <cell r="L200">
            <v>98</v>
          </cell>
          <cell r="M200">
            <v>17.350000000000001</v>
          </cell>
        </row>
        <row r="201">
          <cell r="A201">
            <v>42927</v>
          </cell>
          <cell r="B201">
            <v>4290.05</v>
          </cell>
          <cell r="C201">
            <v>4344.8500000000004</v>
          </cell>
          <cell r="D201">
            <v>4280</v>
          </cell>
          <cell r="E201">
            <v>4310.1000000000004</v>
          </cell>
          <cell r="F201">
            <v>4328.0246478873196</v>
          </cell>
          <cell r="G201">
            <v>568</v>
          </cell>
          <cell r="H201">
            <v>58</v>
          </cell>
          <cell r="I201">
            <v>2458318</v>
          </cell>
          <cell r="J201">
            <v>29</v>
          </cell>
          <cell r="K201">
            <v>5.1100000000000003</v>
          </cell>
          <cell r="L201">
            <v>64.849999999999994</v>
          </cell>
          <cell r="M201">
            <v>20.05</v>
          </cell>
        </row>
        <row r="202">
          <cell r="A202">
            <v>42926</v>
          </cell>
          <cell r="B202">
            <v>4226</v>
          </cell>
          <cell r="C202">
            <v>4351</v>
          </cell>
          <cell r="D202">
            <v>4170</v>
          </cell>
          <cell r="E202">
            <v>4350.45</v>
          </cell>
          <cell r="F202">
            <v>4273.4431216931198</v>
          </cell>
          <cell r="G202">
            <v>756</v>
          </cell>
          <cell r="H202">
            <v>115</v>
          </cell>
          <cell r="I202">
            <v>3230723</v>
          </cell>
          <cell r="J202">
            <v>637</v>
          </cell>
          <cell r="K202">
            <v>84.26</v>
          </cell>
          <cell r="L202">
            <v>181</v>
          </cell>
          <cell r="M202">
            <v>124.45</v>
          </cell>
        </row>
        <row r="203">
          <cell r="A203">
            <v>42923</v>
          </cell>
          <cell r="B203">
            <v>4270</v>
          </cell>
          <cell r="C203">
            <v>4310</v>
          </cell>
          <cell r="D203">
            <v>4270</v>
          </cell>
          <cell r="E203">
            <v>4286.3500000000004</v>
          </cell>
          <cell r="F203">
            <v>4291.8816568047296</v>
          </cell>
          <cell r="G203">
            <v>169</v>
          </cell>
          <cell r="H203">
            <v>67</v>
          </cell>
          <cell r="I203">
            <v>725328</v>
          </cell>
          <cell r="J203">
            <v>91</v>
          </cell>
          <cell r="K203">
            <v>53.85</v>
          </cell>
          <cell r="L203">
            <v>40</v>
          </cell>
          <cell r="M203">
            <v>16.350000000000001</v>
          </cell>
        </row>
        <row r="204">
          <cell r="A204">
            <v>42922</v>
          </cell>
          <cell r="B204">
            <v>4250</v>
          </cell>
          <cell r="C204">
            <v>4310</v>
          </cell>
          <cell r="D204">
            <v>4239.7</v>
          </cell>
          <cell r="E204">
            <v>4278.1499999999996</v>
          </cell>
          <cell r="F204">
            <v>4266.6621621621598</v>
          </cell>
          <cell r="G204">
            <v>74</v>
          </cell>
          <cell r="H204">
            <v>37</v>
          </cell>
          <cell r="I204">
            <v>315733</v>
          </cell>
          <cell r="J204">
            <v>55</v>
          </cell>
          <cell r="K204">
            <v>74.319999999999993</v>
          </cell>
          <cell r="L204">
            <v>70.3</v>
          </cell>
          <cell r="M204">
            <v>28.15</v>
          </cell>
        </row>
        <row r="205">
          <cell r="A205">
            <v>42921</v>
          </cell>
          <cell r="B205">
            <v>4215</v>
          </cell>
          <cell r="C205">
            <v>4250</v>
          </cell>
          <cell r="D205">
            <v>4206.25</v>
          </cell>
          <cell r="E205">
            <v>4226.25</v>
          </cell>
          <cell r="F205">
            <v>4232.1279999999997</v>
          </cell>
          <cell r="G205">
            <v>125</v>
          </cell>
          <cell r="H205">
            <v>39</v>
          </cell>
          <cell r="I205">
            <v>529016</v>
          </cell>
          <cell r="J205">
            <v>86</v>
          </cell>
          <cell r="K205">
            <v>68.8</v>
          </cell>
          <cell r="L205">
            <v>43.75</v>
          </cell>
          <cell r="M205">
            <v>11.25</v>
          </cell>
        </row>
        <row r="206">
          <cell r="A206">
            <v>42920</v>
          </cell>
          <cell r="B206">
            <v>4212.05</v>
          </cell>
          <cell r="C206">
            <v>4245.5</v>
          </cell>
          <cell r="D206">
            <v>4212</v>
          </cell>
          <cell r="E206">
            <v>4232.7</v>
          </cell>
          <cell r="F206">
            <v>4230.2377622377599</v>
          </cell>
          <cell r="G206">
            <v>143</v>
          </cell>
          <cell r="H206">
            <v>35</v>
          </cell>
          <cell r="I206">
            <v>604924</v>
          </cell>
          <cell r="J206">
            <v>118</v>
          </cell>
          <cell r="K206">
            <v>82.52</v>
          </cell>
          <cell r="L206">
            <v>33.5</v>
          </cell>
          <cell r="M206">
            <v>20.65</v>
          </cell>
        </row>
        <row r="207">
          <cell r="A207">
            <v>42919</v>
          </cell>
          <cell r="B207">
            <v>4250</v>
          </cell>
          <cell r="C207">
            <v>4264.6499999999996</v>
          </cell>
          <cell r="D207">
            <v>4197.05</v>
          </cell>
          <cell r="E207">
            <v>4209.3999999999996</v>
          </cell>
          <cell r="F207">
            <v>4221.8262548262501</v>
          </cell>
          <cell r="G207">
            <v>259</v>
          </cell>
          <cell r="H207">
            <v>83</v>
          </cell>
          <cell r="I207">
            <v>1093453</v>
          </cell>
          <cell r="J207">
            <v>153</v>
          </cell>
          <cell r="K207">
            <v>59.07</v>
          </cell>
          <cell r="L207">
            <v>67.599999999999994</v>
          </cell>
          <cell r="M207">
            <v>-40.6</v>
          </cell>
        </row>
        <row r="208">
          <cell r="A208">
            <v>42916</v>
          </cell>
          <cell r="B208">
            <v>4240.25</v>
          </cell>
          <cell r="C208">
            <v>4240.25</v>
          </cell>
          <cell r="D208">
            <v>4200</v>
          </cell>
          <cell r="E208">
            <v>4209.7</v>
          </cell>
          <cell r="F208">
            <v>4214.3543307086602</v>
          </cell>
          <cell r="G208">
            <v>508</v>
          </cell>
          <cell r="H208">
            <v>108</v>
          </cell>
          <cell r="I208">
            <v>2140892</v>
          </cell>
          <cell r="J208">
            <v>350</v>
          </cell>
          <cell r="K208">
            <v>68.900000000000006</v>
          </cell>
          <cell r="L208">
            <v>40.25</v>
          </cell>
          <cell r="M208">
            <v>-30.55</v>
          </cell>
        </row>
        <row r="209">
          <cell r="A209">
            <v>42915</v>
          </cell>
          <cell r="B209">
            <v>4249.95</v>
          </cell>
          <cell r="C209">
            <v>4250</v>
          </cell>
          <cell r="D209">
            <v>4200.1000000000004</v>
          </cell>
          <cell r="E209">
            <v>4222.8500000000004</v>
          </cell>
          <cell r="F209">
            <v>4231.50819672131</v>
          </cell>
          <cell r="G209">
            <v>122</v>
          </cell>
          <cell r="H209">
            <v>52</v>
          </cell>
          <cell r="I209">
            <v>516244</v>
          </cell>
          <cell r="J209">
            <v>90</v>
          </cell>
          <cell r="K209">
            <v>73.77</v>
          </cell>
          <cell r="L209">
            <v>49.9</v>
          </cell>
          <cell r="M209">
            <v>-27.1</v>
          </cell>
        </row>
        <row r="210">
          <cell r="A210">
            <v>42914</v>
          </cell>
          <cell r="B210">
            <v>4233.8999999999996</v>
          </cell>
          <cell r="C210">
            <v>4258.55</v>
          </cell>
          <cell r="D210">
            <v>4215</v>
          </cell>
          <cell r="E210">
            <v>4217.95</v>
          </cell>
          <cell r="F210">
            <v>4222.36574074074</v>
          </cell>
          <cell r="G210">
            <v>216</v>
          </cell>
          <cell r="H210">
            <v>59</v>
          </cell>
          <cell r="I210">
            <v>912031</v>
          </cell>
          <cell r="J210">
            <v>154</v>
          </cell>
          <cell r="K210">
            <v>71.3</v>
          </cell>
          <cell r="L210">
            <v>43.55</v>
          </cell>
          <cell r="M210">
            <v>-15.95</v>
          </cell>
        </row>
        <row r="211">
          <cell r="A211">
            <v>42913</v>
          </cell>
          <cell r="B211">
            <v>4260.05</v>
          </cell>
          <cell r="C211">
            <v>4274</v>
          </cell>
          <cell r="D211">
            <v>4225</v>
          </cell>
          <cell r="E211">
            <v>4238.95</v>
          </cell>
          <cell r="F211">
            <v>4249.3700495049497</v>
          </cell>
          <cell r="G211">
            <v>808</v>
          </cell>
          <cell r="H211">
            <v>82</v>
          </cell>
          <cell r="I211">
            <v>3433491</v>
          </cell>
          <cell r="J211">
            <v>104</v>
          </cell>
          <cell r="K211">
            <v>12.87</v>
          </cell>
          <cell r="L211">
            <v>49</v>
          </cell>
          <cell r="M211">
            <v>-21.1</v>
          </cell>
        </row>
        <row r="212">
          <cell r="A212">
            <v>42909</v>
          </cell>
          <cell r="B212">
            <v>4389</v>
          </cell>
          <cell r="C212">
            <v>4389</v>
          </cell>
          <cell r="D212">
            <v>4290</v>
          </cell>
          <cell r="E212">
            <v>4316.05</v>
          </cell>
          <cell r="F212">
            <v>4324.0696517412898</v>
          </cell>
          <cell r="G212">
            <v>201</v>
          </cell>
          <cell r="H212">
            <v>87</v>
          </cell>
          <cell r="I212">
            <v>869138</v>
          </cell>
          <cell r="J212">
            <v>149</v>
          </cell>
          <cell r="K212">
            <v>74.13</v>
          </cell>
          <cell r="L212">
            <v>99</v>
          </cell>
          <cell r="M212">
            <v>-72.95</v>
          </cell>
        </row>
        <row r="213">
          <cell r="A213">
            <v>42908</v>
          </cell>
          <cell r="B213">
            <v>4400</v>
          </cell>
          <cell r="C213">
            <v>4426.2</v>
          </cell>
          <cell r="D213">
            <v>4336.7</v>
          </cell>
          <cell r="E213">
            <v>4342.2</v>
          </cell>
          <cell r="F213">
            <v>4409.8742690058398</v>
          </cell>
          <cell r="G213">
            <v>342</v>
          </cell>
          <cell r="H213">
            <v>113</v>
          </cell>
          <cell r="I213">
            <v>1508177</v>
          </cell>
          <cell r="J213">
            <v>254</v>
          </cell>
          <cell r="K213">
            <v>74.27</v>
          </cell>
          <cell r="L213">
            <v>89.5</v>
          </cell>
          <cell r="M213">
            <v>-57.8</v>
          </cell>
        </row>
        <row r="214">
          <cell r="A214">
            <v>42907</v>
          </cell>
          <cell r="B214">
            <v>4388.8999999999996</v>
          </cell>
          <cell r="C214">
            <v>4426.95</v>
          </cell>
          <cell r="D214">
            <v>4302.8999999999996</v>
          </cell>
          <cell r="E214">
            <v>4402.55</v>
          </cell>
          <cell r="F214">
            <v>4382.5373134328302</v>
          </cell>
          <cell r="G214">
            <v>268</v>
          </cell>
          <cell r="H214">
            <v>140</v>
          </cell>
          <cell r="I214">
            <v>1174520</v>
          </cell>
          <cell r="J214">
            <v>207</v>
          </cell>
          <cell r="K214">
            <v>77.239999999999995</v>
          </cell>
          <cell r="L214">
            <v>124.05</v>
          </cell>
          <cell r="M214">
            <v>13.65</v>
          </cell>
        </row>
        <row r="215">
          <cell r="A215">
            <v>42906</v>
          </cell>
          <cell r="B215">
            <v>4349</v>
          </cell>
          <cell r="C215">
            <v>4361</v>
          </cell>
          <cell r="D215">
            <v>4273.3999999999996</v>
          </cell>
          <cell r="E215">
            <v>4353.3</v>
          </cell>
          <cell r="F215">
            <v>4330.53</v>
          </cell>
          <cell r="G215">
            <v>400</v>
          </cell>
          <cell r="H215">
            <v>136</v>
          </cell>
          <cell r="I215">
            <v>1732212</v>
          </cell>
          <cell r="J215">
            <v>283</v>
          </cell>
          <cell r="K215">
            <v>70.75</v>
          </cell>
          <cell r="L215">
            <v>87.6</v>
          </cell>
          <cell r="M215">
            <v>4.3</v>
          </cell>
        </row>
        <row r="216">
          <cell r="A216">
            <v>42905</v>
          </cell>
          <cell r="B216">
            <v>4215.6000000000004</v>
          </cell>
          <cell r="C216">
            <v>4299.8999999999996</v>
          </cell>
          <cell r="D216">
            <v>4214</v>
          </cell>
          <cell r="E216">
            <v>4271.8500000000004</v>
          </cell>
          <cell r="F216">
            <v>4241.08201892744</v>
          </cell>
          <cell r="G216">
            <v>317</v>
          </cell>
          <cell r="H216">
            <v>99</v>
          </cell>
          <cell r="I216">
            <v>1344423</v>
          </cell>
          <cell r="J216">
            <v>265</v>
          </cell>
          <cell r="K216">
            <v>83.6</v>
          </cell>
          <cell r="L216">
            <v>85.9</v>
          </cell>
          <cell r="M216">
            <v>56.25</v>
          </cell>
        </row>
        <row r="217">
          <cell r="A217">
            <v>42902</v>
          </cell>
          <cell r="B217">
            <v>4232.1499999999996</v>
          </cell>
          <cell r="C217">
            <v>4280</v>
          </cell>
          <cell r="D217">
            <v>4209.1000000000004</v>
          </cell>
          <cell r="E217">
            <v>4215.45</v>
          </cell>
          <cell r="F217">
            <v>4255.0255474452497</v>
          </cell>
          <cell r="G217">
            <v>274</v>
          </cell>
          <cell r="H217">
            <v>74</v>
          </cell>
          <cell r="I217">
            <v>1165877</v>
          </cell>
          <cell r="J217">
            <v>195</v>
          </cell>
          <cell r="K217">
            <v>71.17</v>
          </cell>
          <cell r="L217">
            <v>70.900000000000006</v>
          </cell>
          <cell r="M217">
            <v>-16.7</v>
          </cell>
        </row>
        <row r="218">
          <cell r="A218">
            <v>42901</v>
          </cell>
          <cell r="B218">
            <v>4310</v>
          </cell>
          <cell r="C218">
            <v>4310</v>
          </cell>
          <cell r="D218">
            <v>4193.1499999999996</v>
          </cell>
          <cell r="E218">
            <v>4222.3999999999996</v>
          </cell>
          <cell r="F218">
            <v>4277.9180327868798</v>
          </cell>
          <cell r="G218">
            <v>366</v>
          </cell>
          <cell r="H218">
            <v>61</v>
          </cell>
          <cell r="I218">
            <v>1565718</v>
          </cell>
          <cell r="J218">
            <v>327</v>
          </cell>
          <cell r="K218">
            <v>89.34</v>
          </cell>
          <cell r="L218">
            <v>116.85</v>
          </cell>
          <cell r="M218">
            <v>-87.6</v>
          </cell>
        </row>
        <row r="219">
          <cell r="A219">
            <v>42900</v>
          </cell>
          <cell r="B219">
            <v>4286.1499999999996</v>
          </cell>
          <cell r="C219">
            <v>4304.8999999999996</v>
          </cell>
          <cell r="D219">
            <v>4265</v>
          </cell>
          <cell r="E219">
            <v>4283.05</v>
          </cell>
          <cell r="F219">
            <v>4281.3478260869497</v>
          </cell>
          <cell r="G219">
            <v>161</v>
          </cell>
          <cell r="H219">
            <v>85</v>
          </cell>
          <cell r="I219">
            <v>689297</v>
          </cell>
          <cell r="J219">
            <v>121</v>
          </cell>
          <cell r="K219">
            <v>75.16</v>
          </cell>
          <cell r="L219">
            <v>39.9</v>
          </cell>
          <cell r="M219">
            <v>-3.1</v>
          </cell>
        </row>
        <row r="220">
          <cell r="A220">
            <v>42899</v>
          </cell>
          <cell r="B220">
            <v>4250</v>
          </cell>
          <cell r="C220">
            <v>4305.55</v>
          </cell>
          <cell r="D220">
            <v>4250</v>
          </cell>
          <cell r="E220">
            <v>4295.05</v>
          </cell>
          <cell r="F220">
            <v>4295.07096774193</v>
          </cell>
          <cell r="G220">
            <v>155</v>
          </cell>
          <cell r="H220">
            <v>57</v>
          </cell>
          <cell r="I220">
            <v>665736</v>
          </cell>
          <cell r="J220">
            <v>123</v>
          </cell>
          <cell r="K220">
            <v>79.349999999999994</v>
          </cell>
          <cell r="L220">
            <v>55.55</v>
          </cell>
          <cell r="M220">
            <v>45.05</v>
          </cell>
        </row>
        <row r="221">
          <cell r="A221">
            <v>42898</v>
          </cell>
          <cell r="B221">
            <v>4249</v>
          </cell>
          <cell r="C221">
            <v>4298</v>
          </cell>
          <cell r="D221">
            <v>4221</v>
          </cell>
          <cell r="E221">
            <v>4251.75</v>
          </cell>
          <cell r="F221">
            <v>4256.36630434782</v>
          </cell>
          <cell r="G221">
            <v>920</v>
          </cell>
          <cell r="H221">
            <v>63</v>
          </cell>
          <cell r="I221">
            <v>3915857</v>
          </cell>
          <cell r="J221">
            <v>324</v>
          </cell>
          <cell r="K221">
            <v>35.22</v>
          </cell>
          <cell r="L221">
            <v>77</v>
          </cell>
          <cell r="M221">
            <v>2.75</v>
          </cell>
        </row>
        <row r="222">
          <cell r="A222">
            <v>42895</v>
          </cell>
          <cell r="B222">
            <v>4200</v>
          </cell>
          <cell r="C222">
            <v>4253.45</v>
          </cell>
          <cell r="D222">
            <v>4183</v>
          </cell>
          <cell r="E222">
            <v>4237.2</v>
          </cell>
          <cell r="F222">
            <v>4230.8468750000002</v>
          </cell>
          <cell r="G222">
            <v>320</v>
          </cell>
          <cell r="H222">
            <v>46</v>
          </cell>
          <cell r="I222">
            <v>1353871</v>
          </cell>
          <cell r="J222">
            <v>276</v>
          </cell>
          <cell r="K222">
            <v>86.25</v>
          </cell>
          <cell r="L222">
            <v>70.45</v>
          </cell>
          <cell r="M222">
            <v>37.200000000000003</v>
          </cell>
        </row>
        <row r="223">
          <cell r="A223">
            <v>42894</v>
          </cell>
          <cell r="B223">
            <v>4200</v>
          </cell>
          <cell r="C223">
            <v>4217</v>
          </cell>
          <cell r="D223">
            <v>4151</v>
          </cell>
          <cell r="E223">
            <v>4206.3999999999996</v>
          </cell>
          <cell r="F223">
            <v>4190.8959881129203</v>
          </cell>
          <cell r="G223">
            <v>673</v>
          </cell>
          <cell r="H223">
            <v>70</v>
          </cell>
          <cell r="I223">
            <v>2820473</v>
          </cell>
          <cell r="J223">
            <v>545</v>
          </cell>
          <cell r="K223">
            <v>80.98</v>
          </cell>
          <cell r="L223">
            <v>66</v>
          </cell>
          <cell r="M223">
            <v>6.4</v>
          </cell>
        </row>
        <row r="224">
          <cell r="A224">
            <v>42893</v>
          </cell>
          <cell r="B224">
            <v>4185.05</v>
          </cell>
          <cell r="C224">
            <v>4216.95</v>
          </cell>
          <cell r="D224">
            <v>4184.95</v>
          </cell>
          <cell r="E224">
            <v>4206.7</v>
          </cell>
          <cell r="F224">
            <v>4191.5816326530603</v>
          </cell>
          <cell r="G224">
            <v>196</v>
          </cell>
          <cell r="H224">
            <v>55</v>
          </cell>
          <cell r="I224">
            <v>821550</v>
          </cell>
          <cell r="J224">
            <v>116</v>
          </cell>
          <cell r="K224">
            <v>59.18</v>
          </cell>
          <cell r="L224">
            <v>32</v>
          </cell>
          <cell r="M224">
            <v>21.65</v>
          </cell>
        </row>
        <row r="225">
          <cell r="A225">
            <v>42892</v>
          </cell>
          <cell r="B225">
            <v>4203.6499999999996</v>
          </cell>
          <cell r="C225">
            <v>4217</v>
          </cell>
          <cell r="D225">
            <v>4180</v>
          </cell>
          <cell r="E225">
            <v>4202.8999999999996</v>
          </cell>
          <cell r="F225">
            <v>4199.2544378698203</v>
          </cell>
          <cell r="G225">
            <v>338</v>
          </cell>
          <cell r="H225">
            <v>39</v>
          </cell>
          <cell r="I225">
            <v>1419348</v>
          </cell>
          <cell r="J225">
            <v>269</v>
          </cell>
          <cell r="K225">
            <v>79.59</v>
          </cell>
          <cell r="L225">
            <v>37</v>
          </cell>
          <cell r="M225">
            <v>-0.75</v>
          </cell>
        </row>
        <row r="226">
          <cell r="A226">
            <v>42891</v>
          </cell>
          <cell r="B226">
            <v>4217</v>
          </cell>
          <cell r="C226">
            <v>4217</v>
          </cell>
          <cell r="D226">
            <v>4154</v>
          </cell>
          <cell r="E226">
            <v>4209.3</v>
          </cell>
          <cell r="F226">
            <v>4185.0769230769201</v>
          </cell>
          <cell r="G226">
            <v>325</v>
          </cell>
          <cell r="H226">
            <v>95</v>
          </cell>
          <cell r="I226">
            <v>1360150</v>
          </cell>
          <cell r="J226">
            <v>216</v>
          </cell>
          <cell r="K226">
            <v>66.459999999999994</v>
          </cell>
          <cell r="L226">
            <v>63</v>
          </cell>
          <cell r="M226">
            <v>-7.7</v>
          </cell>
        </row>
        <row r="227">
          <cell r="A227">
            <v>42888</v>
          </cell>
          <cell r="B227">
            <v>4200</v>
          </cell>
          <cell r="C227">
            <v>4200</v>
          </cell>
          <cell r="D227">
            <v>4143.75</v>
          </cell>
          <cell r="E227">
            <v>4187.55</v>
          </cell>
          <cell r="F227">
            <v>4169.6785714285697</v>
          </cell>
          <cell r="G227">
            <v>532</v>
          </cell>
          <cell r="H227">
            <v>57</v>
          </cell>
          <cell r="I227">
            <v>2218269</v>
          </cell>
          <cell r="J227">
            <v>403</v>
          </cell>
          <cell r="K227">
            <v>75.75</v>
          </cell>
          <cell r="L227">
            <v>56.25</v>
          </cell>
          <cell r="M227">
            <v>-12.45</v>
          </cell>
        </row>
        <row r="228">
          <cell r="A228">
            <v>42887</v>
          </cell>
          <cell r="B228">
            <v>4120</v>
          </cell>
          <cell r="C228">
            <v>4213.5</v>
          </cell>
          <cell r="D228">
            <v>4120</v>
          </cell>
          <cell r="E228">
            <v>4199.25</v>
          </cell>
          <cell r="F228">
            <v>4181.8386627906903</v>
          </cell>
          <cell r="G228">
            <v>688</v>
          </cell>
          <cell r="H228">
            <v>88</v>
          </cell>
          <cell r="I228">
            <v>2877105</v>
          </cell>
          <cell r="J228">
            <v>364</v>
          </cell>
          <cell r="K228">
            <v>52.91</v>
          </cell>
          <cell r="L228">
            <v>93.5</v>
          </cell>
          <cell r="M228">
            <v>79.25</v>
          </cell>
        </row>
        <row r="229">
          <cell r="A229">
            <v>42886</v>
          </cell>
          <cell r="B229">
            <v>4112</v>
          </cell>
          <cell r="C229">
            <v>4345</v>
          </cell>
          <cell r="D229">
            <v>4112</v>
          </cell>
          <cell r="E229">
            <v>4161.6000000000004</v>
          </cell>
          <cell r="F229">
            <v>4174.2348993288497</v>
          </cell>
          <cell r="G229">
            <v>149</v>
          </cell>
          <cell r="H229">
            <v>60</v>
          </cell>
          <cell r="I229">
            <v>621961</v>
          </cell>
          <cell r="J229">
            <v>68</v>
          </cell>
          <cell r="K229">
            <v>45.64</v>
          </cell>
          <cell r="L229">
            <v>233</v>
          </cell>
          <cell r="M229">
            <v>49.6</v>
          </cell>
        </row>
        <row r="230">
          <cell r="A230">
            <v>42885</v>
          </cell>
          <cell r="B230">
            <v>4007.1</v>
          </cell>
          <cell r="C230">
            <v>4160</v>
          </cell>
          <cell r="D230">
            <v>4007.1</v>
          </cell>
          <cell r="E230">
            <v>4153.95</v>
          </cell>
          <cell r="F230">
            <v>4092.7429245283001</v>
          </cell>
          <cell r="G230">
            <v>424</v>
          </cell>
          <cell r="H230">
            <v>99</v>
          </cell>
          <cell r="I230">
            <v>1735323</v>
          </cell>
          <cell r="J230">
            <v>290</v>
          </cell>
          <cell r="K230">
            <v>68.400000000000006</v>
          </cell>
          <cell r="L230">
            <v>152.9</v>
          </cell>
          <cell r="M230">
            <v>146.85</v>
          </cell>
        </row>
        <row r="231">
          <cell r="A231">
            <v>42884</v>
          </cell>
          <cell r="B231">
            <v>4078.85</v>
          </cell>
          <cell r="C231">
            <v>4080</v>
          </cell>
          <cell r="D231">
            <v>3996</v>
          </cell>
          <cell r="E231">
            <v>4009.2</v>
          </cell>
          <cell r="F231">
            <v>4014.5337142857102</v>
          </cell>
          <cell r="G231">
            <v>875</v>
          </cell>
          <cell r="H231">
            <v>171</v>
          </cell>
          <cell r="I231">
            <v>3512717</v>
          </cell>
          <cell r="J231">
            <v>436</v>
          </cell>
          <cell r="K231">
            <v>49.83</v>
          </cell>
          <cell r="L231">
            <v>84</v>
          </cell>
          <cell r="M231">
            <v>-69.650000000000006</v>
          </cell>
        </row>
        <row r="232">
          <cell r="A232">
            <v>42881</v>
          </cell>
          <cell r="B232">
            <v>4060</v>
          </cell>
          <cell r="C232">
            <v>4130</v>
          </cell>
          <cell r="D232">
            <v>4060</v>
          </cell>
          <cell r="E232">
            <v>4103.5</v>
          </cell>
          <cell r="F232">
            <v>4114.4813186813099</v>
          </cell>
          <cell r="G232">
            <v>455</v>
          </cell>
          <cell r="H232">
            <v>80</v>
          </cell>
          <cell r="I232">
            <v>1872089</v>
          </cell>
          <cell r="J232">
            <v>95</v>
          </cell>
          <cell r="K232">
            <v>20.88</v>
          </cell>
          <cell r="L232">
            <v>70</v>
          </cell>
          <cell r="M232">
            <v>43.5</v>
          </cell>
        </row>
        <row r="233">
          <cell r="A233">
            <v>42880</v>
          </cell>
          <cell r="B233">
            <v>4057</v>
          </cell>
          <cell r="C233">
            <v>4120.8</v>
          </cell>
          <cell r="D233">
            <v>4050</v>
          </cell>
          <cell r="E233">
            <v>4101.3500000000004</v>
          </cell>
          <cell r="F233">
            <v>4087.3782771535498</v>
          </cell>
          <cell r="G233">
            <v>801</v>
          </cell>
          <cell r="H233">
            <v>131</v>
          </cell>
          <cell r="I233">
            <v>3273990</v>
          </cell>
          <cell r="J233">
            <v>345</v>
          </cell>
          <cell r="K233">
            <v>43.07</v>
          </cell>
          <cell r="L233">
            <v>70.8</v>
          </cell>
          <cell r="M233">
            <v>44.35</v>
          </cell>
        </row>
        <row r="234">
          <cell r="A234">
            <v>42879</v>
          </cell>
          <cell r="B234">
            <v>4159.6000000000004</v>
          </cell>
          <cell r="C234">
            <v>4234</v>
          </cell>
          <cell r="D234">
            <v>4080</v>
          </cell>
          <cell r="E234">
            <v>4098.05</v>
          </cell>
          <cell r="F234">
            <v>4123.4268680445102</v>
          </cell>
          <cell r="G234">
            <v>1258</v>
          </cell>
          <cell r="H234">
            <v>120</v>
          </cell>
          <cell r="I234">
            <v>5187271</v>
          </cell>
          <cell r="J234">
            <v>963</v>
          </cell>
          <cell r="K234">
            <v>76.55</v>
          </cell>
          <cell r="L234">
            <v>154</v>
          </cell>
          <cell r="M234">
            <v>-61.55</v>
          </cell>
        </row>
        <row r="235">
          <cell r="A235">
            <v>42878</v>
          </cell>
          <cell r="B235">
            <v>4164</v>
          </cell>
          <cell r="C235">
            <v>4179</v>
          </cell>
          <cell r="D235">
            <v>4100</v>
          </cell>
          <cell r="E235">
            <v>4122</v>
          </cell>
          <cell r="F235">
            <v>4143.2467532467499</v>
          </cell>
          <cell r="G235">
            <v>462</v>
          </cell>
          <cell r="H235">
            <v>152</v>
          </cell>
          <cell r="I235">
            <v>1914180</v>
          </cell>
          <cell r="J235">
            <v>368</v>
          </cell>
          <cell r="K235">
            <v>79.650000000000006</v>
          </cell>
          <cell r="L235">
            <v>79</v>
          </cell>
          <cell r="M235">
            <v>-42</v>
          </cell>
        </row>
        <row r="236">
          <cell r="A236">
            <v>42877</v>
          </cell>
          <cell r="B236">
            <v>4197.5</v>
          </cell>
          <cell r="C236">
            <v>4238</v>
          </cell>
          <cell r="D236">
            <v>4161</v>
          </cell>
          <cell r="E236">
            <v>4180</v>
          </cell>
          <cell r="F236">
            <v>4187.6890243902399</v>
          </cell>
          <cell r="G236">
            <v>164</v>
          </cell>
          <cell r="H236">
            <v>60</v>
          </cell>
          <cell r="I236">
            <v>686781</v>
          </cell>
          <cell r="J236">
            <v>103</v>
          </cell>
          <cell r="K236">
            <v>62.8</v>
          </cell>
          <cell r="L236">
            <v>77</v>
          </cell>
          <cell r="M236">
            <v>-17.5</v>
          </cell>
        </row>
        <row r="237">
          <cell r="A237">
            <v>42874</v>
          </cell>
          <cell r="B237">
            <v>4355</v>
          </cell>
          <cell r="C237">
            <v>4355</v>
          </cell>
          <cell r="D237">
            <v>4178.75</v>
          </cell>
          <cell r="E237">
            <v>4206.75</v>
          </cell>
          <cell r="F237">
            <v>4205.9400966183503</v>
          </cell>
          <cell r="G237">
            <v>1035</v>
          </cell>
          <cell r="H237">
            <v>178</v>
          </cell>
          <cell r="I237">
            <v>4353148</v>
          </cell>
          <cell r="J237">
            <v>792</v>
          </cell>
          <cell r="K237">
            <v>76.52</v>
          </cell>
          <cell r="L237">
            <v>176.25</v>
          </cell>
          <cell r="M237">
            <v>-148.25</v>
          </cell>
        </row>
        <row r="238">
          <cell r="A238">
            <v>42873</v>
          </cell>
          <cell r="B238">
            <v>4210</v>
          </cell>
          <cell r="C238">
            <v>4225</v>
          </cell>
          <cell r="D238">
            <v>4200</v>
          </cell>
          <cell r="E238">
            <v>4205</v>
          </cell>
          <cell r="F238">
            <v>4210.3900000000003</v>
          </cell>
          <cell r="G238">
            <v>100</v>
          </cell>
          <cell r="H238">
            <v>40</v>
          </cell>
          <cell r="I238">
            <v>421039</v>
          </cell>
          <cell r="J238">
            <v>90</v>
          </cell>
          <cell r="K238">
            <v>90</v>
          </cell>
          <cell r="L238">
            <v>25</v>
          </cell>
          <cell r="M238">
            <v>-5</v>
          </cell>
        </row>
        <row r="239">
          <cell r="A239">
            <v>42872</v>
          </cell>
          <cell r="B239">
            <v>4203</v>
          </cell>
          <cell r="C239">
            <v>4250</v>
          </cell>
          <cell r="D239">
            <v>4200.05</v>
          </cell>
          <cell r="E239">
            <v>4220.55</v>
          </cell>
          <cell r="F239">
            <v>4223.4118852458996</v>
          </cell>
          <cell r="G239">
            <v>488</v>
          </cell>
          <cell r="H239">
            <v>59</v>
          </cell>
          <cell r="I239">
            <v>2061025</v>
          </cell>
          <cell r="J239">
            <v>139</v>
          </cell>
          <cell r="K239">
            <v>28.48</v>
          </cell>
          <cell r="L239">
            <v>49.95</v>
          </cell>
          <cell r="M239">
            <v>17.55</v>
          </cell>
        </row>
        <row r="240">
          <cell r="A240">
            <v>42871</v>
          </cell>
          <cell r="B240">
            <v>4205.05</v>
          </cell>
          <cell r="C240">
            <v>4243.2</v>
          </cell>
          <cell r="D240">
            <v>4200</v>
          </cell>
          <cell r="E240">
            <v>4218.1499999999996</v>
          </cell>
          <cell r="F240">
            <v>4223.4204545454504</v>
          </cell>
          <cell r="G240">
            <v>264</v>
          </cell>
          <cell r="H240">
            <v>46</v>
          </cell>
          <cell r="I240">
            <v>1114983</v>
          </cell>
          <cell r="J240">
            <v>44</v>
          </cell>
          <cell r="K240">
            <v>16.670000000000002</v>
          </cell>
          <cell r="L240">
            <v>43.2</v>
          </cell>
          <cell r="M240">
            <v>13.1</v>
          </cell>
        </row>
        <row r="241">
          <cell r="A241">
            <v>42870</v>
          </cell>
          <cell r="B241">
            <v>4270</v>
          </cell>
          <cell r="C241">
            <v>4270</v>
          </cell>
          <cell r="D241">
            <v>4194.95</v>
          </cell>
          <cell r="E241">
            <v>4199</v>
          </cell>
          <cell r="F241">
            <v>4215.1493506493498</v>
          </cell>
          <cell r="G241">
            <v>1386</v>
          </cell>
          <cell r="H241">
            <v>84</v>
          </cell>
          <cell r="I241">
            <v>5842197</v>
          </cell>
          <cell r="J241">
            <v>1339</v>
          </cell>
          <cell r="K241">
            <v>96.61</v>
          </cell>
          <cell r="L241">
            <v>75.05</v>
          </cell>
          <cell r="M241">
            <v>-71</v>
          </cell>
        </row>
        <row r="242">
          <cell r="A242">
            <v>42867</v>
          </cell>
          <cell r="B242">
            <v>4300.95</v>
          </cell>
          <cell r="C242">
            <v>4333.2</v>
          </cell>
          <cell r="D242">
            <v>4270.5</v>
          </cell>
          <cell r="E242">
            <v>4297</v>
          </cell>
          <cell r="F242">
            <v>4299.6097560975604</v>
          </cell>
          <cell r="G242">
            <v>82</v>
          </cell>
          <cell r="H242">
            <v>32</v>
          </cell>
          <cell r="I242">
            <v>352568</v>
          </cell>
          <cell r="J242">
            <v>51</v>
          </cell>
          <cell r="K242">
            <v>62.2</v>
          </cell>
          <cell r="L242">
            <v>62.7</v>
          </cell>
          <cell r="M242">
            <v>-3.95</v>
          </cell>
        </row>
        <row r="243">
          <cell r="A243">
            <v>42866</v>
          </cell>
          <cell r="B243">
            <v>4273.1499999999996</v>
          </cell>
          <cell r="C243">
            <v>4329</v>
          </cell>
          <cell r="D243">
            <v>4210.8999999999996</v>
          </cell>
          <cell r="E243">
            <v>4298.1499999999996</v>
          </cell>
          <cell r="F243">
            <v>4304.2762674504002</v>
          </cell>
          <cell r="G243">
            <v>1361</v>
          </cell>
          <cell r="H243">
            <v>139</v>
          </cell>
          <cell r="I243">
            <v>5858120</v>
          </cell>
          <cell r="J243">
            <v>363</v>
          </cell>
          <cell r="K243">
            <v>26.67</v>
          </cell>
          <cell r="L243">
            <v>118.1</v>
          </cell>
          <cell r="M243">
            <v>25</v>
          </cell>
        </row>
        <row r="244">
          <cell r="A244">
            <v>42865</v>
          </cell>
          <cell r="B244">
            <v>4259.8999999999996</v>
          </cell>
          <cell r="C244">
            <v>4259.8999999999996</v>
          </cell>
          <cell r="D244">
            <v>4175</v>
          </cell>
          <cell r="E244">
            <v>4219.7</v>
          </cell>
          <cell r="F244">
            <v>4209.8139534883703</v>
          </cell>
          <cell r="G244">
            <v>473</v>
          </cell>
          <cell r="H244">
            <v>106</v>
          </cell>
          <cell r="I244">
            <v>1991242</v>
          </cell>
          <cell r="J244">
            <v>297</v>
          </cell>
          <cell r="K244">
            <v>62.79</v>
          </cell>
          <cell r="L244">
            <v>84.9</v>
          </cell>
          <cell r="M244">
            <v>-40.200000000000003</v>
          </cell>
        </row>
        <row r="245">
          <cell r="A245">
            <v>42864</v>
          </cell>
          <cell r="B245">
            <v>4175.1000000000004</v>
          </cell>
          <cell r="C245">
            <v>4215</v>
          </cell>
          <cell r="D245">
            <v>4090</v>
          </cell>
          <cell r="E245">
            <v>4199.05</v>
          </cell>
          <cell r="F245">
            <v>4167.9256198347102</v>
          </cell>
          <cell r="G245">
            <v>363</v>
          </cell>
          <cell r="H245">
            <v>84</v>
          </cell>
          <cell r="I245">
            <v>1512957</v>
          </cell>
          <cell r="J245">
            <v>149</v>
          </cell>
          <cell r="K245">
            <v>41.05</v>
          </cell>
          <cell r="L245">
            <v>125</v>
          </cell>
          <cell r="M245">
            <v>23.95</v>
          </cell>
        </row>
        <row r="246">
          <cell r="A246">
            <v>42863</v>
          </cell>
          <cell r="B246">
            <v>4280.05</v>
          </cell>
          <cell r="C246">
            <v>4283.5</v>
          </cell>
          <cell r="D246">
            <v>4161.05</v>
          </cell>
          <cell r="E246">
            <v>4189.2</v>
          </cell>
          <cell r="F246">
            <v>4221.6396313364003</v>
          </cell>
          <cell r="G246">
            <v>1085</v>
          </cell>
          <cell r="H246">
            <v>185</v>
          </cell>
          <cell r="I246">
            <v>4580479</v>
          </cell>
          <cell r="J246">
            <v>287</v>
          </cell>
          <cell r="K246">
            <v>26.45</v>
          </cell>
          <cell r="L246">
            <v>122.45</v>
          </cell>
          <cell r="M246">
            <v>-90.85</v>
          </cell>
        </row>
        <row r="247">
          <cell r="A247">
            <v>42860</v>
          </cell>
          <cell r="B247">
            <v>4210</v>
          </cell>
          <cell r="C247">
            <v>4369</v>
          </cell>
          <cell r="D247">
            <v>4199.95</v>
          </cell>
          <cell r="E247">
            <v>4268.8500000000004</v>
          </cell>
          <cell r="F247">
            <v>4264.9234930448201</v>
          </cell>
          <cell r="G247">
            <v>1294</v>
          </cell>
          <cell r="H247">
            <v>240</v>
          </cell>
          <cell r="I247">
            <v>5518811</v>
          </cell>
          <cell r="J247">
            <v>961</v>
          </cell>
          <cell r="K247">
            <v>74.27</v>
          </cell>
          <cell r="L247">
            <v>169.05</v>
          </cell>
          <cell r="M247">
            <v>58.85</v>
          </cell>
        </row>
        <row r="248">
          <cell r="A248">
            <v>42859</v>
          </cell>
          <cell r="B248">
            <v>4135.1000000000004</v>
          </cell>
          <cell r="C248">
            <v>4179.95</v>
          </cell>
          <cell r="D248">
            <v>4105.05</v>
          </cell>
          <cell r="E248">
            <v>4163.6499999999996</v>
          </cell>
          <cell r="F248">
            <v>4136.7232323232301</v>
          </cell>
          <cell r="G248">
            <v>990</v>
          </cell>
          <cell r="H248">
            <v>273</v>
          </cell>
          <cell r="I248">
            <v>4095356</v>
          </cell>
          <cell r="J248">
            <v>547</v>
          </cell>
          <cell r="K248">
            <v>55.25</v>
          </cell>
          <cell r="L248">
            <v>74.900000000000006</v>
          </cell>
          <cell r="M248">
            <v>28.55</v>
          </cell>
        </row>
        <row r="249">
          <cell r="A249">
            <v>42858</v>
          </cell>
          <cell r="B249">
            <v>4251</v>
          </cell>
          <cell r="C249">
            <v>4298.3</v>
          </cell>
          <cell r="D249">
            <v>4115</v>
          </cell>
          <cell r="E249">
            <v>4121.45</v>
          </cell>
          <cell r="F249">
            <v>4179.67767503302</v>
          </cell>
          <cell r="G249">
            <v>1514</v>
          </cell>
          <cell r="H249">
            <v>340</v>
          </cell>
          <cell r="I249">
            <v>6328032</v>
          </cell>
          <cell r="J249">
            <v>1196</v>
          </cell>
          <cell r="K249">
            <v>79</v>
          </cell>
          <cell r="L249">
            <v>183.3</v>
          </cell>
          <cell r="M249">
            <v>-129.55000000000001</v>
          </cell>
        </row>
        <row r="250">
          <cell r="A250">
            <v>42857</v>
          </cell>
          <cell r="B250">
            <v>4441.05</v>
          </cell>
          <cell r="C250">
            <v>4441.05</v>
          </cell>
          <cell r="D250">
            <v>4260.05</v>
          </cell>
          <cell r="E250">
            <v>4263.5</v>
          </cell>
          <cell r="F250">
            <v>4313.3475479744102</v>
          </cell>
          <cell r="G250">
            <v>938</v>
          </cell>
          <cell r="H250">
            <v>231</v>
          </cell>
          <cell r="I250">
            <v>4045920</v>
          </cell>
          <cell r="J250">
            <v>542</v>
          </cell>
          <cell r="K250">
            <v>57.78</v>
          </cell>
          <cell r="L250">
            <v>181</v>
          </cell>
          <cell r="M250">
            <v>-177.55</v>
          </cell>
        </row>
        <row r="251">
          <cell r="A251">
            <v>42853</v>
          </cell>
          <cell r="B251">
            <v>4360</v>
          </cell>
          <cell r="C251">
            <v>4429.8999999999996</v>
          </cell>
          <cell r="D251">
            <v>4356</v>
          </cell>
          <cell r="E251">
            <v>4419</v>
          </cell>
          <cell r="F251">
            <v>4391.8272058823504</v>
          </cell>
          <cell r="G251">
            <v>816</v>
          </cell>
          <cell r="H251">
            <v>83</v>
          </cell>
          <cell r="I251">
            <v>3583731</v>
          </cell>
          <cell r="J251">
            <v>357</v>
          </cell>
          <cell r="K251">
            <v>43.75</v>
          </cell>
          <cell r="L251">
            <v>73.900000000000006</v>
          </cell>
          <cell r="M251">
            <v>59</v>
          </cell>
        </row>
        <row r="252">
          <cell r="A252">
            <v>42852</v>
          </cell>
          <cell r="B252">
            <v>4435</v>
          </cell>
          <cell r="C252">
            <v>4435</v>
          </cell>
          <cell r="D252">
            <v>4375</v>
          </cell>
          <cell r="E252">
            <v>4378.1499999999996</v>
          </cell>
          <cell r="F252">
            <v>4395.0994832041297</v>
          </cell>
          <cell r="G252">
            <v>774</v>
          </cell>
          <cell r="H252">
            <v>153</v>
          </cell>
          <cell r="I252">
            <v>3401807</v>
          </cell>
          <cell r="J252">
            <v>660</v>
          </cell>
          <cell r="K252">
            <v>85.27</v>
          </cell>
          <cell r="L252">
            <v>60</v>
          </cell>
          <cell r="M252">
            <v>-56.85</v>
          </cell>
        </row>
        <row r="253">
          <cell r="A253">
            <v>42851</v>
          </cell>
          <cell r="B253">
            <v>4434.95</v>
          </cell>
          <cell r="C253">
            <v>4499.5</v>
          </cell>
          <cell r="D253">
            <v>4434</v>
          </cell>
          <cell r="E253">
            <v>4451.8999999999996</v>
          </cell>
          <cell r="F253">
            <v>4448.9005235601999</v>
          </cell>
          <cell r="G253">
            <v>382</v>
          </cell>
          <cell r="H253">
            <v>92</v>
          </cell>
          <cell r="I253">
            <v>1699480</v>
          </cell>
          <cell r="J253">
            <v>290</v>
          </cell>
          <cell r="K253">
            <v>75.92</v>
          </cell>
          <cell r="L253">
            <v>65.5</v>
          </cell>
          <cell r="M253">
            <v>16.95</v>
          </cell>
        </row>
        <row r="254">
          <cell r="A254">
            <v>42850</v>
          </cell>
          <cell r="B254">
            <v>4419.95</v>
          </cell>
          <cell r="C254">
            <v>4487.7</v>
          </cell>
          <cell r="D254">
            <v>4419.8999999999996</v>
          </cell>
          <cell r="E254">
            <v>4445.7</v>
          </cell>
          <cell r="F254">
            <v>4443.4318840579699</v>
          </cell>
          <cell r="G254">
            <v>345</v>
          </cell>
          <cell r="H254">
            <v>85</v>
          </cell>
          <cell r="I254">
            <v>1532984</v>
          </cell>
          <cell r="J254">
            <v>242</v>
          </cell>
          <cell r="K254">
            <v>70.14</v>
          </cell>
          <cell r="L254">
            <v>67.8</v>
          </cell>
          <cell r="M254">
            <v>25.75</v>
          </cell>
        </row>
        <row r="255">
          <cell r="A255">
            <v>42849</v>
          </cell>
          <cell r="B255">
            <v>4579.05</v>
          </cell>
          <cell r="C255">
            <v>4579.05</v>
          </cell>
          <cell r="D255">
            <v>4450</v>
          </cell>
          <cell r="E255">
            <v>4470.3500000000004</v>
          </cell>
          <cell r="F255">
            <v>4499.1923076923003</v>
          </cell>
          <cell r="G255">
            <v>572</v>
          </cell>
          <cell r="H255">
            <v>133</v>
          </cell>
          <cell r="I255">
            <v>2573538</v>
          </cell>
          <cell r="J255">
            <v>423</v>
          </cell>
          <cell r="K255">
            <v>73.95</v>
          </cell>
          <cell r="L255">
            <v>129.05000000000001</v>
          </cell>
          <cell r="M255">
            <v>-108.7</v>
          </cell>
        </row>
        <row r="256">
          <cell r="A256">
            <v>42846</v>
          </cell>
          <cell r="B256">
            <v>4622.1000000000004</v>
          </cell>
          <cell r="C256">
            <v>4632.5</v>
          </cell>
          <cell r="D256">
            <v>4566</v>
          </cell>
          <cell r="E256">
            <v>4584.25</v>
          </cell>
          <cell r="F256">
            <v>4601.1868131868096</v>
          </cell>
          <cell r="G256">
            <v>273</v>
          </cell>
          <cell r="H256">
            <v>58</v>
          </cell>
          <cell r="I256">
            <v>1256124</v>
          </cell>
          <cell r="J256">
            <v>214</v>
          </cell>
          <cell r="K256">
            <v>78.39</v>
          </cell>
          <cell r="L256">
            <v>66.5</v>
          </cell>
          <cell r="M256">
            <v>-37.85</v>
          </cell>
        </row>
        <row r="257">
          <cell r="A257">
            <v>42845</v>
          </cell>
          <cell r="B257">
            <v>4800</v>
          </cell>
          <cell r="C257">
            <v>4800</v>
          </cell>
          <cell r="D257">
            <v>4600</v>
          </cell>
          <cell r="E257">
            <v>4645.1000000000004</v>
          </cell>
          <cell r="F257">
            <v>4638.26122448979</v>
          </cell>
          <cell r="G257">
            <v>245</v>
          </cell>
          <cell r="H257">
            <v>76</v>
          </cell>
          <cell r="I257">
            <v>1136374</v>
          </cell>
          <cell r="J257">
            <v>199</v>
          </cell>
          <cell r="K257">
            <v>81.22</v>
          </cell>
          <cell r="L257">
            <v>200</v>
          </cell>
          <cell r="M257">
            <v>-154.9</v>
          </cell>
        </row>
        <row r="258">
          <cell r="A258">
            <v>42844</v>
          </cell>
          <cell r="B258">
            <v>4605.1499999999996</v>
          </cell>
          <cell r="C258">
            <v>4640.1000000000004</v>
          </cell>
          <cell r="D258">
            <v>4598.75</v>
          </cell>
          <cell r="E258">
            <v>4614.3500000000004</v>
          </cell>
          <cell r="F258">
            <v>4614.6276595744603</v>
          </cell>
          <cell r="G258">
            <v>94</v>
          </cell>
          <cell r="H258">
            <v>29</v>
          </cell>
          <cell r="I258">
            <v>433775</v>
          </cell>
          <cell r="J258">
            <v>65</v>
          </cell>
          <cell r="K258">
            <v>69.150000000000006</v>
          </cell>
          <cell r="L258">
            <v>41.35</v>
          </cell>
          <cell r="M258">
            <v>9.1999999999999993</v>
          </cell>
        </row>
        <row r="259">
          <cell r="A259">
            <v>42843</v>
          </cell>
          <cell r="B259">
            <v>4674</v>
          </cell>
          <cell r="C259">
            <v>4728.6499999999996</v>
          </cell>
          <cell r="D259">
            <v>4610</v>
          </cell>
          <cell r="E259">
            <v>4684.3999999999996</v>
          </cell>
          <cell r="F259">
            <v>4687.64367816091</v>
          </cell>
          <cell r="G259">
            <v>435</v>
          </cell>
          <cell r="H259">
            <v>88</v>
          </cell>
          <cell r="I259">
            <v>2039125</v>
          </cell>
          <cell r="J259">
            <v>302</v>
          </cell>
          <cell r="K259">
            <v>69.430000000000007</v>
          </cell>
          <cell r="L259">
            <v>118.65</v>
          </cell>
          <cell r="M259">
            <v>10.4</v>
          </cell>
        </row>
        <row r="260">
          <cell r="A260">
            <v>42842</v>
          </cell>
          <cell r="B260">
            <v>4845.55</v>
          </cell>
          <cell r="C260">
            <v>4845.55</v>
          </cell>
          <cell r="D260">
            <v>4701.1000000000004</v>
          </cell>
          <cell r="E260">
            <v>4725.6499999999996</v>
          </cell>
          <cell r="F260">
            <v>4729.6869565217303</v>
          </cell>
          <cell r="G260">
            <v>115</v>
          </cell>
          <cell r="H260">
            <v>35</v>
          </cell>
          <cell r="I260">
            <v>543914</v>
          </cell>
          <cell r="J260">
            <v>88</v>
          </cell>
          <cell r="K260">
            <v>76.52</v>
          </cell>
          <cell r="L260">
            <v>144.44999999999999</v>
          </cell>
          <cell r="M260">
            <v>-119.9</v>
          </cell>
        </row>
        <row r="261">
          <cell r="A261">
            <v>42838</v>
          </cell>
          <cell r="B261">
            <v>4712</v>
          </cell>
          <cell r="C261">
            <v>4825</v>
          </cell>
          <cell r="D261">
            <v>4670</v>
          </cell>
          <cell r="E261">
            <v>4775.1499999999996</v>
          </cell>
          <cell r="F261">
            <v>4787.8122605363897</v>
          </cell>
          <cell r="G261">
            <v>522</v>
          </cell>
          <cell r="H261">
            <v>110</v>
          </cell>
          <cell r="I261">
            <v>2499238</v>
          </cell>
          <cell r="J261">
            <v>382</v>
          </cell>
          <cell r="K261">
            <v>73.180000000000007</v>
          </cell>
          <cell r="L261">
            <v>155</v>
          </cell>
          <cell r="M261">
            <v>63.15</v>
          </cell>
        </row>
        <row r="262">
          <cell r="A262">
            <v>42837</v>
          </cell>
          <cell r="B262">
            <v>4849</v>
          </cell>
          <cell r="C262">
            <v>4849</v>
          </cell>
          <cell r="D262">
            <v>4667</v>
          </cell>
          <cell r="E262">
            <v>4719.8</v>
          </cell>
          <cell r="F262">
            <v>4728.7703703703701</v>
          </cell>
          <cell r="G262">
            <v>270</v>
          </cell>
          <cell r="H262">
            <v>98</v>
          </cell>
          <cell r="I262">
            <v>1276768</v>
          </cell>
          <cell r="J262">
            <v>156</v>
          </cell>
          <cell r="K262">
            <v>57.78</v>
          </cell>
          <cell r="L262">
            <v>182</v>
          </cell>
          <cell r="M262">
            <v>-129.19999999999999</v>
          </cell>
        </row>
        <row r="263">
          <cell r="A263">
            <v>42836</v>
          </cell>
          <cell r="B263">
            <v>4786.05</v>
          </cell>
          <cell r="C263">
            <v>4786.05</v>
          </cell>
          <cell r="D263">
            <v>4701</v>
          </cell>
          <cell r="E263">
            <v>4710.3999999999996</v>
          </cell>
          <cell r="F263">
            <v>4735.45685279187</v>
          </cell>
          <cell r="G263">
            <v>197</v>
          </cell>
          <cell r="H263">
            <v>71</v>
          </cell>
          <cell r="I263">
            <v>932885</v>
          </cell>
          <cell r="J263">
            <v>150</v>
          </cell>
          <cell r="K263">
            <v>76.14</v>
          </cell>
          <cell r="L263">
            <v>85.05</v>
          </cell>
          <cell r="M263">
            <v>-75.650000000000006</v>
          </cell>
        </row>
        <row r="264">
          <cell r="A264">
            <v>42835</v>
          </cell>
          <cell r="B264">
            <v>4701.5</v>
          </cell>
          <cell r="C264">
            <v>4800.75</v>
          </cell>
          <cell r="D264">
            <v>4701.5</v>
          </cell>
          <cell r="E264">
            <v>4755.55</v>
          </cell>
          <cell r="F264">
            <v>4756.7368421052597</v>
          </cell>
          <cell r="G264">
            <v>228</v>
          </cell>
          <cell r="H264">
            <v>87</v>
          </cell>
          <cell r="I264">
            <v>1084536</v>
          </cell>
          <cell r="J264">
            <v>120</v>
          </cell>
          <cell r="K264">
            <v>52.63</v>
          </cell>
          <cell r="L264">
            <v>99.25</v>
          </cell>
          <cell r="M264">
            <v>54.05</v>
          </cell>
        </row>
        <row r="265">
          <cell r="A265">
            <v>42832</v>
          </cell>
          <cell r="B265">
            <v>4815.8500000000004</v>
          </cell>
          <cell r="C265">
            <v>4825</v>
          </cell>
          <cell r="D265">
            <v>4760</v>
          </cell>
          <cell r="E265">
            <v>4770.2</v>
          </cell>
          <cell r="F265">
            <v>4790.7202797202699</v>
          </cell>
          <cell r="G265">
            <v>143</v>
          </cell>
          <cell r="H265">
            <v>102</v>
          </cell>
          <cell r="I265">
            <v>685073</v>
          </cell>
          <cell r="J265">
            <v>74</v>
          </cell>
          <cell r="K265">
            <v>51.75</v>
          </cell>
          <cell r="L265">
            <v>65</v>
          </cell>
          <cell r="M265">
            <v>-45.65</v>
          </cell>
        </row>
        <row r="266">
          <cell r="A266">
            <v>42831</v>
          </cell>
          <cell r="B266">
            <v>4755.05</v>
          </cell>
          <cell r="C266">
            <v>4863.6000000000004</v>
          </cell>
          <cell r="D266">
            <v>4755.05</v>
          </cell>
          <cell r="E266">
            <v>4826.25</v>
          </cell>
          <cell r="F266">
            <v>4826.6397058823504</v>
          </cell>
          <cell r="G266">
            <v>680</v>
          </cell>
          <cell r="H266">
            <v>191</v>
          </cell>
          <cell r="I266">
            <v>3282115</v>
          </cell>
          <cell r="J266">
            <v>502</v>
          </cell>
          <cell r="K266">
            <v>73.819999999999993</v>
          </cell>
          <cell r="L266">
            <v>108.55</v>
          </cell>
          <cell r="M266">
            <v>71.2</v>
          </cell>
        </row>
        <row r="267">
          <cell r="A267">
            <v>42830</v>
          </cell>
          <cell r="B267">
            <v>4788</v>
          </cell>
          <cell r="C267">
            <v>4788</v>
          </cell>
          <cell r="D267">
            <v>4710</v>
          </cell>
          <cell r="E267">
            <v>4771</v>
          </cell>
          <cell r="F267">
            <v>4751.6892655367201</v>
          </cell>
          <cell r="G267">
            <v>1416</v>
          </cell>
          <cell r="H267">
            <v>346</v>
          </cell>
          <cell r="I267">
            <v>6728392</v>
          </cell>
          <cell r="J267">
            <v>740</v>
          </cell>
          <cell r="K267">
            <v>52.26</v>
          </cell>
          <cell r="L267">
            <v>78</v>
          </cell>
          <cell r="M267">
            <v>-17</v>
          </cell>
        </row>
        <row r="268">
          <cell r="A268">
            <v>42828</v>
          </cell>
          <cell r="B268">
            <v>4640.05</v>
          </cell>
          <cell r="C268">
            <v>4775.8</v>
          </cell>
          <cell r="D268">
            <v>4632</v>
          </cell>
          <cell r="E268">
            <v>4751.25</v>
          </cell>
          <cell r="F268">
            <v>4737.78825622775</v>
          </cell>
          <cell r="G268">
            <v>562</v>
          </cell>
          <cell r="H268">
            <v>147</v>
          </cell>
          <cell r="I268">
            <v>2662637</v>
          </cell>
          <cell r="J268">
            <v>377</v>
          </cell>
          <cell r="K268">
            <v>67.08</v>
          </cell>
          <cell r="L268">
            <v>143.80000000000001</v>
          </cell>
          <cell r="M268">
            <v>111.2</v>
          </cell>
        </row>
        <row r="269">
          <cell r="A269">
            <v>42825</v>
          </cell>
          <cell r="B269">
            <v>4580.95</v>
          </cell>
          <cell r="C269">
            <v>4638.8500000000004</v>
          </cell>
          <cell r="D269">
            <v>4570</v>
          </cell>
          <cell r="E269">
            <v>4638.8500000000004</v>
          </cell>
          <cell r="F269">
            <v>4579.8633540372603</v>
          </cell>
          <cell r="G269">
            <v>322</v>
          </cell>
          <cell r="H269">
            <v>110</v>
          </cell>
          <cell r="I269">
            <v>1474716</v>
          </cell>
          <cell r="J269">
            <v>193</v>
          </cell>
          <cell r="K269">
            <v>59.94</v>
          </cell>
          <cell r="L269">
            <v>68.849999999999994</v>
          </cell>
          <cell r="M269">
            <v>57.9</v>
          </cell>
        </row>
        <row r="270">
          <cell r="A270">
            <v>42824</v>
          </cell>
          <cell r="B270">
            <v>4603.8999999999996</v>
          </cell>
          <cell r="C270">
            <v>4650</v>
          </cell>
          <cell r="D270">
            <v>4551</v>
          </cell>
          <cell r="E270">
            <v>4559.6000000000004</v>
          </cell>
          <cell r="F270">
            <v>4585.1570881225998</v>
          </cell>
          <cell r="G270">
            <v>261</v>
          </cell>
          <cell r="H270">
            <v>70</v>
          </cell>
          <cell r="I270">
            <v>1196726</v>
          </cell>
          <cell r="J270">
            <v>199</v>
          </cell>
          <cell r="K270">
            <v>76.25</v>
          </cell>
          <cell r="L270">
            <v>99</v>
          </cell>
          <cell r="M270">
            <v>-44.3</v>
          </cell>
        </row>
        <row r="271">
          <cell r="A271">
            <v>42823</v>
          </cell>
          <cell r="B271">
            <v>4625.3999999999996</v>
          </cell>
          <cell r="C271">
            <v>4625.3999999999996</v>
          </cell>
          <cell r="D271">
            <v>4551.55</v>
          </cell>
          <cell r="E271">
            <v>4575.5</v>
          </cell>
          <cell r="F271">
            <v>4580.0334728033404</v>
          </cell>
          <cell r="G271">
            <v>717</v>
          </cell>
          <cell r="H271">
            <v>72</v>
          </cell>
          <cell r="I271">
            <v>3283884</v>
          </cell>
          <cell r="J271">
            <v>539</v>
          </cell>
          <cell r="K271">
            <v>75.17</v>
          </cell>
          <cell r="L271">
            <v>73.849999999999994</v>
          </cell>
          <cell r="M271">
            <v>-49.9</v>
          </cell>
        </row>
        <row r="272">
          <cell r="A272">
            <v>42822</v>
          </cell>
          <cell r="B272">
            <v>4663.45</v>
          </cell>
          <cell r="C272">
            <v>4663.45</v>
          </cell>
          <cell r="D272">
            <v>4590</v>
          </cell>
          <cell r="E272">
            <v>4610.05</v>
          </cell>
          <cell r="F272">
            <v>4614.4864864864803</v>
          </cell>
          <cell r="G272">
            <v>148</v>
          </cell>
          <cell r="H272">
            <v>56</v>
          </cell>
          <cell r="I272">
            <v>682944</v>
          </cell>
          <cell r="J272">
            <v>116</v>
          </cell>
          <cell r="K272">
            <v>78.38</v>
          </cell>
          <cell r="L272">
            <v>73.45</v>
          </cell>
          <cell r="M272">
            <v>-53.4</v>
          </cell>
        </row>
        <row r="273">
          <cell r="A273">
            <v>42821</v>
          </cell>
          <cell r="B273">
            <v>4665</v>
          </cell>
          <cell r="C273">
            <v>4665</v>
          </cell>
          <cell r="D273">
            <v>4586.55</v>
          </cell>
          <cell r="E273">
            <v>4608.75</v>
          </cell>
          <cell r="F273">
            <v>4606.2154963680296</v>
          </cell>
          <cell r="G273">
            <v>413</v>
          </cell>
          <cell r="H273">
            <v>104</v>
          </cell>
          <cell r="I273">
            <v>1902367</v>
          </cell>
          <cell r="J273">
            <v>278</v>
          </cell>
          <cell r="K273">
            <v>67.31</v>
          </cell>
          <cell r="L273">
            <v>78.45</v>
          </cell>
          <cell r="M273">
            <v>-56.25</v>
          </cell>
        </row>
        <row r="274">
          <cell r="A274">
            <v>42818</v>
          </cell>
          <cell r="B274">
            <v>4754.1499999999996</v>
          </cell>
          <cell r="C274">
            <v>4787.3999999999996</v>
          </cell>
          <cell r="D274">
            <v>4651.1000000000004</v>
          </cell>
          <cell r="E274">
            <v>4674.45</v>
          </cell>
          <cell r="F274">
            <v>4701.8207109737205</v>
          </cell>
          <cell r="G274">
            <v>647</v>
          </cell>
          <cell r="H274">
            <v>154</v>
          </cell>
          <cell r="I274">
            <v>3042078</v>
          </cell>
          <cell r="J274">
            <v>457</v>
          </cell>
          <cell r="K274">
            <v>70.63</v>
          </cell>
          <cell r="L274">
            <v>136.30000000000001</v>
          </cell>
          <cell r="M274">
            <v>-79.7</v>
          </cell>
        </row>
        <row r="275">
          <cell r="A275">
            <v>42817</v>
          </cell>
          <cell r="B275">
            <v>4527</v>
          </cell>
          <cell r="C275">
            <v>4825</v>
          </cell>
          <cell r="D275">
            <v>4527</v>
          </cell>
          <cell r="E275">
            <v>4797.3999999999996</v>
          </cell>
          <cell r="F275">
            <v>4716.2688866799199</v>
          </cell>
          <cell r="G275">
            <v>2012</v>
          </cell>
          <cell r="H275">
            <v>510</v>
          </cell>
          <cell r="I275">
            <v>9489133</v>
          </cell>
          <cell r="J275">
            <v>1265</v>
          </cell>
          <cell r="K275">
            <v>62.87</v>
          </cell>
          <cell r="L275">
            <v>298</v>
          </cell>
          <cell r="M275">
            <v>270.39999999999998</v>
          </cell>
        </row>
        <row r="276">
          <cell r="A276">
            <v>42816</v>
          </cell>
          <cell r="B276">
            <v>4485</v>
          </cell>
          <cell r="C276">
            <v>4528.8999999999996</v>
          </cell>
          <cell r="D276">
            <v>4485</v>
          </cell>
          <cell r="E276">
            <v>4508.75</v>
          </cell>
          <cell r="F276">
            <v>4504.8667439165702</v>
          </cell>
          <cell r="G276">
            <v>863</v>
          </cell>
          <cell r="H276">
            <v>64</v>
          </cell>
          <cell r="I276">
            <v>3887700</v>
          </cell>
          <cell r="J276">
            <v>829</v>
          </cell>
          <cell r="K276">
            <v>96.06</v>
          </cell>
          <cell r="L276">
            <v>43.9</v>
          </cell>
          <cell r="M276">
            <v>23.75</v>
          </cell>
        </row>
        <row r="277">
          <cell r="A277">
            <v>42815</v>
          </cell>
          <cell r="B277">
            <v>4518</v>
          </cell>
          <cell r="C277">
            <v>4518.8500000000004</v>
          </cell>
          <cell r="D277">
            <v>4490</v>
          </cell>
          <cell r="E277">
            <v>4504</v>
          </cell>
          <cell r="F277">
            <v>4499.9224806201501</v>
          </cell>
          <cell r="G277">
            <v>129</v>
          </cell>
          <cell r="H277">
            <v>21</v>
          </cell>
          <cell r="I277">
            <v>580490</v>
          </cell>
          <cell r="J277">
            <v>121</v>
          </cell>
          <cell r="K277">
            <v>93.8</v>
          </cell>
          <cell r="L277">
            <v>28.85</v>
          </cell>
          <cell r="M277">
            <v>-14</v>
          </cell>
        </row>
        <row r="278">
          <cell r="A278">
            <v>42814</v>
          </cell>
          <cell r="B278">
            <v>4499.8999999999996</v>
          </cell>
          <cell r="C278">
            <v>4519</v>
          </cell>
          <cell r="D278">
            <v>4480.2</v>
          </cell>
          <cell r="E278">
            <v>4499.8500000000004</v>
          </cell>
          <cell r="F278">
            <v>4500.0406439431499</v>
          </cell>
          <cell r="G278">
            <v>20126</v>
          </cell>
          <cell r="H278">
            <v>69</v>
          </cell>
          <cell r="I278">
            <v>90567818</v>
          </cell>
          <cell r="J278">
            <v>20060</v>
          </cell>
          <cell r="K278">
            <v>99.67</v>
          </cell>
          <cell r="L278">
            <v>38.799999999999997</v>
          </cell>
          <cell r="M278">
            <v>-0.05</v>
          </cell>
        </row>
        <row r="279">
          <cell r="A279">
            <v>42811</v>
          </cell>
          <cell r="B279">
            <v>4569.25</v>
          </cell>
          <cell r="C279">
            <v>4575.8500000000004</v>
          </cell>
          <cell r="D279">
            <v>4425</v>
          </cell>
          <cell r="E279">
            <v>4479.6499999999996</v>
          </cell>
          <cell r="F279">
            <v>4492.0475830815703</v>
          </cell>
          <cell r="G279">
            <v>1324</v>
          </cell>
          <cell r="H279">
            <v>157</v>
          </cell>
          <cell r="I279">
            <v>5947471</v>
          </cell>
          <cell r="J279">
            <v>866</v>
          </cell>
          <cell r="K279">
            <v>65.41</v>
          </cell>
          <cell r="L279">
            <v>150.85</v>
          </cell>
          <cell r="M279">
            <v>-89.6</v>
          </cell>
        </row>
        <row r="280">
          <cell r="A280">
            <v>42810</v>
          </cell>
          <cell r="B280">
            <v>4500</v>
          </cell>
          <cell r="C280">
            <v>4620</v>
          </cell>
          <cell r="D280">
            <v>4500</v>
          </cell>
          <cell r="E280">
            <v>4592.8500000000004</v>
          </cell>
          <cell r="F280">
            <v>4584.0272479564001</v>
          </cell>
          <cell r="G280">
            <v>367</v>
          </cell>
          <cell r="H280">
            <v>102</v>
          </cell>
          <cell r="I280">
            <v>1682338</v>
          </cell>
          <cell r="J280">
            <v>308</v>
          </cell>
          <cell r="K280">
            <v>83.92</v>
          </cell>
          <cell r="L280">
            <v>120</v>
          </cell>
          <cell r="M280">
            <v>92.85</v>
          </cell>
        </row>
        <row r="281">
          <cell r="A281">
            <v>42809</v>
          </cell>
          <cell r="B281">
            <v>4455</v>
          </cell>
          <cell r="C281">
            <v>4510</v>
          </cell>
          <cell r="D281">
            <v>4455</v>
          </cell>
          <cell r="E281">
            <v>4490.45</v>
          </cell>
          <cell r="F281">
            <v>4479.6941798941698</v>
          </cell>
          <cell r="G281">
            <v>3780</v>
          </cell>
          <cell r="H281">
            <v>91</v>
          </cell>
          <cell r="I281">
            <v>16933244</v>
          </cell>
          <cell r="J281">
            <v>3695</v>
          </cell>
          <cell r="K281">
            <v>97.75</v>
          </cell>
          <cell r="L281">
            <v>55</v>
          </cell>
          <cell r="M281">
            <v>35.450000000000003</v>
          </cell>
        </row>
        <row r="282">
          <cell r="A282">
            <v>42808</v>
          </cell>
          <cell r="B282">
            <v>4501.3500000000004</v>
          </cell>
          <cell r="C282">
            <v>4506.3</v>
          </cell>
          <cell r="D282">
            <v>4366.05</v>
          </cell>
          <cell r="E282">
            <v>4470</v>
          </cell>
          <cell r="F282">
            <v>4432.2373271889401</v>
          </cell>
          <cell r="G282">
            <v>1302</v>
          </cell>
          <cell r="H282">
            <v>366</v>
          </cell>
          <cell r="I282">
            <v>5770773</v>
          </cell>
          <cell r="J282">
            <v>825</v>
          </cell>
          <cell r="K282">
            <v>63.36</v>
          </cell>
          <cell r="L282">
            <v>140.25</v>
          </cell>
          <cell r="M282">
            <v>-31.35</v>
          </cell>
        </row>
        <row r="283">
          <cell r="A283">
            <v>42804</v>
          </cell>
          <cell r="B283">
            <v>4431.95</v>
          </cell>
          <cell r="C283">
            <v>4492.8500000000004</v>
          </cell>
          <cell r="D283">
            <v>4430</v>
          </cell>
          <cell r="E283">
            <v>4480</v>
          </cell>
          <cell r="F283">
            <v>4473.2651515151501</v>
          </cell>
          <cell r="G283">
            <v>132</v>
          </cell>
          <cell r="H283">
            <v>41</v>
          </cell>
          <cell r="I283">
            <v>590471</v>
          </cell>
          <cell r="J283">
            <v>121</v>
          </cell>
          <cell r="K283">
            <v>91.67</v>
          </cell>
          <cell r="L283">
            <v>62.85</v>
          </cell>
          <cell r="M283">
            <v>48.05</v>
          </cell>
        </row>
        <row r="284">
          <cell r="A284">
            <v>42803</v>
          </cell>
          <cell r="B284">
            <v>4437.05</v>
          </cell>
          <cell r="C284">
            <v>4455</v>
          </cell>
          <cell r="D284">
            <v>4436.55</v>
          </cell>
          <cell r="E284">
            <v>4450</v>
          </cell>
          <cell r="F284">
            <v>4449.9967221303004</v>
          </cell>
          <cell r="G284">
            <v>64066</v>
          </cell>
          <cell r="H284">
            <v>38</v>
          </cell>
          <cell r="I284">
            <v>285093490</v>
          </cell>
          <cell r="J284">
            <v>64061</v>
          </cell>
          <cell r="K284">
            <v>99.99</v>
          </cell>
          <cell r="L284">
            <v>18.45</v>
          </cell>
          <cell r="M284">
            <v>12.95</v>
          </cell>
        </row>
        <row r="285">
          <cell r="A285">
            <v>42802</v>
          </cell>
          <cell r="B285">
            <v>4478.8999999999996</v>
          </cell>
          <cell r="C285">
            <v>4480</v>
          </cell>
          <cell r="D285">
            <v>4448.3</v>
          </cell>
          <cell r="E285">
            <v>4450</v>
          </cell>
          <cell r="F285">
            <v>4462.0263157894697</v>
          </cell>
          <cell r="G285">
            <v>76</v>
          </cell>
          <cell r="H285">
            <v>38</v>
          </cell>
          <cell r="I285">
            <v>339114</v>
          </cell>
          <cell r="J285">
            <v>69</v>
          </cell>
          <cell r="K285">
            <v>90.79</v>
          </cell>
          <cell r="L285">
            <v>31.7</v>
          </cell>
          <cell r="M285">
            <v>-28.9</v>
          </cell>
        </row>
        <row r="286">
          <cell r="A286">
            <v>42801</v>
          </cell>
          <cell r="B286">
            <v>4499</v>
          </cell>
          <cell r="C286">
            <v>4499</v>
          </cell>
          <cell r="D286">
            <v>4450</v>
          </cell>
          <cell r="E286">
            <v>4480</v>
          </cell>
          <cell r="F286">
            <v>4475.3919413919402</v>
          </cell>
          <cell r="G286">
            <v>273</v>
          </cell>
          <cell r="H286">
            <v>93</v>
          </cell>
          <cell r="I286">
            <v>1221782</v>
          </cell>
          <cell r="J286">
            <v>256</v>
          </cell>
          <cell r="K286">
            <v>93.77</v>
          </cell>
          <cell r="L286">
            <v>49</v>
          </cell>
          <cell r="M286">
            <v>-19</v>
          </cell>
        </row>
        <row r="287">
          <cell r="A287">
            <v>42800</v>
          </cell>
          <cell r="B287">
            <v>4500</v>
          </cell>
          <cell r="C287">
            <v>4500</v>
          </cell>
          <cell r="D287">
            <v>4467.25</v>
          </cell>
          <cell r="E287">
            <v>4482.6499999999996</v>
          </cell>
          <cell r="F287">
            <v>4487.5976676384798</v>
          </cell>
          <cell r="G287">
            <v>343</v>
          </cell>
          <cell r="H287">
            <v>123</v>
          </cell>
          <cell r="I287">
            <v>1539246</v>
          </cell>
          <cell r="J287">
            <v>237</v>
          </cell>
          <cell r="K287">
            <v>69.099999999999994</v>
          </cell>
          <cell r="L287">
            <v>32.75</v>
          </cell>
          <cell r="M287">
            <v>-17.350000000000001</v>
          </cell>
        </row>
        <row r="288">
          <cell r="A288">
            <v>42797</v>
          </cell>
          <cell r="B288">
            <v>4440.3</v>
          </cell>
          <cell r="C288">
            <v>4499.95</v>
          </cell>
          <cell r="D288">
            <v>4436.5</v>
          </cell>
          <cell r="E288">
            <v>4475.7</v>
          </cell>
          <cell r="F288">
            <v>4463.6909090909003</v>
          </cell>
          <cell r="G288">
            <v>55</v>
          </cell>
          <cell r="H288">
            <v>20</v>
          </cell>
          <cell r="I288">
            <v>245503</v>
          </cell>
          <cell r="J288">
            <v>42</v>
          </cell>
          <cell r="K288">
            <v>76.36</v>
          </cell>
          <cell r="L288">
            <v>63.45</v>
          </cell>
          <cell r="M288">
            <v>35.4</v>
          </cell>
        </row>
        <row r="289">
          <cell r="A289">
            <v>42796</v>
          </cell>
          <cell r="B289">
            <v>4475</v>
          </cell>
          <cell r="C289">
            <v>4485</v>
          </cell>
          <cell r="D289">
            <v>4390</v>
          </cell>
          <cell r="E289">
            <v>4430.8</v>
          </cell>
          <cell r="F289">
            <v>4422.1159722222201</v>
          </cell>
          <cell r="G289">
            <v>1440</v>
          </cell>
          <cell r="H289">
            <v>186</v>
          </cell>
          <cell r="I289">
            <v>6367847</v>
          </cell>
          <cell r="J289">
            <v>1011</v>
          </cell>
          <cell r="K289">
            <v>70.209999999999994</v>
          </cell>
          <cell r="L289">
            <v>95</v>
          </cell>
          <cell r="M289">
            <v>-44.2</v>
          </cell>
        </row>
        <row r="290">
          <cell r="A290">
            <v>42795</v>
          </cell>
          <cell r="B290">
            <v>4455.05</v>
          </cell>
          <cell r="C290">
            <v>4489.95</v>
          </cell>
          <cell r="D290">
            <v>4428.45</v>
          </cell>
          <cell r="E290">
            <v>4464.1499999999996</v>
          </cell>
          <cell r="F290">
            <v>4474.8429990895002</v>
          </cell>
          <cell r="G290">
            <v>50522</v>
          </cell>
          <cell r="H290">
            <v>227</v>
          </cell>
          <cell r="I290">
            <v>226078018</v>
          </cell>
          <cell r="J290">
            <v>50345</v>
          </cell>
          <cell r="K290">
            <v>99.65</v>
          </cell>
          <cell r="L290">
            <v>61.5</v>
          </cell>
          <cell r="M290">
            <v>9.1</v>
          </cell>
        </row>
        <row r="291">
          <cell r="A291">
            <v>42794</v>
          </cell>
          <cell r="B291">
            <v>4511.25</v>
          </cell>
          <cell r="C291">
            <v>4512</v>
          </cell>
          <cell r="D291">
            <v>4465.1000000000004</v>
          </cell>
          <cell r="E291">
            <v>4482.3500000000004</v>
          </cell>
          <cell r="F291">
            <v>4484.9638554216799</v>
          </cell>
          <cell r="G291">
            <v>166</v>
          </cell>
          <cell r="H291">
            <v>44</v>
          </cell>
          <cell r="I291">
            <v>744504</v>
          </cell>
          <cell r="J291">
            <v>145</v>
          </cell>
          <cell r="K291">
            <v>87.35</v>
          </cell>
          <cell r="L291">
            <v>46.9</v>
          </cell>
          <cell r="M291">
            <v>-28.9</v>
          </cell>
        </row>
        <row r="292">
          <cell r="A292">
            <v>42793</v>
          </cell>
          <cell r="B292">
            <v>4526.75</v>
          </cell>
          <cell r="C292">
            <v>4540</v>
          </cell>
          <cell r="D292">
            <v>4490</v>
          </cell>
          <cell r="E292">
            <v>4498.8500000000004</v>
          </cell>
          <cell r="F292">
            <v>4521.0087872273198</v>
          </cell>
          <cell r="G292">
            <v>133034</v>
          </cell>
          <cell r="H292">
            <v>106</v>
          </cell>
          <cell r="I292">
            <v>601447883</v>
          </cell>
          <cell r="J292">
            <v>132926</v>
          </cell>
          <cell r="K292">
            <v>99.92</v>
          </cell>
          <cell r="L292">
            <v>50</v>
          </cell>
          <cell r="M292">
            <v>-27.9</v>
          </cell>
        </row>
        <row r="293">
          <cell r="A293">
            <v>42789</v>
          </cell>
          <cell r="B293">
            <v>4515.05</v>
          </cell>
          <cell r="C293">
            <v>4547</v>
          </cell>
          <cell r="D293">
            <v>4501</v>
          </cell>
          <cell r="E293">
            <v>4520.1000000000004</v>
          </cell>
          <cell r="F293">
            <v>4518.27906976744</v>
          </cell>
          <cell r="G293">
            <v>258</v>
          </cell>
          <cell r="H293">
            <v>103</v>
          </cell>
          <cell r="I293">
            <v>1165716</v>
          </cell>
          <cell r="J293">
            <v>142</v>
          </cell>
          <cell r="K293">
            <v>55.04</v>
          </cell>
          <cell r="L293">
            <v>46</v>
          </cell>
          <cell r="M293">
            <v>5.05</v>
          </cell>
        </row>
        <row r="294">
          <cell r="A294">
            <v>42788</v>
          </cell>
          <cell r="B294">
            <v>4549.95</v>
          </cell>
          <cell r="C294">
            <v>4551</v>
          </cell>
          <cell r="D294">
            <v>4499.95</v>
          </cell>
          <cell r="E294">
            <v>4523.3500000000004</v>
          </cell>
          <cell r="F294">
            <v>4518.7267080745296</v>
          </cell>
          <cell r="G294">
            <v>322</v>
          </cell>
          <cell r="H294">
            <v>47</v>
          </cell>
          <cell r="I294">
            <v>1455030</v>
          </cell>
          <cell r="J294">
            <v>298</v>
          </cell>
          <cell r="K294">
            <v>92.55</v>
          </cell>
          <cell r="L294">
            <v>51.05</v>
          </cell>
          <cell r="M294">
            <v>-26.6</v>
          </cell>
        </row>
        <row r="295">
          <cell r="A295">
            <v>42787</v>
          </cell>
          <cell r="B295">
            <v>4508.45</v>
          </cell>
          <cell r="C295">
            <v>4729.55</v>
          </cell>
          <cell r="D295">
            <v>4477.8500000000004</v>
          </cell>
          <cell r="E295">
            <v>4543.3</v>
          </cell>
          <cell r="F295">
            <v>4533.7982195845598</v>
          </cell>
          <cell r="G295">
            <v>674</v>
          </cell>
          <cell r="H295">
            <v>166</v>
          </cell>
          <cell r="I295">
            <v>3055780</v>
          </cell>
          <cell r="J295">
            <v>483</v>
          </cell>
          <cell r="K295">
            <v>71.66</v>
          </cell>
          <cell r="L295">
            <v>251.7</v>
          </cell>
          <cell r="M295">
            <v>34.85</v>
          </cell>
        </row>
        <row r="296">
          <cell r="A296">
            <v>42786</v>
          </cell>
          <cell r="B296">
            <v>4469.5</v>
          </cell>
          <cell r="C296">
            <v>4525</v>
          </cell>
          <cell r="D296">
            <v>4469.5</v>
          </cell>
          <cell r="E296">
            <v>4491.45</v>
          </cell>
          <cell r="F296">
            <v>4490.5652173913004</v>
          </cell>
          <cell r="G296">
            <v>391</v>
          </cell>
          <cell r="H296">
            <v>47</v>
          </cell>
          <cell r="I296">
            <v>1755811</v>
          </cell>
          <cell r="J296">
            <v>324</v>
          </cell>
          <cell r="K296">
            <v>82.86</v>
          </cell>
          <cell r="L296">
            <v>55.5</v>
          </cell>
          <cell r="M296">
            <v>21.95</v>
          </cell>
        </row>
        <row r="297">
          <cell r="A297">
            <v>42783</v>
          </cell>
          <cell r="B297">
            <v>4498.3999999999996</v>
          </cell>
          <cell r="C297">
            <v>4500</v>
          </cell>
          <cell r="D297">
            <v>4470</v>
          </cell>
          <cell r="E297">
            <v>4500</v>
          </cell>
          <cell r="F297">
            <v>4488.4197530864103</v>
          </cell>
          <cell r="G297">
            <v>81</v>
          </cell>
          <cell r="H297">
            <v>22</v>
          </cell>
          <cell r="I297">
            <v>363562</v>
          </cell>
          <cell r="J297">
            <v>72</v>
          </cell>
          <cell r="K297">
            <v>88.89</v>
          </cell>
          <cell r="L297">
            <v>30</v>
          </cell>
          <cell r="M297">
            <v>1.6</v>
          </cell>
        </row>
        <row r="298">
          <cell r="A298">
            <v>42782</v>
          </cell>
          <cell r="B298">
            <v>4438.05</v>
          </cell>
          <cell r="C298">
            <v>4510</v>
          </cell>
          <cell r="D298">
            <v>4424.6000000000004</v>
          </cell>
          <cell r="E298">
            <v>4445.2</v>
          </cell>
          <cell r="F298">
            <v>4443.3728813559301</v>
          </cell>
          <cell r="G298">
            <v>177</v>
          </cell>
          <cell r="H298">
            <v>51</v>
          </cell>
          <cell r="I298">
            <v>786477</v>
          </cell>
          <cell r="J298">
            <v>153</v>
          </cell>
          <cell r="K298">
            <v>86.44</v>
          </cell>
          <cell r="L298">
            <v>85.4</v>
          </cell>
          <cell r="M298">
            <v>7.15</v>
          </cell>
        </row>
        <row r="299">
          <cell r="A299">
            <v>42781</v>
          </cell>
          <cell r="B299">
            <v>4463.8</v>
          </cell>
          <cell r="C299">
            <v>4463.8</v>
          </cell>
          <cell r="D299">
            <v>4416</v>
          </cell>
          <cell r="E299">
            <v>4423.3</v>
          </cell>
          <cell r="F299">
            <v>4436.3045685279103</v>
          </cell>
          <cell r="G299">
            <v>197</v>
          </cell>
          <cell r="H299">
            <v>89</v>
          </cell>
          <cell r="I299">
            <v>873952</v>
          </cell>
          <cell r="J299">
            <v>119</v>
          </cell>
          <cell r="K299">
            <v>60.41</v>
          </cell>
          <cell r="L299">
            <v>47.8</v>
          </cell>
          <cell r="M299">
            <v>-40.5</v>
          </cell>
        </row>
        <row r="300">
          <cell r="A300">
            <v>42780</v>
          </cell>
          <cell r="B300">
            <v>4480</v>
          </cell>
          <cell r="C300">
            <v>4483.95</v>
          </cell>
          <cell r="D300">
            <v>4410</v>
          </cell>
          <cell r="E300">
            <v>4441.75</v>
          </cell>
          <cell r="F300">
            <v>4450.0455927051598</v>
          </cell>
          <cell r="G300">
            <v>329</v>
          </cell>
          <cell r="H300">
            <v>139</v>
          </cell>
          <cell r="I300">
            <v>1464065</v>
          </cell>
          <cell r="J300">
            <v>192</v>
          </cell>
          <cell r="K300">
            <v>58.36</v>
          </cell>
          <cell r="L300">
            <v>73.95</v>
          </cell>
          <cell r="M300">
            <v>-38.25</v>
          </cell>
        </row>
        <row r="301">
          <cell r="A301">
            <v>42779</v>
          </cell>
          <cell r="B301">
            <v>4530.8999999999996</v>
          </cell>
          <cell r="C301">
            <v>4530.8999999999996</v>
          </cell>
          <cell r="D301">
            <v>4452</v>
          </cell>
          <cell r="E301">
            <v>4462.3500000000004</v>
          </cell>
          <cell r="F301">
            <v>4485.9413919413901</v>
          </cell>
          <cell r="G301">
            <v>273</v>
          </cell>
          <cell r="H301">
            <v>101</v>
          </cell>
          <cell r="I301">
            <v>1224662</v>
          </cell>
          <cell r="J301">
            <v>183</v>
          </cell>
          <cell r="K301">
            <v>67.03</v>
          </cell>
          <cell r="L301">
            <v>78.900000000000006</v>
          </cell>
          <cell r="M301">
            <v>-68.55</v>
          </cell>
        </row>
        <row r="302">
          <cell r="A302">
            <v>42776</v>
          </cell>
          <cell r="B302">
            <v>4580</v>
          </cell>
          <cell r="C302">
            <v>4595</v>
          </cell>
          <cell r="D302">
            <v>4510</v>
          </cell>
          <cell r="E302">
            <v>4514.3999999999996</v>
          </cell>
          <cell r="F302">
            <v>4537.7809187279099</v>
          </cell>
          <cell r="G302">
            <v>283</v>
          </cell>
          <cell r="H302">
            <v>89</v>
          </cell>
          <cell r="I302">
            <v>1284192</v>
          </cell>
          <cell r="J302">
            <v>236</v>
          </cell>
          <cell r="K302">
            <v>83.39</v>
          </cell>
          <cell r="L302">
            <v>85</v>
          </cell>
          <cell r="M302">
            <v>-65.599999999999994</v>
          </cell>
        </row>
        <row r="303">
          <cell r="A303">
            <v>42775</v>
          </cell>
          <cell r="B303">
            <v>4649.8500000000004</v>
          </cell>
          <cell r="C303">
            <v>4649.8500000000004</v>
          </cell>
          <cell r="D303">
            <v>4580</v>
          </cell>
          <cell r="E303">
            <v>4595.05</v>
          </cell>
          <cell r="F303">
            <v>4605.2281368821205</v>
          </cell>
          <cell r="G303">
            <v>789</v>
          </cell>
          <cell r="H303">
            <v>138</v>
          </cell>
          <cell r="I303">
            <v>3633525</v>
          </cell>
          <cell r="J303">
            <v>579</v>
          </cell>
          <cell r="K303">
            <v>73.38</v>
          </cell>
          <cell r="L303">
            <v>69.849999999999994</v>
          </cell>
          <cell r="M303">
            <v>-54.8</v>
          </cell>
        </row>
        <row r="304">
          <cell r="A304">
            <v>42774</v>
          </cell>
          <cell r="B304">
            <v>4625</v>
          </cell>
          <cell r="C304">
            <v>4652.05</v>
          </cell>
          <cell r="D304">
            <v>4600</v>
          </cell>
          <cell r="E304">
            <v>4612.6499999999996</v>
          </cell>
          <cell r="F304">
            <v>4628.3397761953202</v>
          </cell>
          <cell r="G304">
            <v>983</v>
          </cell>
          <cell r="H304">
            <v>142</v>
          </cell>
          <cell r="I304">
            <v>4549658</v>
          </cell>
          <cell r="J304">
            <v>781</v>
          </cell>
          <cell r="K304">
            <v>79.45</v>
          </cell>
          <cell r="L304">
            <v>52.05</v>
          </cell>
          <cell r="M304">
            <v>-12.35</v>
          </cell>
        </row>
        <row r="305">
          <cell r="A305">
            <v>42773</v>
          </cell>
          <cell r="B305">
            <v>4620</v>
          </cell>
          <cell r="C305">
            <v>4654.55</v>
          </cell>
          <cell r="D305">
            <v>4580</v>
          </cell>
          <cell r="E305">
            <v>4627.3500000000004</v>
          </cell>
          <cell r="F305">
            <v>4622.5588842975203</v>
          </cell>
          <cell r="G305">
            <v>2904</v>
          </cell>
          <cell r="H305">
            <v>323</v>
          </cell>
          <cell r="I305">
            <v>13423911</v>
          </cell>
          <cell r="J305">
            <v>2109</v>
          </cell>
          <cell r="K305">
            <v>72.62</v>
          </cell>
          <cell r="L305">
            <v>74.55</v>
          </cell>
          <cell r="M305">
            <v>7.35</v>
          </cell>
        </row>
        <row r="306">
          <cell r="A306">
            <v>42772</v>
          </cell>
          <cell r="B306">
            <v>4475</v>
          </cell>
          <cell r="C306">
            <v>4675.5</v>
          </cell>
          <cell r="D306">
            <v>4450</v>
          </cell>
          <cell r="E306">
            <v>4565.75</v>
          </cell>
          <cell r="F306">
            <v>4602.9414353418997</v>
          </cell>
          <cell r="G306">
            <v>2954</v>
          </cell>
          <cell r="H306">
            <v>788</v>
          </cell>
          <cell r="I306">
            <v>13597089</v>
          </cell>
          <cell r="J306">
            <v>1064</v>
          </cell>
          <cell r="K306">
            <v>36.020000000000003</v>
          </cell>
          <cell r="L306">
            <v>225.5</v>
          </cell>
          <cell r="M306">
            <v>90.75</v>
          </cell>
        </row>
        <row r="307">
          <cell r="A307">
            <v>42769</v>
          </cell>
          <cell r="B307">
            <v>4450.05</v>
          </cell>
          <cell r="C307">
            <v>4475</v>
          </cell>
          <cell r="D307">
            <v>4425</v>
          </cell>
          <cell r="E307">
            <v>4439.55</v>
          </cell>
          <cell r="F307">
            <v>4446.48192771084</v>
          </cell>
          <cell r="G307">
            <v>249</v>
          </cell>
          <cell r="H307">
            <v>64</v>
          </cell>
          <cell r="I307">
            <v>1107174</v>
          </cell>
          <cell r="J307">
            <v>221</v>
          </cell>
          <cell r="K307">
            <v>88.76</v>
          </cell>
          <cell r="L307">
            <v>50</v>
          </cell>
          <cell r="M307">
            <v>-10.5</v>
          </cell>
        </row>
        <row r="308">
          <cell r="A308">
            <v>42768</v>
          </cell>
          <cell r="B308">
            <v>4400</v>
          </cell>
          <cell r="C308">
            <v>4460</v>
          </cell>
          <cell r="D308">
            <v>4400</v>
          </cell>
          <cell r="E308">
            <v>4434.95</v>
          </cell>
          <cell r="F308">
            <v>4426.0427350427299</v>
          </cell>
          <cell r="G308">
            <v>819</v>
          </cell>
          <cell r="H308">
            <v>136</v>
          </cell>
          <cell r="I308">
            <v>3624929</v>
          </cell>
          <cell r="J308">
            <v>575</v>
          </cell>
          <cell r="K308">
            <v>70.209999999999994</v>
          </cell>
          <cell r="L308">
            <v>60</v>
          </cell>
          <cell r="M308">
            <v>34.950000000000003</v>
          </cell>
        </row>
        <row r="309">
          <cell r="A309">
            <v>42767</v>
          </cell>
          <cell r="B309">
            <v>4477</v>
          </cell>
          <cell r="C309">
            <v>4477</v>
          </cell>
          <cell r="D309">
            <v>4351</v>
          </cell>
          <cell r="E309">
            <v>4398.7</v>
          </cell>
          <cell r="F309">
            <v>4386.9927007299202</v>
          </cell>
          <cell r="G309">
            <v>411</v>
          </cell>
          <cell r="H309">
            <v>77</v>
          </cell>
          <cell r="I309">
            <v>1803054</v>
          </cell>
          <cell r="J309">
            <v>381</v>
          </cell>
          <cell r="K309">
            <v>92.7</v>
          </cell>
          <cell r="L309">
            <v>126</v>
          </cell>
          <cell r="M309">
            <v>-78.3</v>
          </cell>
        </row>
        <row r="310">
          <cell r="A310">
            <v>42766</v>
          </cell>
          <cell r="B310">
            <v>4400</v>
          </cell>
          <cell r="C310">
            <v>4400</v>
          </cell>
          <cell r="D310">
            <v>4360</v>
          </cell>
          <cell r="E310">
            <v>4373</v>
          </cell>
          <cell r="F310">
            <v>4376.3069719042596</v>
          </cell>
          <cell r="G310">
            <v>961</v>
          </cell>
          <cell r="H310">
            <v>220</v>
          </cell>
          <cell r="I310">
            <v>4205631</v>
          </cell>
          <cell r="J310">
            <v>748</v>
          </cell>
          <cell r="K310">
            <v>77.84</v>
          </cell>
          <cell r="L310">
            <v>40</v>
          </cell>
          <cell r="M310">
            <v>-27</v>
          </cell>
        </row>
        <row r="311">
          <cell r="A311">
            <v>42765</v>
          </cell>
          <cell r="B311">
            <v>4421.25</v>
          </cell>
          <cell r="C311">
            <v>4423.95</v>
          </cell>
          <cell r="D311">
            <v>4380</v>
          </cell>
          <cell r="E311">
            <v>4394.6000000000004</v>
          </cell>
          <cell r="F311">
            <v>4404.4610051993004</v>
          </cell>
          <cell r="G311">
            <v>577</v>
          </cell>
          <cell r="H311">
            <v>112</v>
          </cell>
          <cell r="I311">
            <v>2541374</v>
          </cell>
          <cell r="J311">
            <v>344</v>
          </cell>
          <cell r="K311">
            <v>59.62</v>
          </cell>
          <cell r="L311">
            <v>43.95</v>
          </cell>
          <cell r="M311">
            <v>-26.65</v>
          </cell>
        </row>
        <row r="312">
          <cell r="A312">
            <v>42762</v>
          </cell>
          <cell r="B312">
            <v>4424</v>
          </cell>
          <cell r="C312">
            <v>4425</v>
          </cell>
          <cell r="D312">
            <v>4399.95</v>
          </cell>
          <cell r="E312">
            <v>4421.2</v>
          </cell>
          <cell r="F312">
            <v>4413.4588607594897</v>
          </cell>
          <cell r="G312">
            <v>316</v>
          </cell>
          <cell r="H312">
            <v>47</v>
          </cell>
          <cell r="I312">
            <v>1394653</v>
          </cell>
          <cell r="J312">
            <v>298</v>
          </cell>
          <cell r="K312">
            <v>94.3</v>
          </cell>
          <cell r="L312">
            <v>25.05</v>
          </cell>
          <cell r="M312">
            <v>-2.8</v>
          </cell>
        </row>
        <row r="313">
          <cell r="A313">
            <v>42760</v>
          </cell>
          <cell r="B313">
            <v>4400</v>
          </cell>
          <cell r="C313">
            <v>4427</v>
          </cell>
          <cell r="D313">
            <v>4385</v>
          </cell>
          <cell r="E313">
            <v>4399.95</v>
          </cell>
          <cell r="F313">
            <v>4403.8217665615102</v>
          </cell>
          <cell r="G313">
            <v>634</v>
          </cell>
          <cell r="H313">
            <v>73</v>
          </cell>
          <cell r="I313">
            <v>2792023</v>
          </cell>
          <cell r="J313">
            <v>577</v>
          </cell>
          <cell r="K313">
            <v>91.01</v>
          </cell>
          <cell r="L313">
            <v>42</v>
          </cell>
          <cell r="M313">
            <v>-0.05</v>
          </cell>
        </row>
        <row r="314">
          <cell r="A314">
            <v>42759</v>
          </cell>
          <cell r="B314">
            <v>4351</v>
          </cell>
          <cell r="C314">
            <v>4450</v>
          </cell>
          <cell r="D314">
            <v>4351</v>
          </cell>
          <cell r="E314">
            <v>4441.25</v>
          </cell>
          <cell r="F314">
            <v>4416.8636363636297</v>
          </cell>
          <cell r="G314">
            <v>242</v>
          </cell>
          <cell r="H314">
            <v>34</v>
          </cell>
          <cell r="I314">
            <v>1068881</v>
          </cell>
          <cell r="J314">
            <v>224</v>
          </cell>
          <cell r="K314">
            <v>92.56</v>
          </cell>
          <cell r="L314">
            <v>99</v>
          </cell>
          <cell r="M314">
            <v>90.25</v>
          </cell>
        </row>
        <row r="315">
          <cell r="A315">
            <v>42758</v>
          </cell>
          <cell r="B315">
            <v>4405.6000000000004</v>
          </cell>
          <cell r="C315">
            <v>4416</v>
          </cell>
          <cell r="D315">
            <v>4370</v>
          </cell>
          <cell r="E315">
            <v>4374.55</v>
          </cell>
          <cell r="F315">
            <v>4391.9244186046499</v>
          </cell>
          <cell r="G315">
            <v>516</v>
          </cell>
          <cell r="H315">
            <v>102</v>
          </cell>
          <cell r="I315">
            <v>2266233</v>
          </cell>
          <cell r="J315">
            <v>377</v>
          </cell>
          <cell r="K315">
            <v>73.06</v>
          </cell>
          <cell r="L315">
            <v>46</v>
          </cell>
          <cell r="M315">
            <v>-31.05</v>
          </cell>
        </row>
        <row r="316">
          <cell r="A316">
            <v>42755</v>
          </cell>
          <cell r="B316">
            <v>4430</v>
          </cell>
          <cell r="C316">
            <v>4431.95</v>
          </cell>
          <cell r="D316">
            <v>4400</v>
          </cell>
          <cell r="E316">
            <v>4404</v>
          </cell>
          <cell r="F316">
            <v>4409.8322784810098</v>
          </cell>
          <cell r="G316">
            <v>316</v>
          </cell>
          <cell r="H316">
            <v>89</v>
          </cell>
          <cell r="I316">
            <v>1393507</v>
          </cell>
          <cell r="J316">
            <v>205</v>
          </cell>
          <cell r="K316">
            <v>64.87</v>
          </cell>
          <cell r="L316">
            <v>31.95</v>
          </cell>
          <cell r="M316">
            <v>-26</v>
          </cell>
        </row>
        <row r="317">
          <cell r="A317">
            <v>42754</v>
          </cell>
          <cell r="B317">
            <v>4438.6000000000004</v>
          </cell>
          <cell r="C317">
            <v>4449.95</v>
          </cell>
          <cell r="D317">
            <v>4412.5</v>
          </cell>
          <cell r="E317">
            <v>4426.2</v>
          </cell>
          <cell r="F317">
            <v>4442.4617713853104</v>
          </cell>
          <cell r="G317">
            <v>1321</v>
          </cell>
          <cell r="H317">
            <v>64</v>
          </cell>
          <cell r="I317">
            <v>5868492</v>
          </cell>
          <cell r="J317">
            <v>1208</v>
          </cell>
          <cell r="K317">
            <v>91.45</v>
          </cell>
          <cell r="L317">
            <v>37.450000000000003</v>
          </cell>
          <cell r="M317">
            <v>-12.4</v>
          </cell>
        </row>
        <row r="318">
          <cell r="A318">
            <v>42753</v>
          </cell>
          <cell r="B318">
            <v>4450</v>
          </cell>
          <cell r="C318">
            <v>4490.5</v>
          </cell>
          <cell r="D318">
            <v>4406</v>
          </cell>
          <cell r="E318">
            <v>4419.05</v>
          </cell>
          <cell r="F318">
            <v>4434.20155038759</v>
          </cell>
          <cell r="G318">
            <v>516</v>
          </cell>
          <cell r="H318">
            <v>114</v>
          </cell>
          <cell r="I318">
            <v>2288048</v>
          </cell>
          <cell r="J318">
            <v>420</v>
          </cell>
          <cell r="K318">
            <v>81.400000000000006</v>
          </cell>
          <cell r="L318">
            <v>84.5</v>
          </cell>
          <cell r="M318">
            <v>-30.95</v>
          </cell>
        </row>
        <row r="319">
          <cell r="A319">
            <v>42752</v>
          </cell>
          <cell r="B319">
            <v>4454.7</v>
          </cell>
          <cell r="C319">
            <v>4470</v>
          </cell>
          <cell r="D319">
            <v>4420</v>
          </cell>
          <cell r="E319">
            <v>4457.6499999999996</v>
          </cell>
          <cell r="F319">
            <v>4441.8686327077703</v>
          </cell>
          <cell r="G319">
            <v>373</v>
          </cell>
          <cell r="H319">
            <v>69</v>
          </cell>
          <cell r="I319">
            <v>1656817</v>
          </cell>
          <cell r="J319">
            <v>248</v>
          </cell>
          <cell r="K319">
            <v>66.489999999999995</v>
          </cell>
          <cell r="L319">
            <v>50</v>
          </cell>
          <cell r="M319">
            <v>2.95</v>
          </cell>
        </row>
        <row r="320">
          <cell r="A320">
            <v>42751</v>
          </cell>
          <cell r="B320">
            <v>4500</v>
          </cell>
          <cell r="C320">
            <v>4500</v>
          </cell>
          <cell r="D320">
            <v>4425</v>
          </cell>
          <cell r="E320">
            <v>4438.3999999999996</v>
          </cell>
          <cell r="F320">
            <v>4449.3440860214996</v>
          </cell>
          <cell r="G320">
            <v>930</v>
          </cell>
          <cell r="H320">
            <v>223</v>
          </cell>
          <cell r="I320">
            <v>4137890</v>
          </cell>
          <cell r="J320">
            <v>581</v>
          </cell>
          <cell r="K320">
            <v>62.47</v>
          </cell>
          <cell r="L320">
            <v>75</v>
          </cell>
          <cell r="M320">
            <v>-61.6</v>
          </cell>
        </row>
        <row r="321">
          <cell r="A321">
            <v>42748</v>
          </cell>
          <cell r="B321">
            <v>4487.55</v>
          </cell>
          <cell r="C321">
            <v>4550</v>
          </cell>
          <cell r="D321">
            <v>4471.1000000000004</v>
          </cell>
          <cell r="E321">
            <v>4490.8500000000004</v>
          </cell>
          <cell r="F321">
            <v>4496.64679159568</v>
          </cell>
          <cell r="G321">
            <v>1761</v>
          </cell>
          <cell r="H321">
            <v>279</v>
          </cell>
          <cell r="I321">
            <v>7918595</v>
          </cell>
          <cell r="J321">
            <v>1265</v>
          </cell>
          <cell r="K321">
            <v>71.83</v>
          </cell>
          <cell r="L321">
            <v>78.900000000000006</v>
          </cell>
          <cell r="M321">
            <v>3.3</v>
          </cell>
        </row>
        <row r="322">
          <cell r="A322">
            <v>42747</v>
          </cell>
          <cell r="B322">
            <v>4549</v>
          </cell>
          <cell r="C322">
            <v>4549</v>
          </cell>
          <cell r="D322">
            <v>4491</v>
          </cell>
          <cell r="E322">
            <v>4498.45</v>
          </cell>
          <cell r="F322">
            <v>4514.3255813953401</v>
          </cell>
          <cell r="G322">
            <v>559</v>
          </cell>
          <cell r="H322">
            <v>86</v>
          </cell>
          <cell r="I322">
            <v>2523508</v>
          </cell>
          <cell r="J322">
            <v>444</v>
          </cell>
          <cell r="K322">
            <v>79.430000000000007</v>
          </cell>
          <cell r="L322">
            <v>58</v>
          </cell>
          <cell r="M322">
            <v>-50.55</v>
          </cell>
        </row>
        <row r="323">
          <cell r="A323">
            <v>42746</v>
          </cell>
          <cell r="B323">
            <v>4539.95</v>
          </cell>
          <cell r="C323">
            <v>4553.3500000000004</v>
          </cell>
          <cell r="D323">
            <v>4508.6499999999996</v>
          </cell>
          <cell r="E323">
            <v>4540.3</v>
          </cell>
          <cell r="F323">
            <v>4540.3652968036504</v>
          </cell>
          <cell r="G323">
            <v>219</v>
          </cell>
          <cell r="H323">
            <v>46</v>
          </cell>
          <cell r="I323">
            <v>994340</v>
          </cell>
          <cell r="J323">
            <v>146</v>
          </cell>
          <cell r="K323">
            <v>66.67</v>
          </cell>
          <cell r="L323">
            <v>44.7</v>
          </cell>
          <cell r="M323">
            <v>0.35</v>
          </cell>
        </row>
        <row r="324">
          <cell r="A324">
            <v>42745</v>
          </cell>
          <cell r="B324">
            <v>4650</v>
          </cell>
          <cell r="C324">
            <v>4650</v>
          </cell>
          <cell r="D324">
            <v>4451</v>
          </cell>
          <cell r="E324">
            <v>4519.55</v>
          </cell>
          <cell r="F324">
            <v>4533.06163021868</v>
          </cell>
          <cell r="G324">
            <v>1006</v>
          </cell>
          <cell r="H324">
            <v>118</v>
          </cell>
          <cell r="I324">
            <v>4560260</v>
          </cell>
          <cell r="J324">
            <v>760</v>
          </cell>
          <cell r="K324">
            <v>75.55</v>
          </cell>
          <cell r="L324">
            <v>199</v>
          </cell>
          <cell r="M324">
            <v>-130.44999999999999</v>
          </cell>
        </row>
        <row r="325">
          <cell r="A325">
            <v>42744</v>
          </cell>
          <cell r="B325">
            <v>4599.1499999999996</v>
          </cell>
          <cell r="C325">
            <v>4626</v>
          </cell>
          <cell r="D325">
            <v>4551.05</v>
          </cell>
          <cell r="E325">
            <v>4600</v>
          </cell>
          <cell r="F325">
            <v>4594.2530120481897</v>
          </cell>
          <cell r="G325">
            <v>83</v>
          </cell>
          <cell r="H325">
            <v>20</v>
          </cell>
          <cell r="I325">
            <v>381323</v>
          </cell>
          <cell r="J325">
            <v>76</v>
          </cell>
          <cell r="K325">
            <v>91.57</v>
          </cell>
          <cell r="L325">
            <v>74.95</v>
          </cell>
          <cell r="M325">
            <v>0.85</v>
          </cell>
        </row>
        <row r="326">
          <cell r="A326">
            <v>42741</v>
          </cell>
          <cell r="B326">
            <v>4610</v>
          </cell>
          <cell r="C326">
            <v>4614</v>
          </cell>
          <cell r="D326">
            <v>4581</v>
          </cell>
          <cell r="E326">
            <v>4599.1499999999996</v>
          </cell>
          <cell r="F326">
            <v>4601.1316872427897</v>
          </cell>
          <cell r="G326">
            <v>243</v>
          </cell>
          <cell r="H326">
            <v>49</v>
          </cell>
          <cell r="I326">
            <v>1118075</v>
          </cell>
          <cell r="J326">
            <v>206</v>
          </cell>
          <cell r="K326">
            <v>84.77</v>
          </cell>
          <cell r="L326">
            <v>33</v>
          </cell>
          <cell r="M326">
            <v>-10.85</v>
          </cell>
        </row>
        <row r="327">
          <cell r="A327">
            <v>42740</v>
          </cell>
          <cell r="B327">
            <v>4603.05</v>
          </cell>
          <cell r="C327">
            <v>4650</v>
          </cell>
          <cell r="D327">
            <v>4600</v>
          </cell>
          <cell r="E327">
            <v>4600</v>
          </cell>
          <cell r="F327">
            <v>4624.1515151515096</v>
          </cell>
          <cell r="G327">
            <v>99</v>
          </cell>
          <cell r="H327">
            <v>33</v>
          </cell>
          <cell r="I327">
            <v>457791</v>
          </cell>
          <cell r="J327">
            <v>86</v>
          </cell>
          <cell r="K327">
            <v>86.87</v>
          </cell>
          <cell r="L327">
            <v>50</v>
          </cell>
          <cell r="M327">
            <v>-3.05</v>
          </cell>
        </row>
        <row r="328">
          <cell r="A328">
            <v>42739</v>
          </cell>
          <cell r="B328">
            <v>4650</v>
          </cell>
          <cell r="C328">
            <v>4650</v>
          </cell>
          <cell r="D328">
            <v>4602.3</v>
          </cell>
          <cell r="E328">
            <v>4609.8500000000004</v>
          </cell>
          <cell r="F328">
            <v>4629.0751879699201</v>
          </cell>
          <cell r="G328">
            <v>133</v>
          </cell>
          <cell r="H328">
            <v>62</v>
          </cell>
          <cell r="I328">
            <v>615667</v>
          </cell>
          <cell r="J328">
            <v>50</v>
          </cell>
          <cell r="K328">
            <v>37.590000000000003</v>
          </cell>
          <cell r="L328">
            <v>47.7</v>
          </cell>
          <cell r="M328">
            <v>-40.15</v>
          </cell>
        </row>
        <row r="329">
          <cell r="A329">
            <v>42738</v>
          </cell>
          <cell r="B329">
            <v>4675.25</v>
          </cell>
          <cell r="C329">
            <v>4720</v>
          </cell>
          <cell r="D329">
            <v>4640</v>
          </cell>
          <cell r="E329">
            <v>4644.25</v>
          </cell>
          <cell r="F329">
            <v>4662.7171717171695</v>
          </cell>
          <cell r="G329">
            <v>99</v>
          </cell>
          <cell r="H329">
            <v>58</v>
          </cell>
          <cell r="I329">
            <v>461609</v>
          </cell>
          <cell r="J329">
            <v>51</v>
          </cell>
          <cell r="K329">
            <v>51.52</v>
          </cell>
          <cell r="L329">
            <v>80</v>
          </cell>
          <cell r="M329">
            <v>-31</v>
          </cell>
        </row>
        <row r="330">
          <cell r="A330">
            <v>42737</v>
          </cell>
          <cell r="B330">
            <v>4638.8500000000004</v>
          </cell>
          <cell r="C330">
            <v>4700</v>
          </cell>
          <cell r="D330">
            <v>4638.8500000000004</v>
          </cell>
          <cell r="E330">
            <v>4695.3</v>
          </cell>
          <cell r="F330">
            <v>4687.9505494505402</v>
          </cell>
          <cell r="G330">
            <v>182</v>
          </cell>
          <cell r="H330">
            <v>72</v>
          </cell>
          <cell r="I330">
            <v>853207</v>
          </cell>
          <cell r="J330">
            <v>103</v>
          </cell>
          <cell r="K330">
            <v>56.59</v>
          </cell>
          <cell r="L330">
            <v>61.15</v>
          </cell>
          <cell r="M330">
            <v>56.45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NOFI"/>
    </sheetNames>
    <sheetDataSet>
      <sheetData sheetId="0">
        <row r="1">
          <cell r="A1" t="str">
            <v>Date</v>
          </cell>
          <cell r="B1" t="str">
            <v>Open Price</v>
          </cell>
          <cell r="C1" t="str">
            <v>High Price</v>
          </cell>
          <cell r="D1" t="str">
            <v>Low Price</v>
          </cell>
          <cell r="E1" t="str">
            <v>Close Price</v>
          </cell>
          <cell r="F1" t="str">
            <v>WAP</v>
          </cell>
          <cell r="G1" t="str">
            <v>No.of Shares</v>
          </cell>
          <cell r="H1" t="str">
            <v>No. of Trades</v>
          </cell>
          <cell r="I1" t="str">
            <v>Total Turnover (Rs.)</v>
          </cell>
          <cell r="J1" t="str">
            <v>Deliverable Quantity</v>
          </cell>
          <cell r="K1" t="str">
            <v>% Deli. Qty to Traded Qty</v>
          </cell>
          <cell r="L1" t="str">
            <v>Spread High-Low</v>
          </cell>
          <cell r="M1" t="str">
            <v>Spread Close-Open</v>
          </cell>
        </row>
        <row r="2">
          <cell r="A2">
            <v>43220</v>
          </cell>
          <cell r="B2">
            <v>4999.95</v>
          </cell>
          <cell r="C2">
            <v>4999.95</v>
          </cell>
          <cell r="D2">
            <v>4839</v>
          </cell>
          <cell r="E2">
            <v>4897.3999999999996</v>
          </cell>
          <cell r="F2">
            <v>4864.8072289156598</v>
          </cell>
          <cell r="G2">
            <v>83</v>
          </cell>
          <cell r="H2">
            <v>30</v>
          </cell>
          <cell r="I2">
            <v>403779</v>
          </cell>
          <cell r="J2">
            <v>45</v>
          </cell>
          <cell r="K2">
            <v>54.22</v>
          </cell>
          <cell r="L2">
            <v>160.94999999999999</v>
          </cell>
          <cell r="M2">
            <v>-102.55</v>
          </cell>
        </row>
        <row r="3">
          <cell r="A3">
            <v>43217</v>
          </cell>
          <cell r="B3">
            <v>4848</v>
          </cell>
          <cell r="C3">
            <v>4872</v>
          </cell>
          <cell r="D3">
            <v>4817</v>
          </cell>
          <cell r="E3">
            <v>4849.5</v>
          </cell>
          <cell r="F3">
            <v>4844.1153846153802</v>
          </cell>
          <cell r="G3">
            <v>78</v>
          </cell>
          <cell r="H3">
            <v>18</v>
          </cell>
          <cell r="I3">
            <v>377841</v>
          </cell>
          <cell r="J3">
            <v>69</v>
          </cell>
          <cell r="K3">
            <v>88.46</v>
          </cell>
          <cell r="L3">
            <v>55</v>
          </cell>
          <cell r="M3">
            <v>1.5</v>
          </cell>
        </row>
        <row r="4">
          <cell r="A4">
            <v>43216</v>
          </cell>
          <cell r="B4">
            <v>4898</v>
          </cell>
          <cell r="C4">
            <v>4910</v>
          </cell>
          <cell r="D4">
            <v>4849</v>
          </cell>
          <cell r="E4">
            <v>4850.1499999999996</v>
          </cell>
          <cell r="F4">
            <v>4871.7980769230699</v>
          </cell>
          <cell r="G4">
            <v>104</v>
          </cell>
          <cell r="H4">
            <v>33</v>
          </cell>
          <cell r="I4">
            <v>506667</v>
          </cell>
          <cell r="J4">
            <v>97</v>
          </cell>
          <cell r="K4">
            <v>93.27</v>
          </cell>
          <cell r="L4">
            <v>61</v>
          </cell>
          <cell r="M4">
            <v>-47.85</v>
          </cell>
        </row>
        <row r="5">
          <cell r="A5">
            <v>43215</v>
          </cell>
          <cell r="B5">
            <v>4960</v>
          </cell>
          <cell r="C5">
            <v>4965</v>
          </cell>
          <cell r="D5">
            <v>4910.2</v>
          </cell>
          <cell r="E5">
            <v>4960.8999999999996</v>
          </cell>
          <cell r="F5">
            <v>4959.9012990891397</v>
          </cell>
          <cell r="G5">
            <v>6697</v>
          </cell>
          <cell r="H5">
            <v>55</v>
          </cell>
          <cell r="I5">
            <v>33216459</v>
          </cell>
          <cell r="J5">
            <v>6658</v>
          </cell>
          <cell r="K5">
            <v>99.42</v>
          </cell>
          <cell r="L5">
            <v>54.8</v>
          </cell>
          <cell r="M5">
            <v>0.9</v>
          </cell>
        </row>
        <row r="6">
          <cell r="A6">
            <v>43214</v>
          </cell>
          <cell r="B6">
            <v>5024.95</v>
          </cell>
          <cell r="C6">
            <v>5024.95</v>
          </cell>
          <cell r="D6">
            <v>4929.95</v>
          </cell>
          <cell r="E6">
            <v>4933.8500000000004</v>
          </cell>
          <cell r="F6">
            <v>4945.8999999999996</v>
          </cell>
          <cell r="G6">
            <v>290</v>
          </cell>
          <cell r="H6">
            <v>102</v>
          </cell>
          <cell r="I6">
            <v>1434311</v>
          </cell>
          <cell r="J6">
            <v>181</v>
          </cell>
          <cell r="K6">
            <v>62.41</v>
          </cell>
          <cell r="L6">
            <v>95</v>
          </cell>
          <cell r="M6">
            <v>-91.1</v>
          </cell>
        </row>
        <row r="7">
          <cell r="A7">
            <v>43213</v>
          </cell>
          <cell r="B7">
            <v>5040.5</v>
          </cell>
          <cell r="C7">
            <v>5040.5</v>
          </cell>
          <cell r="D7">
            <v>4907</v>
          </cell>
          <cell r="E7">
            <v>4916.3</v>
          </cell>
          <cell r="F7">
            <v>4946.0816326530603</v>
          </cell>
          <cell r="G7">
            <v>735</v>
          </cell>
          <cell r="H7">
            <v>187</v>
          </cell>
          <cell r="I7">
            <v>3635370</v>
          </cell>
          <cell r="J7">
            <v>510</v>
          </cell>
          <cell r="K7">
            <v>69.39</v>
          </cell>
          <cell r="L7">
            <v>133.5</v>
          </cell>
          <cell r="M7">
            <v>-124.2</v>
          </cell>
        </row>
        <row r="8">
          <cell r="A8">
            <v>43210</v>
          </cell>
          <cell r="B8">
            <v>5026</v>
          </cell>
          <cell r="C8">
            <v>5075</v>
          </cell>
          <cell r="D8">
            <v>4995</v>
          </cell>
          <cell r="E8">
            <v>4999.5</v>
          </cell>
          <cell r="F8">
            <v>5026.88855421686</v>
          </cell>
          <cell r="G8">
            <v>332</v>
          </cell>
          <cell r="H8">
            <v>115</v>
          </cell>
          <cell r="I8">
            <v>1668927</v>
          </cell>
          <cell r="J8">
            <v>221</v>
          </cell>
          <cell r="K8">
            <v>66.569999999999993</v>
          </cell>
          <cell r="L8">
            <v>80</v>
          </cell>
          <cell r="M8">
            <v>-26.5</v>
          </cell>
        </row>
        <row r="9">
          <cell r="A9">
            <v>43209</v>
          </cell>
          <cell r="B9">
            <v>5031</v>
          </cell>
          <cell r="C9">
            <v>5075</v>
          </cell>
          <cell r="D9">
            <v>5030.05</v>
          </cell>
          <cell r="E9">
            <v>5046.6000000000004</v>
          </cell>
          <cell r="F9">
            <v>5052.2166666666599</v>
          </cell>
          <cell r="G9">
            <v>120</v>
          </cell>
          <cell r="H9">
            <v>34</v>
          </cell>
          <cell r="I9">
            <v>606266</v>
          </cell>
          <cell r="J9">
            <v>109</v>
          </cell>
          <cell r="K9">
            <v>90.83</v>
          </cell>
          <cell r="L9">
            <v>44.95</v>
          </cell>
          <cell r="M9">
            <v>15.6</v>
          </cell>
        </row>
        <row r="10">
          <cell r="A10">
            <v>43208</v>
          </cell>
          <cell r="B10">
            <v>5069.8</v>
          </cell>
          <cell r="C10">
            <v>5097</v>
          </cell>
          <cell r="D10">
            <v>5037</v>
          </cell>
          <cell r="E10">
            <v>5055.3</v>
          </cell>
          <cell r="F10">
            <v>5061.9357142857098</v>
          </cell>
          <cell r="G10">
            <v>560</v>
          </cell>
          <cell r="H10">
            <v>118</v>
          </cell>
          <cell r="I10">
            <v>2834684</v>
          </cell>
          <cell r="J10">
            <v>321</v>
          </cell>
          <cell r="K10">
            <v>57.32</v>
          </cell>
          <cell r="L10">
            <v>60</v>
          </cell>
          <cell r="M10">
            <v>-14.5</v>
          </cell>
        </row>
        <row r="11">
          <cell r="A11">
            <v>43207</v>
          </cell>
          <cell r="B11">
            <v>4970.2</v>
          </cell>
          <cell r="C11">
            <v>5113.1000000000004</v>
          </cell>
          <cell r="D11">
            <v>4970.2</v>
          </cell>
          <cell r="E11">
            <v>5082</v>
          </cell>
          <cell r="F11">
            <v>5089.9248554913202</v>
          </cell>
          <cell r="G11">
            <v>173</v>
          </cell>
          <cell r="H11">
            <v>47</v>
          </cell>
          <cell r="I11">
            <v>880557</v>
          </cell>
          <cell r="J11">
            <v>142</v>
          </cell>
          <cell r="K11">
            <v>82.08</v>
          </cell>
          <cell r="L11">
            <v>142.9</v>
          </cell>
          <cell r="M11">
            <v>111.8</v>
          </cell>
        </row>
        <row r="12">
          <cell r="A12">
            <v>43206</v>
          </cell>
          <cell r="B12">
            <v>4932</v>
          </cell>
          <cell r="C12">
            <v>5097.6499999999996</v>
          </cell>
          <cell r="D12">
            <v>4932</v>
          </cell>
          <cell r="E12">
            <v>5072.6499999999996</v>
          </cell>
          <cell r="F12">
            <v>5064.68531468531</v>
          </cell>
          <cell r="G12">
            <v>143</v>
          </cell>
          <cell r="H12">
            <v>38</v>
          </cell>
          <cell r="I12">
            <v>724250</v>
          </cell>
          <cell r="J12">
            <v>97</v>
          </cell>
          <cell r="K12">
            <v>67.83</v>
          </cell>
          <cell r="L12">
            <v>165.65</v>
          </cell>
          <cell r="M12">
            <v>140.65</v>
          </cell>
        </row>
        <row r="13">
          <cell r="A13">
            <v>43203</v>
          </cell>
          <cell r="B13">
            <v>5200</v>
          </cell>
          <cell r="C13">
            <v>5308</v>
          </cell>
          <cell r="D13">
            <v>5073</v>
          </cell>
          <cell r="E13">
            <v>5078</v>
          </cell>
          <cell r="F13">
            <v>5105.1131221719397</v>
          </cell>
          <cell r="G13">
            <v>221</v>
          </cell>
          <cell r="H13">
            <v>53</v>
          </cell>
          <cell r="I13">
            <v>1128230</v>
          </cell>
          <cell r="J13">
            <v>99</v>
          </cell>
          <cell r="K13">
            <v>44.8</v>
          </cell>
          <cell r="L13">
            <v>235</v>
          </cell>
          <cell r="M13">
            <v>-122</v>
          </cell>
        </row>
        <row r="14">
          <cell r="A14">
            <v>43202</v>
          </cell>
          <cell r="B14">
            <v>5055.05</v>
          </cell>
          <cell r="C14">
            <v>5099</v>
          </cell>
          <cell r="D14">
            <v>5040</v>
          </cell>
          <cell r="E14">
            <v>5050.05</v>
          </cell>
          <cell r="F14">
            <v>5058.4074074073997</v>
          </cell>
          <cell r="G14">
            <v>27</v>
          </cell>
          <cell r="H14">
            <v>20</v>
          </cell>
          <cell r="I14">
            <v>136577</v>
          </cell>
          <cell r="J14">
            <v>19</v>
          </cell>
          <cell r="K14">
            <v>70.37</v>
          </cell>
          <cell r="L14">
            <v>59</v>
          </cell>
          <cell r="M14">
            <v>-5</v>
          </cell>
        </row>
        <row r="15">
          <cell r="A15">
            <v>43201</v>
          </cell>
          <cell r="B15">
            <v>5044</v>
          </cell>
          <cell r="C15">
            <v>5140</v>
          </cell>
          <cell r="D15">
            <v>5019.8500000000004</v>
          </cell>
          <cell r="E15">
            <v>5094.05</v>
          </cell>
          <cell r="F15">
            <v>5059.7602739725999</v>
          </cell>
          <cell r="G15">
            <v>146</v>
          </cell>
          <cell r="H15">
            <v>67</v>
          </cell>
          <cell r="I15">
            <v>738725</v>
          </cell>
          <cell r="J15">
            <v>80</v>
          </cell>
          <cell r="K15">
            <v>54.79</v>
          </cell>
          <cell r="L15">
            <v>120.15</v>
          </cell>
          <cell r="M15">
            <v>50.05</v>
          </cell>
        </row>
        <row r="16">
          <cell r="A16">
            <v>43200</v>
          </cell>
          <cell r="B16">
            <v>5055.05</v>
          </cell>
          <cell r="C16">
            <v>5113</v>
          </cell>
          <cell r="D16">
            <v>5038.95</v>
          </cell>
          <cell r="E16">
            <v>5055</v>
          </cell>
          <cell r="F16">
            <v>5063.1525423728799</v>
          </cell>
          <cell r="G16">
            <v>59</v>
          </cell>
          <cell r="H16">
            <v>30</v>
          </cell>
          <cell r="I16">
            <v>298726</v>
          </cell>
          <cell r="J16">
            <v>49</v>
          </cell>
          <cell r="K16">
            <v>83.05</v>
          </cell>
          <cell r="L16">
            <v>74.05</v>
          </cell>
          <cell r="M16">
            <v>-0.05</v>
          </cell>
        </row>
        <row r="17">
          <cell r="A17">
            <v>43199</v>
          </cell>
          <cell r="B17">
            <v>5115.45</v>
          </cell>
          <cell r="C17">
            <v>5165</v>
          </cell>
          <cell r="D17">
            <v>4989</v>
          </cell>
          <cell r="E17">
            <v>5055.8500000000004</v>
          </cell>
          <cell r="F17">
            <v>5126.3949535657903</v>
          </cell>
          <cell r="G17">
            <v>17121</v>
          </cell>
          <cell r="H17">
            <v>158</v>
          </cell>
          <cell r="I17">
            <v>87769008</v>
          </cell>
          <cell r="J17">
            <v>16726</v>
          </cell>
          <cell r="K17">
            <v>97.69</v>
          </cell>
          <cell r="L17">
            <v>176</v>
          </cell>
          <cell r="M17">
            <v>-59.6</v>
          </cell>
        </row>
        <row r="18">
          <cell r="A18">
            <v>43196</v>
          </cell>
          <cell r="B18">
            <v>5105</v>
          </cell>
          <cell r="C18">
            <v>5121.3999999999996</v>
          </cell>
          <cell r="D18">
            <v>5101</v>
          </cell>
          <cell r="E18">
            <v>5106.95</v>
          </cell>
          <cell r="F18">
            <v>5108.84</v>
          </cell>
          <cell r="G18">
            <v>25</v>
          </cell>
          <cell r="H18">
            <v>11</v>
          </cell>
          <cell r="I18">
            <v>127721</v>
          </cell>
          <cell r="J18">
            <v>20</v>
          </cell>
          <cell r="K18">
            <v>80</v>
          </cell>
          <cell r="L18">
            <v>20.399999999999999</v>
          </cell>
          <cell r="M18">
            <v>1.95</v>
          </cell>
        </row>
        <row r="19">
          <cell r="A19">
            <v>43195</v>
          </cell>
          <cell r="B19">
            <v>5125</v>
          </cell>
          <cell r="C19">
            <v>5240</v>
          </cell>
          <cell r="D19">
            <v>5031.5</v>
          </cell>
          <cell r="E19">
            <v>5124.8999999999996</v>
          </cell>
          <cell r="F19">
            <v>5114.8043478260797</v>
          </cell>
          <cell r="G19">
            <v>92</v>
          </cell>
          <cell r="H19">
            <v>42</v>
          </cell>
          <cell r="I19">
            <v>470562</v>
          </cell>
          <cell r="J19">
            <v>60</v>
          </cell>
          <cell r="K19">
            <v>65.22</v>
          </cell>
          <cell r="L19">
            <v>208.5</v>
          </cell>
          <cell r="M19">
            <v>-0.1</v>
          </cell>
        </row>
        <row r="20">
          <cell r="A20">
            <v>43194</v>
          </cell>
          <cell r="B20">
            <v>5159</v>
          </cell>
          <cell r="C20">
            <v>5185</v>
          </cell>
          <cell r="D20">
            <v>5110</v>
          </cell>
          <cell r="E20">
            <v>5122.8</v>
          </cell>
          <cell r="F20">
            <v>5156.9506172839501</v>
          </cell>
          <cell r="G20">
            <v>81</v>
          </cell>
          <cell r="H20">
            <v>27</v>
          </cell>
          <cell r="I20">
            <v>417713</v>
          </cell>
          <cell r="J20">
            <v>38</v>
          </cell>
          <cell r="K20">
            <v>46.91</v>
          </cell>
          <cell r="L20">
            <v>75</v>
          </cell>
          <cell r="M20">
            <v>-36.200000000000003</v>
          </cell>
        </row>
        <row r="21">
          <cell r="A21">
            <v>43193</v>
          </cell>
          <cell r="B21">
            <v>5150</v>
          </cell>
          <cell r="C21">
            <v>5167.6000000000004</v>
          </cell>
          <cell r="D21">
            <v>5131.05</v>
          </cell>
          <cell r="E21">
            <v>5147.3</v>
          </cell>
          <cell r="F21">
            <v>5152.7636363636302</v>
          </cell>
          <cell r="G21">
            <v>55</v>
          </cell>
          <cell r="H21">
            <v>47</v>
          </cell>
          <cell r="I21">
            <v>283402</v>
          </cell>
          <cell r="J21">
            <v>41</v>
          </cell>
          <cell r="K21">
            <v>74.55</v>
          </cell>
          <cell r="L21">
            <v>36.549999999999997</v>
          </cell>
          <cell r="M21">
            <v>-2.7</v>
          </cell>
        </row>
        <row r="22">
          <cell r="A22">
            <v>43192</v>
          </cell>
          <cell r="B22">
            <v>5165</v>
          </cell>
          <cell r="C22">
            <v>5165</v>
          </cell>
          <cell r="D22">
            <v>5100.05</v>
          </cell>
          <cell r="E22">
            <v>5118.45</v>
          </cell>
          <cell r="F22">
            <v>5144.0322580645097</v>
          </cell>
          <cell r="G22">
            <v>31</v>
          </cell>
          <cell r="H22">
            <v>11</v>
          </cell>
          <cell r="I22">
            <v>159465</v>
          </cell>
          <cell r="J22">
            <v>22</v>
          </cell>
          <cell r="K22">
            <v>70.97</v>
          </cell>
          <cell r="L22">
            <v>64.95</v>
          </cell>
          <cell r="M22">
            <v>-46.55</v>
          </cell>
        </row>
        <row r="23">
          <cell r="A23">
            <v>43187</v>
          </cell>
          <cell r="B23">
            <v>5995</v>
          </cell>
          <cell r="C23">
            <v>5995</v>
          </cell>
          <cell r="D23">
            <v>5132</v>
          </cell>
          <cell r="E23">
            <v>5163.05</v>
          </cell>
          <cell r="F23">
            <v>5264.7175398633199</v>
          </cell>
          <cell r="G23">
            <v>439</v>
          </cell>
          <cell r="H23">
            <v>136</v>
          </cell>
          <cell r="I23">
            <v>2311211</v>
          </cell>
          <cell r="J23">
            <v>196</v>
          </cell>
          <cell r="K23">
            <v>44.65</v>
          </cell>
          <cell r="L23">
            <v>863</v>
          </cell>
          <cell r="M23">
            <v>-831.95</v>
          </cell>
        </row>
        <row r="24">
          <cell r="A24">
            <v>43186</v>
          </cell>
          <cell r="B24">
            <v>5090</v>
          </cell>
          <cell r="C24">
            <v>5198.95</v>
          </cell>
          <cell r="D24">
            <v>5030.6499999999996</v>
          </cell>
          <cell r="E24">
            <v>5151.1499999999996</v>
          </cell>
          <cell r="F24">
            <v>5096.9489559164704</v>
          </cell>
          <cell r="G24">
            <v>431</v>
          </cell>
          <cell r="H24">
            <v>167</v>
          </cell>
          <cell r="I24">
            <v>2196785</v>
          </cell>
          <cell r="J24">
            <v>220</v>
          </cell>
          <cell r="K24">
            <v>51.04</v>
          </cell>
          <cell r="L24">
            <v>168.3</v>
          </cell>
          <cell r="M24">
            <v>61.15</v>
          </cell>
        </row>
        <row r="25">
          <cell r="A25">
            <v>43185</v>
          </cell>
          <cell r="B25">
            <v>5052</v>
          </cell>
          <cell r="C25">
            <v>5130</v>
          </cell>
          <cell r="D25">
            <v>5008</v>
          </cell>
          <cell r="E25">
            <v>5106.6000000000004</v>
          </cell>
          <cell r="F25">
            <v>5098.3403508771898</v>
          </cell>
          <cell r="G25">
            <v>285</v>
          </cell>
          <cell r="H25">
            <v>85</v>
          </cell>
          <cell r="I25">
            <v>1453027</v>
          </cell>
          <cell r="J25">
            <v>237</v>
          </cell>
          <cell r="K25">
            <v>83.16</v>
          </cell>
          <cell r="L25">
            <v>122</v>
          </cell>
          <cell r="M25">
            <v>54.6</v>
          </cell>
        </row>
        <row r="26">
          <cell r="A26">
            <v>43182</v>
          </cell>
          <cell r="B26">
            <v>4999</v>
          </cell>
          <cell r="C26">
            <v>5173.95</v>
          </cell>
          <cell r="D26">
            <v>4920</v>
          </cell>
          <cell r="E26">
            <v>5013.8999999999996</v>
          </cell>
          <cell r="F26">
            <v>5004.0676691729304</v>
          </cell>
          <cell r="G26">
            <v>399</v>
          </cell>
          <cell r="H26">
            <v>89</v>
          </cell>
          <cell r="I26">
            <v>1996623</v>
          </cell>
          <cell r="J26">
            <v>232</v>
          </cell>
          <cell r="K26">
            <v>58.15</v>
          </cell>
          <cell r="L26">
            <v>253.95</v>
          </cell>
          <cell r="M26">
            <v>14.9</v>
          </cell>
        </row>
        <row r="27">
          <cell r="A27">
            <v>43181</v>
          </cell>
          <cell r="B27">
            <v>5021.8500000000004</v>
          </cell>
          <cell r="C27">
            <v>5184</v>
          </cell>
          <cell r="D27">
            <v>5021.8500000000004</v>
          </cell>
          <cell r="E27">
            <v>5085.75</v>
          </cell>
          <cell r="F27">
            <v>5083.3500000000004</v>
          </cell>
          <cell r="G27">
            <v>80</v>
          </cell>
          <cell r="H27">
            <v>36</v>
          </cell>
          <cell r="I27">
            <v>406668</v>
          </cell>
          <cell r="J27">
            <v>39</v>
          </cell>
          <cell r="K27">
            <v>48.75</v>
          </cell>
          <cell r="L27">
            <v>162.15</v>
          </cell>
          <cell r="M27">
            <v>63.9</v>
          </cell>
        </row>
        <row r="28">
          <cell r="A28">
            <v>43180</v>
          </cell>
          <cell r="B28">
            <v>4987.55</v>
          </cell>
          <cell r="C28">
            <v>5188.95</v>
          </cell>
          <cell r="D28">
            <v>4987.5</v>
          </cell>
          <cell r="E28">
            <v>5072.3</v>
          </cell>
          <cell r="F28">
            <v>5037.1609195402198</v>
          </cell>
          <cell r="G28">
            <v>87</v>
          </cell>
          <cell r="H28">
            <v>34</v>
          </cell>
          <cell r="I28">
            <v>438233</v>
          </cell>
          <cell r="J28">
            <v>71</v>
          </cell>
          <cell r="K28">
            <v>81.61</v>
          </cell>
          <cell r="L28">
            <v>201.45</v>
          </cell>
          <cell r="M28">
            <v>84.75</v>
          </cell>
        </row>
        <row r="29">
          <cell r="A29">
            <v>43179</v>
          </cell>
          <cell r="B29">
            <v>5014.1000000000004</v>
          </cell>
          <cell r="C29">
            <v>5052.1000000000004</v>
          </cell>
          <cell r="D29">
            <v>4980</v>
          </cell>
          <cell r="E29">
            <v>5035.05</v>
          </cell>
          <cell r="F29">
            <v>5004.1404494382004</v>
          </cell>
          <cell r="G29">
            <v>178</v>
          </cell>
          <cell r="H29">
            <v>45</v>
          </cell>
          <cell r="I29">
            <v>890737</v>
          </cell>
          <cell r="J29">
            <v>135</v>
          </cell>
          <cell r="K29">
            <v>75.84</v>
          </cell>
          <cell r="L29">
            <v>72.099999999999994</v>
          </cell>
          <cell r="M29">
            <v>20.95</v>
          </cell>
        </row>
        <row r="30">
          <cell r="A30">
            <v>43178</v>
          </cell>
          <cell r="B30">
            <v>5028.6499999999996</v>
          </cell>
          <cell r="C30">
            <v>5042.05</v>
          </cell>
          <cell r="D30">
            <v>4961.1499999999996</v>
          </cell>
          <cell r="E30">
            <v>5007.3999999999996</v>
          </cell>
          <cell r="F30">
            <v>5012.95</v>
          </cell>
          <cell r="G30">
            <v>20</v>
          </cell>
          <cell r="H30">
            <v>15</v>
          </cell>
          <cell r="I30">
            <v>100259</v>
          </cell>
          <cell r="J30">
            <v>12</v>
          </cell>
          <cell r="K30">
            <v>60</v>
          </cell>
          <cell r="L30">
            <v>80.900000000000006</v>
          </cell>
          <cell r="M30">
            <v>-21.25</v>
          </cell>
        </row>
        <row r="31">
          <cell r="A31">
            <v>43175</v>
          </cell>
          <cell r="B31">
            <v>5127.05</v>
          </cell>
          <cell r="C31">
            <v>5150</v>
          </cell>
          <cell r="D31">
            <v>5038</v>
          </cell>
          <cell r="E31">
            <v>5111.6499999999996</v>
          </cell>
          <cell r="F31">
            <v>5098.5407407407401</v>
          </cell>
          <cell r="G31">
            <v>135</v>
          </cell>
          <cell r="H31">
            <v>38</v>
          </cell>
          <cell r="I31">
            <v>688303</v>
          </cell>
          <cell r="J31">
            <v>99</v>
          </cell>
          <cell r="K31">
            <v>73.33</v>
          </cell>
          <cell r="L31">
            <v>112</v>
          </cell>
          <cell r="M31">
            <v>-15.4</v>
          </cell>
        </row>
        <row r="32">
          <cell r="A32">
            <v>43174</v>
          </cell>
          <cell r="B32">
            <v>5249.95</v>
          </cell>
          <cell r="C32">
            <v>5255.4</v>
          </cell>
          <cell r="D32">
            <v>5085.05</v>
          </cell>
          <cell r="E32">
            <v>5114.8500000000004</v>
          </cell>
          <cell r="F32">
            <v>5146.4810892586902</v>
          </cell>
          <cell r="G32">
            <v>661</v>
          </cell>
          <cell r="H32">
            <v>140</v>
          </cell>
          <cell r="I32">
            <v>3401824</v>
          </cell>
          <cell r="J32">
            <v>303</v>
          </cell>
          <cell r="K32">
            <v>45.84</v>
          </cell>
          <cell r="L32">
            <v>170.35</v>
          </cell>
          <cell r="M32">
            <v>-135.1</v>
          </cell>
        </row>
        <row r="33">
          <cell r="A33">
            <v>43173</v>
          </cell>
          <cell r="B33">
            <v>5333</v>
          </cell>
          <cell r="C33">
            <v>5333</v>
          </cell>
          <cell r="D33">
            <v>5160</v>
          </cell>
          <cell r="E33">
            <v>5242</v>
          </cell>
          <cell r="F33">
            <v>5204.4081237910996</v>
          </cell>
          <cell r="G33">
            <v>16544</v>
          </cell>
          <cell r="H33">
            <v>115</v>
          </cell>
          <cell r="I33">
            <v>86101728</v>
          </cell>
          <cell r="J33">
            <v>16268</v>
          </cell>
          <cell r="K33">
            <v>98.33</v>
          </cell>
          <cell r="L33">
            <v>173</v>
          </cell>
          <cell r="M33">
            <v>-91</v>
          </cell>
        </row>
        <row r="34">
          <cell r="A34">
            <v>43172</v>
          </cell>
          <cell r="B34">
            <v>5095</v>
          </cell>
          <cell r="C34">
            <v>5426.25</v>
          </cell>
          <cell r="D34">
            <v>5026</v>
          </cell>
          <cell r="E34">
            <v>5187.95</v>
          </cell>
          <cell r="F34">
            <v>5162.3264367816</v>
          </cell>
          <cell r="G34">
            <v>435</v>
          </cell>
          <cell r="H34">
            <v>133</v>
          </cell>
          <cell r="I34">
            <v>2245612</v>
          </cell>
          <cell r="J34">
            <v>297</v>
          </cell>
          <cell r="K34">
            <v>68.28</v>
          </cell>
          <cell r="L34">
            <v>400.25</v>
          </cell>
          <cell r="M34">
            <v>92.95</v>
          </cell>
        </row>
        <row r="35">
          <cell r="A35">
            <v>43171</v>
          </cell>
          <cell r="B35">
            <v>5100</v>
          </cell>
          <cell r="C35">
            <v>5145.8500000000004</v>
          </cell>
          <cell r="D35">
            <v>5056.25</v>
          </cell>
          <cell r="E35">
            <v>5080.05</v>
          </cell>
          <cell r="F35">
            <v>5094.1392405063198</v>
          </cell>
          <cell r="G35">
            <v>79</v>
          </cell>
          <cell r="H35">
            <v>44</v>
          </cell>
          <cell r="I35">
            <v>402437</v>
          </cell>
          <cell r="J35">
            <v>59</v>
          </cell>
          <cell r="K35">
            <v>74.680000000000007</v>
          </cell>
          <cell r="L35">
            <v>89.6</v>
          </cell>
          <cell r="M35">
            <v>-19.95</v>
          </cell>
        </row>
        <row r="36">
          <cell r="A36">
            <v>43168</v>
          </cell>
          <cell r="B36">
            <v>5079.1000000000004</v>
          </cell>
          <cell r="C36">
            <v>5150</v>
          </cell>
          <cell r="D36">
            <v>5030</v>
          </cell>
          <cell r="E36">
            <v>5043.75</v>
          </cell>
          <cell r="F36">
            <v>5060.0543806646501</v>
          </cell>
          <cell r="G36">
            <v>331</v>
          </cell>
          <cell r="H36">
            <v>81</v>
          </cell>
          <cell r="I36">
            <v>1674878</v>
          </cell>
          <cell r="J36">
            <v>239</v>
          </cell>
          <cell r="K36">
            <v>72.209999999999994</v>
          </cell>
          <cell r="L36">
            <v>120</v>
          </cell>
          <cell r="M36">
            <v>-35.35</v>
          </cell>
        </row>
        <row r="37">
          <cell r="A37">
            <v>43167</v>
          </cell>
          <cell r="B37">
            <v>5044.5</v>
          </cell>
          <cell r="C37">
            <v>5100</v>
          </cell>
          <cell r="D37">
            <v>5002</v>
          </cell>
          <cell r="E37">
            <v>5069.6499999999996</v>
          </cell>
          <cell r="F37">
            <v>5059.0608108108099</v>
          </cell>
          <cell r="G37">
            <v>148</v>
          </cell>
          <cell r="H37">
            <v>61</v>
          </cell>
          <cell r="I37">
            <v>748741</v>
          </cell>
          <cell r="J37">
            <v>140</v>
          </cell>
          <cell r="K37">
            <v>94.59</v>
          </cell>
          <cell r="L37">
            <v>98</v>
          </cell>
          <cell r="M37">
            <v>25.15</v>
          </cell>
        </row>
        <row r="38">
          <cell r="A38">
            <v>43166</v>
          </cell>
          <cell r="B38">
            <v>5001</v>
          </cell>
          <cell r="C38">
            <v>5084.8500000000004</v>
          </cell>
          <cell r="D38">
            <v>4980.2</v>
          </cell>
          <cell r="E38">
            <v>5033.75</v>
          </cell>
          <cell r="F38">
            <v>5021.0897009966702</v>
          </cell>
          <cell r="G38">
            <v>301</v>
          </cell>
          <cell r="H38">
            <v>57</v>
          </cell>
          <cell r="I38">
            <v>1511348</v>
          </cell>
          <cell r="J38">
            <v>239</v>
          </cell>
          <cell r="K38">
            <v>79.400000000000006</v>
          </cell>
          <cell r="L38">
            <v>104.65</v>
          </cell>
          <cell r="M38">
            <v>32.75</v>
          </cell>
        </row>
        <row r="39">
          <cell r="A39">
            <v>43165</v>
          </cell>
          <cell r="B39">
            <v>5033.3999999999996</v>
          </cell>
          <cell r="C39">
            <v>5100</v>
          </cell>
          <cell r="D39">
            <v>4931</v>
          </cell>
          <cell r="E39">
            <v>5036.8500000000004</v>
          </cell>
          <cell r="F39">
            <v>4992.5268292682904</v>
          </cell>
          <cell r="G39">
            <v>205</v>
          </cell>
          <cell r="H39">
            <v>69</v>
          </cell>
          <cell r="I39">
            <v>1023468</v>
          </cell>
          <cell r="J39">
            <v>146</v>
          </cell>
          <cell r="K39">
            <v>71.22</v>
          </cell>
          <cell r="L39">
            <v>169</v>
          </cell>
          <cell r="M39">
            <v>3.45</v>
          </cell>
        </row>
        <row r="40">
          <cell r="A40">
            <v>43164</v>
          </cell>
          <cell r="B40">
            <v>5090.2</v>
          </cell>
          <cell r="C40">
            <v>5090.2</v>
          </cell>
          <cell r="D40">
            <v>5017.95</v>
          </cell>
          <cell r="E40">
            <v>5066.3500000000004</v>
          </cell>
          <cell r="F40">
            <v>5034.9622641509404</v>
          </cell>
          <cell r="G40">
            <v>106</v>
          </cell>
          <cell r="H40">
            <v>39</v>
          </cell>
          <cell r="I40">
            <v>533706</v>
          </cell>
          <cell r="J40">
            <v>91</v>
          </cell>
          <cell r="K40">
            <v>85.85</v>
          </cell>
          <cell r="L40">
            <v>72.25</v>
          </cell>
          <cell r="M40">
            <v>-23.85</v>
          </cell>
        </row>
        <row r="41">
          <cell r="A41">
            <v>43160</v>
          </cell>
          <cell r="B41">
            <v>5098</v>
          </cell>
          <cell r="C41">
            <v>5135</v>
          </cell>
          <cell r="D41">
            <v>5025</v>
          </cell>
          <cell r="E41">
            <v>5076.55</v>
          </cell>
          <cell r="F41">
            <v>5068.8805970149197</v>
          </cell>
          <cell r="G41">
            <v>134</v>
          </cell>
          <cell r="H41">
            <v>60</v>
          </cell>
          <cell r="I41">
            <v>679230</v>
          </cell>
          <cell r="J41">
            <v>107</v>
          </cell>
          <cell r="K41">
            <v>79.849999999999994</v>
          </cell>
          <cell r="L41">
            <v>110</v>
          </cell>
          <cell r="M41">
            <v>-21.45</v>
          </cell>
        </row>
        <row r="42">
          <cell r="A42">
            <v>43159</v>
          </cell>
          <cell r="B42">
            <v>4975</v>
          </cell>
          <cell r="C42">
            <v>5125</v>
          </cell>
          <cell r="D42">
            <v>4950</v>
          </cell>
          <cell r="E42">
            <v>5090.3999999999996</v>
          </cell>
          <cell r="F42">
            <v>4970.8375669055604</v>
          </cell>
          <cell r="G42">
            <v>22046</v>
          </cell>
          <cell r="H42">
            <v>137</v>
          </cell>
          <cell r="I42">
            <v>109587085</v>
          </cell>
          <cell r="J42">
            <v>21950</v>
          </cell>
          <cell r="K42">
            <v>99.56</v>
          </cell>
          <cell r="L42">
            <v>175</v>
          </cell>
          <cell r="M42">
            <v>115.4</v>
          </cell>
        </row>
        <row r="43">
          <cell r="A43">
            <v>43158</v>
          </cell>
          <cell r="B43">
            <v>4962.3999999999996</v>
          </cell>
          <cell r="C43">
            <v>4967</v>
          </cell>
          <cell r="D43">
            <v>4930.2</v>
          </cell>
          <cell r="E43">
            <v>4951.55</v>
          </cell>
          <cell r="F43">
            <v>4950.7647058823504</v>
          </cell>
          <cell r="G43">
            <v>136</v>
          </cell>
          <cell r="H43">
            <v>36</v>
          </cell>
          <cell r="I43">
            <v>673304</v>
          </cell>
          <cell r="J43">
            <v>128</v>
          </cell>
          <cell r="K43">
            <v>94.12</v>
          </cell>
          <cell r="L43">
            <v>36.799999999999997</v>
          </cell>
          <cell r="M43">
            <v>-10.85</v>
          </cell>
        </row>
        <row r="44">
          <cell r="A44">
            <v>43157</v>
          </cell>
          <cell r="B44">
            <v>4867.1000000000004</v>
          </cell>
          <cell r="C44">
            <v>4940</v>
          </cell>
          <cell r="D44">
            <v>4867.1000000000004</v>
          </cell>
          <cell r="E44">
            <v>4908.8</v>
          </cell>
          <cell r="F44">
            <v>4901.5609756097501</v>
          </cell>
          <cell r="G44">
            <v>82</v>
          </cell>
          <cell r="H44">
            <v>51</v>
          </cell>
          <cell r="I44">
            <v>401928</v>
          </cell>
          <cell r="J44">
            <v>42</v>
          </cell>
          <cell r="K44">
            <v>51.22</v>
          </cell>
          <cell r="L44">
            <v>72.900000000000006</v>
          </cell>
          <cell r="M44">
            <v>41.7</v>
          </cell>
        </row>
        <row r="45">
          <cell r="A45">
            <v>43154</v>
          </cell>
          <cell r="B45">
            <v>4868.1000000000004</v>
          </cell>
          <cell r="C45">
            <v>4868.1000000000004</v>
          </cell>
          <cell r="D45">
            <v>4799</v>
          </cell>
          <cell r="E45">
            <v>4817.1000000000004</v>
          </cell>
          <cell r="F45">
            <v>4816.5362903225796</v>
          </cell>
          <cell r="G45">
            <v>248</v>
          </cell>
          <cell r="H45">
            <v>71</v>
          </cell>
          <cell r="I45">
            <v>1194501</v>
          </cell>
          <cell r="J45">
            <v>149</v>
          </cell>
          <cell r="K45">
            <v>60.08</v>
          </cell>
          <cell r="L45">
            <v>69.099999999999994</v>
          </cell>
          <cell r="M45">
            <v>-51</v>
          </cell>
        </row>
        <row r="46">
          <cell r="A46">
            <v>43153</v>
          </cell>
          <cell r="B46">
            <v>4867.05</v>
          </cell>
          <cell r="C46">
            <v>4867.05</v>
          </cell>
          <cell r="D46">
            <v>4787</v>
          </cell>
          <cell r="E46">
            <v>4825.45</v>
          </cell>
          <cell r="F46">
            <v>4810.8894230769201</v>
          </cell>
          <cell r="G46">
            <v>208</v>
          </cell>
          <cell r="H46">
            <v>37</v>
          </cell>
          <cell r="I46">
            <v>1000665</v>
          </cell>
          <cell r="J46">
            <v>128</v>
          </cell>
          <cell r="K46">
            <v>61.54</v>
          </cell>
          <cell r="L46">
            <v>80.05</v>
          </cell>
          <cell r="M46">
            <v>-41.6</v>
          </cell>
        </row>
        <row r="47">
          <cell r="A47">
            <v>43152</v>
          </cell>
          <cell r="B47">
            <v>4888.55</v>
          </cell>
          <cell r="C47">
            <v>5039</v>
          </cell>
          <cell r="D47">
            <v>4794</v>
          </cell>
          <cell r="E47">
            <v>4837.8500000000004</v>
          </cell>
          <cell r="F47">
            <v>4866.0466666666598</v>
          </cell>
          <cell r="G47">
            <v>150</v>
          </cell>
          <cell r="H47">
            <v>37</v>
          </cell>
          <cell r="I47">
            <v>729907</v>
          </cell>
          <cell r="J47">
            <v>94</v>
          </cell>
          <cell r="K47">
            <v>62.67</v>
          </cell>
          <cell r="L47">
            <v>245</v>
          </cell>
          <cell r="M47">
            <v>-50.7</v>
          </cell>
        </row>
        <row r="48">
          <cell r="A48">
            <v>43151</v>
          </cell>
          <cell r="B48">
            <v>4775</v>
          </cell>
          <cell r="C48">
            <v>4899.25</v>
          </cell>
          <cell r="D48">
            <v>4755.05</v>
          </cell>
          <cell r="E48">
            <v>4844.3500000000004</v>
          </cell>
          <cell r="F48">
            <v>4828.4459459459404</v>
          </cell>
          <cell r="G48">
            <v>74</v>
          </cell>
          <cell r="H48">
            <v>29</v>
          </cell>
          <cell r="I48">
            <v>357305</v>
          </cell>
          <cell r="J48">
            <v>43</v>
          </cell>
          <cell r="K48">
            <v>58.11</v>
          </cell>
          <cell r="L48">
            <v>144.19999999999999</v>
          </cell>
          <cell r="M48">
            <v>69.349999999999994</v>
          </cell>
        </row>
        <row r="49">
          <cell r="A49">
            <v>43150</v>
          </cell>
          <cell r="B49">
            <v>4949.8999999999996</v>
          </cell>
          <cell r="C49">
            <v>4950</v>
          </cell>
          <cell r="D49">
            <v>4750.05</v>
          </cell>
          <cell r="E49">
            <v>4778.2</v>
          </cell>
          <cell r="F49">
            <v>4841.7521367521304</v>
          </cell>
          <cell r="G49">
            <v>117</v>
          </cell>
          <cell r="H49">
            <v>45</v>
          </cell>
          <cell r="I49">
            <v>566485</v>
          </cell>
          <cell r="J49">
            <v>39</v>
          </cell>
          <cell r="K49">
            <v>33.33</v>
          </cell>
          <cell r="L49">
            <v>199.95</v>
          </cell>
          <cell r="M49">
            <v>-171.7</v>
          </cell>
        </row>
        <row r="50">
          <cell r="A50">
            <v>43147</v>
          </cell>
          <cell r="B50">
            <v>4929</v>
          </cell>
          <cell r="C50">
            <v>4975</v>
          </cell>
          <cell r="D50">
            <v>4804.3</v>
          </cell>
          <cell r="E50">
            <v>4928.1000000000004</v>
          </cell>
          <cell r="F50">
            <v>4880.3745707838698</v>
          </cell>
          <cell r="G50">
            <v>10193</v>
          </cell>
          <cell r="H50">
            <v>104</v>
          </cell>
          <cell r="I50">
            <v>49745658</v>
          </cell>
          <cell r="J50">
            <v>10129</v>
          </cell>
          <cell r="K50">
            <v>99.37</v>
          </cell>
          <cell r="L50">
            <v>170.7</v>
          </cell>
          <cell r="M50">
            <v>-0.9</v>
          </cell>
        </row>
        <row r="51">
          <cell r="A51">
            <v>43146</v>
          </cell>
          <cell r="B51">
            <v>4879.8999999999996</v>
          </cell>
          <cell r="C51">
            <v>4921.2</v>
          </cell>
          <cell r="D51">
            <v>4879.8500000000004</v>
          </cell>
          <cell r="E51">
            <v>4904.1000000000004</v>
          </cell>
          <cell r="F51">
            <v>4903.75</v>
          </cell>
          <cell r="G51">
            <v>88</v>
          </cell>
          <cell r="H51">
            <v>22</v>
          </cell>
          <cell r="I51">
            <v>431530</v>
          </cell>
          <cell r="J51">
            <v>66</v>
          </cell>
          <cell r="K51">
            <v>75</v>
          </cell>
          <cell r="L51">
            <v>41.35</v>
          </cell>
          <cell r="M51">
            <v>24.2</v>
          </cell>
        </row>
        <row r="52">
          <cell r="A52">
            <v>43145</v>
          </cell>
          <cell r="B52">
            <v>4929</v>
          </cell>
          <cell r="C52">
            <v>4929</v>
          </cell>
          <cell r="D52">
            <v>4850</v>
          </cell>
          <cell r="E52">
            <v>4873.1499999999996</v>
          </cell>
          <cell r="F52">
            <v>4861.93</v>
          </cell>
          <cell r="G52">
            <v>300</v>
          </cell>
          <cell r="H52">
            <v>78</v>
          </cell>
          <cell r="I52">
            <v>1458579</v>
          </cell>
          <cell r="J52">
            <v>255</v>
          </cell>
          <cell r="K52">
            <v>85</v>
          </cell>
          <cell r="L52">
            <v>79</v>
          </cell>
          <cell r="M52">
            <v>-55.85</v>
          </cell>
        </row>
        <row r="53">
          <cell r="A53">
            <v>43143</v>
          </cell>
          <cell r="B53">
            <v>4800</v>
          </cell>
          <cell r="C53">
            <v>4900</v>
          </cell>
          <cell r="D53">
            <v>4727.3500000000004</v>
          </cell>
          <cell r="E53">
            <v>4824.8500000000004</v>
          </cell>
          <cell r="F53">
            <v>4828.0548895899001</v>
          </cell>
          <cell r="G53">
            <v>1585</v>
          </cell>
          <cell r="H53">
            <v>385</v>
          </cell>
          <cell r="I53">
            <v>7652467</v>
          </cell>
          <cell r="J53">
            <v>1189</v>
          </cell>
          <cell r="K53">
            <v>75.02</v>
          </cell>
          <cell r="L53">
            <v>172.65</v>
          </cell>
          <cell r="M53">
            <v>24.85</v>
          </cell>
        </row>
        <row r="54">
          <cell r="A54">
            <v>43140</v>
          </cell>
          <cell r="B54">
            <v>4758.6000000000004</v>
          </cell>
          <cell r="C54">
            <v>4767.6000000000004</v>
          </cell>
          <cell r="D54">
            <v>4700</v>
          </cell>
          <cell r="E54">
            <v>4721.6000000000004</v>
          </cell>
          <cell r="F54">
            <v>4715.6190476190404</v>
          </cell>
          <cell r="G54">
            <v>126</v>
          </cell>
          <cell r="H54">
            <v>37</v>
          </cell>
          <cell r="I54">
            <v>594168</v>
          </cell>
          <cell r="J54">
            <v>72</v>
          </cell>
          <cell r="K54">
            <v>57.14</v>
          </cell>
          <cell r="L54">
            <v>67.599999999999994</v>
          </cell>
          <cell r="M54">
            <v>-37</v>
          </cell>
        </row>
        <row r="55">
          <cell r="A55">
            <v>43139</v>
          </cell>
          <cell r="B55">
            <v>4784.55</v>
          </cell>
          <cell r="C55">
            <v>4800</v>
          </cell>
          <cell r="D55">
            <v>4735</v>
          </cell>
          <cell r="E55">
            <v>4745.3500000000004</v>
          </cell>
          <cell r="F55">
            <v>4773.5217391304304</v>
          </cell>
          <cell r="G55">
            <v>92</v>
          </cell>
          <cell r="H55">
            <v>20</v>
          </cell>
          <cell r="I55">
            <v>439164</v>
          </cell>
          <cell r="J55">
            <v>83</v>
          </cell>
          <cell r="K55">
            <v>90.22</v>
          </cell>
          <cell r="L55">
            <v>65</v>
          </cell>
          <cell r="M55">
            <v>-39.200000000000003</v>
          </cell>
        </row>
        <row r="56">
          <cell r="A56">
            <v>43138</v>
          </cell>
          <cell r="B56">
            <v>4770</v>
          </cell>
          <cell r="C56">
            <v>4846.8500000000004</v>
          </cell>
          <cell r="D56">
            <v>4770</v>
          </cell>
          <cell r="E56">
            <v>4800</v>
          </cell>
          <cell r="F56">
            <v>4805.4378378378296</v>
          </cell>
          <cell r="G56">
            <v>185</v>
          </cell>
          <cell r="H56">
            <v>47</v>
          </cell>
          <cell r="I56">
            <v>889006</v>
          </cell>
          <cell r="J56">
            <v>136</v>
          </cell>
          <cell r="K56">
            <v>73.510000000000005</v>
          </cell>
          <cell r="L56">
            <v>76.849999999999994</v>
          </cell>
          <cell r="M56">
            <v>30</v>
          </cell>
        </row>
        <row r="57">
          <cell r="A57">
            <v>43137</v>
          </cell>
          <cell r="B57">
            <v>4801.05</v>
          </cell>
          <cell r="C57">
            <v>5080</v>
          </cell>
          <cell r="D57">
            <v>4700</v>
          </cell>
          <cell r="E57">
            <v>4750.1499999999996</v>
          </cell>
          <cell r="F57">
            <v>4760.5901098901004</v>
          </cell>
          <cell r="G57">
            <v>4550</v>
          </cell>
          <cell r="H57">
            <v>135</v>
          </cell>
          <cell r="I57">
            <v>21660685</v>
          </cell>
          <cell r="J57">
            <v>4354</v>
          </cell>
          <cell r="K57">
            <v>95.69</v>
          </cell>
          <cell r="L57">
            <v>380</v>
          </cell>
          <cell r="M57">
            <v>-50.9</v>
          </cell>
        </row>
        <row r="58">
          <cell r="A58">
            <v>43136</v>
          </cell>
          <cell r="B58">
            <v>4848.3</v>
          </cell>
          <cell r="C58">
            <v>4949</v>
          </cell>
          <cell r="D58">
            <v>4776</v>
          </cell>
          <cell r="E58">
            <v>4932.3999999999996</v>
          </cell>
          <cell r="F58">
            <v>4915.8426354699805</v>
          </cell>
          <cell r="G58">
            <v>12309</v>
          </cell>
          <cell r="H58">
            <v>89</v>
          </cell>
          <cell r="I58">
            <v>60509107</v>
          </cell>
          <cell r="J58">
            <v>12147</v>
          </cell>
          <cell r="K58">
            <v>98.68</v>
          </cell>
          <cell r="L58">
            <v>173</v>
          </cell>
          <cell r="M58">
            <v>84.1</v>
          </cell>
        </row>
        <row r="59">
          <cell r="A59">
            <v>43133</v>
          </cell>
          <cell r="B59">
            <v>4907.05</v>
          </cell>
          <cell r="C59">
            <v>5052.1499999999996</v>
          </cell>
          <cell r="D59">
            <v>4755.5</v>
          </cell>
          <cell r="E59">
            <v>4974.3999999999996</v>
          </cell>
          <cell r="F59">
            <v>4943.9602888086602</v>
          </cell>
          <cell r="G59">
            <v>831</v>
          </cell>
          <cell r="H59">
            <v>188</v>
          </cell>
          <cell r="I59">
            <v>4108431</v>
          </cell>
          <cell r="J59">
            <v>606</v>
          </cell>
          <cell r="K59">
            <v>72.92</v>
          </cell>
          <cell r="L59">
            <v>296.64999999999998</v>
          </cell>
          <cell r="M59">
            <v>67.349999999999994</v>
          </cell>
        </row>
        <row r="60">
          <cell r="A60">
            <v>43132</v>
          </cell>
          <cell r="B60">
            <v>4836.8999999999996</v>
          </cell>
          <cell r="C60">
            <v>5024</v>
          </cell>
          <cell r="D60">
            <v>4836.8999999999996</v>
          </cell>
          <cell r="E60">
            <v>4962.45</v>
          </cell>
          <cell r="F60">
            <v>4971.1763085399398</v>
          </cell>
          <cell r="G60">
            <v>363</v>
          </cell>
          <cell r="H60">
            <v>119</v>
          </cell>
          <cell r="I60">
            <v>1804537</v>
          </cell>
          <cell r="J60">
            <v>214</v>
          </cell>
          <cell r="K60">
            <v>58.95</v>
          </cell>
          <cell r="L60">
            <v>187.1</v>
          </cell>
          <cell r="M60">
            <v>125.55</v>
          </cell>
        </row>
        <row r="61">
          <cell r="A61">
            <v>43131</v>
          </cell>
          <cell r="B61">
            <v>4919.8999999999996</v>
          </cell>
          <cell r="C61">
            <v>4984.8999999999996</v>
          </cell>
          <cell r="D61">
            <v>4880</v>
          </cell>
          <cell r="E61">
            <v>4950.5</v>
          </cell>
          <cell r="F61">
            <v>4932.4124293785299</v>
          </cell>
          <cell r="G61">
            <v>177</v>
          </cell>
          <cell r="H61">
            <v>75</v>
          </cell>
          <cell r="I61">
            <v>873037</v>
          </cell>
          <cell r="J61">
            <v>76</v>
          </cell>
          <cell r="K61">
            <v>42.94</v>
          </cell>
          <cell r="L61">
            <v>104.9</v>
          </cell>
          <cell r="M61">
            <v>30.6</v>
          </cell>
        </row>
        <row r="62">
          <cell r="A62">
            <v>43130</v>
          </cell>
          <cell r="B62">
            <v>4998</v>
          </cell>
          <cell r="C62">
            <v>5129.95</v>
          </cell>
          <cell r="D62">
            <v>4870</v>
          </cell>
          <cell r="E62">
            <v>4912.8500000000004</v>
          </cell>
          <cell r="F62">
            <v>4997.2413087934501</v>
          </cell>
          <cell r="G62">
            <v>489</v>
          </cell>
          <cell r="H62">
            <v>205</v>
          </cell>
          <cell r="I62">
            <v>2443651</v>
          </cell>
          <cell r="J62">
            <v>264</v>
          </cell>
          <cell r="K62">
            <v>53.99</v>
          </cell>
          <cell r="L62">
            <v>259.95</v>
          </cell>
          <cell r="M62">
            <v>-85.15</v>
          </cell>
        </row>
        <row r="63">
          <cell r="A63">
            <v>43129</v>
          </cell>
          <cell r="B63">
            <v>4890</v>
          </cell>
          <cell r="C63">
            <v>5100</v>
          </cell>
          <cell r="D63">
            <v>4860</v>
          </cell>
          <cell r="E63">
            <v>4998.05</v>
          </cell>
          <cell r="F63">
            <v>4960.2646502835496</v>
          </cell>
          <cell r="G63">
            <v>529</v>
          </cell>
          <cell r="H63">
            <v>232</v>
          </cell>
          <cell r="I63">
            <v>2623980</v>
          </cell>
          <cell r="J63">
            <v>305</v>
          </cell>
          <cell r="K63">
            <v>57.66</v>
          </cell>
          <cell r="L63">
            <v>240</v>
          </cell>
          <cell r="M63">
            <v>108.05</v>
          </cell>
        </row>
        <row r="64">
          <cell r="A64">
            <v>43125</v>
          </cell>
          <cell r="B64">
            <v>4767.8500000000004</v>
          </cell>
          <cell r="C64">
            <v>4920</v>
          </cell>
          <cell r="D64">
            <v>4727</v>
          </cell>
          <cell r="E64">
            <v>4898.7</v>
          </cell>
          <cell r="F64">
            <v>4859.3723296032504</v>
          </cell>
          <cell r="G64">
            <v>983</v>
          </cell>
          <cell r="H64">
            <v>187</v>
          </cell>
          <cell r="I64">
            <v>4776763</v>
          </cell>
          <cell r="J64">
            <v>736</v>
          </cell>
          <cell r="K64">
            <v>74.87</v>
          </cell>
          <cell r="L64">
            <v>193</v>
          </cell>
          <cell r="M64">
            <v>130.85</v>
          </cell>
        </row>
        <row r="65">
          <cell r="A65">
            <v>43124</v>
          </cell>
          <cell r="B65">
            <v>4700.05</v>
          </cell>
          <cell r="C65">
            <v>4785</v>
          </cell>
          <cell r="D65">
            <v>4700</v>
          </cell>
          <cell r="E65">
            <v>4767.95</v>
          </cell>
          <cell r="F65">
            <v>4741.5345345345304</v>
          </cell>
          <cell r="G65">
            <v>333</v>
          </cell>
          <cell r="H65">
            <v>67</v>
          </cell>
          <cell r="I65">
            <v>1578931</v>
          </cell>
          <cell r="J65">
            <v>280</v>
          </cell>
          <cell r="K65">
            <v>84.08</v>
          </cell>
          <cell r="L65">
            <v>85</v>
          </cell>
          <cell r="M65">
            <v>67.900000000000006</v>
          </cell>
        </row>
        <row r="66">
          <cell r="A66">
            <v>43123</v>
          </cell>
          <cell r="B66">
            <v>4741.6499999999996</v>
          </cell>
          <cell r="C66">
            <v>4756.1000000000004</v>
          </cell>
          <cell r="D66">
            <v>4698.2</v>
          </cell>
          <cell r="E66">
            <v>4713.45</v>
          </cell>
          <cell r="F66">
            <v>4713.5844155844097</v>
          </cell>
          <cell r="G66">
            <v>77</v>
          </cell>
          <cell r="H66">
            <v>33</v>
          </cell>
          <cell r="I66">
            <v>362946</v>
          </cell>
          <cell r="J66">
            <v>56</v>
          </cell>
          <cell r="K66">
            <v>72.73</v>
          </cell>
          <cell r="L66">
            <v>57.9</v>
          </cell>
          <cell r="M66">
            <v>-28.2</v>
          </cell>
        </row>
        <row r="67">
          <cell r="A67">
            <v>43122</v>
          </cell>
          <cell r="B67">
            <v>4715</v>
          </cell>
          <cell r="C67">
            <v>4768.8500000000004</v>
          </cell>
          <cell r="D67">
            <v>4675</v>
          </cell>
          <cell r="E67">
            <v>4714.1000000000004</v>
          </cell>
          <cell r="F67">
            <v>4722.6722689075596</v>
          </cell>
          <cell r="G67">
            <v>119</v>
          </cell>
          <cell r="H67">
            <v>57</v>
          </cell>
          <cell r="I67">
            <v>561998</v>
          </cell>
          <cell r="J67">
            <v>54</v>
          </cell>
          <cell r="K67">
            <v>45.38</v>
          </cell>
          <cell r="L67">
            <v>93.85</v>
          </cell>
          <cell r="M67">
            <v>-0.9</v>
          </cell>
        </row>
        <row r="68">
          <cell r="A68">
            <v>43119</v>
          </cell>
          <cell r="B68">
            <v>4687.8500000000004</v>
          </cell>
          <cell r="C68">
            <v>4735</v>
          </cell>
          <cell r="D68">
            <v>4687.8500000000004</v>
          </cell>
          <cell r="E68">
            <v>4728.8500000000004</v>
          </cell>
          <cell r="F68">
            <v>4706.0600000000004</v>
          </cell>
          <cell r="G68">
            <v>100</v>
          </cell>
          <cell r="H68">
            <v>47</v>
          </cell>
          <cell r="I68">
            <v>470606</v>
          </cell>
          <cell r="J68">
            <v>92</v>
          </cell>
          <cell r="K68">
            <v>92</v>
          </cell>
          <cell r="L68">
            <v>47.15</v>
          </cell>
          <cell r="M68">
            <v>41</v>
          </cell>
        </row>
        <row r="69">
          <cell r="A69">
            <v>43118</v>
          </cell>
          <cell r="B69">
            <v>4704.25</v>
          </cell>
          <cell r="C69">
            <v>4704.45</v>
          </cell>
          <cell r="D69">
            <v>4649.1499999999996</v>
          </cell>
          <cell r="E69">
            <v>4663.25</v>
          </cell>
          <cell r="F69">
            <v>4665.3259803921501</v>
          </cell>
          <cell r="G69">
            <v>816</v>
          </cell>
          <cell r="H69">
            <v>79</v>
          </cell>
          <cell r="I69">
            <v>3806906</v>
          </cell>
          <cell r="J69">
            <v>711</v>
          </cell>
          <cell r="K69">
            <v>87.13</v>
          </cell>
          <cell r="L69">
            <v>55.3</v>
          </cell>
          <cell r="M69">
            <v>-41</v>
          </cell>
        </row>
        <row r="70">
          <cell r="A70">
            <v>43117</v>
          </cell>
          <cell r="B70">
            <v>4682.25</v>
          </cell>
          <cell r="C70">
            <v>4705.5</v>
          </cell>
          <cell r="D70">
            <v>4650</v>
          </cell>
          <cell r="E70">
            <v>4673.8999999999996</v>
          </cell>
          <cell r="F70">
            <v>4685.52697095435</v>
          </cell>
          <cell r="G70">
            <v>482</v>
          </cell>
          <cell r="H70">
            <v>103</v>
          </cell>
          <cell r="I70">
            <v>2258424</v>
          </cell>
          <cell r="J70">
            <v>300</v>
          </cell>
          <cell r="K70">
            <v>62.24</v>
          </cell>
          <cell r="L70">
            <v>55.5</v>
          </cell>
          <cell r="M70">
            <v>-8.35</v>
          </cell>
        </row>
        <row r="71">
          <cell r="A71">
            <v>43116</v>
          </cell>
          <cell r="B71">
            <v>4695.6499999999996</v>
          </cell>
          <cell r="C71">
            <v>4739.5</v>
          </cell>
          <cell r="D71">
            <v>4695.6499999999996</v>
          </cell>
          <cell r="E71">
            <v>4709</v>
          </cell>
          <cell r="F71">
            <v>4709.6030927835</v>
          </cell>
          <cell r="G71">
            <v>194</v>
          </cell>
          <cell r="H71">
            <v>29</v>
          </cell>
          <cell r="I71">
            <v>913663</v>
          </cell>
          <cell r="J71">
            <v>124</v>
          </cell>
          <cell r="K71">
            <v>63.92</v>
          </cell>
          <cell r="L71">
            <v>43.85</v>
          </cell>
          <cell r="M71">
            <v>13.35</v>
          </cell>
        </row>
        <row r="72">
          <cell r="A72">
            <v>43115</v>
          </cell>
          <cell r="B72">
            <v>4715.45</v>
          </cell>
          <cell r="C72">
            <v>4718.8</v>
          </cell>
          <cell r="D72">
            <v>4650.6000000000004</v>
          </cell>
          <cell r="E72">
            <v>4705.7</v>
          </cell>
          <cell r="F72">
            <v>4693.7521739130398</v>
          </cell>
          <cell r="G72">
            <v>230</v>
          </cell>
          <cell r="H72">
            <v>38</v>
          </cell>
          <cell r="I72">
            <v>1079563</v>
          </cell>
          <cell r="J72">
            <v>170</v>
          </cell>
          <cell r="K72">
            <v>73.91</v>
          </cell>
          <cell r="L72">
            <v>68.2</v>
          </cell>
          <cell r="M72">
            <v>-9.75</v>
          </cell>
        </row>
        <row r="73">
          <cell r="A73">
            <v>43112</v>
          </cell>
          <cell r="B73">
            <v>4700</v>
          </cell>
          <cell r="C73">
            <v>4740</v>
          </cell>
          <cell r="D73">
            <v>4670</v>
          </cell>
          <cell r="E73">
            <v>4687.8</v>
          </cell>
          <cell r="F73">
            <v>4702.3192488262903</v>
          </cell>
          <cell r="G73">
            <v>213</v>
          </cell>
          <cell r="H73">
            <v>51</v>
          </cell>
          <cell r="I73">
            <v>1001594</v>
          </cell>
          <cell r="J73">
            <v>133</v>
          </cell>
          <cell r="K73">
            <v>62.44</v>
          </cell>
          <cell r="L73">
            <v>70</v>
          </cell>
          <cell r="M73">
            <v>-12.2</v>
          </cell>
        </row>
        <row r="74">
          <cell r="A74">
            <v>43111</v>
          </cell>
          <cell r="B74">
            <v>4720</v>
          </cell>
          <cell r="C74">
            <v>4720</v>
          </cell>
          <cell r="D74">
            <v>4656</v>
          </cell>
          <cell r="E74">
            <v>4664.8</v>
          </cell>
          <cell r="F74">
            <v>4684.4725490195997</v>
          </cell>
          <cell r="G74">
            <v>510</v>
          </cell>
          <cell r="H74">
            <v>59</v>
          </cell>
          <cell r="I74">
            <v>2389081</v>
          </cell>
          <cell r="J74">
            <v>340</v>
          </cell>
          <cell r="K74">
            <v>66.67</v>
          </cell>
          <cell r="L74">
            <v>64</v>
          </cell>
          <cell r="M74">
            <v>-55.2</v>
          </cell>
        </row>
        <row r="75">
          <cell r="A75">
            <v>43110</v>
          </cell>
          <cell r="B75">
            <v>4820</v>
          </cell>
          <cell r="C75">
            <v>4830</v>
          </cell>
          <cell r="D75">
            <v>4688.25</v>
          </cell>
          <cell r="E75">
            <v>4710.7</v>
          </cell>
          <cell r="F75">
            <v>4762.5889830508404</v>
          </cell>
          <cell r="G75">
            <v>236</v>
          </cell>
          <cell r="H75">
            <v>62</v>
          </cell>
          <cell r="I75">
            <v>1123971</v>
          </cell>
          <cell r="J75">
            <v>130</v>
          </cell>
          <cell r="K75">
            <v>55.08</v>
          </cell>
          <cell r="L75">
            <v>141.75</v>
          </cell>
          <cell r="M75">
            <v>-109.3</v>
          </cell>
        </row>
        <row r="76">
          <cell r="A76">
            <v>43109</v>
          </cell>
          <cell r="B76">
            <v>4743.05</v>
          </cell>
          <cell r="C76">
            <v>4820</v>
          </cell>
          <cell r="D76">
            <v>4630</v>
          </cell>
          <cell r="E76">
            <v>4791.7</v>
          </cell>
          <cell r="F76">
            <v>4763.3973509933703</v>
          </cell>
          <cell r="G76">
            <v>755</v>
          </cell>
          <cell r="H76">
            <v>134</v>
          </cell>
          <cell r="I76">
            <v>3596365</v>
          </cell>
          <cell r="J76">
            <v>586</v>
          </cell>
          <cell r="K76">
            <v>77.62</v>
          </cell>
          <cell r="L76">
            <v>190</v>
          </cell>
          <cell r="M76">
            <v>48.65</v>
          </cell>
        </row>
        <row r="77">
          <cell r="A77">
            <v>43108</v>
          </cell>
          <cell r="B77">
            <v>4664</v>
          </cell>
          <cell r="C77">
            <v>4759</v>
          </cell>
          <cell r="D77">
            <v>4630</v>
          </cell>
          <cell r="E77">
            <v>4697.8999999999996</v>
          </cell>
          <cell r="F77">
            <v>4690.4142857142797</v>
          </cell>
          <cell r="G77">
            <v>420</v>
          </cell>
          <cell r="H77">
            <v>89</v>
          </cell>
          <cell r="I77">
            <v>1969974</v>
          </cell>
          <cell r="J77">
            <v>276</v>
          </cell>
          <cell r="K77">
            <v>65.709999999999994</v>
          </cell>
          <cell r="L77">
            <v>129</v>
          </cell>
          <cell r="M77">
            <v>33.9</v>
          </cell>
        </row>
        <row r="78">
          <cell r="A78">
            <v>43105</v>
          </cell>
          <cell r="B78">
            <v>4663.05</v>
          </cell>
          <cell r="C78">
            <v>4698.8999999999996</v>
          </cell>
          <cell r="D78">
            <v>4645.05</v>
          </cell>
          <cell r="E78">
            <v>4645.6000000000004</v>
          </cell>
          <cell r="F78">
            <v>4654.8953488371999</v>
          </cell>
          <cell r="G78">
            <v>172</v>
          </cell>
          <cell r="H78">
            <v>29</v>
          </cell>
          <cell r="I78">
            <v>800642</v>
          </cell>
          <cell r="J78">
            <v>164</v>
          </cell>
          <cell r="K78">
            <v>95.35</v>
          </cell>
          <cell r="L78">
            <v>53.85</v>
          </cell>
          <cell r="M78">
            <v>-17.45</v>
          </cell>
        </row>
        <row r="79">
          <cell r="A79">
            <v>43104</v>
          </cell>
          <cell r="B79">
            <v>4697.1000000000004</v>
          </cell>
          <cell r="C79">
            <v>4700</v>
          </cell>
          <cell r="D79">
            <v>4672</v>
          </cell>
          <cell r="E79">
            <v>4690.3999999999996</v>
          </cell>
          <cell r="F79">
            <v>4687.48979591836</v>
          </cell>
          <cell r="G79">
            <v>98</v>
          </cell>
          <cell r="H79">
            <v>28</v>
          </cell>
          <cell r="I79">
            <v>459374</v>
          </cell>
          <cell r="J79">
            <v>97</v>
          </cell>
          <cell r="K79">
            <v>98.98</v>
          </cell>
          <cell r="L79">
            <v>28</v>
          </cell>
          <cell r="M79">
            <v>-6.7</v>
          </cell>
        </row>
        <row r="80">
          <cell r="A80">
            <v>43103</v>
          </cell>
          <cell r="B80">
            <v>4691</v>
          </cell>
          <cell r="C80">
            <v>4706.1000000000004</v>
          </cell>
          <cell r="D80">
            <v>4635</v>
          </cell>
          <cell r="E80">
            <v>4651</v>
          </cell>
          <cell r="F80">
            <v>4664.1414141414098</v>
          </cell>
          <cell r="G80">
            <v>99</v>
          </cell>
          <cell r="H80">
            <v>35</v>
          </cell>
          <cell r="I80">
            <v>461750</v>
          </cell>
          <cell r="J80">
            <v>70</v>
          </cell>
          <cell r="K80">
            <v>70.709999999999994</v>
          </cell>
          <cell r="L80">
            <v>71.099999999999994</v>
          </cell>
          <cell r="M80">
            <v>-40</v>
          </cell>
        </row>
        <row r="81">
          <cell r="A81">
            <v>43102</v>
          </cell>
          <cell r="B81">
            <v>4702.8500000000004</v>
          </cell>
          <cell r="C81">
            <v>4792.1499999999996</v>
          </cell>
          <cell r="D81">
            <v>4675</v>
          </cell>
          <cell r="E81">
            <v>4693.95</v>
          </cell>
          <cell r="F81">
            <v>4701.375</v>
          </cell>
          <cell r="G81">
            <v>144</v>
          </cell>
          <cell r="H81">
            <v>42</v>
          </cell>
          <cell r="I81">
            <v>676998</v>
          </cell>
          <cell r="J81">
            <v>107</v>
          </cell>
          <cell r="K81">
            <v>74.31</v>
          </cell>
          <cell r="L81">
            <v>117.15</v>
          </cell>
          <cell r="M81">
            <v>-8.9</v>
          </cell>
        </row>
        <row r="82">
          <cell r="A82">
            <v>43101</v>
          </cell>
          <cell r="B82">
            <v>4745</v>
          </cell>
          <cell r="C82">
            <v>4748</v>
          </cell>
          <cell r="D82">
            <v>4660</v>
          </cell>
          <cell r="E82">
            <v>4691</v>
          </cell>
          <cell r="F82">
            <v>4702.4967532467499</v>
          </cell>
          <cell r="G82">
            <v>308</v>
          </cell>
          <cell r="H82">
            <v>39</v>
          </cell>
          <cell r="I82">
            <v>1448369</v>
          </cell>
          <cell r="J82">
            <v>247</v>
          </cell>
          <cell r="K82">
            <v>80.19</v>
          </cell>
          <cell r="L82">
            <v>88</v>
          </cell>
          <cell r="M82">
            <v>-54</v>
          </cell>
        </row>
        <row r="83">
          <cell r="A83">
            <v>43098</v>
          </cell>
          <cell r="B83">
            <v>4735</v>
          </cell>
          <cell r="C83">
            <v>4735</v>
          </cell>
          <cell r="D83">
            <v>4680</v>
          </cell>
          <cell r="E83">
            <v>4714.3999999999996</v>
          </cell>
          <cell r="F83">
            <v>4695.2821428571397</v>
          </cell>
          <cell r="G83">
            <v>280</v>
          </cell>
          <cell r="H83">
            <v>54</v>
          </cell>
          <cell r="I83">
            <v>1314679</v>
          </cell>
          <cell r="J83">
            <v>260</v>
          </cell>
          <cell r="K83">
            <v>92.86</v>
          </cell>
          <cell r="L83">
            <v>55</v>
          </cell>
          <cell r="M83">
            <v>-20.6</v>
          </cell>
        </row>
        <row r="84">
          <cell r="A84">
            <v>43097</v>
          </cell>
          <cell r="B84">
            <v>4720</v>
          </cell>
          <cell r="C84">
            <v>4750</v>
          </cell>
          <cell r="D84">
            <v>4650</v>
          </cell>
          <cell r="E84">
            <v>4745.55</v>
          </cell>
          <cell r="F84">
            <v>4727.5074183976203</v>
          </cell>
          <cell r="G84">
            <v>337</v>
          </cell>
          <cell r="H84">
            <v>74</v>
          </cell>
          <cell r="I84">
            <v>1593170</v>
          </cell>
          <cell r="J84">
            <v>282</v>
          </cell>
          <cell r="K84">
            <v>83.68</v>
          </cell>
          <cell r="L84">
            <v>100</v>
          </cell>
          <cell r="M84">
            <v>25.55</v>
          </cell>
        </row>
        <row r="85">
          <cell r="A85">
            <v>43096</v>
          </cell>
          <cell r="B85">
            <v>4650</v>
          </cell>
          <cell r="C85">
            <v>4945</v>
          </cell>
          <cell r="D85">
            <v>4600</v>
          </cell>
          <cell r="E85">
            <v>4710.3</v>
          </cell>
          <cell r="F85">
            <v>4699.3488372092997</v>
          </cell>
          <cell r="G85">
            <v>430</v>
          </cell>
          <cell r="H85">
            <v>95</v>
          </cell>
          <cell r="I85">
            <v>2020720</v>
          </cell>
          <cell r="J85">
            <v>252</v>
          </cell>
          <cell r="K85">
            <v>58.6</v>
          </cell>
          <cell r="L85">
            <v>345</v>
          </cell>
          <cell r="M85">
            <v>60.3</v>
          </cell>
        </row>
        <row r="86">
          <cell r="A86">
            <v>43095</v>
          </cell>
          <cell r="B86">
            <v>4731.95</v>
          </cell>
          <cell r="C86">
            <v>4732</v>
          </cell>
          <cell r="D86">
            <v>4625</v>
          </cell>
          <cell r="E86">
            <v>4636.8500000000004</v>
          </cell>
          <cell r="F86">
            <v>4657.2469879518003</v>
          </cell>
          <cell r="G86">
            <v>166</v>
          </cell>
          <cell r="H86">
            <v>66</v>
          </cell>
          <cell r="I86">
            <v>773103</v>
          </cell>
          <cell r="J86">
            <v>110</v>
          </cell>
          <cell r="K86">
            <v>66.27</v>
          </cell>
          <cell r="L86">
            <v>107</v>
          </cell>
          <cell r="M86">
            <v>-95.1</v>
          </cell>
        </row>
        <row r="87">
          <cell r="A87">
            <v>43091</v>
          </cell>
          <cell r="B87">
            <v>4650.95</v>
          </cell>
          <cell r="C87">
            <v>4725</v>
          </cell>
          <cell r="D87">
            <v>4650.8999999999996</v>
          </cell>
          <cell r="E87">
            <v>4718.1000000000004</v>
          </cell>
          <cell r="F87">
            <v>4702.7166666666599</v>
          </cell>
          <cell r="G87">
            <v>120</v>
          </cell>
          <cell r="H87">
            <v>37</v>
          </cell>
          <cell r="I87">
            <v>564326</v>
          </cell>
          <cell r="J87">
            <v>96</v>
          </cell>
          <cell r="K87">
            <v>80</v>
          </cell>
          <cell r="L87">
            <v>74.099999999999994</v>
          </cell>
          <cell r="M87">
            <v>67.150000000000006</v>
          </cell>
        </row>
        <row r="88">
          <cell r="A88">
            <v>43090</v>
          </cell>
          <cell r="B88">
            <v>4680</v>
          </cell>
          <cell r="C88">
            <v>4748</v>
          </cell>
          <cell r="D88">
            <v>4612.6499999999996</v>
          </cell>
          <cell r="E88">
            <v>4707.25</v>
          </cell>
          <cell r="F88">
            <v>4696.5879120879099</v>
          </cell>
          <cell r="G88">
            <v>182</v>
          </cell>
          <cell r="H88">
            <v>60</v>
          </cell>
          <cell r="I88">
            <v>854779</v>
          </cell>
          <cell r="J88">
            <v>118</v>
          </cell>
          <cell r="K88">
            <v>64.84</v>
          </cell>
          <cell r="L88">
            <v>135.35</v>
          </cell>
          <cell r="M88">
            <v>27.25</v>
          </cell>
        </row>
        <row r="89">
          <cell r="A89">
            <v>43089</v>
          </cell>
          <cell r="B89">
            <v>4672.3500000000004</v>
          </cell>
          <cell r="C89">
            <v>4738.8500000000004</v>
          </cell>
          <cell r="D89">
            <v>4611.2</v>
          </cell>
          <cell r="E89">
            <v>4630.25</v>
          </cell>
          <cell r="F89">
            <v>4673.05594405594</v>
          </cell>
          <cell r="G89">
            <v>143</v>
          </cell>
          <cell r="H89">
            <v>58</v>
          </cell>
          <cell r="I89">
            <v>668247</v>
          </cell>
          <cell r="J89">
            <v>81</v>
          </cell>
          <cell r="K89">
            <v>56.64</v>
          </cell>
          <cell r="L89">
            <v>127.65</v>
          </cell>
          <cell r="M89">
            <v>-42.1</v>
          </cell>
        </row>
        <row r="90">
          <cell r="A90">
            <v>43088</v>
          </cell>
          <cell r="B90">
            <v>4626.8999999999996</v>
          </cell>
          <cell r="C90">
            <v>4800</v>
          </cell>
          <cell r="D90">
            <v>4557.05</v>
          </cell>
          <cell r="E90">
            <v>4695.1000000000004</v>
          </cell>
          <cell r="F90">
            <v>4688.9365482233497</v>
          </cell>
          <cell r="G90">
            <v>788</v>
          </cell>
          <cell r="H90">
            <v>134</v>
          </cell>
          <cell r="I90">
            <v>3694882</v>
          </cell>
          <cell r="J90">
            <v>351</v>
          </cell>
          <cell r="K90">
            <v>44.54</v>
          </cell>
          <cell r="L90">
            <v>242.95</v>
          </cell>
          <cell r="M90">
            <v>68.2</v>
          </cell>
        </row>
        <row r="91">
          <cell r="A91">
            <v>43087</v>
          </cell>
          <cell r="B91">
            <v>4567.25</v>
          </cell>
          <cell r="C91">
            <v>4658.8999999999996</v>
          </cell>
          <cell r="D91">
            <v>4527.95</v>
          </cell>
          <cell r="E91">
            <v>4606.6000000000004</v>
          </cell>
          <cell r="F91">
            <v>4593.1048034934402</v>
          </cell>
          <cell r="G91">
            <v>229</v>
          </cell>
          <cell r="H91">
            <v>71</v>
          </cell>
          <cell r="I91">
            <v>1051821</v>
          </cell>
          <cell r="J91">
            <v>120</v>
          </cell>
          <cell r="K91">
            <v>52.4</v>
          </cell>
          <cell r="L91">
            <v>130.94999999999999</v>
          </cell>
          <cell r="M91">
            <v>39.35</v>
          </cell>
        </row>
        <row r="92">
          <cell r="A92">
            <v>43084</v>
          </cell>
          <cell r="B92">
            <v>4630.05</v>
          </cell>
          <cell r="C92">
            <v>4640</v>
          </cell>
          <cell r="D92">
            <v>4550.1000000000004</v>
          </cell>
          <cell r="E92">
            <v>4603.5</v>
          </cell>
          <cell r="F92">
            <v>4603.0678571428498</v>
          </cell>
          <cell r="G92">
            <v>280</v>
          </cell>
          <cell r="H92">
            <v>70</v>
          </cell>
          <cell r="I92">
            <v>1288859</v>
          </cell>
          <cell r="J92">
            <v>162</v>
          </cell>
          <cell r="K92">
            <v>57.86</v>
          </cell>
          <cell r="L92">
            <v>89.9</v>
          </cell>
          <cell r="M92">
            <v>-26.55</v>
          </cell>
        </row>
        <row r="93">
          <cell r="A93">
            <v>43083</v>
          </cell>
          <cell r="B93">
            <v>4664</v>
          </cell>
          <cell r="C93">
            <v>4680.7</v>
          </cell>
          <cell r="D93">
            <v>4600</v>
          </cell>
          <cell r="E93">
            <v>4612.5</v>
          </cell>
          <cell r="F93">
            <v>4660.2375000000002</v>
          </cell>
          <cell r="G93">
            <v>80</v>
          </cell>
          <cell r="H93">
            <v>27</v>
          </cell>
          <cell r="I93">
            <v>372819</v>
          </cell>
          <cell r="J93">
            <v>59</v>
          </cell>
          <cell r="K93">
            <v>73.75</v>
          </cell>
          <cell r="L93">
            <v>80.7</v>
          </cell>
          <cell r="M93">
            <v>-51.5</v>
          </cell>
        </row>
        <row r="94">
          <cell r="A94">
            <v>43082</v>
          </cell>
          <cell r="B94">
            <v>4674</v>
          </cell>
          <cell r="C94">
            <v>4700</v>
          </cell>
          <cell r="D94">
            <v>4625</v>
          </cell>
          <cell r="E94">
            <v>4669.5</v>
          </cell>
          <cell r="F94">
            <v>4671.4117647058802</v>
          </cell>
          <cell r="G94">
            <v>170</v>
          </cell>
          <cell r="H94">
            <v>69</v>
          </cell>
          <cell r="I94">
            <v>794140</v>
          </cell>
          <cell r="J94">
            <v>133</v>
          </cell>
          <cell r="K94">
            <v>78.239999999999995</v>
          </cell>
          <cell r="L94">
            <v>75</v>
          </cell>
          <cell r="M94">
            <v>-4.5</v>
          </cell>
        </row>
        <row r="95">
          <cell r="A95">
            <v>43081</v>
          </cell>
          <cell r="B95">
            <v>4650.5</v>
          </cell>
          <cell r="C95">
            <v>4687.95</v>
          </cell>
          <cell r="D95">
            <v>4569.95</v>
          </cell>
          <cell r="E95">
            <v>4638.75</v>
          </cell>
          <cell r="F95">
            <v>4633.1457286432096</v>
          </cell>
          <cell r="G95">
            <v>199</v>
          </cell>
          <cell r="H95">
            <v>69</v>
          </cell>
          <cell r="I95">
            <v>921996</v>
          </cell>
          <cell r="J95">
            <v>161</v>
          </cell>
          <cell r="K95">
            <v>80.900000000000006</v>
          </cell>
          <cell r="L95">
            <v>118</v>
          </cell>
          <cell r="M95">
            <v>-11.75</v>
          </cell>
        </row>
        <row r="96">
          <cell r="A96">
            <v>43080</v>
          </cell>
          <cell r="B96">
            <v>4422</v>
          </cell>
          <cell r="C96">
            <v>4695</v>
          </cell>
          <cell r="D96">
            <v>4422</v>
          </cell>
          <cell r="E96">
            <v>4616.3500000000004</v>
          </cell>
          <cell r="F96">
            <v>4571.8785982478003</v>
          </cell>
          <cell r="G96">
            <v>799</v>
          </cell>
          <cell r="H96">
            <v>208</v>
          </cell>
          <cell r="I96">
            <v>3652931</v>
          </cell>
          <cell r="J96">
            <v>622</v>
          </cell>
          <cell r="K96">
            <v>77.849999999999994</v>
          </cell>
          <cell r="L96">
            <v>273</v>
          </cell>
          <cell r="M96">
            <v>194.35</v>
          </cell>
        </row>
        <row r="97">
          <cell r="A97">
            <v>43077</v>
          </cell>
          <cell r="B97">
            <v>4321.75</v>
          </cell>
          <cell r="C97">
            <v>4547.55</v>
          </cell>
          <cell r="D97">
            <v>4321.25</v>
          </cell>
          <cell r="E97">
            <v>4466.8</v>
          </cell>
          <cell r="F97">
            <v>4382.2351190476102</v>
          </cell>
          <cell r="G97">
            <v>672</v>
          </cell>
          <cell r="H97">
            <v>113</v>
          </cell>
          <cell r="I97">
            <v>2944862</v>
          </cell>
          <cell r="J97">
            <v>486</v>
          </cell>
          <cell r="K97">
            <v>72.319999999999993</v>
          </cell>
          <cell r="L97">
            <v>226.3</v>
          </cell>
          <cell r="M97">
            <v>145.05000000000001</v>
          </cell>
        </row>
        <row r="98">
          <cell r="A98">
            <v>43076</v>
          </cell>
          <cell r="B98">
            <v>4329.2</v>
          </cell>
          <cell r="C98">
            <v>4372.8500000000004</v>
          </cell>
          <cell r="D98">
            <v>4275.1000000000004</v>
          </cell>
          <cell r="E98">
            <v>4329.75</v>
          </cell>
          <cell r="F98">
            <v>4335.6838905775003</v>
          </cell>
          <cell r="G98">
            <v>329</v>
          </cell>
          <cell r="H98">
            <v>75</v>
          </cell>
          <cell r="I98">
            <v>1426440</v>
          </cell>
          <cell r="J98">
            <v>180</v>
          </cell>
          <cell r="K98">
            <v>54.71</v>
          </cell>
          <cell r="L98">
            <v>97.75</v>
          </cell>
          <cell r="M98">
            <v>0.55000000000000004</v>
          </cell>
        </row>
        <row r="99">
          <cell r="A99">
            <v>43075</v>
          </cell>
          <cell r="B99">
            <v>4364.55</v>
          </cell>
          <cell r="C99">
            <v>4394.7</v>
          </cell>
          <cell r="D99">
            <v>4330</v>
          </cell>
          <cell r="E99">
            <v>4345.1499999999996</v>
          </cell>
          <cell r="F99">
            <v>4360.02500996854</v>
          </cell>
          <cell r="G99">
            <v>45142</v>
          </cell>
          <cell r="H99">
            <v>44</v>
          </cell>
          <cell r="I99">
            <v>196820249</v>
          </cell>
          <cell r="J99">
            <v>45082</v>
          </cell>
          <cell r="K99">
            <v>99.87</v>
          </cell>
          <cell r="L99">
            <v>64.7</v>
          </cell>
          <cell r="M99">
            <v>-19.399999999999999</v>
          </cell>
        </row>
        <row r="100">
          <cell r="A100">
            <v>43074</v>
          </cell>
          <cell r="B100">
            <v>4331</v>
          </cell>
          <cell r="C100">
            <v>4401</v>
          </cell>
          <cell r="D100">
            <v>4250</v>
          </cell>
          <cell r="E100">
            <v>4384.95</v>
          </cell>
          <cell r="F100">
            <v>4332.6603773584902</v>
          </cell>
          <cell r="G100">
            <v>212</v>
          </cell>
          <cell r="H100">
            <v>68</v>
          </cell>
          <cell r="I100">
            <v>918524</v>
          </cell>
          <cell r="J100">
            <v>91</v>
          </cell>
          <cell r="K100">
            <v>42.92</v>
          </cell>
          <cell r="L100">
            <v>151</v>
          </cell>
          <cell r="M100">
            <v>53.95</v>
          </cell>
        </row>
        <row r="101">
          <cell r="A101">
            <v>43073</v>
          </cell>
          <cell r="B101">
            <v>4442</v>
          </cell>
          <cell r="C101">
            <v>4442</v>
          </cell>
          <cell r="D101">
            <v>4375</v>
          </cell>
          <cell r="E101">
            <v>4385.3</v>
          </cell>
          <cell r="F101">
            <v>4413.9607843137201</v>
          </cell>
          <cell r="G101">
            <v>153</v>
          </cell>
          <cell r="H101">
            <v>40</v>
          </cell>
          <cell r="I101">
            <v>675336</v>
          </cell>
          <cell r="J101">
            <v>97</v>
          </cell>
          <cell r="K101">
            <v>63.4</v>
          </cell>
          <cell r="L101">
            <v>67</v>
          </cell>
          <cell r="M101">
            <v>-56.7</v>
          </cell>
        </row>
        <row r="102">
          <cell r="A102">
            <v>43070</v>
          </cell>
          <cell r="B102">
            <v>4440</v>
          </cell>
          <cell r="C102">
            <v>4440</v>
          </cell>
          <cell r="D102">
            <v>4332.8999999999996</v>
          </cell>
          <cell r="E102">
            <v>4391.3</v>
          </cell>
          <cell r="F102">
            <v>4410.9402173913004</v>
          </cell>
          <cell r="G102">
            <v>184</v>
          </cell>
          <cell r="H102">
            <v>45</v>
          </cell>
          <cell r="I102">
            <v>811613</v>
          </cell>
          <cell r="J102">
            <v>163</v>
          </cell>
          <cell r="K102">
            <v>88.59</v>
          </cell>
          <cell r="L102">
            <v>107.1</v>
          </cell>
          <cell r="M102">
            <v>-48.7</v>
          </cell>
        </row>
        <row r="103">
          <cell r="A103">
            <v>43069</v>
          </cell>
          <cell r="B103">
            <v>4413</v>
          </cell>
          <cell r="C103">
            <v>4450</v>
          </cell>
          <cell r="D103">
            <v>4356.3999999999996</v>
          </cell>
          <cell r="E103">
            <v>4412.7</v>
          </cell>
          <cell r="F103">
            <v>4447.7701076630701</v>
          </cell>
          <cell r="G103">
            <v>3158</v>
          </cell>
          <cell r="H103">
            <v>64</v>
          </cell>
          <cell r="I103">
            <v>14046058</v>
          </cell>
          <cell r="J103">
            <v>3132</v>
          </cell>
          <cell r="K103">
            <v>99.18</v>
          </cell>
          <cell r="L103">
            <v>93.6</v>
          </cell>
          <cell r="M103">
            <v>-0.3</v>
          </cell>
        </row>
        <row r="104">
          <cell r="A104">
            <v>43068</v>
          </cell>
          <cell r="B104">
            <v>4435</v>
          </cell>
          <cell r="C104">
            <v>4440</v>
          </cell>
          <cell r="D104">
            <v>4405</v>
          </cell>
          <cell r="E104">
            <v>4409.3</v>
          </cell>
          <cell r="F104">
            <v>4420.2682926829202</v>
          </cell>
          <cell r="G104">
            <v>82</v>
          </cell>
          <cell r="H104">
            <v>24</v>
          </cell>
          <cell r="I104">
            <v>362462</v>
          </cell>
          <cell r="J104">
            <v>71</v>
          </cell>
          <cell r="K104">
            <v>86.59</v>
          </cell>
          <cell r="L104">
            <v>35</v>
          </cell>
          <cell r="M104">
            <v>-25.7</v>
          </cell>
        </row>
        <row r="105">
          <cell r="A105">
            <v>43067</v>
          </cell>
          <cell r="B105">
            <v>4425</v>
          </cell>
          <cell r="C105">
            <v>4439.6499999999996</v>
          </cell>
          <cell r="D105">
            <v>4365</v>
          </cell>
          <cell r="E105">
            <v>4391.25</v>
          </cell>
          <cell r="F105">
            <v>4400.4656488549599</v>
          </cell>
          <cell r="G105">
            <v>131</v>
          </cell>
          <cell r="H105">
            <v>49</v>
          </cell>
          <cell r="I105">
            <v>576461</v>
          </cell>
          <cell r="J105">
            <v>115</v>
          </cell>
          <cell r="K105">
            <v>87.79</v>
          </cell>
          <cell r="L105">
            <v>74.650000000000006</v>
          </cell>
          <cell r="M105">
            <v>-33.75</v>
          </cell>
        </row>
        <row r="106">
          <cell r="A106">
            <v>43066</v>
          </cell>
          <cell r="B106">
            <v>4468.6000000000004</v>
          </cell>
          <cell r="C106">
            <v>4470</v>
          </cell>
          <cell r="D106">
            <v>4411</v>
          </cell>
          <cell r="E106">
            <v>4431.05</v>
          </cell>
          <cell r="F106">
            <v>4450.1909090909003</v>
          </cell>
          <cell r="G106">
            <v>220</v>
          </cell>
          <cell r="H106">
            <v>60</v>
          </cell>
          <cell r="I106">
            <v>979042</v>
          </cell>
          <cell r="J106">
            <v>129</v>
          </cell>
          <cell r="K106">
            <v>58.64</v>
          </cell>
          <cell r="L106">
            <v>59</v>
          </cell>
          <cell r="M106">
            <v>-37.549999999999997</v>
          </cell>
        </row>
        <row r="107">
          <cell r="A107">
            <v>43063</v>
          </cell>
          <cell r="B107">
            <v>4449.2</v>
          </cell>
          <cell r="C107">
            <v>4483.2</v>
          </cell>
          <cell r="D107">
            <v>4435</v>
          </cell>
          <cell r="E107">
            <v>4449.7</v>
          </cell>
          <cell r="F107">
            <v>4450.0054737261098</v>
          </cell>
          <cell r="G107">
            <v>10048</v>
          </cell>
          <cell r="H107">
            <v>41</v>
          </cell>
          <cell r="I107">
            <v>44713655</v>
          </cell>
          <cell r="J107">
            <v>10037</v>
          </cell>
          <cell r="K107">
            <v>99.89</v>
          </cell>
          <cell r="L107">
            <v>48.2</v>
          </cell>
          <cell r="M107">
            <v>0.5</v>
          </cell>
        </row>
        <row r="108">
          <cell r="A108">
            <v>43062</v>
          </cell>
          <cell r="B108">
            <v>4510.75</v>
          </cell>
          <cell r="C108">
            <v>4517</v>
          </cell>
          <cell r="D108">
            <v>4422</v>
          </cell>
          <cell r="E108">
            <v>4449.3999999999996</v>
          </cell>
          <cell r="F108">
            <v>4457.0600000000004</v>
          </cell>
          <cell r="G108">
            <v>100</v>
          </cell>
          <cell r="H108">
            <v>51</v>
          </cell>
          <cell r="I108">
            <v>445706</v>
          </cell>
          <cell r="J108">
            <v>67</v>
          </cell>
          <cell r="K108">
            <v>67</v>
          </cell>
          <cell r="L108">
            <v>95</v>
          </cell>
          <cell r="M108">
            <v>-61.35</v>
          </cell>
        </row>
        <row r="109">
          <cell r="A109">
            <v>43061</v>
          </cell>
          <cell r="B109">
            <v>4469.05</v>
          </cell>
          <cell r="C109">
            <v>4469.05</v>
          </cell>
          <cell r="D109">
            <v>4431</v>
          </cell>
          <cell r="E109">
            <v>4434.1499999999996</v>
          </cell>
          <cell r="F109">
            <v>4439.4074074073997</v>
          </cell>
          <cell r="G109">
            <v>27</v>
          </cell>
          <cell r="H109">
            <v>24</v>
          </cell>
          <cell r="I109">
            <v>119864</v>
          </cell>
          <cell r="J109">
            <v>21</v>
          </cell>
          <cell r="K109">
            <v>77.78</v>
          </cell>
          <cell r="L109">
            <v>38.049999999999997</v>
          </cell>
          <cell r="M109">
            <v>-34.9</v>
          </cell>
        </row>
        <row r="110">
          <cell r="A110">
            <v>43060</v>
          </cell>
          <cell r="B110">
            <v>4495.8999999999996</v>
          </cell>
          <cell r="C110">
            <v>4496.05</v>
          </cell>
          <cell r="D110">
            <v>4450</v>
          </cell>
          <cell r="E110">
            <v>4476.95</v>
          </cell>
          <cell r="F110">
            <v>4477.8128654970697</v>
          </cell>
          <cell r="G110">
            <v>171</v>
          </cell>
          <cell r="H110">
            <v>69</v>
          </cell>
          <cell r="I110">
            <v>765706</v>
          </cell>
          <cell r="J110">
            <v>148</v>
          </cell>
          <cell r="K110">
            <v>86.55</v>
          </cell>
          <cell r="L110">
            <v>46.05</v>
          </cell>
          <cell r="M110">
            <v>-18.95</v>
          </cell>
        </row>
        <row r="111">
          <cell r="A111">
            <v>43059</v>
          </cell>
          <cell r="B111">
            <v>4620</v>
          </cell>
          <cell r="C111">
            <v>4620</v>
          </cell>
          <cell r="D111">
            <v>4420</v>
          </cell>
          <cell r="E111">
            <v>4445.6000000000004</v>
          </cell>
          <cell r="F111">
            <v>4493.4214876033002</v>
          </cell>
          <cell r="G111">
            <v>121</v>
          </cell>
          <cell r="H111">
            <v>51</v>
          </cell>
          <cell r="I111">
            <v>543704</v>
          </cell>
          <cell r="J111">
            <v>69</v>
          </cell>
          <cell r="K111">
            <v>57.02</v>
          </cell>
          <cell r="L111">
            <v>200</v>
          </cell>
          <cell r="M111">
            <v>-174.4</v>
          </cell>
        </row>
        <row r="112">
          <cell r="A112">
            <v>43056</v>
          </cell>
          <cell r="B112">
            <v>4500</v>
          </cell>
          <cell r="C112">
            <v>4540</v>
          </cell>
          <cell r="D112">
            <v>4466</v>
          </cell>
          <cell r="E112">
            <v>4484.8</v>
          </cell>
          <cell r="F112">
            <v>4491.0357142857101</v>
          </cell>
          <cell r="G112">
            <v>84</v>
          </cell>
          <cell r="H112">
            <v>32</v>
          </cell>
          <cell r="I112">
            <v>377247</v>
          </cell>
          <cell r="J112">
            <v>71</v>
          </cell>
          <cell r="K112">
            <v>84.52</v>
          </cell>
          <cell r="L112">
            <v>74</v>
          </cell>
          <cell r="M112">
            <v>-15.2</v>
          </cell>
        </row>
        <row r="113">
          <cell r="A113">
            <v>43055</v>
          </cell>
          <cell r="B113">
            <v>4308</v>
          </cell>
          <cell r="C113">
            <v>4480</v>
          </cell>
          <cell r="D113">
            <v>4308</v>
          </cell>
          <cell r="E113">
            <v>4456.95</v>
          </cell>
          <cell r="F113">
            <v>4449.6577946768002</v>
          </cell>
          <cell r="G113">
            <v>263</v>
          </cell>
          <cell r="H113">
            <v>49</v>
          </cell>
          <cell r="I113">
            <v>1170260</v>
          </cell>
          <cell r="J113">
            <v>129</v>
          </cell>
          <cell r="K113">
            <v>49.05</v>
          </cell>
          <cell r="L113">
            <v>172</v>
          </cell>
          <cell r="M113">
            <v>148.94999999999999</v>
          </cell>
        </row>
        <row r="114">
          <cell r="A114">
            <v>43054</v>
          </cell>
          <cell r="B114">
            <v>4421.5</v>
          </cell>
          <cell r="C114">
            <v>4638.8</v>
          </cell>
          <cell r="D114">
            <v>4325</v>
          </cell>
          <cell r="E114">
            <v>4351.5</v>
          </cell>
          <cell r="F114">
            <v>4417.2721671284799</v>
          </cell>
          <cell r="G114">
            <v>54856</v>
          </cell>
          <cell r="H114">
            <v>550</v>
          </cell>
          <cell r="I114">
            <v>242313882</v>
          </cell>
          <cell r="J114">
            <v>53847</v>
          </cell>
          <cell r="K114">
            <v>98.16</v>
          </cell>
          <cell r="L114">
            <v>313.8</v>
          </cell>
          <cell r="M114">
            <v>-70</v>
          </cell>
        </row>
        <row r="115">
          <cell r="A115">
            <v>43053</v>
          </cell>
          <cell r="B115">
            <v>4386</v>
          </cell>
          <cell r="C115">
            <v>4490.1000000000004</v>
          </cell>
          <cell r="D115">
            <v>4345</v>
          </cell>
          <cell r="E115">
            <v>4441.2</v>
          </cell>
          <cell r="F115">
            <v>4407.4650000000001</v>
          </cell>
          <cell r="G115">
            <v>200</v>
          </cell>
          <cell r="H115">
            <v>83</v>
          </cell>
          <cell r="I115">
            <v>881493</v>
          </cell>
          <cell r="J115">
            <v>78</v>
          </cell>
          <cell r="K115">
            <v>39</v>
          </cell>
          <cell r="L115">
            <v>145.1</v>
          </cell>
          <cell r="M115">
            <v>55.2</v>
          </cell>
        </row>
        <row r="116">
          <cell r="A116">
            <v>43052</v>
          </cell>
          <cell r="B116">
            <v>4490.55</v>
          </cell>
          <cell r="C116">
            <v>4630.95</v>
          </cell>
          <cell r="D116">
            <v>4469.55</v>
          </cell>
          <cell r="E116">
            <v>4477.95</v>
          </cell>
          <cell r="F116">
            <v>4489.9256198347102</v>
          </cell>
          <cell r="G116">
            <v>121</v>
          </cell>
          <cell r="H116">
            <v>66</v>
          </cell>
          <cell r="I116">
            <v>543281</v>
          </cell>
          <cell r="J116">
            <v>57</v>
          </cell>
          <cell r="K116">
            <v>47.11</v>
          </cell>
          <cell r="L116">
            <v>161.4</v>
          </cell>
          <cell r="M116">
            <v>-12.6</v>
          </cell>
        </row>
        <row r="117">
          <cell r="A117">
            <v>43049</v>
          </cell>
          <cell r="B117">
            <v>4340</v>
          </cell>
          <cell r="C117">
            <v>4529.95</v>
          </cell>
          <cell r="D117">
            <v>4340</v>
          </cell>
          <cell r="E117">
            <v>4468.3999999999996</v>
          </cell>
          <cell r="F117">
            <v>4452.1473684210496</v>
          </cell>
          <cell r="G117">
            <v>190</v>
          </cell>
          <cell r="H117">
            <v>77</v>
          </cell>
          <cell r="I117">
            <v>845908</v>
          </cell>
          <cell r="J117">
            <v>131</v>
          </cell>
          <cell r="K117">
            <v>68.95</v>
          </cell>
          <cell r="L117">
            <v>189.95</v>
          </cell>
          <cell r="M117">
            <v>128.4</v>
          </cell>
        </row>
        <row r="118">
          <cell r="A118">
            <v>43048</v>
          </cell>
          <cell r="B118">
            <v>4475</v>
          </cell>
          <cell r="C118">
            <v>4475</v>
          </cell>
          <cell r="D118">
            <v>4271.1499999999996</v>
          </cell>
          <cell r="E118">
            <v>4406</v>
          </cell>
          <cell r="F118">
            <v>4333.2148148148099</v>
          </cell>
          <cell r="G118">
            <v>945</v>
          </cell>
          <cell r="H118">
            <v>293</v>
          </cell>
          <cell r="I118">
            <v>4094888</v>
          </cell>
          <cell r="J118">
            <v>549</v>
          </cell>
          <cell r="K118">
            <v>58.1</v>
          </cell>
          <cell r="L118">
            <v>203.85</v>
          </cell>
          <cell r="M118">
            <v>-69</v>
          </cell>
        </row>
        <row r="119">
          <cell r="A119">
            <v>43047</v>
          </cell>
          <cell r="B119">
            <v>4450</v>
          </cell>
          <cell r="C119">
            <v>4524</v>
          </cell>
          <cell r="D119">
            <v>4427.5</v>
          </cell>
          <cell r="E119">
            <v>4442.6000000000004</v>
          </cell>
          <cell r="F119">
            <v>4468.1546391752499</v>
          </cell>
          <cell r="G119">
            <v>291</v>
          </cell>
          <cell r="H119">
            <v>57</v>
          </cell>
          <cell r="I119">
            <v>1300233</v>
          </cell>
          <cell r="J119">
            <v>170</v>
          </cell>
          <cell r="K119">
            <v>58.42</v>
          </cell>
          <cell r="L119">
            <v>96.5</v>
          </cell>
          <cell r="M119">
            <v>-7.4</v>
          </cell>
        </row>
        <row r="120">
          <cell r="A120">
            <v>43046</v>
          </cell>
          <cell r="B120">
            <v>4615.95</v>
          </cell>
          <cell r="C120">
            <v>4646</v>
          </cell>
          <cell r="D120">
            <v>4450</v>
          </cell>
          <cell r="E120">
            <v>4468.1499999999996</v>
          </cell>
          <cell r="F120">
            <v>4509.3977011494198</v>
          </cell>
          <cell r="G120">
            <v>435</v>
          </cell>
          <cell r="H120">
            <v>165</v>
          </cell>
          <cell r="I120">
            <v>1961588</v>
          </cell>
          <cell r="J120">
            <v>336</v>
          </cell>
          <cell r="K120">
            <v>77.239999999999995</v>
          </cell>
          <cell r="L120">
            <v>196</v>
          </cell>
          <cell r="M120">
            <v>-147.80000000000001</v>
          </cell>
        </row>
        <row r="121">
          <cell r="A121">
            <v>43045</v>
          </cell>
          <cell r="B121">
            <v>4610</v>
          </cell>
          <cell r="C121">
            <v>4660.7</v>
          </cell>
          <cell r="D121">
            <v>4590</v>
          </cell>
          <cell r="E121">
            <v>4597.05</v>
          </cell>
          <cell r="F121">
            <v>4627.3375451263501</v>
          </cell>
          <cell r="G121">
            <v>554</v>
          </cell>
          <cell r="H121">
            <v>222</v>
          </cell>
          <cell r="I121">
            <v>2563545</v>
          </cell>
          <cell r="J121">
            <v>362</v>
          </cell>
          <cell r="K121">
            <v>65.34</v>
          </cell>
          <cell r="L121">
            <v>70.7</v>
          </cell>
          <cell r="M121">
            <v>-12.95</v>
          </cell>
        </row>
        <row r="122">
          <cell r="A122">
            <v>43042</v>
          </cell>
          <cell r="B122">
            <v>4700</v>
          </cell>
          <cell r="C122">
            <v>4700</v>
          </cell>
          <cell r="D122">
            <v>4552</v>
          </cell>
          <cell r="E122">
            <v>4609.1499999999996</v>
          </cell>
          <cell r="F122">
            <v>4614.7141339001</v>
          </cell>
          <cell r="G122">
            <v>941</v>
          </cell>
          <cell r="H122">
            <v>223</v>
          </cell>
          <cell r="I122">
            <v>4342446</v>
          </cell>
          <cell r="J122">
            <v>592</v>
          </cell>
          <cell r="K122">
            <v>62.91</v>
          </cell>
          <cell r="L122">
            <v>148</v>
          </cell>
          <cell r="M122">
            <v>-90.85</v>
          </cell>
        </row>
        <row r="123">
          <cell r="A123">
            <v>43041</v>
          </cell>
          <cell r="B123">
            <v>4520</v>
          </cell>
          <cell r="C123">
            <v>4688</v>
          </cell>
          <cell r="D123">
            <v>4520</v>
          </cell>
          <cell r="E123">
            <v>4673.6000000000004</v>
          </cell>
          <cell r="F123">
            <v>4623.0988267148005</v>
          </cell>
          <cell r="G123">
            <v>2216</v>
          </cell>
          <cell r="H123">
            <v>362</v>
          </cell>
          <cell r="I123">
            <v>10244787</v>
          </cell>
          <cell r="J123">
            <v>996</v>
          </cell>
          <cell r="K123">
            <v>44.95</v>
          </cell>
          <cell r="L123">
            <v>168</v>
          </cell>
          <cell r="M123">
            <v>153.6</v>
          </cell>
        </row>
        <row r="124">
          <cell r="A124">
            <v>43040</v>
          </cell>
          <cell r="B124">
            <v>4344</v>
          </cell>
          <cell r="C124">
            <v>4785</v>
          </cell>
          <cell r="D124">
            <v>4344</v>
          </cell>
          <cell r="E124">
            <v>4458.3500000000004</v>
          </cell>
          <cell r="F124">
            <v>4631.2664099743297</v>
          </cell>
          <cell r="G124">
            <v>5454</v>
          </cell>
          <cell r="H124">
            <v>1138</v>
          </cell>
          <cell r="I124">
            <v>25258927</v>
          </cell>
          <cell r="J124">
            <v>1262</v>
          </cell>
          <cell r="K124">
            <v>23.14</v>
          </cell>
          <cell r="L124">
            <v>441</v>
          </cell>
          <cell r="M124">
            <v>114.35</v>
          </cell>
        </row>
        <row r="125">
          <cell r="A125">
            <v>43039</v>
          </cell>
          <cell r="B125">
            <v>4218.2</v>
          </cell>
          <cell r="C125">
            <v>4239.1000000000004</v>
          </cell>
          <cell r="D125">
            <v>4185.95</v>
          </cell>
          <cell r="E125">
            <v>4199.25</v>
          </cell>
          <cell r="F125">
            <v>4203.5737704918001</v>
          </cell>
          <cell r="G125">
            <v>122</v>
          </cell>
          <cell r="H125">
            <v>27</v>
          </cell>
          <cell r="I125">
            <v>512836</v>
          </cell>
          <cell r="J125">
            <v>103</v>
          </cell>
          <cell r="K125">
            <v>84.43</v>
          </cell>
          <cell r="L125">
            <v>53.15</v>
          </cell>
          <cell r="M125">
            <v>-18.95</v>
          </cell>
        </row>
        <row r="126">
          <cell r="A126">
            <v>43038</v>
          </cell>
          <cell r="B126">
            <v>4234</v>
          </cell>
          <cell r="C126">
            <v>4237.3999999999996</v>
          </cell>
          <cell r="D126">
            <v>4180</v>
          </cell>
          <cell r="E126">
            <v>4208.1000000000004</v>
          </cell>
          <cell r="F126">
            <v>4206.2835820895498</v>
          </cell>
          <cell r="G126">
            <v>134</v>
          </cell>
          <cell r="H126">
            <v>44</v>
          </cell>
          <cell r="I126">
            <v>563642</v>
          </cell>
          <cell r="J126">
            <v>96</v>
          </cell>
          <cell r="K126">
            <v>71.64</v>
          </cell>
          <cell r="L126">
            <v>57.4</v>
          </cell>
          <cell r="M126">
            <v>-25.9</v>
          </cell>
        </row>
        <row r="127">
          <cell r="A127">
            <v>43035</v>
          </cell>
          <cell r="B127">
            <v>4216.5</v>
          </cell>
          <cell r="C127">
            <v>4254</v>
          </cell>
          <cell r="D127">
            <v>4155.05</v>
          </cell>
          <cell r="E127">
            <v>4161.1000000000004</v>
          </cell>
          <cell r="F127">
            <v>4170.8158640226602</v>
          </cell>
          <cell r="G127">
            <v>353</v>
          </cell>
          <cell r="H127">
            <v>58</v>
          </cell>
          <cell r="I127">
            <v>1472298</v>
          </cell>
          <cell r="J127">
            <v>225</v>
          </cell>
          <cell r="K127">
            <v>63.74</v>
          </cell>
          <cell r="L127">
            <v>98.95</v>
          </cell>
          <cell r="M127">
            <v>-55.4</v>
          </cell>
        </row>
        <row r="128">
          <cell r="A128">
            <v>43034</v>
          </cell>
          <cell r="B128">
            <v>4201.05</v>
          </cell>
          <cell r="C128">
            <v>4217.95</v>
          </cell>
          <cell r="D128">
            <v>4145.3500000000004</v>
          </cell>
          <cell r="E128">
            <v>4176.05</v>
          </cell>
          <cell r="F128">
            <v>4185.23809523809</v>
          </cell>
          <cell r="G128">
            <v>21</v>
          </cell>
          <cell r="H128">
            <v>13</v>
          </cell>
          <cell r="I128">
            <v>87890</v>
          </cell>
          <cell r="J128">
            <v>15</v>
          </cell>
          <cell r="K128">
            <v>71.430000000000007</v>
          </cell>
          <cell r="L128">
            <v>72.599999999999994</v>
          </cell>
          <cell r="M128">
            <v>-25</v>
          </cell>
        </row>
        <row r="129">
          <cell r="A129">
            <v>43033</v>
          </cell>
          <cell r="B129">
            <v>4344</v>
          </cell>
          <cell r="C129">
            <v>4344</v>
          </cell>
          <cell r="D129">
            <v>4151.95</v>
          </cell>
          <cell r="E129">
            <v>4200</v>
          </cell>
          <cell r="F129">
            <v>4200.232</v>
          </cell>
          <cell r="G129">
            <v>125</v>
          </cell>
          <cell r="H129">
            <v>36</v>
          </cell>
          <cell r="I129">
            <v>525029</v>
          </cell>
          <cell r="J129">
            <v>87</v>
          </cell>
          <cell r="K129">
            <v>69.599999999999994</v>
          </cell>
          <cell r="L129">
            <v>192.05</v>
          </cell>
          <cell r="M129">
            <v>-144</v>
          </cell>
        </row>
        <row r="130">
          <cell r="A130">
            <v>43032</v>
          </cell>
          <cell r="B130">
            <v>4205</v>
          </cell>
          <cell r="C130">
            <v>4220</v>
          </cell>
          <cell r="D130">
            <v>4205</v>
          </cell>
          <cell r="E130">
            <v>4220</v>
          </cell>
          <cell r="F130">
            <v>4217.5149700598804</v>
          </cell>
          <cell r="G130">
            <v>167</v>
          </cell>
          <cell r="H130">
            <v>14</v>
          </cell>
          <cell r="I130">
            <v>704325</v>
          </cell>
          <cell r="J130">
            <v>167</v>
          </cell>
          <cell r="K130">
            <v>100</v>
          </cell>
          <cell r="L130">
            <v>15</v>
          </cell>
          <cell r="M130">
            <v>15</v>
          </cell>
        </row>
        <row r="131">
          <cell r="A131">
            <v>43031</v>
          </cell>
          <cell r="B131">
            <v>4195.05</v>
          </cell>
          <cell r="C131">
            <v>4235</v>
          </cell>
          <cell r="D131">
            <v>4195</v>
          </cell>
          <cell r="E131">
            <v>4221.6000000000004</v>
          </cell>
          <cell r="F131">
            <v>4214.6226993865002</v>
          </cell>
          <cell r="G131">
            <v>326</v>
          </cell>
          <cell r="H131">
            <v>48</v>
          </cell>
          <cell r="I131">
            <v>1373967</v>
          </cell>
          <cell r="J131">
            <v>274</v>
          </cell>
          <cell r="K131">
            <v>84.05</v>
          </cell>
          <cell r="L131">
            <v>40</v>
          </cell>
          <cell r="M131">
            <v>26.55</v>
          </cell>
        </row>
        <row r="132">
          <cell r="A132">
            <v>43027</v>
          </cell>
          <cell r="B132">
            <v>4204.95</v>
          </cell>
          <cell r="C132">
            <v>4205</v>
          </cell>
          <cell r="D132">
            <v>4144</v>
          </cell>
          <cell r="E132">
            <v>4160</v>
          </cell>
          <cell r="F132">
            <v>4176.2727272727197</v>
          </cell>
          <cell r="G132">
            <v>11</v>
          </cell>
          <cell r="H132">
            <v>8</v>
          </cell>
          <cell r="I132">
            <v>45939</v>
          </cell>
          <cell r="J132">
            <v>7</v>
          </cell>
          <cell r="K132">
            <v>63.64</v>
          </cell>
          <cell r="L132">
            <v>61</v>
          </cell>
          <cell r="M132">
            <v>-44.95</v>
          </cell>
        </row>
        <row r="133">
          <cell r="A133">
            <v>43026</v>
          </cell>
          <cell r="B133">
            <v>4200</v>
          </cell>
          <cell r="C133">
            <v>4238.5</v>
          </cell>
          <cell r="D133">
            <v>4200</v>
          </cell>
          <cell r="E133">
            <v>4210</v>
          </cell>
          <cell r="F133">
            <v>4223.0921052631502</v>
          </cell>
          <cell r="G133">
            <v>76</v>
          </cell>
          <cell r="H133">
            <v>20</v>
          </cell>
          <cell r="I133">
            <v>320955</v>
          </cell>
          <cell r="J133">
            <v>67</v>
          </cell>
          <cell r="K133">
            <v>88.16</v>
          </cell>
          <cell r="L133">
            <v>38.5</v>
          </cell>
          <cell r="M133">
            <v>10</v>
          </cell>
        </row>
        <row r="134">
          <cell r="A134">
            <v>43025</v>
          </cell>
          <cell r="B134">
            <v>4200</v>
          </cell>
          <cell r="C134">
            <v>4227.6000000000004</v>
          </cell>
          <cell r="D134">
            <v>4185</v>
          </cell>
          <cell r="E134">
            <v>4210</v>
          </cell>
          <cell r="F134">
            <v>4208.4270270270199</v>
          </cell>
          <cell r="G134">
            <v>185</v>
          </cell>
          <cell r="H134">
            <v>38</v>
          </cell>
          <cell r="I134">
            <v>778559</v>
          </cell>
          <cell r="J134">
            <v>183</v>
          </cell>
          <cell r="K134">
            <v>98.92</v>
          </cell>
          <cell r="L134">
            <v>42.6</v>
          </cell>
          <cell r="M134">
            <v>10</v>
          </cell>
        </row>
        <row r="135">
          <cell r="A135">
            <v>43024</v>
          </cell>
          <cell r="B135">
            <v>4219.95</v>
          </cell>
          <cell r="C135">
            <v>4230</v>
          </cell>
          <cell r="D135">
            <v>4219.95</v>
          </cell>
          <cell r="E135">
            <v>4222.2</v>
          </cell>
          <cell r="F135">
            <v>4222.1666666666597</v>
          </cell>
          <cell r="G135">
            <v>18</v>
          </cell>
          <cell r="H135">
            <v>6</v>
          </cell>
          <cell r="I135">
            <v>75999</v>
          </cell>
          <cell r="J135">
            <v>18</v>
          </cell>
          <cell r="K135">
            <v>100</v>
          </cell>
          <cell r="L135">
            <v>10.050000000000001</v>
          </cell>
          <cell r="M135">
            <v>2.25</v>
          </cell>
        </row>
        <row r="136">
          <cell r="A136">
            <v>43021</v>
          </cell>
          <cell r="B136">
            <v>4250</v>
          </cell>
          <cell r="C136">
            <v>4250</v>
          </cell>
          <cell r="D136">
            <v>4175</v>
          </cell>
          <cell r="E136">
            <v>4220.1499999999996</v>
          </cell>
          <cell r="F136">
            <v>4228.3714285714204</v>
          </cell>
          <cell r="G136">
            <v>70</v>
          </cell>
          <cell r="H136">
            <v>23</v>
          </cell>
          <cell r="I136">
            <v>295986</v>
          </cell>
          <cell r="J136">
            <v>42</v>
          </cell>
          <cell r="K136">
            <v>60</v>
          </cell>
          <cell r="L136">
            <v>75</v>
          </cell>
          <cell r="M136">
            <v>-29.85</v>
          </cell>
        </row>
        <row r="137">
          <cell r="A137">
            <v>43020</v>
          </cell>
          <cell r="B137">
            <v>4131.3999999999996</v>
          </cell>
          <cell r="C137">
            <v>4290</v>
          </cell>
          <cell r="D137">
            <v>4125</v>
          </cell>
          <cell r="E137">
            <v>4247.3500000000004</v>
          </cell>
          <cell r="F137">
            <v>4213.5750421585099</v>
          </cell>
          <cell r="G137">
            <v>593</v>
          </cell>
          <cell r="H137">
            <v>128</v>
          </cell>
          <cell r="I137">
            <v>2498650</v>
          </cell>
          <cell r="J137">
            <v>372</v>
          </cell>
          <cell r="K137">
            <v>62.73</v>
          </cell>
          <cell r="L137">
            <v>165</v>
          </cell>
          <cell r="M137">
            <v>115.95</v>
          </cell>
        </row>
        <row r="138">
          <cell r="A138">
            <v>43019</v>
          </cell>
          <cell r="B138">
            <v>4074.65</v>
          </cell>
          <cell r="C138">
            <v>4185</v>
          </cell>
          <cell r="D138">
            <v>4074.65</v>
          </cell>
          <cell r="E138">
            <v>4125.8500000000004</v>
          </cell>
          <cell r="F138">
            <v>4125.2227488151602</v>
          </cell>
          <cell r="G138">
            <v>633</v>
          </cell>
          <cell r="H138">
            <v>170</v>
          </cell>
          <cell r="I138">
            <v>2611266</v>
          </cell>
          <cell r="J138">
            <v>348</v>
          </cell>
          <cell r="K138">
            <v>54.98</v>
          </cell>
          <cell r="L138">
            <v>110.35</v>
          </cell>
          <cell r="M138">
            <v>51.2</v>
          </cell>
        </row>
        <row r="139">
          <cell r="A139">
            <v>43018</v>
          </cell>
          <cell r="B139">
            <v>4050</v>
          </cell>
          <cell r="C139">
            <v>4075.2</v>
          </cell>
          <cell r="D139">
            <v>4030.15</v>
          </cell>
          <cell r="E139">
            <v>4057.05</v>
          </cell>
          <cell r="F139">
            <v>4055.6363636363599</v>
          </cell>
          <cell r="G139">
            <v>99</v>
          </cell>
          <cell r="H139">
            <v>24</v>
          </cell>
          <cell r="I139">
            <v>401508</v>
          </cell>
          <cell r="J139">
            <v>60</v>
          </cell>
          <cell r="K139">
            <v>60.61</v>
          </cell>
          <cell r="L139">
            <v>45.05</v>
          </cell>
          <cell r="M139">
            <v>7.05</v>
          </cell>
        </row>
        <row r="140">
          <cell r="A140">
            <v>43017</v>
          </cell>
          <cell r="B140">
            <v>4061</v>
          </cell>
          <cell r="C140">
            <v>4084.75</v>
          </cell>
          <cell r="D140">
            <v>4022</v>
          </cell>
          <cell r="E140">
            <v>4051.15</v>
          </cell>
          <cell r="F140">
            <v>4040.8634339435898</v>
          </cell>
          <cell r="G140">
            <v>2021</v>
          </cell>
          <cell r="H140">
            <v>204</v>
          </cell>
          <cell r="I140">
            <v>8166585</v>
          </cell>
          <cell r="J140">
            <v>1168</v>
          </cell>
          <cell r="K140">
            <v>57.79</v>
          </cell>
          <cell r="L140">
            <v>62.75</v>
          </cell>
          <cell r="M140">
            <v>-9.85</v>
          </cell>
        </row>
        <row r="141">
          <cell r="A141">
            <v>43014</v>
          </cell>
          <cell r="B141">
            <v>4079.05</v>
          </cell>
          <cell r="C141">
            <v>4088</v>
          </cell>
          <cell r="D141">
            <v>4050</v>
          </cell>
          <cell r="E141">
            <v>4068.95</v>
          </cell>
          <cell r="F141">
            <v>4058.4070796460101</v>
          </cell>
          <cell r="G141">
            <v>113</v>
          </cell>
          <cell r="H141">
            <v>12</v>
          </cell>
          <cell r="I141">
            <v>458600</v>
          </cell>
          <cell r="J141">
            <v>111</v>
          </cell>
          <cell r="K141">
            <v>98.23</v>
          </cell>
          <cell r="L141">
            <v>38</v>
          </cell>
          <cell r="M141">
            <v>-10.1</v>
          </cell>
        </row>
        <row r="142">
          <cell r="A142">
            <v>43013</v>
          </cell>
          <cell r="B142">
            <v>4120.05</v>
          </cell>
          <cell r="C142">
            <v>4140.1000000000004</v>
          </cell>
          <cell r="D142">
            <v>4060</v>
          </cell>
          <cell r="E142">
            <v>4063.15</v>
          </cell>
          <cell r="F142">
            <v>4099.9119771863097</v>
          </cell>
          <cell r="G142">
            <v>5260</v>
          </cell>
          <cell r="H142">
            <v>20</v>
          </cell>
          <cell r="I142">
            <v>21565537</v>
          </cell>
          <cell r="J142">
            <v>5252</v>
          </cell>
          <cell r="K142">
            <v>99.85</v>
          </cell>
          <cell r="L142">
            <v>80.099999999999994</v>
          </cell>
          <cell r="M142">
            <v>-56.9</v>
          </cell>
        </row>
        <row r="143">
          <cell r="A143">
            <v>43012</v>
          </cell>
          <cell r="B143">
            <v>4136.3999999999996</v>
          </cell>
          <cell r="C143">
            <v>4150</v>
          </cell>
          <cell r="D143">
            <v>4089</v>
          </cell>
          <cell r="E143">
            <v>4090.95</v>
          </cell>
          <cell r="F143">
            <v>4098.34586466165</v>
          </cell>
          <cell r="G143">
            <v>133</v>
          </cell>
          <cell r="H143">
            <v>27</v>
          </cell>
          <cell r="I143">
            <v>545080</v>
          </cell>
          <cell r="J143">
            <v>125</v>
          </cell>
          <cell r="K143">
            <v>93.98</v>
          </cell>
          <cell r="L143">
            <v>61</v>
          </cell>
          <cell r="M143">
            <v>-45.45</v>
          </cell>
        </row>
        <row r="144">
          <cell r="A144">
            <v>43011</v>
          </cell>
          <cell r="B144">
            <v>4128.6499999999996</v>
          </cell>
          <cell r="C144">
            <v>4200</v>
          </cell>
          <cell r="D144">
            <v>4074</v>
          </cell>
          <cell r="E144">
            <v>4124.25</v>
          </cell>
          <cell r="F144">
            <v>4130.3090909090897</v>
          </cell>
          <cell r="G144">
            <v>165</v>
          </cell>
          <cell r="H144">
            <v>54</v>
          </cell>
          <cell r="I144">
            <v>681501</v>
          </cell>
          <cell r="J144">
            <v>86</v>
          </cell>
          <cell r="K144">
            <v>52.12</v>
          </cell>
          <cell r="L144">
            <v>126</v>
          </cell>
          <cell r="M144">
            <v>-4.4000000000000004</v>
          </cell>
        </row>
        <row r="145">
          <cell r="A145">
            <v>43007</v>
          </cell>
          <cell r="B145">
            <v>4080.05</v>
          </cell>
          <cell r="C145">
            <v>4210</v>
          </cell>
          <cell r="D145">
            <v>4055</v>
          </cell>
          <cell r="E145">
            <v>4134.45</v>
          </cell>
          <cell r="F145">
            <v>4127.2888888888801</v>
          </cell>
          <cell r="G145">
            <v>225</v>
          </cell>
          <cell r="H145">
            <v>81</v>
          </cell>
          <cell r="I145">
            <v>928640</v>
          </cell>
          <cell r="J145">
            <v>186</v>
          </cell>
          <cell r="K145">
            <v>82.67</v>
          </cell>
          <cell r="L145">
            <v>155</v>
          </cell>
          <cell r="M145">
            <v>54.4</v>
          </cell>
        </row>
        <row r="146">
          <cell r="A146">
            <v>43006</v>
          </cell>
          <cell r="B146">
            <v>4060</v>
          </cell>
          <cell r="C146">
            <v>4073.7</v>
          </cell>
          <cell r="D146">
            <v>4010</v>
          </cell>
          <cell r="E146">
            <v>4065</v>
          </cell>
          <cell r="F146">
            <v>4048.0895522388</v>
          </cell>
          <cell r="G146">
            <v>67</v>
          </cell>
          <cell r="H146">
            <v>28</v>
          </cell>
          <cell r="I146">
            <v>271222</v>
          </cell>
          <cell r="J146">
            <v>41</v>
          </cell>
          <cell r="K146">
            <v>61.19</v>
          </cell>
          <cell r="L146">
            <v>63.7</v>
          </cell>
          <cell r="M146">
            <v>5</v>
          </cell>
        </row>
        <row r="147">
          <cell r="A147">
            <v>43005</v>
          </cell>
          <cell r="B147">
            <v>4080.35</v>
          </cell>
          <cell r="C147">
            <v>4080.35</v>
          </cell>
          <cell r="D147">
            <v>4020</v>
          </cell>
          <cell r="E147">
            <v>4040.2</v>
          </cell>
          <cell r="F147">
            <v>4034.4748858447401</v>
          </cell>
          <cell r="G147">
            <v>219</v>
          </cell>
          <cell r="H147">
            <v>65</v>
          </cell>
          <cell r="I147">
            <v>883550</v>
          </cell>
          <cell r="J147">
            <v>192</v>
          </cell>
          <cell r="K147">
            <v>87.67</v>
          </cell>
          <cell r="L147">
            <v>60.35</v>
          </cell>
          <cell r="M147">
            <v>-40.15</v>
          </cell>
        </row>
        <row r="148">
          <cell r="A148">
            <v>43004</v>
          </cell>
          <cell r="B148">
            <v>4000</v>
          </cell>
          <cell r="C148">
            <v>4060</v>
          </cell>
          <cell r="D148">
            <v>3982</v>
          </cell>
          <cell r="E148">
            <v>4055.9</v>
          </cell>
          <cell r="F148">
            <v>4019.3370786516798</v>
          </cell>
          <cell r="G148">
            <v>534</v>
          </cell>
          <cell r="H148">
            <v>60</v>
          </cell>
          <cell r="I148">
            <v>2146326</v>
          </cell>
          <cell r="J148">
            <v>409</v>
          </cell>
          <cell r="K148">
            <v>76.59</v>
          </cell>
          <cell r="L148">
            <v>78</v>
          </cell>
          <cell r="M148">
            <v>55.9</v>
          </cell>
        </row>
        <row r="149">
          <cell r="A149">
            <v>43003</v>
          </cell>
          <cell r="B149">
            <v>4010</v>
          </cell>
          <cell r="C149">
            <v>4010</v>
          </cell>
          <cell r="D149">
            <v>3975</v>
          </cell>
          <cell r="E149">
            <v>3994</v>
          </cell>
          <cell r="F149">
            <v>3992.1544117646999</v>
          </cell>
          <cell r="G149">
            <v>136</v>
          </cell>
          <cell r="H149">
            <v>34</v>
          </cell>
          <cell r="I149">
            <v>542933</v>
          </cell>
          <cell r="J149">
            <v>114</v>
          </cell>
          <cell r="K149">
            <v>83.82</v>
          </cell>
          <cell r="L149">
            <v>35</v>
          </cell>
          <cell r="M149">
            <v>-16</v>
          </cell>
        </row>
        <row r="150">
          <cell r="A150">
            <v>43000</v>
          </cell>
          <cell r="B150">
            <v>4088</v>
          </cell>
          <cell r="C150">
            <v>4088</v>
          </cell>
          <cell r="D150">
            <v>4000</v>
          </cell>
          <cell r="E150">
            <v>4015.7</v>
          </cell>
          <cell r="F150">
            <v>4033.9352517985599</v>
          </cell>
          <cell r="G150">
            <v>139</v>
          </cell>
          <cell r="H150">
            <v>37</v>
          </cell>
          <cell r="I150">
            <v>560717</v>
          </cell>
          <cell r="J150">
            <v>107</v>
          </cell>
          <cell r="K150">
            <v>76.98</v>
          </cell>
          <cell r="L150">
            <v>88</v>
          </cell>
          <cell r="M150">
            <v>-72.3</v>
          </cell>
        </row>
        <row r="151">
          <cell r="A151">
            <v>42999</v>
          </cell>
          <cell r="B151">
            <v>4090</v>
          </cell>
          <cell r="C151">
            <v>4090</v>
          </cell>
          <cell r="D151">
            <v>4030</v>
          </cell>
          <cell r="E151">
            <v>4056.75</v>
          </cell>
          <cell r="F151">
            <v>4056.0439560439499</v>
          </cell>
          <cell r="G151">
            <v>182</v>
          </cell>
          <cell r="H151">
            <v>41</v>
          </cell>
          <cell r="I151">
            <v>738200</v>
          </cell>
          <cell r="J151">
            <v>130</v>
          </cell>
          <cell r="K151">
            <v>71.430000000000007</v>
          </cell>
          <cell r="L151">
            <v>60</v>
          </cell>
          <cell r="M151">
            <v>-33.25</v>
          </cell>
        </row>
        <row r="152">
          <cell r="A152">
            <v>42998</v>
          </cell>
          <cell r="B152">
            <v>4070</v>
          </cell>
          <cell r="C152">
            <v>4124</v>
          </cell>
          <cell r="D152">
            <v>4037.7</v>
          </cell>
          <cell r="E152">
            <v>4084.95</v>
          </cell>
          <cell r="F152">
            <v>4072.8253012048099</v>
          </cell>
          <cell r="G152">
            <v>166</v>
          </cell>
          <cell r="H152">
            <v>49</v>
          </cell>
          <cell r="I152">
            <v>676089</v>
          </cell>
          <cell r="J152">
            <v>95</v>
          </cell>
          <cell r="K152">
            <v>57.23</v>
          </cell>
          <cell r="L152">
            <v>86.3</v>
          </cell>
          <cell r="M152">
            <v>14.95</v>
          </cell>
        </row>
        <row r="153">
          <cell r="A153">
            <v>42997</v>
          </cell>
          <cell r="B153">
            <v>4074.95</v>
          </cell>
          <cell r="C153">
            <v>4074.95</v>
          </cell>
          <cell r="D153">
            <v>4000</v>
          </cell>
          <cell r="E153">
            <v>4045.7</v>
          </cell>
          <cell r="F153">
            <v>4030.58549222797</v>
          </cell>
          <cell r="G153">
            <v>193</v>
          </cell>
          <cell r="H153">
            <v>57</v>
          </cell>
          <cell r="I153">
            <v>777903</v>
          </cell>
          <cell r="J153">
            <v>154</v>
          </cell>
          <cell r="K153">
            <v>79.790000000000006</v>
          </cell>
          <cell r="L153">
            <v>74.95</v>
          </cell>
          <cell r="M153">
            <v>-29.25</v>
          </cell>
        </row>
        <row r="154">
          <cell r="A154">
            <v>42996</v>
          </cell>
          <cell r="B154">
            <v>4110</v>
          </cell>
          <cell r="C154">
            <v>4110</v>
          </cell>
          <cell r="D154">
            <v>4044</v>
          </cell>
          <cell r="E154">
            <v>4051.35</v>
          </cell>
          <cell r="F154">
            <v>4078.1481481481401</v>
          </cell>
          <cell r="G154">
            <v>162</v>
          </cell>
          <cell r="H154">
            <v>37</v>
          </cell>
          <cell r="I154">
            <v>660660</v>
          </cell>
          <cell r="J154">
            <v>144</v>
          </cell>
          <cell r="K154">
            <v>88.89</v>
          </cell>
          <cell r="L154">
            <v>66</v>
          </cell>
          <cell r="M154">
            <v>-58.65</v>
          </cell>
        </row>
        <row r="155">
          <cell r="A155">
            <v>42993</v>
          </cell>
          <cell r="B155">
            <v>4133.45</v>
          </cell>
          <cell r="C155">
            <v>4133.45</v>
          </cell>
          <cell r="D155">
            <v>4075</v>
          </cell>
          <cell r="E155">
            <v>4078</v>
          </cell>
          <cell r="F155">
            <v>4082.9740259740202</v>
          </cell>
          <cell r="G155">
            <v>77</v>
          </cell>
          <cell r="H155">
            <v>25</v>
          </cell>
          <cell r="I155">
            <v>314389</v>
          </cell>
          <cell r="J155">
            <v>66</v>
          </cell>
          <cell r="K155">
            <v>85.71</v>
          </cell>
          <cell r="L155">
            <v>58.45</v>
          </cell>
          <cell r="M155">
            <v>-55.45</v>
          </cell>
        </row>
        <row r="156">
          <cell r="A156">
            <v>42992</v>
          </cell>
          <cell r="B156">
            <v>4210</v>
          </cell>
          <cell r="C156">
            <v>4210</v>
          </cell>
          <cell r="D156">
            <v>4025</v>
          </cell>
          <cell r="E156">
            <v>4050.6</v>
          </cell>
          <cell r="F156">
            <v>4061.5706521739098</v>
          </cell>
          <cell r="G156">
            <v>184</v>
          </cell>
          <cell r="H156">
            <v>65</v>
          </cell>
          <cell r="I156">
            <v>747329</v>
          </cell>
          <cell r="J156">
            <v>137</v>
          </cell>
          <cell r="K156">
            <v>74.459999999999994</v>
          </cell>
          <cell r="L156">
            <v>185</v>
          </cell>
          <cell r="M156">
            <v>-159.4</v>
          </cell>
        </row>
        <row r="157">
          <cell r="A157">
            <v>42991</v>
          </cell>
          <cell r="B157">
            <v>4020</v>
          </cell>
          <cell r="C157">
            <v>4144</v>
          </cell>
          <cell r="D157">
            <v>4019</v>
          </cell>
          <cell r="E157">
            <v>4060.3</v>
          </cell>
          <cell r="F157">
            <v>4067.9793510324398</v>
          </cell>
          <cell r="G157">
            <v>339</v>
          </cell>
          <cell r="H157">
            <v>62</v>
          </cell>
          <cell r="I157">
            <v>1379045</v>
          </cell>
          <cell r="J157">
            <v>208</v>
          </cell>
          <cell r="K157">
            <v>61.36</v>
          </cell>
          <cell r="L157">
            <v>125</v>
          </cell>
          <cell r="M157">
            <v>40.299999999999997</v>
          </cell>
        </row>
        <row r="158">
          <cell r="A158">
            <v>42990</v>
          </cell>
          <cell r="B158">
            <v>4010.05</v>
          </cell>
          <cell r="C158">
            <v>4106</v>
          </cell>
          <cell r="D158">
            <v>3975</v>
          </cell>
          <cell r="E158">
            <v>4066.25</v>
          </cell>
          <cell r="F158">
            <v>4049.64171122994</v>
          </cell>
          <cell r="G158">
            <v>561</v>
          </cell>
          <cell r="H158">
            <v>102</v>
          </cell>
          <cell r="I158">
            <v>2271849</v>
          </cell>
          <cell r="J158">
            <v>189</v>
          </cell>
          <cell r="K158">
            <v>33.69</v>
          </cell>
          <cell r="L158">
            <v>131</v>
          </cell>
          <cell r="M158">
            <v>56.2</v>
          </cell>
        </row>
        <row r="159">
          <cell r="A159">
            <v>42989</v>
          </cell>
          <cell r="B159">
            <v>4009.3</v>
          </cell>
          <cell r="C159">
            <v>4019.95</v>
          </cell>
          <cell r="D159">
            <v>3949.95</v>
          </cell>
          <cell r="E159">
            <v>4006.05</v>
          </cell>
          <cell r="F159">
            <v>3976.4492753623099</v>
          </cell>
          <cell r="G159">
            <v>69</v>
          </cell>
          <cell r="H159">
            <v>32</v>
          </cell>
          <cell r="I159">
            <v>274375</v>
          </cell>
          <cell r="J159">
            <v>49</v>
          </cell>
          <cell r="K159">
            <v>71.010000000000005</v>
          </cell>
          <cell r="L159">
            <v>70</v>
          </cell>
          <cell r="M159">
            <v>-3.25</v>
          </cell>
        </row>
        <row r="160">
          <cell r="A160">
            <v>42986</v>
          </cell>
          <cell r="B160">
            <v>4010</v>
          </cell>
          <cell r="C160">
            <v>4010</v>
          </cell>
          <cell r="D160">
            <v>3945.5</v>
          </cell>
          <cell r="E160">
            <v>3953.3</v>
          </cell>
          <cell r="F160">
            <v>3969.5442875481299</v>
          </cell>
          <cell r="G160">
            <v>779</v>
          </cell>
          <cell r="H160">
            <v>134</v>
          </cell>
          <cell r="I160">
            <v>3092275</v>
          </cell>
          <cell r="J160">
            <v>540</v>
          </cell>
          <cell r="K160">
            <v>69.319999999999993</v>
          </cell>
          <cell r="L160">
            <v>64.5</v>
          </cell>
          <cell r="M160">
            <v>-56.7</v>
          </cell>
        </row>
        <row r="161">
          <cell r="A161">
            <v>42985</v>
          </cell>
          <cell r="B161">
            <v>4041.5</v>
          </cell>
          <cell r="C161">
            <v>4041.5</v>
          </cell>
          <cell r="D161">
            <v>3960</v>
          </cell>
          <cell r="E161">
            <v>3970.5</v>
          </cell>
          <cell r="F161">
            <v>3974.4862385321098</v>
          </cell>
          <cell r="G161">
            <v>109</v>
          </cell>
          <cell r="H161">
            <v>27</v>
          </cell>
          <cell r="I161">
            <v>433219</v>
          </cell>
          <cell r="J161">
            <v>96</v>
          </cell>
          <cell r="K161">
            <v>88.07</v>
          </cell>
          <cell r="L161">
            <v>81.5</v>
          </cell>
          <cell r="M161">
            <v>-71</v>
          </cell>
        </row>
        <row r="162">
          <cell r="A162">
            <v>42984</v>
          </cell>
          <cell r="B162">
            <v>4008.7</v>
          </cell>
          <cell r="C162">
            <v>4010</v>
          </cell>
          <cell r="D162">
            <v>3901</v>
          </cell>
          <cell r="E162">
            <v>3955.75</v>
          </cell>
          <cell r="F162">
            <v>3964.5381526104402</v>
          </cell>
          <cell r="G162">
            <v>249</v>
          </cell>
          <cell r="H162">
            <v>56</v>
          </cell>
          <cell r="I162">
            <v>987170</v>
          </cell>
          <cell r="J162">
            <v>177</v>
          </cell>
          <cell r="K162">
            <v>71.08</v>
          </cell>
          <cell r="L162">
            <v>109</v>
          </cell>
          <cell r="M162">
            <v>-52.95</v>
          </cell>
        </row>
        <row r="163">
          <cell r="A163">
            <v>42983</v>
          </cell>
          <cell r="B163">
            <v>4045</v>
          </cell>
          <cell r="C163">
            <v>4045</v>
          </cell>
          <cell r="D163">
            <v>3992</v>
          </cell>
          <cell r="E163">
            <v>3998.75</v>
          </cell>
          <cell r="F163">
            <v>4015.48</v>
          </cell>
          <cell r="G163">
            <v>100</v>
          </cell>
          <cell r="H163">
            <v>23</v>
          </cell>
          <cell r="I163">
            <v>401548</v>
          </cell>
          <cell r="J163">
            <v>88</v>
          </cell>
          <cell r="K163">
            <v>88</v>
          </cell>
          <cell r="L163">
            <v>53</v>
          </cell>
          <cell r="M163">
            <v>-46.25</v>
          </cell>
        </row>
        <row r="164">
          <cell r="A164">
            <v>42982</v>
          </cell>
          <cell r="B164">
            <v>4062</v>
          </cell>
          <cell r="C164">
            <v>4080.45</v>
          </cell>
          <cell r="D164">
            <v>4026.05</v>
          </cell>
          <cell r="E164">
            <v>4029.05</v>
          </cell>
          <cell r="F164">
            <v>4041.4736842105199</v>
          </cell>
          <cell r="G164">
            <v>95</v>
          </cell>
          <cell r="H164">
            <v>25</v>
          </cell>
          <cell r="I164">
            <v>383940</v>
          </cell>
          <cell r="J164">
            <v>68</v>
          </cell>
          <cell r="K164">
            <v>71.58</v>
          </cell>
          <cell r="L164">
            <v>54.4</v>
          </cell>
          <cell r="M164">
            <v>-32.950000000000003</v>
          </cell>
        </row>
        <row r="165">
          <cell r="A165">
            <v>42979</v>
          </cell>
          <cell r="B165">
            <v>4060</v>
          </cell>
          <cell r="C165">
            <v>4094</v>
          </cell>
          <cell r="D165">
            <v>4060</v>
          </cell>
          <cell r="E165">
            <v>4077.8</v>
          </cell>
          <cell r="F165">
            <v>4075.7142857142799</v>
          </cell>
          <cell r="G165">
            <v>21</v>
          </cell>
          <cell r="H165">
            <v>9</v>
          </cell>
          <cell r="I165">
            <v>85590</v>
          </cell>
          <cell r="J165">
            <v>15</v>
          </cell>
          <cell r="K165">
            <v>71.430000000000007</v>
          </cell>
          <cell r="L165">
            <v>34</v>
          </cell>
          <cell r="M165">
            <v>17.8</v>
          </cell>
        </row>
        <row r="166">
          <cell r="A166">
            <v>42978</v>
          </cell>
          <cell r="B166">
            <v>3954.6</v>
          </cell>
          <cell r="C166">
            <v>4100</v>
          </cell>
          <cell r="D166">
            <v>3954.55</v>
          </cell>
          <cell r="E166">
            <v>4059.6</v>
          </cell>
          <cell r="F166">
            <v>4058.1136063408098</v>
          </cell>
          <cell r="G166">
            <v>757</v>
          </cell>
          <cell r="H166">
            <v>116</v>
          </cell>
          <cell r="I166">
            <v>3071992</v>
          </cell>
          <cell r="J166">
            <v>382</v>
          </cell>
          <cell r="K166">
            <v>50.46</v>
          </cell>
          <cell r="L166">
            <v>145.44999999999999</v>
          </cell>
          <cell r="M166">
            <v>105</v>
          </cell>
        </row>
        <row r="167">
          <cell r="A167">
            <v>42977</v>
          </cell>
          <cell r="B167">
            <v>4009.95</v>
          </cell>
          <cell r="C167">
            <v>4010</v>
          </cell>
          <cell r="D167">
            <v>3931</v>
          </cell>
          <cell r="E167">
            <v>3948.25</v>
          </cell>
          <cell r="F167">
            <v>3952.86594202898</v>
          </cell>
          <cell r="G167">
            <v>552</v>
          </cell>
          <cell r="H167">
            <v>110</v>
          </cell>
          <cell r="I167">
            <v>2181982</v>
          </cell>
          <cell r="J167">
            <v>377</v>
          </cell>
          <cell r="K167">
            <v>68.3</v>
          </cell>
          <cell r="L167">
            <v>79</v>
          </cell>
          <cell r="M167">
            <v>-61.7</v>
          </cell>
        </row>
        <row r="168">
          <cell r="A168">
            <v>42976</v>
          </cell>
          <cell r="B168">
            <v>4030.75</v>
          </cell>
          <cell r="C168">
            <v>4033.6</v>
          </cell>
          <cell r="D168">
            <v>3971</v>
          </cell>
          <cell r="E168">
            <v>3973.9</v>
          </cell>
          <cell r="F168">
            <v>3993.6178343949</v>
          </cell>
          <cell r="G168">
            <v>157</v>
          </cell>
          <cell r="H168">
            <v>45</v>
          </cell>
          <cell r="I168">
            <v>626998</v>
          </cell>
          <cell r="J168">
            <v>128</v>
          </cell>
          <cell r="K168">
            <v>81.53</v>
          </cell>
          <cell r="L168">
            <v>62.6</v>
          </cell>
          <cell r="M168">
            <v>-56.85</v>
          </cell>
        </row>
        <row r="169">
          <cell r="A169">
            <v>42975</v>
          </cell>
          <cell r="B169">
            <v>4025</v>
          </cell>
          <cell r="C169">
            <v>4085.3</v>
          </cell>
          <cell r="D169">
            <v>3977.75</v>
          </cell>
          <cell r="E169">
            <v>4000.95</v>
          </cell>
          <cell r="F169">
            <v>4014.0664451827201</v>
          </cell>
          <cell r="G169">
            <v>602</v>
          </cell>
          <cell r="H169">
            <v>72</v>
          </cell>
          <cell r="I169">
            <v>2416468</v>
          </cell>
          <cell r="J169">
            <v>288</v>
          </cell>
          <cell r="K169">
            <v>47.84</v>
          </cell>
          <cell r="L169">
            <v>107.55</v>
          </cell>
          <cell r="M169">
            <v>-24.05</v>
          </cell>
        </row>
        <row r="170">
          <cell r="A170">
            <v>42971</v>
          </cell>
          <cell r="B170">
            <v>4010.1</v>
          </cell>
          <cell r="C170">
            <v>4025</v>
          </cell>
          <cell r="D170">
            <v>3983.9</v>
          </cell>
          <cell r="E170">
            <v>4007.25</v>
          </cell>
          <cell r="F170">
            <v>4005.6405228758099</v>
          </cell>
          <cell r="G170">
            <v>153</v>
          </cell>
          <cell r="H170">
            <v>33</v>
          </cell>
          <cell r="I170">
            <v>612863</v>
          </cell>
          <cell r="J170">
            <v>101</v>
          </cell>
          <cell r="K170">
            <v>66.010000000000005</v>
          </cell>
          <cell r="L170">
            <v>41.1</v>
          </cell>
          <cell r="M170">
            <v>-2.85</v>
          </cell>
        </row>
        <row r="171">
          <cell r="A171">
            <v>42970</v>
          </cell>
          <cell r="B171">
            <v>3958.05</v>
          </cell>
          <cell r="C171">
            <v>4040</v>
          </cell>
          <cell r="D171">
            <v>3944</v>
          </cell>
          <cell r="E171">
            <v>3992.65</v>
          </cell>
          <cell r="F171">
            <v>3950.0839895536301</v>
          </cell>
          <cell r="G171">
            <v>50161</v>
          </cell>
          <cell r="H171">
            <v>57</v>
          </cell>
          <cell r="I171">
            <v>198140163</v>
          </cell>
          <cell r="J171">
            <v>50112</v>
          </cell>
          <cell r="K171">
            <v>99.9</v>
          </cell>
          <cell r="L171">
            <v>96</v>
          </cell>
          <cell r="M171">
            <v>34.6</v>
          </cell>
        </row>
        <row r="172">
          <cell r="A172">
            <v>42969</v>
          </cell>
          <cell r="B172">
            <v>4061.05</v>
          </cell>
          <cell r="C172">
            <v>4061.05</v>
          </cell>
          <cell r="D172">
            <v>3958</v>
          </cell>
          <cell r="E172">
            <v>3990.4</v>
          </cell>
          <cell r="F172">
            <v>3990.0447761194</v>
          </cell>
          <cell r="G172">
            <v>268</v>
          </cell>
          <cell r="H172">
            <v>52</v>
          </cell>
          <cell r="I172">
            <v>1069332</v>
          </cell>
          <cell r="J172">
            <v>186</v>
          </cell>
          <cell r="K172">
            <v>69.400000000000006</v>
          </cell>
          <cell r="L172">
            <v>103.05</v>
          </cell>
          <cell r="M172">
            <v>-70.650000000000006</v>
          </cell>
        </row>
        <row r="173">
          <cell r="A173">
            <v>42968</v>
          </cell>
          <cell r="B173">
            <v>4042.75</v>
          </cell>
          <cell r="C173">
            <v>4060</v>
          </cell>
          <cell r="D173">
            <v>3975.05</v>
          </cell>
          <cell r="E173">
            <v>3991.9</v>
          </cell>
          <cell r="F173">
            <v>3998.9367088607501</v>
          </cell>
          <cell r="G173">
            <v>316</v>
          </cell>
          <cell r="H173">
            <v>81</v>
          </cell>
          <cell r="I173">
            <v>1263664</v>
          </cell>
          <cell r="J173">
            <v>214</v>
          </cell>
          <cell r="K173">
            <v>67.72</v>
          </cell>
          <cell r="L173">
            <v>84.95</v>
          </cell>
          <cell r="M173">
            <v>-50.85</v>
          </cell>
        </row>
        <row r="174">
          <cell r="A174">
            <v>42965</v>
          </cell>
          <cell r="B174">
            <v>4080</v>
          </cell>
          <cell r="C174">
            <v>4090.6</v>
          </cell>
          <cell r="D174">
            <v>4011.1</v>
          </cell>
          <cell r="E174">
            <v>4034.05</v>
          </cell>
          <cell r="F174">
            <v>4044.66459627329</v>
          </cell>
          <cell r="G174">
            <v>161</v>
          </cell>
          <cell r="H174">
            <v>49</v>
          </cell>
          <cell r="I174">
            <v>651191</v>
          </cell>
          <cell r="J174">
            <v>149</v>
          </cell>
          <cell r="K174">
            <v>92.55</v>
          </cell>
          <cell r="L174">
            <v>79.5</v>
          </cell>
          <cell r="M174">
            <v>-45.95</v>
          </cell>
        </row>
        <row r="175">
          <cell r="A175">
            <v>42964</v>
          </cell>
          <cell r="B175">
            <v>4149.25</v>
          </cell>
          <cell r="C175">
            <v>4225.3</v>
          </cell>
          <cell r="D175">
            <v>4090</v>
          </cell>
          <cell r="E175">
            <v>4090</v>
          </cell>
          <cell r="F175">
            <v>4107.9896907216398</v>
          </cell>
          <cell r="G175">
            <v>97</v>
          </cell>
          <cell r="H175">
            <v>25</v>
          </cell>
          <cell r="I175">
            <v>398475</v>
          </cell>
          <cell r="J175">
            <v>90</v>
          </cell>
          <cell r="K175">
            <v>92.78</v>
          </cell>
          <cell r="L175">
            <v>135.30000000000001</v>
          </cell>
          <cell r="M175">
            <v>-59.25</v>
          </cell>
        </row>
        <row r="176">
          <cell r="A176">
            <v>42963</v>
          </cell>
          <cell r="B176">
            <v>4161.75</v>
          </cell>
          <cell r="C176">
            <v>4161.75</v>
          </cell>
          <cell r="D176">
            <v>4101.1499999999996</v>
          </cell>
          <cell r="E176">
            <v>4126.8</v>
          </cell>
          <cell r="F176">
            <v>4147.21875</v>
          </cell>
          <cell r="G176">
            <v>96</v>
          </cell>
          <cell r="H176">
            <v>24</v>
          </cell>
          <cell r="I176">
            <v>398133</v>
          </cell>
          <cell r="J176">
            <v>87</v>
          </cell>
          <cell r="K176">
            <v>90.62</v>
          </cell>
          <cell r="L176">
            <v>60.6</v>
          </cell>
          <cell r="M176">
            <v>-34.950000000000003</v>
          </cell>
        </row>
        <row r="177">
          <cell r="A177">
            <v>42961</v>
          </cell>
          <cell r="B177">
            <v>4153.2</v>
          </cell>
          <cell r="C177">
            <v>4154.3999999999996</v>
          </cell>
          <cell r="D177">
            <v>4132.45</v>
          </cell>
          <cell r="E177">
            <v>4140</v>
          </cell>
          <cell r="F177">
            <v>4140.4319999999998</v>
          </cell>
          <cell r="G177">
            <v>375</v>
          </cell>
          <cell r="H177">
            <v>63</v>
          </cell>
          <cell r="I177">
            <v>1552662</v>
          </cell>
          <cell r="J177">
            <v>327</v>
          </cell>
          <cell r="K177">
            <v>87.2</v>
          </cell>
          <cell r="L177">
            <v>21.95</v>
          </cell>
          <cell r="M177">
            <v>-13.2</v>
          </cell>
        </row>
        <row r="178">
          <cell r="A178">
            <v>42958</v>
          </cell>
          <cell r="B178">
            <v>4175</v>
          </cell>
          <cell r="C178">
            <v>4175</v>
          </cell>
          <cell r="D178">
            <v>4093</v>
          </cell>
          <cell r="E178">
            <v>4103.8999999999996</v>
          </cell>
          <cell r="F178">
            <v>4123.3097345132701</v>
          </cell>
          <cell r="G178">
            <v>113</v>
          </cell>
          <cell r="H178">
            <v>42</v>
          </cell>
          <cell r="I178">
            <v>465934</v>
          </cell>
          <cell r="J178">
            <v>66</v>
          </cell>
          <cell r="K178">
            <v>58.41</v>
          </cell>
          <cell r="L178">
            <v>82</v>
          </cell>
          <cell r="M178">
            <v>-71.099999999999994</v>
          </cell>
        </row>
        <row r="179">
          <cell r="A179">
            <v>42957</v>
          </cell>
          <cell r="B179">
            <v>4209.3500000000004</v>
          </cell>
          <cell r="C179">
            <v>4209.3500000000004</v>
          </cell>
          <cell r="D179">
            <v>4119</v>
          </cell>
          <cell r="E179">
            <v>4160.05</v>
          </cell>
          <cell r="F179">
            <v>4157.2371134020595</v>
          </cell>
          <cell r="G179">
            <v>97</v>
          </cell>
          <cell r="H179">
            <v>51</v>
          </cell>
          <cell r="I179">
            <v>403252</v>
          </cell>
          <cell r="J179">
            <v>71</v>
          </cell>
          <cell r="K179">
            <v>73.2</v>
          </cell>
          <cell r="L179">
            <v>90.35</v>
          </cell>
          <cell r="M179">
            <v>-49.3</v>
          </cell>
        </row>
        <row r="180">
          <cell r="A180">
            <v>42956</v>
          </cell>
          <cell r="B180">
            <v>4161.05</v>
          </cell>
          <cell r="C180">
            <v>4180.8999999999996</v>
          </cell>
          <cell r="D180">
            <v>4148</v>
          </cell>
          <cell r="E180">
            <v>4150</v>
          </cell>
          <cell r="F180">
            <v>4162.5975609755997</v>
          </cell>
          <cell r="G180">
            <v>82</v>
          </cell>
          <cell r="H180">
            <v>22</v>
          </cell>
          <cell r="I180">
            <v>341333</v>
          </cell>
          <cell r="J180">
            <v>45</v>
          </cell>
          <cell r="K180">
            <v>54.88</v>
          </cell>
          <cell r="L180">
            <v>32.9</v>
          </cell>
          <cell r="M180">
            <v>-11.05</v>
          </cell>
        </row>
        <row r="181">
          <cell r="A181">
            <v>42955</v>
          </cell>
          <cell r="B181">
            <v>4300</v>
          </cell>
          <cell r="C181">
            <v>4300</v>
          </cell>
          <cell r="D181">
            <v>4171.7</v>
          </cell>
          <cell r="E181">
            <v>4224.7</v>
          </cell>
          <cell r="F181">
            <v>4237.0491803278601</v>
          </cell>
          <cell r="G181">
            <v>305</v>
          </cell>
          <cell r="H181">
            <v>65</v>
          </cell>
          <cell r="I181">
            <v>1292300</v>
          </cell>
          <cell r="J181">
            <v>194</v>
          </cell>
          <cell r="K181">
            <v>63.61</v>
          </cell>
          <cell r="L181">
            <v>128.30000000000001</v>
          </cell>
          <cell r="M181">
            <v>-75.3</v>
          </cell>
        </row>
        <row r="182">
          <cell r="A182">
            <v>42954</v>
          </cell>
          <cell r="B182">
            <v>4300</v>
          </cell>
          <cell r="C182">
            <v>4350</v>
          </cell>
          <cell r="D182">
            <v>4280</v>
          </cell>
          <cell r="E182">
            <v>4293.75</v>
          </cell>
          <cell r="F182">
            <v>4300.1946902654799</v>
          </cell>
          <cell r="G182">
            <v>113</v>
          </cell>
          <cell r="H182">
            <v>55</v>
          </cell>
          <cell r="I182">
            <v>485922</v>
          </cell>
          <cell r="J182">
            <v>86</v>
          </cell>
          <cell r="K182">
            <v>76.11</v>
          </cell>
          <cell r="L182">
            <v>70</v>
          </cell>
          <cell r="M182">
            <v>-6.25</v>
          </cell>
        </row>
        <row r="183">
          <cell r="A183">
            <v>42951</v>
          </cell>
          <cell r="B183">
            <v>4230.2</v>
          </cell>
          <cell r="C183">
            <v>4340</v>
          </cell>
          <cell r="D183">
            <v>4200</v>
          </cell>
          <cell r="E183">
            <v>4246.7</v>
          </cell>
          <cell r="F183">
            <v>4240.7244444444405</v>
          </cell>
          <cell r="G183">
            <v>675</v>
          </cell>
          <cell r="H183">
            <v>121</v>
          </cell>
          <cell r="I183">
            <v>2862489</v>
          </cell>
          <cell r="J183">
            <v>108</v>
          </cell>
          <cell r="K183">
            <v>16</v>
          </cell>
          <cell r="L183">
            <v>140</v>
          </cell>
          <cell r="M183">
            <v>16.5</v>
          </cell>
        </row>
        <row r="184">
          <cell r="A184">
            <v>42950</v>
          </cell>
          <cell r="B184">
            <v>4300</v>
          </cell>
          <cell r="C184">
            <v>4300</v>
          </cell>
          <cell r="D184">
            <v>4200</v>
          </cell>
          <cell r="E184">
            <v>4215.6499999999996</v>
          </cell>
          <cell r="F184">
            <v>4245.29054054054</v>
          </cell>
          <cell r="G184">
            <v>296</v>
          </cell>
          <cell r="H184">
            <v>82</v>
          </cell>
          <cell r="I184">
            <v>1256606</v>
          </cell>
          <cell r="J184">
            <v>163</v>
          </cell>
          <cell r="K184">
            <v>55.07</v>
          </cell>
          <cell r="L184">
            <v>100</v>
          </cell>
          <cell r="M184">
            <v>-84.35</v>
          </cell>
        </row>
        <row r="185">
          <cell r="A185">
            <v>42949</v>
          </cell>
          <cell r="B185">
            <v>4299.95</v>
          </cell>
          <cell r="C185">
            <v>4350</v>
          </cell>
          <cell r="D185">
            <v>4241.55</v>
          </cell>
          <cell r="E185">
            <v>4330.45</v>
          </cell>
          <cell r="F185">
            <v>4308.5112540192904</v>
          </cell>
          <cell r="G185">
            <v>933</v>
          </cell>
          <cell r="H185">
            <v>307</v>
          </cell>
          <cell r="I185">
            <v>4019841</v>
          </cell>
          <cell r="J185">
            <v>894</v>
          </cell>
          <cell r="K185">
            <v>95.82</v>
          </cell>
          <cell r="L185">
            <v>108.45</v>
          </cell>
          <cell r="M185">
            <v>30.5</v>
          </cell>
        </row>
        <row r="186">
          <cell r="A186">
            <v>42948</v>
          </cell>
          <cell r="B186">
            <v>4271.05</v>
          </cell>
          <cell r="C186">
            <v>4312.6000000000004</v>
          </cell>
          <cell r="D186">
            <v>4211.55</v>
          </cell>
          <cell r="E186">
            <v>4286.3999999999996</v>
          </cell>
          <cell r="F186">
            <v>4261.4212598425102</v>
          </cell>
          <cell r="G186">
            <v>254</v>
          </cell>
          <cell r="H186">
            <v>55</v>
          </cell>
          <cell r="I186">
            <v>1082401</v>
          </cell>
          <cell r="J186">
            <v>109</v>
          </cell>
          <cell r="K186">
            <v>42.91</v>
          </cell>
          <cell r="L186">
            <v>101.05</v>
          </cell>
          <cell r="M186">
            <v>15.35</v>
          </cell>
        </row>
        <row r="187">
          <cell r="A187">
            <v>42947</v>
          </cell>
          <cell r="B187">
            <v>4321</v>
          </cell>
          <cell r="C187">
            <v>4321</v>
          </cell>
          <cell r="D187">
            <v>4271.95</v>
          </cell>
          <cell r="E187">
            <v>4289.8999999999996</v>
          </cell>
          <cell r="F187">
            <v>4286.2312925169999</v>
          </cell>
          <cell r="G187">
            <v>147</v>
          </cell>
          <cell r="H187">
            <v>45</v>
          </cell>
          <cell r="I187">
            <v>630076</v>
          </cell>
          <cell r="J187">
            <v>94</v>
          </cell>
          <cell r="K187">
            <v>63.95</v>
          </cell>
          <cell r="L187">
            <v>49.05</v>
          </cell>
          <cell r="M187">
            <v>-31.1</v>
          </cell>
        </row>
        <row r="188">
          <cell r="A188">
            <v>42944</v>
          </cell>
          <cell r="B188">
            <v>4264</v>
          </cell>
          <cell r="C188">
            <v>4285</v>
          </cell>
          <cell r="D188">
            <v>4240</v>
          </cell>
          <cell r="E188">
            <v>4269.1499999999996</v>
          </cell>
          <cell r="F188">
            <v>4270.3243243243196</v>
          </cell>
          <cell r="G188">
            <v>37</v>
          </cell>
          <cell r="H188">
            <v>20</v>
          </cell>
          <cell r="I188">
            <v>158002</v>
          </cell>
          <cell r="J188">
            <v>24</v>
          </cell>
          <cell r="K188">
            <v>64.86</v>
          </cell>
          <cell r="L188">
            <v>45</v>
          </cell>
          <cell r="M188">
            <v>5.15</v>
          </cell>
        </row>
        <row r="189">
          <cell r="A189">
            <v>42943</v>
          </cell>
          <cell r="B189">
            <v>4253</v>
          </cell>
          <cell r="C189">
            <v>4280</v>
          </cell>
          <cell r="D189">
            <v>4239.95</v>
          </cell>
          <cell r="E189">
            <v>4273.55</v>
          </cell>
          <cell r="F189">
            <v>4261.61176470588</v>
          </cell>
          <cell r="G189">
            <v>85</v>
          </cell>
          <cell r="H189">
            <v>38</v>
          </cell>
          <cell r="I189">
            <v>362237</v>
          </cell>
          <cell r="J189">
            <v>68</v>
          </cell>
          <cell r="K189">
            <v>80</v>
          </cell>
          <cell r="L189">
            <v>40.049999999999997</v>
          </cell>
          <cell r="M189">
            <v>20.55</v>
          </cell>
        </row>
        <row r="190">
          <cell r="A190">
            <v>42942</v>
          </cell>
          <cell r="B190">
            <v>4285</v>
          </cell>
          <cell r="C190">
            <v>4294.95</v>
          </cell>
          <cell r="D190">
            <v>4171.3</v>
          </cell>
          <cell r="E190">
            <v>4293.6499999999996</v>
          </cell>
          <cell r="F190">
            <v>4240.3594429939003</v>
          </cell>
          <cell r="G190">
            <v>1149</v>
          </cell>
          <cell r="H190">
            <v>145</v>
          </cell>
          <cell r="I190">
            <v>4872173</v>
          </cell>
          <cell r="J190">
            <v>354</v>
          </cell>
          <cell r="K190">
            <v>30.81</v>
          </cell>
          <cell r="L190">
            <v>123.65</v>
          </cell>
          <cell r="M190">
            <v>8.65</v>
          </cell>
        </row>
        <row r="191">
          <cell r="A191">
            <v>42941</v>
          </cell>
          <cell r="B191">
            <v>4282</v>
          </cell>
          <cell r="C191">
            <v>4305</v>
          </cell>
          <cell r="D191">
            <v>4250</v>
          </cell>
          <cell r="E191">
            <v>4258.75</v>
          </cell>
          <cell r="F191">
            <v>4280.6820276497601</v>
          </cell>
          <cell r="G191">
            <v>217</v>
          </cell>
          <cell r="H191">
            <v>55</v>
          </cell>
          <cell r="I191">
            <v>928908</v>
          </cell>
          <cell r="J191">
            <v>154</v>
          </cell>
          <cell r="K191">
            <v>70.97</v>
          </cell>
          <cell r="L191">
            <v>55</v>
          </cell>
          <cell r="M191">
            <v>-23.25</v>
          </cell>
        </row>
        <row r="192">
          <cell r="A192">
            <v>42940</v>
          </cell>
          <cell r="B192">
            <v>4171.3</v>
          </cell>
          <cell r="C192">
            <v>4309</v>
          </cell>
          <cell r="D192">
            <v>4171.3</v>
          </cell>
          <cell r="E192">
            <v>4286.6499999999996</v>
          </cell>
          <cell r="F192">
            <v>4248.9329268292604</v>
          </cell>
          <cell r="G192">
            <v>984</v>
          </cell>
          <cell r="H192">
            <v>170</v>
          </cell>
          <cell r="I192">
            <v>4180950</v>
          </cell>
          <cell r="J192">
            <v>494</v>
          </cell>
          <cell r="K192">
            <v>50.2</v>
          </cell>
          <cell r="L192">
            <v>137.69999999999999</v>
          </cell>
          <cell r="M192">
            <v>115.35</v>
          </cell>
        </row>
        <row r="193">
          <cell r="A193">
            <v>42937</v>
          </cell>
          <cell r="B193">
            <v>4200</v>
          </cell>
          <cell r="C193">
            <v>4200</v>
          </cell>
          <cell r="D193">
            <v>4165.1000000000004</v>
          </cell>
          <cell r="E193">
            <v>4171.3</v>
          </cell>
          <cell r="F193">
            <v>4187.625</v>
          </cell>
          <cell r="G193">
            <v>48</v>
          </cell>
          <cell r="H193">
            <v>18</v>
          </cell>
          <cell r="I193">
            <v>201006</v>
          </cell>
          <cell r="J193">
            <v>29</v>
          </cell>
          <cell r="K193">
            <v>60.42</v>
          </cell>
          <cell r="L193">
            <v>34.9</v>
          </cell>
          <cell r="M193">
            <v>-28.7</v>
          </cell>
        </row>
        <row r="194">
          <cell r="A194">
            <v>42936</v>
          </cell>
          <cell r="B194">
            <v>4175</v>
          </cell>
          <cell r="C194">
            <v>4199</v>
          </cell>
          <cell r="D194">
            <v>4170</v>
          </cell>
          <cell r="E194">
            <v>4189.45</v>
          </cell>
          <cell r="F194">
            <v>4179.9447513812102</v>
          </cell>
          <cell r="G194">
            <v>181</v>
          </cell>
          <cell r="H194">
            <v>45</v>
          </cell>
          <cell r="I194">
            <v>756570</v>
          </cell>
          <cell r="J194">
            <v>108</v>
          </cell>
          <cell r="K194">
            <v>59.67</v>
          </cell>
          <cell r="L194">
            <v>29</v>
          </cell>
          <cell r="M194">
            <v>14.45</v>
          </cell>
        </row>
        <row r="195">
          <cell r="A195">
            <v>42935</v>
          </cell>
          <cell r="B195">
            <v>4225</v>
          </cell>
          <cell r="C195">
            <v>4270</v>
          </cell>
          <cell r="D195">
            <v>4171.3500000000004</v>
          </cell>
          <cell r="E195">
            <v>4209.1499999999996</v>
          </cell>
          <cell r="F195">
            <v>4220.2142857142799</v>
          </cell>
          <cell r="G195">
            <v>84</v>
          </cell>
          <cell r="H195">
            <v>30</v>
          </cell>
          <cell r="I195">
            <v>354498</v>
          </cell>
          <cell r="J195">
            <v>50</v>
          </cell>
          <cell r="K195">
            <v>59.52</v>
          </cell>
          <cell r="L195">
            <v>98.65</v>
          </cell>
          <cell r="M195">
            <v>-15.85</v>
          </cell>
        </row>
        <row r="196">
          <cell r="A196">
            <v>42934</v>
          </cell>
          <cell r="B196">
            <v>4201</v>
          </cell>
          <cell r="C196">
            <v>4205</v>
          </cell>
          <cell r="D196">
            <v>4201</v>
          </cell>
          <cell r="E196">
            <v>4201.3500000000004</v>
          </cell>
          <cell r="F196">
            <v>4201.3076923076896</v>
          </cell>
          <cell r="G196">
            <v>13</v>
          </cell>
          <cell r="H196">
            <v>4</v>
          </cell>
          <cell r="I196">
            <v>54617</v>
          </cell>
          <cell r="J196">
            <v>13</v>
          </cell>
          <cell r="K196">
            <v>100</v>
          </cell>
          <cell r="L196">
            <v>4</v>
          </cell>
          <cell r="M196">
            <v>0.35</v>
          </cell>
        </row>
        <row r="197">
          <cell r="A197">
            <v>42933</v>
          </cell>
          <cell r="B197">
            <v>4190</v>
          </cell>
          <cell r="C197">
            <v>4190</v>
          </cell>
          <cell r="D197">
            <v>4170</v>
          </cell>
          <cell r="E197">
            <v>4170</v>
          </cell>
          <cell r="F197">
            <v>4179.9245283018799</v>
          </cell>
          <cell r="G197">
            <v>53</v>
          </cell>
          <cell r="H197">
            <v>9</v>
          </cell>
          <cell r="I197">
            <v>221536</v>
          </cell>
          <cell r="J197">
            <v>53</v>
          </cell>
          <cell r="K197">
            <v>100</v>
          </cell>
          <cell r="L197">
            <v>20</v>
          </cell>
          <cell r="M197">
            <v>-20</v>
          </cell>
        </row>
        <row r="198">
          <cell r="A198">
            <v>42930</v>
          </cell>
          <cell r="B198">
            <v>4210.6499999999996</v>
          </cell>
          <cell r="C198">
            <v>4234.75</v>
          </cell>
          <cell r="D198">
            <v>4140</v>
          </cell>
          <cell r="E198">
            <v>4182.6000000000004</v>
          </cell>
          <cell r="F198">
            <v>4190.1689497716798</v>
          </cell>
          <cell r="G198">
            <v>219</v>
          </cell>
          <cell r="H198">
            <v>43</v>
          </cell>
          <cell r="I198">
            <v>917647</v>
          </cell>
          <cell r="J198">
            <v>162</v>
          </cell>
          <cell r="K198">
            <v>73.97</v>
          </cell>
          <cell r="L198">
            <v>94.75</v>
          </cell>
          <cell r="M198">
            <v>-28.05</v>
          </cell>
        </row>
        <row r="199">
          <cell r="A199">
            <v>42929</v>
          </cell>
          <cell r="B199">
            <v>4142.75</v>
          </cell>
          <cell r="C199">
            <v>4210.6499999999996</v>
          </cell>
          <cell r="D199">
            <v>4140</v>
          </cell>
          <cell r="E199">
            <v>4180.5</v>
          </cell>
          <cell r="F199">
            <v>4166.9452380952298</v>
          </cell>
          <cell r="G199">
            <v>420</v>
          </cell>
          <cell r="H199">
            <v>75</v>
          </cell>
          <cell r="I199">
            <v>1750117</v>
          </cell>
          <cell r="J199">
            <v>192</v>
          </cell>
          <cell r="K199">
            <v>45.71</v>
          </cell>
          <cell r="L199">
            <v>70.650000000000006</v>
          </cell>
          <cell r="M199">
            <v>37.75</v>
          </cell>
        </row>
        <row r="200">
          <cell r="A200">
            <v>42928</v>
          </cell>
          <cell r="B200">
            <v>4180</v>
          </cell>
          <cell r="C200">
            <v>4224.1499999999996</v>
          </cell>
          <cell r="D200">
            <v>4131.55</v>
          </cell>
          <cell r="E200">
            <v>4189.45</v>
          </cell>
          <cell r="F200">
            <v>4180.7006802720998</v>
          </cell>
          <cell r="G200">
            <v>147</v>
          </cell>
          <cell r="H200">
            <v>45</v>
          </cell>
          <cell r="I200">
            <v>614563</v>
          </cell>
          <cell r="J200">
            <v>44</v>
          </cell>
          <cell r="K200">
            <v>29.93</v>
          </cell>
          <cell r="L200">
            <v>92.6</v>
          </cell>
          <cell r="M200">
            <v>9.4499999999999993</v>
          </cell>
        </row>
        <row r="201">
          <cell r="A201">
            <v>42927</v>
          </cell>
          <cell r="B201">
            <v>4208.6499999999996</v>
          </cell>
          <cell r="C201">
            <v>4240</v>
          </cell>
          <cell r="D201">
            <v>4180</v>
          </cell>
          <cell r="E201">
            <v>4196.3999999999996</v>
          </cell>
          <cell r="F201">
            <v>4214.91764705882</v>
          </cell>
          <cell r="G201">
            <v>85</v>
          </cell>
          <cell r="H201">
            <v>32</v>
          </cell>
          <cell r="I201">
            <v>358268</v>
          </cell>
          <cell r="J201">
            <v>60</v>
          </cell>
          <cell r="K201">
            <v>70.59</v>
          </cell>
          <cell r="L201">
            <v>60</v>
          </cell>
          <cell r="M201">
            <v>-12.25</v>
          </cell>
        </row>
        <row r="202">
          <cell r="A202">
            <v>42926</v>
          </cell>
          <cell r="B202">
            <v>4250</v>
          </cell>
          <cell r="C202">
            <v>4265</v>
          </cell>
          <cell r="D202">
            <v>4184</v>
          </cell>
          <cell r="E202">
            <v>4250.8500000000004</v>
          </cell>
          <cell r="F202">
            <v>4232.3106060605996</v>
          </cell>
          <cell r="G202">
            <v>528</v>
          </cell>
          <cell r="H202">
            <v>80</v>
          </cell>
          <cell r="I202">
            <v>2234660</v>
          </cell>
          <cell r="J202">
            <v>434</v>
          </cell>
          <cell r="K202">
            <v>82.2</v>
          </cell>
          <cell r="L202">
            <v>81</v>
          </cell>
          <cell r="M202">
            <v>0.85</v>
          </cell>
        </row>
        <row r="203">
          <cell r="A203">
            <v>42923</v>
          </cell>
          <cell r="B203">
            <v>4194.3500000000004</v>
          </cell>
          <cell r="C203">
            <v>4222</v>
          </cell>
          <cell r="D203">
            <v>4176.1000000000004</v>
          </cell>
          <cell r="E203">
            <v>4195.5</v>
          </cell>
          <cell r="F203">
            <v>4193.7976190476102</v>
          </cell>
          <cell r="G203">
            <v>84</v>
          </cell>
          <cell r="H203">
            <v>20</v>
          </cell>
          <cell r="I203">
            <v>352279</v>
          </cell>
          <cell r="J203">
            <v>68</v>
          </cell>
          <cell r="K203">
            <v>80.95</v>
          </cell>
          <cell r="L203">
            <v>45.9</v>
          </cell>
          <cell r="M203">
            <v>1.1499999999999999</v>
          </cell>
        </row>
        <row r="204">
          <cell r="A204">
            <v>42922</v>
          </cell>
          <cell r="B204">
            <v>4190</v>
          </cell>
          <cell r="C204">
            <v>4190</v>
          </cell>
          <cell r="D204">
            <v>4140</v>
          </cell>
          <cell r="E204">
            <v>4154.45</v>
          </cell>
          <cell r="F204">
            <v>4166.1296296296196</v>
          </cell>
          <cell r="G204">
            <v>54</v>
          </cell>
          <cell r="H204">
            <v>32</v>
          </cell>
          <cell r="I204">
            <v>224971</v>
          </cell>
          <cell r="J204">
            <v>43</v>
          </cell>
          <cell r="K204">
            <v>79.63</v>
          </cell>
          <cell r="L204">
            <v>50</v>
          </cell>
          <cell r="M204">
            <v>-35.549999999999997</v>
          </cell>
        </row>
        <row r="205">
          <cell r="A205">
            <v>42921</v>
          </cell>
          <cell r="B205">
            <v>4210.6000000000004</v>
          </cell>
          <cell r="C205">
            <v>4252</v>
          </cell>
          <cell r="D205">
            <v>4186</v>
          </cell>
          <cell r="E205">
            <v>4189.8500000000004</v>
          </cell>
          <cell r="F205">
            <v>4227.5212765957403</v>
          </cell>
          <cell r="G205">
            <v>188</v>
          </cell>
          <cell r="H205">
            <v>41</v>
          </cell>
          <cell r="I205">
            <v>794774</v>
          </cell>
          <cell r="J205">
            <v>95</v>
          </cell>
          <cell r="K205">
            <v>50.53</v>
          </cell>
          <cell r="L205">
            <v>66</v>
          </cell>
          <cell r="M205">
            <v>-20.75</v>
          </cell>
        </row>
        <row r="206">
          <cell r="A206">
            <v>42920</v>
          </cell>
          <cell r="B206">
            <v>4151.6499999999996</v>
          </cell>
          <cell r="C206">
            <v>4229.95</v>
          </cell>
          <cell r="D206">
            <v>4151.6499999999996</v>
          </cell>
          <cell r="E206">
            <v>4214.75</v>
          </cell>
          <cell r="F206">
            <v>4160.0811516314698</v>
          </cell>
          <cell r="G206">
            <v>13025</v>
          </cell>
          <cell r="H206">
            <v>15</v>
          </cell>
          <cell r="I206">
            <v>54185057</v>
          </cell>
          <cell r="J206">
            <v>13014</v>
          </cell>
          <cell r="K206">
            <v>99.92</v>
          </cell>
          <cell r="L206">
            <v>78.3</v>
          </cell>
          <cell r="M206">
            <v>63.1</v>
          </cell>
        </row>
        <row r="207">
          <cell r="A207">
            <v>42919</v>
          </cell>
          <cell r="B207">
            <v>4194.6000000000004</v>
          </cell>
          <cell r="C207">
            <v>4200</v>
          </cell>
          <cell r="D207">
            <v>4150</v>
          </cell>
          <cell r="E207">
            <v>4160.05</v>
          </cell>
          <cell r="F207">
            <v>4160.1039857932101</v>
          </cell>
          <cell r="G207">
            <v>5068</v>
          </cell>
          <cell r="H207">
            <v>29</v>
          </cell>
          <cell r="I207">
            <v>21083407</v>
          </cell>
          <cell r="J207">
            <v>5041</v>
          </cell>
          <cell r="K207">
            <v>99.47</v>
          </cell>
          <cell r="L207">
            <v>50</v>
          </cell>
          <cell r="M207">
            <v>-34.549999999999997</v>
          </cell>
        </row>
        <row r="208">
          <cell r="A208">
            <v>42916</v>
          </cell>
          <cell r="B208">
            <v>4150</v>
          </cell>
          <cell r="C208">
            <v>4220</v>
          </cell>
          <cell r="D208">
            <v>4132</v>
          </cell>
          <cell r="E208">
            <v>4161.5</v>
          </cell>
          <cell r="F208">
            <v>4161.7586206896503</v>
          </cell>
          <cell r="G208">
            <v>145</v>
          </cell>
          <cell r="H208">
            <v>52</v>
          </cell>
          <cell r="I208">
            <v>603455</v>
          </cell>
          <cell r="J208">
            <v>70</v>
          </cell>
          <cell r="K208">
            <v>48.28</v>
          </cell>
          <cell r="L208">
            <v>88</v>
          </cell>
          <cell r="M208">
            <v>11.5</v>
          </cell>
        </row>
        <row r="209">
          <cell r="A209">
            <v>42915</v>
          </cell>
          <cell r="B209">
            <v>4150.8999999999996</v>
          </cell>
          <cell r="C209">
            <v>4179</v>
          </cell>
          <cell r="D209">
            <v>4150.1000000000004</v>
          </cell>
          <cell r="E209">
            <v>4150.1000000000004</v>
          </cell>
          <cell r="F209">
            <v>4169.4516129032199</v>
          </cell>
          <cell r="G209">
            <v>31</v>
          </cell>
          <cell r="H209">
            <v>5</v>
          </cell>
          <cell r="I209">
            <v>129253</v>
          </cell>
          <cell r="J209">
            <v>25</v>
          </cell>
          <cell r="K209">
            <v>80.650000000000006</v>
          </cell>
          <cell r="L209">
            <v>28.9</v>
          </cell>
          <cell r="M209">
            <v>-0.8</v>
          </cell>
        </row>
        <row r="210">
          <cell r="A210">
            <v>42914</v>
          </cell>
          <cell r="B210">
            <v>4100.7</v>
          </cell>
          <cell r="C210">
            <v>4250</v>
          </cell>
          <cell r="D210">
            <v>4100</v>
          </cell>
          <cell r="E210">
            <v>4139.5</v>
          </cell>
          <cell r="F210">
            <v>4157.3586497890201</v>
          </cell>
          <cell r="G210">
            <v>237</v>
          </cell>
          <cell r="H210">
            <v>72</v>
          </cell>
          <cell r="I210">
            <v>985294</v>
          </cell>
          <cell r="J210">
            <v>104</v>
          </cell>
          <cell r="K210">
            <v>43.88</v>
          </cell>
          <cell r="L210">
            <v>150</v>
          </cell>
          <cell r="M210">
            <v>38.799999999999997</v>
          </cell>
        </row>
        <row r="211">
          <cell r="A211">
            <v>42913</v>
          </cell>
          <cell r="B211">
            <v>4148.8</v>
          </cell>
          <cell r="C211">
            <v>4156.8999999999996</v>
          </cell>
          <cell r="D211">
            <v>4111</v>
          </cell>
          <cell r="E211">
            <v>4137.75</v>
          </cell>
          <cell r="F211">
            <v>4129.7124999999996</v>
          </cell>
          <cell r="G211">
            <v>80</v>
          </cell>
          <cell r="H211">
            <v>23</v>
          </cell>
          <cell r="I211">
            <v>330377</v>
          </cell>
          <cell r="J211">
            <v>49</v>
          </cell>
          <cell r="K211">
            <v>61.25</v>
          </cell>
          <cell r="L211">
            <v>45.9</v>
          </cell>
          <cell r="M211">
            <v>-11.05</v>
          </cell>
        </row>
        <row r="212">
          <cell r="A212">
            <v>42909</v>
          </cell>
          <cell r="B212">
            <v>4260</v>
          </cell>
          <cell r="C212">
            <v>4260</v>
          </cell>
          <cell r="D212">
            <v>4131.25</v>
          </cell>
          <cell r="E212">
            <v>4153.45</v>
          </cell>
          <cell r="F212">
            <v>4191.7543859649104</v>
          </cell>
          <cell r="G212">
            <v>114</v>
          </cell>
          <cell r="H212">
            <v>58</v>
          </cell>
          <cell r="I212">
            <v>477860</v>
          </cell>
          <cell r="J212">
            <v>82</v>
          </cell>
          <cell r="K212">
            <v>71.930000000000007</v>
          </cell>
          <cell r="L212">
            <v>128.75</v>
          </cell>
          <cell r="M212">
            <v>-106.55</v>
          </cell>
        </row>
        <row r="213">
          <cell r="A213">
            <v>42908</v>
          </cell>
          <cell r="B213">
            <v>4344</v>
          </cell>
          <cell r="C213">
            <v>4344</v>
          </cell>
          <cell r="D213">
            <v>4229.2</v>
          </cell>
          <cell r="E213">
            <v>4274.1000000000004</v>
          </cell>
          <cell r="F213">
            <v>4275</v>
          </cell>
          <cell r="G213">
            <v>109</v>
          </cell>
          <cell r="H213">
            <v>42</v>
          </cell>
          <cell r="I213">
            <v>465975</v>
          </cell>
          <cell r="J213">
            <v>57</v>
          </cell>
          <cell r="K213">
            <v>52.29</v>
          </cell>
          <cell r="L213">
            <v>114.8</v>
          </cell>
          <cell r="M213">
            <v>-69.900000000000006</v>
          </cell>
        </row>
        <row r="214">
          <cell r="A214">
            <v>42907</v>
          </cell>
          <cell r="B214">
            <v>4244</v>
          </cell>
          <cell r="C214">
            <v>4325</v>
          </cell>
          <cell r="D214">
            <v>4170</v>
          </cell>
          <cell r="E214">
            <v>4317.8</v>
          </cell>
          <cell r="F214">
            <v>4285.2914171656603</v>
          </cell>
          <cell r="G214">
            <v>501</v>
          </cell>
          <cell r="H214">
            <v>136</v>
          </cell>
          <cell r="I214">
            <v>2146931</v>
          </cell>
          <cell r="J214">
            <v>273</v>
          </cell>
          <cell r="K214">
            <v>54.49</v>
          </cell>
          <cell r="L214">
            <v>155</v>
          </cell>
          <cell r="M214">
            <v>73.8</v>
          </cell>
        </row>
        <row r="215">
          <cell r="A215">
            <v>42906</v>
          </cell>
          <cell r="B215">
            <v>4146.75</v>
          </cell>
          <cell r="C215">
            <v>4250</v>
          </cell>
          <cell r="D215">
            <v>4146.7</v>
          </cell>
          <cell r="E215">
            <v>4243.8500000000004</v>
          </cell>
          <cell r="F215">
            <v>4216.98045602605</v>
          </cell>
          <cell r="G215">
            <v>307</v>
          </cell>
          <cell r="H215">
            <v>110</v>
          </cell>
          <cell r="I215">
            <v>1294613</v>
          </cell>
          <cell r="J215">
            <v>150</v>
          </cell>
          <cell r="K215">
            <v>48.86</v>
          </cell>
          <cell r="L215">
            <v>103.3</v>
          </cell>
          <cell r="M215">
            <v>97.1</v>
          </cell>
        </row>
        <row r="216">
          <cell r="A216">
            <v>42905</v>
          </cell>
          <cell r="B216">
            <v>4050</v>
          </cell>
          <cell r="C216">
            <v>4158.8500000000004</v>
          </cell>
          <cell r="D216">
            <v>4050</v>
          </cell>
          <cell r="E216">
            <v>4142.55</v>
          </cell>
          <cell r="F216">
            <v>4122.3266666666595</v>
          </cell>
          <cell r="G216">
            <v>450</v>
          </cell>
          <cell r="H216">
            <v>86</v>
          </cell>
          <cell r="I216">
            <v>1855047</v>
          </cell>
          <cell r="J216">
            <v>189</v>
          </cell>
          <cell r="K216">
            <v>42</v>
          </cell>
          <cell r="L216">
            <v>108.85</v>
          </cell>
          <cell r="M216">
            <v>92.55</v>
          </cell>
        </row>
        <row r="217">
          <cell r="A217">
            <v>42902</v>
          </cell>
          <cell r="B217">
            <v>4074.9</v>
          </cell>
          <cell r="C217">
            <v>4075</v>
          </cell>
          <cell r="D217">
            <v>4050</v>
          </cell>
          <cell r="E217">
            <v>4053.7</v>
          </cell>
          <cell r="F217">
            <v>4056.0555555555502</v>
          </cell>
          <cell r="G217">
            <v>180</v>
          </cell>
          <cell r="H217">
            <v>38</v>
          </cell>
          <cell r="I217">
            <v>730090</v>
          </cell>
          <cell r="J217">
            <v>135</v>
          </cell>
          <cell r="K217">
            <v>75</v>
          </cell>
          <cell r="L217">
            <v>25</v>
          </cell>
          <cell r="M217">
            <v>-21.2</v>
          </cell>
        </row>
        <row r="218">
          <cell r="A218">
            <v>42901</v>
          </cell>
          <cell r="B218">
            <v>4052</v>
          </cell>
          <cell r="C218">
            <v>4080</v>
          </cell>
          <cell r="D218">
            <v>4035.2</v>
          </cell>
          <cell r="E218">
            <v>4041.2</v>
          </cell>
          <cell r="F218">
            <v>4049.7976190476102</v>
          </cell>
          <cell r="G218">
            <v>168</v>
          </cell>
          <cell r="H218">
            <v>38</v>
          </cell>
          <cell r="I218">
            <v>680366</v>
          </cell>
          <cell r="J218">
            <v>136</v>
          </cell>
          <cell r="K218">
            <v>80.95</v>
          </cell>
          <cell r="L218">
            <v>44.8</v>
          </cell>
          <cell r="M218">
            <v>-10.8</v>
          </cell>
        </row>
        <row r="219">
          <cell r="A219">
            <v>42900</v>
          </cell>
          <cell r="B219">
            <v>4096</v>
          </cell>
          <cell r="C219">
            <v>4096</v>
          </cell>
          <cell r="D219">
            <v>4059</v>
          </cell>
          <cell r="E219">
            <v>4076.9</v>
          </cell>
          <cell r="F219">
            <v>4084.4666666666599</v>
          </cell>
          <cell r="G219">
            <v>135</v>
          </cell>
          <cell r="H219">
            <v>40</v>
          </cell>
          <cell r="I219">
            <v>551403</v>
          </cell>
          <cell r="J219">
            <v>81</v>
          </cell>
          <cell r="K219">
            <v>60</v>
          </cell>
          <cell r="L219">
            <v>37</v>
          </cell>
          <cell r="M219">
            <v>-19.100000000000001</v>
          </cell>
        </row>
        <row r="220">
          <cell r="A220">
            <v>42899</v>
          </cell>
          <cell r="B220">
            <v>4060</v>
          </cell>
          <cell r="C220">
            <v>4129</v>
          </cell>
          <cell r="D220">
            <v>4035.05</v>
          </cell>
          <cell r="E220">
            <v>4122</v>
          </cell>
          <cell r="F220">
            <v>4087.1644859813</v>
          </cell>
          <cell r="G220">
            <v>535</v>
          </cell>
          <cell r="H220">
            <v>96</v>
          </cell>
          <cell r="I220">
            <v>2186633</v>
          </cell>
          <cell r="J220">
            <v>360</v>
          </cell>
          <cell r="K220">
            <v>67.290000000000006</v>
          </cell>
          <cell r="L220">
            <v>93.95</v>
          </cell>
          <cell r="M220">
            <v>62</v>
          </cell>
        </row>
        <row r="221">
          <cell r="A221">
            <v>42898</v>
          </cell>
          <cell r="B221">
            <v>4091.25</v>
          </cell>
          <cell r="C221">
            <v>4127</v>
          </cell>
          <cell r="D221">
            <v>4010</v>
          </cell>
          <cell r="E221">
            <v>4023.7</v>
          </cell>
          <cell r="F221">
            <v>4079.8512658227801</v>
          </cell>
          <cell r="G221">
            <v>316</v>
          </cell>
          <cell r="H221">
            <v>67</v>
          </cell>
          <cell r="I221">
            <v>1289233</v>
          </cell>
          <cell r="J221">
            <v>118</v>
          </cell>
          <cell r="K221">
            <v>37.340000000000003</v>
          </cell>
          <cell r="L221">
            <v>117</v>
          </cell>
          <cell r="M221">
            <v>-67.55</v>
          </cell>
        </row>
        <row r="222">
          <cell r="A222">
            <v>42895</v>
          </cell>
          <cell r="B222">
            <v>4040.15</v>
          </cell>
          <cell r="C222">
            <v>4100</v>
          </cell>
          <cell r="D222">
            <v>4040.15</v>
          </cell>
          <cell r="E222">
            <v>4051.3</v>
          </cell>
          <cell r="F222">
            <v>4064.46875</v>
          </cell>
          <cell r="G222">
            <v>128</v>
          </cell>
          <cell r="H222">
            <v>46</v>
          </cell>
          <cell r="I222">
            <v>520252</v>
          </cell>
          <cell r="J222">
            <v>74</v>
          </cell>
          <cell r="K222">
            <v>57.81</v>
          </cell>
          <cell r="L222">
            <v>59.85</v>
          </cell>
          <cell r="M222">
            <v>11.15</v>
          </cell>
        </row>
        <row r="223">
          <cell r="A223">
            <v>42894</v>
          </cell>
          <cell r="B223">
            <v>4053.1</v>
          </cell>
          <cell r="C223">
            <v>4079.95</v>
          </cell>
          <cell r="D223">
            <v>4025</v>
          </cell>
          <cell r="E223">
            <v>4051</v>
          </cell>
          <cell r="F223">
            <v>4049.84709550756</v>
          </cell>
          <cell r="G223">
            <v>17318</v>
          </cell>
          <cell r="H223">
            <v>79</v>
          </cell>
          <cell r="I223">
            <v>70135252</v>
          </cell>
          <cell r="J223">
            <v>17194</v>
          </cell>
          <cell r="K223">
            <v>99.28</v>
          </cell>
          <cell r="L223">
            <v>54.95</v>
          </cell>
          <cell r="M223">
            <v>-2.1</v>
          </cell>
        </row>
        <row r="224">
          <cell r="A224">
            <v>42893</v>
          </cell>
          <cell r="B224">
            <v>4075.85</v>
          </cell>
          <cell r="C224">
            <v>4086</v>
          </cell>
          <cell r="D224">
            <v>4060</v>
          </cell>
          <cell r="E224">
            <v>4076</v>
          </cell>
          <cell r="F224">
            <v>4072.25203252032</v>
          </cell>
          <cell r="G224">
            <v>123</v>
          </cell>
          <cell r="H224">
            <v>35</v>
          </cell>
          <cell r="I224">
            <v>500887</v>
          </cell>
          <cell r="J224">
            <v>77</v>
          </cell>
          <cell r="K224">
            <v>62.6</v>
          </cell>
          <cell r="L224">
            <v>26</v>
          </cell>
          <cell r="M224">
            <v>0.15</v>
          </cell>
        </row>
        <row r="225">
          <cell r="A225">
            <v>42892</v>
          </cell>
          <cell r="B225">
            <v>4091.2</v>
          </cell>
          <cell r="C225">
            <v>4091.2</v>
          </cell>
          <cell r="D225">
            <v>4050</v>
          </cell>
          <cell r="E225">
            <v>4070.95</v>
          </cell>
          <cell r="F225">
            <v>4076.8548387096698</v>
          </cell>
          <cell r="G225">
            <v>186</v>
          </cell>
          <cell r="H225">
            <v>31</v>
          </cell>
          <cell r="I225">
            <v>758295</v>
          </cell>
          <cell r="J225">
            <v>145</v>
          </cell>
          <cell r="K225">
            <v>77.959999999999994</v>
          </cell>
          <cell r="L225">
            <v>41.2</v>
          </cell>
          <cell r="M225">
            <v>-20.25</v>
          </cell>
        </row>
        <row r="226">
          <cell r="A226">
            <v>42891</v>
          </cell>
          <cell r="B226">
            <v>4088.75</v>
          </cell>
          <cell r="C226">
            <v>4099.1000000000004</v>
          </cell>
          <cell r="D226">
            <v>4032.55</v>
          </cell>
          <cell r="E226">
            <v>4040.7</v>
          </cell>
          <cell r="F226">
            <v>4056.4371257485</v>
          </cell>
          <cell r="G226">
            <v>167</v>
          </cell>
          <cell r="H226">
            <v>51</v>
          </cell>
          <cell r="I226">
            <v>677425</v>
          </cell>
          <cell r="J226">
            <v>101</v>
          </cell>
          <cell r="K226">
            <v>60.48</v>
          </cell>
          <cell r="L226">
            <v>66.55</v>
          </cell>
          <cell r="M226">
            <v>-48.05</v>
          </cell>
        </row>
        <row r="227">
          <cell r="A227">
            <v>42888</v>
          </cell>
          <cell r="B227">
            <v>4076</v>
          </cell>
          <cell r="C227">
            <v>4130</v>
          </cell>
          <cell r="D227">
            <v>4055</v>
          </cell>
          <cell r="E227">
            <v>4078.25</v>
          </cell>
          <cell r="F227">
            <v>4087.2283105022798</v>
          </cell>
          <cell r="G227">
            <v>219</v>
          </cell>
          <cell r="H227">
            <v>87</v>
          </cell>
          <cell r="I227">
            <v>895103</v>
          </cell>
          <cell r="J227">
            <v>95</v>
          </cell>
          <cell r="K227">
            <v>43.38</v>
          </cell>
          <cell r="L227">
            <v>75</v>
          </cell>
          <cell r="M227">
            <v>2.25</v>
          </cell>
        </row>
        <row r="228">
          <cell r="A228">
            <v>42887</v>
          </cell>
          <cell r="B228">
            <v>4078.5</v>
          </cell>
          <cell r="C228">
            <v>4139</v>
          </cell>
          <cell r="D228">
            <v>4006.65</v>
          </cell>
          <cell r="E228">
            <v>4110.7</v>
          </cell>
          <cell r="F228">
            <v>4098</v>
          </cell>
          <cell r="G228">
            <v>434</v>
          </cell>
          <cell r="H228">
            <v>70</v>
          </cell>
          <cell r="I228">
            <v>1778532</v>
          </cell>
          <cell r="J228">
            <v>160</v>
          </cell>
          <cell r="K228">
            <v>36.869999999999997</v>
          </cell>
          <cell r="L228">
            <v>132.35</v>
          </cell>
          <cell r="M228">
            <v>32.200000000000003</v>
          </cell>
        </row>
        <row r="229">
          <cell r="A229">
            <v>42886</v>
          </cell>
          <cell r="B229">
            <v>4052</v>
          </cell>
          <cell r="C229">
            <v>4120</v>
          </cell>
          <cell r="D229">
            <v>4039.75</v>
          </cell>
          <cell r="E229">
            <v>4060.15</v>
          </cell>
          <cell r="F229">
            <v>4054.9857142857099</v>
          </cell>
          <cell r="G229">
            <v>140</v>
          </cell>
          <cell r="H229">
            <v>72</v>
          </cell>
          <cell r="I229">
            <v>567698</v>
          </cell>
          <cell r="J229">
            <v>117</v>
          </cell>
          <cell r="K229">
            <v>83.57</v>
          </cell>
          <cell r="L229">
            <v>80.25</v>
          </cell>
          <cell r="M229">
            <v>8.15</v>
          </cell>
        </row>
        <row r="230">
          <cell r="A230">
            <v>42885</v>
          </cell>
          <cell r="B230">
            <v>4033.5</v>
          </cell>
          <cell r="C230">
            <v>4059</v>
          </cell>
          <cell r="D230">
            <v>4000</v>
          </cell>
          <cell r="E230">
            <v>4027.55</v>
          </cell>
          <cell r="F230">
            <v>4023.6651785714198</v>
          </cell>
          <cell r="G230">
            <v>224</v>
          </cell>
          <cell r="H230">
            <v>53</v>
          </cell>
          <cell r="I230">
            <v>901301</v>
          </cell>
          <cell r="J230">
            <v>161</v>
          </cell>
          <cell r="K230">
            <v>71.88</v>
          </cell>
          <cell r="L230">
            <v>59</v>
          </cell>
          <cell r="M230">
            <v>-5.95</v>
          </cell>
        </row>
        <row r="231">
          <cell r="A231">
            <v>42884</v>
          </cell>
          <cell r="B231">
            <v>4035.5</v>
          </cell>
          <cell r="C231">
            <v>4052.6</v>
          </cell>
          <cell r="D231">
            <v>4000.05</v>
          </cell>
          <cell r="E231">
            <v>4006.5</v>
          </cell>
          <cell r="F231">
            <v>4023.3</v>
          </cell>
          <cell r="G231">
            <v>130</v>
          </cell>
          <cell r="H231">
            <v>54</v>
          </cell>
          <cell r="I231">
            <v>523029</v>
          </cell>
          <cell r="J231">
            <v>76</v>
          </cell>
          <cell r="K231">
            <v>58.46</v>
          </cell>
          <cell r="L231">
            <v>52.55</v>
          </cell>
          <cell r="M231">
            <v>-29</v>
          </cell>
        </row>
        <row r="232">
          <cell r="A232">
            <v>42881</v>
          </cell>
          <cell r="B232">
            <v>4054.25</v>
          </cell>
          <cell r="C232">
            <v>4077</v>
          </cell>
          <cell r="D232">
            <v>3990</v>
          </cell>
          <cell r="E232">
            <v>4011.35</v>
          </cell>
          <cell r="F232">
            <v>4048.0790585395198</v>
          </cell>
          <cell r="G232">
            <v>1657</v>
          </cell>
          <cell r="H232">
            <v>85</v>
          </cell>
          <cell r="I232">
            <v>6707667</v>
          </cell>
          <cell r="J232">
            <v>1603</v>
          </cell>
          <cell r="K232">
            <v>96.74</v>
          </cell>
          <cell r="L232">
            <v>87</v>
          </cell>
          <cell r="M232">
            <v>-42.9</v>
          </cell>
        </row>
        <row r="233">
          <cell r="A233">
            <v>42880</v>
          </cell>
          <cell r="B233">
            <v>4031</v>
          </cell>
          <cell r="C233">
            <v>4080</v>
          </cell>
          <cell r="D233">
            <v>4014</v>
          </cell>
          <cell r="E233">
            <v>4057.3</v>
          </cell>
          <cell r="F233">
            <v>4036.0184049079699</v>
          </cell>
          <cell r="G233">
            <v>163</v>
          </cell>
          <cell r="H233">
            <v>70</v>
          </cell>
          <cell r="I233">
            <v>657871</v>
          </cell>
          <cell r="J233">
            <v>148</v>
          </cell>
          <cell r="K233">
            <v>90.8</v>
          </cell>
          <cell r="L233">
            <v>66</v>
          </cell>
          <cell r="M233">
            <v>26.3</v>
          </cell>
        </row>
        <row r="234">
          <cell r="A234">
            <v>42879</v>
          </cell>
          <cell r="B234">
            <v>4145</v>
          </cell>
          <cell r="C234">
            <v>4145</v>
          </cell>
          <cell r="D234">
            <v>4020</v>
          </cell>
          <cell r="E234">
            <v>4030.05</v>
          </cell>
          <cell r="F234">
            <v>4057.3509316770101</v>
          </cell>
          <cell r="G234">
            <v>322</v>
          </cell>
          <cell r="H234">
            <v>61</v>
          </cell>
          <cell r="I234">
            <v>1306467</v>
          </cell>
          <cell r="J234">
            <v>213</v>
          </cell>
          <cell r="K234">
            <v>66.150000000000006</v>
          </cell>
          <cell r="L234">
            <v>125</v>
          </cell>
          <cell r="M234">
            <v>-114.95</v>
          </cell>
        </row>
        <row r="235">
          <cell r="A235">
            <v>42878</v>
          </cell>
          <cell r="B235">
            <v>4080</v>
          </cell>
          <cell r="C235">
            <v>4165</v>
          </cell>
          <cell r="D235">
            <v>4050</v>
          </cell>
          <cell r="E235">
            <v>4100.1000000000004</v>
          </cell>
          <cell r="F235">
            <v>4082.6611111111101</v>
          </cell>
          <cell r="G235">
            <v>180</v>
          </cell>
          <cell r="H235">
            <v>55</v>
          </cell>
          <cell r="I235">
            <v>734879</v>
          </cell>
          <cell r="J235">
            <v>137</v>
          </cell>
          <cell r="K235">
            <v>76.11</v>
          </cell>
          <cell r="L235">
            <v>115</v>
          </cell>
          <cell r="M235">
            <v>20.100000000000001</v>
          </cell>
        </row>
        <row r="236">
          <cell r="A236">
            <v>42877</v>
          </cell>
          <cell r="B236">
            <v>4060</v>
          </cell>
          <cell r="C236">
            <v>4199</v>
          </cell>
          <cell r="D236">
            <v>4060</v>
          </cell>
          <cell r="E236">
            <v>4101.95</v>
          </cell>
          <cell r="F236">
            <v>4105.2705167173199</v>
          </cell>
          <cell r="G236">
            <v>329</v>
          </cell>
          <cell r="H236">
            <v>104</v>
          </cell>
          <cell r="I236">
            <v>1350634</v>
          </cell>
          <cell r="J236">
            <v>203</v>
          </cell>
          <cell r="K236">
            <v>61.7</v>
          </cell>
          <cell r="L236">
            <v>139</v>
          </cell>
          <cell r="M236">
            <v>41.95</v>
          </cell>
        </row>
        <row r="237">
          <cell r="A237">
            <v>42874</v>
          </cell>
          <cell r="B237">
            <v>4118.1000000000004</v>
          </cell>
          <cell r="C237">
            <v>4129</v>
          </cell>
          <cell r="D237">
            <v>4052.05</v>
          </cell>
          <cell r="E237">
            <v>4070.55</v>
          </cell>
          <cell r="F237">
            <v>4084.8649025069599</v>
          </cell>
          <cell r="G237">
            <v>718</v>
          </cell>
          <cell r="H237">
            <v>154</v>
          </cell>
          <cell r="I237">
            <v>2932933</v>
          </cell>
          <cell r="J237">
            <v>452</v>
          </cell>
          <cell r="K237">
            <v>62.95</v>
          </cell>
          <cell r="L237">
            <v>76.95</v>
          </cell>
          <cell r="M237">
            <v>-47.55</v>
          </cell>
        </row>
        <row r="238">
          <cell r="A238">
            <v>42873</v>
          </cell>
          <cell r="B238">
            <v>4153.55</v>
          </cell>
          <cell r="C238">
            <v>4200</v>
          </cell>
          <cell r="D238">
            <v>4134.75</v>
          </cell>
          <cell r="E238">
            <v>4137.3999999999996</v>
          </cell>
          <cell r="F238">
            <v>4150.4107142857101</v>
          </cell>
          <cell r="G238">
            <v>112</v>
          </cell>
          <cell r="H238">
            <v>35</v>
          </cell>
          <cell r="I238">
            <v>464846</v>
          </cell>
          <cell r="J238">
            <v>88</v>
          </cell>
          <cell r="K238">
            <v>78.569999999999993</v>
          </cell>
          <cell r="L238">
            <v>65.25</v>
          </cell>
          <cell r="M238">
            <v>-16.149999999999999</v>
          </cell>
        </row>
        <row r="239">
          <cell r="A239">
            <v>42872</v>
          </cell>
          <cell r="B239">
            <v>4231</v>
          </cell>
          <cell r="C239">
            <v>4243.95</v>
          </cell>
          <cell r="D239">
            <v>4150</v>
          </cell>
          <cell r="E239">
            <v>4170.5</v>
          </cell>
          <cell r="F239">
            <v>4175.2249336291197</v>
          </cell>
          <cell r="G239">
            <v>27497</v>
          </cell>
          <cell r="H239">
            <v>74</v>
          </cell>
          <cell r="I239">
            <v>114806160</v>
          </cell>
          <cell r="J239">
            <v>428</v>
          </cell>
          <cell r="K239">
            <v>1.56</v>
          </cell>
          <cell r="L239">
            <v>93.95</v>
          </cell>
          <cell r="M239">
            <v>-60.5</v>
          </cell>
        </row>
        <row r="240">
          <cell r="A240">
            <v>42871</v>
          </cell>
          <cell r="B240">
            <v>4219.95</v>
          </cell>
          <cell r="C240">
            <v>4225.3</v>
          </cell>
          <cell r="D240">
            <v>4201</v>
          </cell>
          <cell r="E240">
            <v>4223.45</v>
          </cell>
          <cell r="F240">
            <v>4219.625</v>
          </cell>
          <cell r="G240">
            <v>112</v>
          </cell>
          <cell r="H240">
            <v>19</v>
          </cell>
          <cell r="I240">
            <v>472598</v>
          </cell>
          <cell r="J240">
            <v>109</v>
          </cell>
          <cell r="K240">
            <v>97.32</v>
          </cell>
          <cell r="L240">
            <v>24.3</v>
          </cell>
          <cell r="M240">
            <v>3.5</v>
          </cell>
        </row>
        <row r="241">
          <cell r="A241">
            <v>42870</v>
          </cell>
          <cell r="B241">
            <v>4185</v>
          </cell>
          <cell r="C241">
            <v>4226.95</v>
          </cell>
          <cell r="D241">
            <v>4185</v>
          </cell>
          <cell r="E241">
            <v>4200.8</v>
          </cell>
          <cell r="F241">
            <v>4198.06884057971</v>
          </cell>
          <cell r="G241">
            <v>276</v>
          </cell>
          <cell r="H241">
            <v>29</v>
          </cell>
          <cell r="I241">
            <v>1158667</v>
          </cell>
          <cell r="J241">
            <v>273</v>
          </cell>
          <cell r="K241">
            <v>98.91</v>
          </cell>
          <cell r="L241">
            <v>41.95</v>
          </cell>
          <cell r="M241">
            <v>15.8</v>
          </cell>
        </row>
        <row r="242">
          <cell r="A242">
            <v>42867</v>
          </cell>
          <cell r="B242">
            <v>4244</v>
          </cell>
          <cell r="C242">
            <v>4244</v>
          </cell>
          <cell r="D242">
            <v>4135</v>
          </cell>
          <cell r="E242">
            <v>4199.8999999999996</v>
          </cell>
          <cell r="F242">
            <v>4191.9910179640701</v>
          </cell>
          <cell r="G242">
            <v>334</v>
          </cell>
          <cell r="H242">
            <v>92</v>
          </cell>
          <cell r="I242">
            <v>1400125</v>
          </cell>
          <cell r="J242">
            <v>143</v>
          </cell>
          <cell r="K242">
            <v>42.81</v>
          </cell>
          <cell r="L242">
            <v>109</v>
          </cell>
          <cell r="M242">
            <v>-44.1</v>
          </cell>
        </row>
        <row r="243">
          <cell r="A243">
            <v>42866</v>
          </cell>
          <cell r="B243">
            <v>4194.6499999999996</v>
          </cell>
          <cell r="C243">
            <v>4243.95</v>
          </cell>
          <cell r="D243">
            <v>4175.1000000000004</v>
          </cell>
          <cell r="E243">
            <v>4212.6499999999996</v>
          </cell>
          <cell r="F243">
            <v>4202.5607476635496</v>
          </cell>
          <cell r="G243">
            <v>107</v>
          </cell>
          <cell r="H243">
            <v>35</v>
          </cell>
          <cell r="I243">
            <v>449674</v>
          </cell>
          <cell r="J243">
            <v>67</v>
          </cell>
          <cell r="K243">
            <v>62.62</v>
          </cell>
          <cell r="L243">
            <v>68.849999999999994</v>
          </cell>
          <cell r="M243">
            <v>18</v>
          </cell>
        </row>
        <row r="244">
          <cell r="A244">
            <v>42865</v>
          </cell>
          <cell r="B244">
            <v>4180.2</v>
          </cell>
          <cell r="C244">
            <v>4230</v>
          </cell>
          <cell r="D244">
            <v>4164.8999999999996</v>
          </cell>
          <cell r="E244">
            <v>4220.8500000000004</v>
          </cell>
          <cell r="F244">
            <v>4207.0660377358399</v>
          </cell>
          <cell r="G244">
            <v>318</v>
          </cell>
          <cell r="H244">
            <v>79</v>
          </cell>
          <cell r="I244">
            <v>1337847</v>
          </cell>
          <cell r="J244">
            <v>208</v>
          </cell>
          <cell r="K244">
            <v>65.41</v>
          </cell>
          <cell r="L244">
            <v>65.099999999999994</v>
          </cell>
          <cell r="M244">
            <v>40.65</v>
          </cell>
        </row>
        <row r="245">
          <cell r="A245">
            <v>42864</v>
          </cell>
          <cell r="B245">
            <v>4179.8</v>
          </cell>
          <cell r="C245">
            <v>4196.8999999999996</v>
          </cell>
          <cell r="D245">
            <v>4134.05</v>
          </cell>
          <cell r="E245">
            <v>4154.45</v>
          </cell>
          <cell r="F245">
            <v>4167.4225721784696</v>
          </cell>
          <cell r="G245">
            <v>381</v>
          </cell>
          <cell r="H245">
            <v>89</v>
          </cell>
          <cell r="I245">
            <v>1587788</v>
          </cell>
          <cell r="J245">
            <v>185</v>
          </cell>
          <cell r="K245">
            <v>48.56</v>
          </cell>
          <cell r="L245">
            <v>62.85</v>
          </cell>
          <cell r="M245">
            <v>-25.35</v>
          </cell>
        </row>
        <row r="246">
          <cell r="A246">
            <v>42863</v>
          </cell>
          <cell r="B246">
            <v>4144</v>
          </cell>
          <cell r="C246">
            <v>4219</v>
          </cell>
          <cell r="D246">
            <v>4020</v>
          </cell>
          <cell r="E246">
            <v>4157.5</v>
          </cell>
          <cell r="F246">
            <v>4141.5321001822704</v>
          </cell>
          <cell r="G246">
            <v>14813</v>
          </cell>
          <cell r="H246">
            <v>112</v>
          </cell>
          <cell r="I246">
            <v>61348515</v>
          </cell>
          <cell r="J246">
            <v>14642</v>
          </cell>
          <cell r="K246">
            <v>98.85</v>
          </cell>
          <cell r="L246">
            <v>199</v>
          </cell>
          <cell r="M246">
            <v>13.5</v>
          </cell>
        </row>
        <row r="247">
          <cell r="A247">
            <v>42860</v>
          </cell>
          <cell r="B247">
            <v>4233</v>
          </cell>
          <cell r="C247">
            <v>4233</v>
          </cell>
          <cell r="D247">
            <v>4140</v>
          </cell>
          <cell r="E247">
            <v>4180.75</v>
          </cell>
          <cell r="F247">
            <v>4179.47216494845</v>
          </cell>
          <cell r="G247">
            <v>485</v>
          </cell>
          <cell r="H247">
            <v>143</v>
          </cell>
          <cell r="I247">
            <v>2027044</v>
          </cell>
          <cell r="J247">
            <v>235</v>
          </cell>
          <cell r="K247">
            <v>48.45</v>
          </cell>
          <cell r="L247">
            <v>93</v>
          </cell>
          <cell r="M247">
            <v>-52.25</v>
          </cell>
        </row>
        <row r="248">
          <cell r="A248">
            <v>42859</v>
          </cell>
          <cell r="B248">
            <v>4227</v>
          </cell>
          <cell r="C248">
            <v>4250</v>
          </cell>
          <cell r="D248">
            <v>4217.1499999999996</v>
          </cell>
          <cell r="E248">
            <v>4232.7</v>
          </cell>
          <cell r="F248">
            <v>4235.0518134715003</v>
          </cell>
          <cell r="G248">
            <v>193</v>
          </cell>
          <cell r="H248">
            <v>58</v>
          </cell>
          <cell r="I248">
            <v>817365</v>
          </cell>
          <cell r="J248">
            <v>117</v>
          </cell>
          <cell r="K248">
            <v>60.62</v>
          </cell>
          <cell r="L248">
            <v>32.85</v>
          </cell>
          <cell r="M248">
            <v>5.7</v>
          </cell>
        </row>
        <row r="249">
          <cell r="A249">
            <v>42858</v>
          </cell>
          <cell r="B249">
            <v>4205</v>
          </cell>
          <cell r="C249">
            <v>4230.95</v>
          </cell>
          <cell r="D249">
            <v>4162.95</v>
          </cell>
          <cell r="E249">
            <v>4225.55</v>
          </cell>
          <cell r="F249">
            <v>4218.7980769230699</v>
          </cell>
          <cell r="G249">
            <v>416</v>
          </cell>
          <cell r="H249">
            <v>77</v>
          </cell>
          <cell r="I249">
            <v>1755020</v>
          </cell>
          <cell r="J249">
            <v>282</v>
          </cell>
          <cell r="K249">
            <v>67.790000000000006</v>
          </cell>
          <cell r="L249">
            <v>68</v>
          </cell>
          <cell r="M249">
            <v>20.55</v>
          </cell>
        </row>
        <row r="250">
          <cell r="A250">
            <v>42857</v>
          </cell>
          <cell r="B250">
            <v>4217</v>
          </cell>
          <cell r="C250">
            <v>4241.8500000000004</v>
          </cell>
          <cell r="D250">
            <v>4190</v>
          </cell>
          <cell r="E250">
            <v>4198.1000000000004</v>
          </cell>
          <cell r="F250">
            <v>4210.56538461538</v>
          </cell>
          <cell r="G250">
            <v>260</v>
          </cell>
          <cell r="H250">
            <v>77</v>
          </cell>
          <cell r="I250">
            <v>1094747</v>
          </cell>
          <cell r="J250">
            <v>224</v>
          </cell>
          <cell r="K250">
            <v>86.15</v>
          </cell>
          <cell r="L250">
            <v>51.85</v>
          </cell>
          <cell r="M250">
            <v>-18.899999999999999</v>
          </cell>
        </row>
        <row r="251">
          <cell r="A251">
            <v>42853</v>
          </cell>
          <cell r="B251">
            <v>4120</v>
          </cell>
          <cell r="C251">
            <v>4287</v>
          </cell>
          <cell r="D251">
            <v>4120</v>
          </cell>
          <cell r="E251">
            <v>4203</v>
          </cell>
          <cell r="F251">
            <v>4219.3258196721299</v>
          </cell>
          <cell r="G251">
            <v>976</v>
          </cell>
          <cell r="H251">
            <v>304</v>
          </cell>
          <cell r="I251">
            <v>4118062</v>
          </cell>
          <cell r="J251">
            <v>499</v>
          </cell>
          <cell r="K251">
            <v>51.13</v>
          </cell>
          <cell r="L251">
            <v>167</v>
          </cell>
          <cell r="M251">
            <v>83</v>
          </cell>
        </row>
        <row r="252">
          <cell r="A252">
            <v>42852</v>
          </cell>
          <cell r="B252">
            <v>4125</v>
          </cell>
          <cell r="C252">
            <v>4145</v>
          </cell>
          <cell r="D252">
            <v>4050</v>
          </cell>
          <cell r="E252">
            <v>4099.7</v>
          </cell>
          <cell r="F252">
            <v>4051.8800899713001</v>
          </cell>
          <cell r="G252">
            <v>38679</v>
          </cell>
          <cell r="H252">
            <v>316</v>
          </cell>
          <cell r="I252">
            <v>156722670</v>
          </cell>
          <cell r="J252">
            <v>38110</v>
          </cell>
          <cell r="K252">
            <v>98.53</v>
          </cell>
          <cell r="L252">
            <v>95</v>
          </cell>
          <cell r="M252">
            <v>-25.3</v>
          </cell>
        </row>
        <row r="253">
          <cell r="A253">
            <v>42851</v>
          </cell>
          <cell r="B253">
            <v>4279.8500000000004</v>
          </cell>
          <cell r="C253">
            <v>4290</v>
          </cell>
          <cell r="D253">
            <v>4119.5</v>
          </cell>
          <cell r="E253">
            <v>4135.6000000000004</v>
          </cell>
          <cell r="F253">
            <v>4198.4331776404997</v>
          </cell>
          <cell r="G253">
            <v>6637</v>
          </cell>
          <cell r="H253">
            <v>359</v>
          </cell>
          <cell r="I253">
            <v>27865001</v>
          </cell>
          <cell r="J253">
            <v>5899</v>
          </cell>
          <cell r="K253">
            <v>88.88</v>
          </cell>
          <cell r="L253">
            <v>170.5</v>
          </cell>
          <cell r="M253">
            <v>-144.25</v>
          </cell>
        </row>
        <row r="254">
          <cell r="A254">
            <v>42850</v>
          </cell>
          <cell r="B254">
            <v>4365</v>
          </cell>
          <cell r="C254">
            <v>4391</v>
          </cell>
          <cell r="D254">
            <v>4244</v>
          </cell>
          <cell r="E254">
            <v>4259.3999999999996</v>
          </cell>
          <cell r="F254">
            <v>4297.3938053097299</v>
          </cell>
          <cell r="G254">
            <v>1808</v>
          </cell>
          <cell r="H254">
            <v>490</v>
          </cell>
          <cell r="I254">
            <v>7769688</v>
          </cell>
          <cell r="J254">
            <v>1226</v>
          </cell>
          <cell r="K254">
            <v>67.81</v>
          </cell>
          <cell r="L254">
            <v>147</v>
          </cell>
          <cell r="M254">
            <v>-105.6</v>
          </cell>
        </row>
        <row r="255">
          <cell r="A255">
            <v>42849</v>
          </cell>
          <cell r="B255">
            <v>4444</v>
          </cell>
          <cell r="C255">
            <v>4534.2</v>
          </cell>
          <cell r="D255">
            <v>4367.5</v>
          </cell>
          <cell r="E255">
            <v>4391.3999999999996</v>
          </cell>
          <cell r="F255">
            <v>4375.9670523879604</v>
          </cell>
          <cell r="G255">
            <v>23765</v>
          </cell>
          <cell r="H255">
            <v>241</v>
          </cell>
          <cell r="I255">
            <v>103994857</v>
          </cell>
          <cell r="J255">
            <v>23380</v>
          </cell>
          <cell r="K255">
            <v>98.38</v>
          </cell>
          <cell r="L255">
            <v>166.7</v>
          </cell>
          <cell r="M255">
            <v>-52.6</v>
          </cell>
        </row>
        <row r="256">
          <cell r="A256">
            <v>42846</v>
          </cell>
          <cell r="B256">
            <v>4555.25</v>
          </cell>
          <cell r="C256">
            <v>4585.1499999999996</v>
          </cell>
          <cell r="D256">
            <v>4465</v>
          </cell>
          <cell r="E256">
            <v>4481.5</v>
          </cell>
          <cell r="F256">
            <v>4527.8146067415701</v>
          </cell>
          <cell r="G256">
            <v>356</v>
          </cell>
          <cell r="H256">
            <v>131</v>
          </cell>
          <cell r="I256">
            <v>1611902</v>
          </cell>
          <cell r="J256">
            <v>245</v>
          </cell>
          <cell r="K256">
            <v>68.819999999999993</v>
          </cell>
          <cell r="L256">
            <v>120.15</v>
          </cell>
          <cell r="M256">
            <v>-73.75</v>
          </cell>
        </row>
        <row r="257">
          <cell r="A257">
            <v>42845</v>
          </cell>
          <cell r="B257">
            <v>4527</v>
          </cell>
          <cell r="C257">
            <v>4545</v>
          </cell>
          <cell r="D257">
            <v>4518</v>
          </cell>
          <cell r="E257">
            <v>4538</v>
          </cell>
          <cell r="F257">
            <v>4529.2786885245896</v>
          </cell>
          <cell r="G257">
            <v>122</v>
          </cell>
          <cell r="H257">
            <v>47</v>
          </cell>
          <cell r="I257">
            <v>552572</v>
          </cell>
          <cell r="J257">
            <v>66</v>
          </cell>
          <cell r="K257">
            <v>54.1</v>
          </cell>
          <cell r="L257">
            <v>27</v>
          </cell>
          <cell r="M257">
            <v>11</v>
          </cell>
        </row>
        <row r="258">
          <cell r="A258">
            <v>42844</v>
          </cell>
          <cell r="B258">
            <v>4549</v>
          </cell>
          <cell r="C258">
            <v>4580.8999999999996</v>
          </cell>
          <cell r="D258">
            <v>4475.3</v>
          </cell>
          <cell r="E258">
            <v>4507.25</v>
          </cell>
          <cell r="F258">
            <v>4515.2168674698696</v>
          </cell>
          <cell r="G258">
            <v>498</v>
          </cell>
          <cell r="H258">
            <v>131</v>
          </cell>
          <cell r="I258">
            <v>2248578</v>
          </cell>
          <cell r="J258">
            <v>154</v>
          </cell>
          <cell r="K258">
            <v>30.92</v>
          </cell>
          <cell r="L258">
            <v>105.6</v>
          </cell>
          <cell r="M258">
            <v>-41.75</v>
          </cell>
        </row>
        <row r="259">
          <cell r="A259">
            <v>42843</v>
          </cell>
          <cell r="B259">
            <v>4631.95</v>
          </cell>
          <cell r="C259">
            <v>4649.95</v>
          </cell>
          <cell r="D259">
            <v>4520</v>
          </cell>
          <cell r="E259">
            <v>4542.3500000000004</v>
          </cell>
          <cell r="F259">
            <v>4567.1483253588503</v>
          </cell>
          <cell r="G259">
            <v>418</v>
          </cell>
          <cell r="H259">
            <v>141</v>
          </cell>
          <cell r="I259">
            <v>1909068</v>
          </cell>
          <cell r="J259">
            <v>278</v>
          </cell>
          <cell r="K259">
            <v>66.510000000000005</v>
          </cell>
          <cell r="L259">
            <v>129.94999999999999</v>
          </cell>
          <cell r="M259">
            <v>-89.6</v>
          </cell>
        </row>
        <row r="260">
          <cell r="A260">
            <v>42842</v>
          </cell>
          <cell r="B260">
            <v>4650</v>
          </cell>
          <cell r="C260">
            <v>4680.95</v>
          </cell>
          <cell r="D260">
            <v>4570</v>
          </cell>
          <cell r="E260">
            <v>4661.8</v>
          </cell>
          <cell r="F260">
            <v>4612.6985645933</v>
          </cell>
          <cell r="G260">
            <v>209</v>
          </cell>
          <cell r="H260">
            <v>68</v>
          </cell>
          <cell r="I260">
            <v>964054</v>
          </cell>
          <cell r="J260">
            <v>128</v>
          </cell>
          <cell r="K260">
            <v>61.24</v>
          </cell>
          <cell r="L260">
            <v>110.95</v>
          </cell>
          <cell r="M260">
            <v>11.8</v>
          </cell>
        </row>
        <row r="261">
          <cell r="A261">
            <v>42838</v>
          </cell>
          <cell r="B261">
            <v>4590</v>
          </cell>
          <cell r="C261">
            <v>4650</v>
          </cell>
          <cell r="D261">
            <v>4586.75</v>
          </cell>
          <cell r="E261">
            <v>4612</v>
          </cell>
          <cell r="F261">
            <v>4619.4193548387002</v>
          </cell>
          <cell r="G261">
            <v>62</v>
          </cell>
          <cell r="H261">
            <v>34</v>
          </cell>
          <cell r="I261">
            <v>286404</v>
          </cell>
          <cell r="J261">
            <v>38</v>
          </cell>
          <cell r="K261">
            <v>61.29</v>
          </cell>
          <cell r="L261">
            <v>63.25</v>
          </cell>
          <cell r="M261">
            <v>22</v>
          </cell>
        </row>
        <row r="262">
          <cell r="A262">
            <v>42837</v>
          </cell>
          <cell r="B262">
            <v>4590</v>
          </cell>
          <cell r="C262">
            <v>4610</v>
          </cell>
          <cell r="D262">
            <v>4525.1000000000004</v>
          </cell>
          <cell r="E262">
            <v>4545.3500000000004</v>
          </cell>
          <cell r="F262">
            <v>4565.2096069868903</v>
          </cell>
          <cell r="G262">
            <v>229</v>
          </cell>
          <cell r="H262">
            <v>88</v>
          </cell>
          <cell r="I262">
            <v>1045433</v>
          </cell>
          <cell r="J262">
            <v>139</v>
          </cell>
          <cell r="K262">
            <v>60.7</v>
          </cell>
          <cell r="L262">
            <v>84.9</v>
          </cell>
          <cell r="M262">
            <v>-44.65</v>
          </cell>
        </row>
        <row r="263">
          <cell r="A263">
            <v>42836</v>
          </cell>
          <cell r="B263">
            <v>4598.1000000000004</v>
          </cell>
          <cell r="C263">
            <v>4622</v>
          </cell>
          <cell r="D263">
            <v>4591</v>
          </cell>
          <cell r="E263">
            <v>4607.8500000000004</v>
          </cell>
          <cell r="F263">
            <v>4607.7734627831696</v>
          </cell>
          <cell r="G263">
            <v>309</v>
          </cell>
          <cell r="H263">
            <v>107</v>
          </cell>
          <cell r="I263">
            <v>1423802</v>
          </cell>
          <cell r="J263">
            <v>213</v>
          </cell>
          <cell r="K263">
            <v>68.930000000000007</v>
          </cell>
          <cell r="L263">
            <v>31</v>
          </cell>
          <cell r="M263">
            <v>9.75</v>
          </cell>
        </row>
        <row r="264">
          <cell r="A264">
            <v>42835</v>
          </cell>
          <cell r="B264">
            <v>4632.55</v>
          </cell>
          <cell r="C264">
            <v>4660</v>
          </cell>
          <cell r="D264">
            <v>4599.7</v>
          </cell>
          <cell r="E264">
            <v>4607.05</v>
          </cell>
          <cell r="F264">
            <v>4616.5438596491203</v>
          </cell>
          <cell r="G264">
            <v>399</v>
          </cell>
          <cell r="H264">
            <v>137</v>
          </cell>
          <cell r="I264">
            <v>1842001</v>
          </cell>
          <cell r="J264">
            <v>286</v>
          </cell>
          <cell r="K264">
            <v>71.680000000000007</v>
          </cell>
          <cell r="L264">
            <v>60.3</v>
          </cell>
          <cell r="M264">
            <v>-25.5</v>
          </cell>
        </row>
        <row r="265">
          <cell r="A265">
            <v>42832</v>
          </cell>
          <cell r="B265">
            <v>4665</v>
          </cell>
          <cell r="C265">
            <v>4684</v>
          </cell>
          <cell r="D265">
            <v>4600</v>
          </cell>
          <cell r="E265">
            <v>4632.05</v>
          </cell>
          <cell r="F265">
            <v>4636.6302521008402</v>
          </cell>
          <cell r="G265">
            <v>238</v>
          </cell>
          <cell r="H265">
            <v>91</v>
          </cell>
          <cell r="I265">
            <v>1103518</v>
          </cell>
          <cell r="J265">
            <v>126</v>
          </cell>
          <cell r="K265">
            <v>52.94</v>
          </cell>
          <cell r="L265">
            <v>84</v>
          </cell>
          <cell r="M265">
            <v>-32.950000000000003</v>
          </cell>
        </row>
        <row r="266">
          <cell r="A266">
            <v>42831</v>
          </cell>
          <cell r="B266">
            <v>4764.3999999999996</v>
          </cell>
          <cell r="C266">
            <v>4764.45</v>
          </cell>
          <cell r="D266">
            <v>4671.05</v>
          </cell>
          <cell r="E266">
            <v>4694.05</v>
          </cell>
          <cell r="F266">
            <v>4705.1102362204701</v>
          </cell>
          <cell r="G266">
            <v>127</v>
          </cell>
          <cell r="H266">
            <v>68</v>
          </cell>
          <cell r="I266">
            <v>597549</v>
          </cell>
          <cell r="J266">
            <v>69</v>
          </cell>
          <cell r="K266">
            <v>54.33</v>
          </cell>
          <cell r="L266">
            <v>93.4</v>
          </cell>
          <cell r="M266">
            <v>-70.349999999999994</v>
          </cell>
        </row>
        <row r="267">
          <cell r="A267">
            <v>42830</v>
          </cell>
          <cell r="B267">
            <v>4786</v>
          </cell>
          <cell r="C267">
            <v>4825.1499999999996</v>
          </cell>
          <cell r="D267">
            <v>4724</v>
          </cell>
          <cell r="E267">
            <v>4754.8</v>
          </cell>
          <cell r="F267">
            <v>4762.53739930955</v>
          </cell>
          <cell r="G267">
            <v>869</v>
          </cell>
          <cell r="H267">
            <v>213</v>
          </cell>
          <cell r="I267">
            <v>4138645</v>
          </cell>
          <cell r="J267">
            <v>183</v>
          </cell>
          <cell r="K267">
            <v>21.06</v>
          </cell>
          <cell r="L267">
            <v>101.15</v>
          </cell>
          <cell r="M267">
            <v>-31.2</v>
          </cell>
        </row>
        <row r="268">
          <cell r="A268">
            <v>42828</v>
          </cell>
          <cell r="B268">
            <v>4545.1499999999996</v>
          </cell>
          <cell r="C268">
            <v>4800</v>
          </cell>
          <cell r="D268">
            <v>4545.1000000000004</v>
          </cell>
          <cell r="E268">
            <v>4749.45</v>
          </cell>
          <cell r="F268">
            <v>4716.7253668763096</v>
          </cell>
          <cell r="G268">
            <v>477</v>
          </cell>
          <cell r="H268">
            <v>102</v>
          </cell>
          <cell r="I268">
            <v>2249878</v>
          </cell>
          <cell r="J268">
            <v>312</v>
          </cell>
          <cell r="K268">
            <v>65.41</v>
          </cell>
          <cell r="L268">
            <v>254.9</v>
          </cell>
          <cell r="M268">
            <v>204.3</v>
          </cell>
        </row>
        <row r="269">
          <cell r="A269">
            <v>42825</v>
          </cell>
          <cell r="B269">
            <v>4714.1499999999996</v>
          </cell>
          <cell r="C269">
            <v>4720</v>
          </cell>
          <cell r="D269">
            <v>4681</v>
          </cell>
          <cell r="E269">
            <v>4715.3</v>
          </cell>
          <cell r="F269">
            <v>4695.2105554785903</v>
          </cell>
          <cell r="G269">
            <v>7219</v>
          </cell>
          <cell r="H269">
            <v>59</v>
          </cell>
          <cell r="I269">
            <v>33894725</v>
          </cell>
          <cell r="J269">
            <v>94</v>
          </cell>
          <cell r="K269">
            <v>1.3</v>
          </cell>
          <cell r="L269">
            <v>39</v>
          </cell>
          <cell r="M269">
            <v>1.1499999999999999</v>
          </cell>
        </row>
        <row r="270">
          <cell r="A270">
            <v>42824</v>
          </cell>
          <cell r="B270">
            <v>4744.3</v>
          </cell>
          <cell r="C270">
            <v>4799</v>
          </cell>
          <cell r="D270">
            <v>4680.05</v>
          </cell>
          <cell r="E270">
            <v>4753.55</v>
          </cell>
          <cell r="F270">
            <v>4739.1815286624196</v>
          </cell>
          <cell r="G270">
            <v>628</v>
          </cell>
          <cell r="H270">
            <v>115</v>
          </cell>
          <cell r="I270">
            <v>2976206</v>
          </cell>
          <cell r="J270">
            <v>451</v>
          </cell>
          <cell r="K270">
            <v>71.819999999999993</v>
          </cell>
          <cell r="L270">
            <v>118.95</v>
          </cell>
          <cell r="M270">
            <v>9.25</v>
          </cell>
        </row>
        <row r="271">
          <cell r="A271">
            <v>42823</v>
          </cell>
          <cell r="B271">
            <v>4930</v>
          </cell>
          <cell r="C271">
            <v>4930</v>
          </cell>
          <cell r="D271">
            <v>4671</v>
          </cell>
          <cell r="E271">
            <v>4721.3999999999996</v>
          </cell>
          <cell r="F271">
            <v>4799.5050033355501</v>
          </cell>
          <cell r="G271">
            <v>7495</v>
          </cell>
          <cell r="H271">
            <v>797</v>
          </cell>
          <cell r="I271">
            <v>35972290</v>
          </cell>
          <cell r="J271">
            <v>896</v>
          </cell>
          <cell r="K271">
            <v>11.95</v>
          </cell>
          <cell r="L271">
            <v>259</v>
          </cell>
          <cell r="M271">
            <v>-208.6</v>
          </cell>
        </row>
        <row r="272">
          <cell r="A272">
            <v>42822</v>
          </cell>
          <cell r="B272">
            <v>4715</v>
          </cell>
          <cell r="C272">
            <v>4800</v>
          </cell>
          <cell r="D272">
            <v>4709.95</v>
          </cell>
          <cell r="E272">
            <v>4784.6499999999996</v>
          </cell>
          <cell r="F272">
            <v>4773.7160292920998</v>
          </cell>
          <cell r="G272">
            <v>1229</v>
          </cell>
          <cell r="H272">
            <v>219</v>
          </cell>
          <cell r="I272">
            <v>5866897</v>
          </cell>
          <cell r="J272">
            <v>906</v>
          </cell>
          <cell r="K272">
            <v>73.72</v>
          </cell>
          <cell r="L272">
            <v>90.05</v>
          </cell>
          <cell r="M272">
            <v>69.650000000000006</v>
          </cell>
        </row>
        <row r="273">
          <cell r="A273">
            <v>42821</v>
          </cell>
          <cell r="B273">
            <v>4550</v>
          </cell>
          <cell r="C273">
            <v>4735</v>
          </cell>
          <cell r="D273">
            <v>4550</v>
          </cell>
          <cell r="E273">
            <v>4685.1000000000004</v>
          </cell>
          <cell r="F273">
            <v>4680.0119999999997</v>
          </cell>
          <cell r="G273">
            <v>5500</v>
          </cell>
          <cell r="H273">
            <v>187</v>
          </cell>
          <cell r="I273">
            <v>25740066</v>
          </cell>
          <cell r="J273">
            <v>5235</v>
          </cell>
          <cell r="K273">
            <v>95.18</v>
          </cell>
          <cell r="L273">
            <v>185</v>
          </cell>
          <cell r="M273">
            <v>135.1</v>
          </cell>
        </row>
        <row r="274">
          <cell r="A274">
            <v>42818</v>
          </cell>
          <cell r="B274">
            <v>4660</v>
          </cell>
          <cell r="C274">
            <v>4660.05</v>
          </cell>
          <cell r="D274">
            <v>4614.3</v>
          </cell>
          <cell r="E274">
            <v>4651</v>
          </cell>
          <cell r="F274">
            <v>4647.94639175257</v>
          </cell>
          <cell r="G274">
            <v>485</v>
          </cell>
          <cell r="H274">
            <v>188</v>
          </cell>
          <cell r="I274">
            <v>2254254</v>
          </cell>
          <cell r="J274">
            <v>423</v>
          </cell>
          <cell r="K274">
            <v>87.22</v>
          </cell>
          <cell r="L274">
            <v>45.75</v>
          </cell>
          <cell r="M274">
            <v>-9</v>
          </cell>
        </row>
        <row r="275">
          <cell r="A275">
            <v>42817</v>
          </cell>
          <cell r="B275">
            <v>4630</v>
          </cell>
          <cell r="C275">
            <v>4648.8999999999996</v>
          </cell>
          <cell r="D275">
            <v>4603</v>
          </cell>
          <cell r="E275">
            <v>4606.5</v>
          </cell>
          <cell r="F275">
            <v>4614.9733333333297</v>
          </cell>
          <cell r="G275">
            <v>450</v>
          </cell>
          <cell r="H275">
            <v>93</v>
          </cell>
          <cell r="I275">
            <v>2076738</v>
          </cell>
          <cell r="J275">
            <v>374</v>
          </cell>
          <cell r="K275">
            <v>83.11</v>
          </cell>
          <cell r="L275">
            <v>45.9</v>
          </cell>
          <cell r="M275">
            <v>-23.5</v>
          </cell>
        </row>
        <row r="276">
          <cell r="A276">
            <v>42816</v>
          </cell>
          <cell r="B276">
            <v>4550</v>
          </cell>
          <cell r="C276">
            <v>4634</v>
          </cell>
          <cell r="D276">
            <v>4539.75</v>
          </cell>
          <cell r="E276">
            <v>4616.25</v>
          </cell>
          <cell r="F276">
            <v>4592.3928057553903</v>
          </cell>
          <cell r="G276">
            <v>695</v>
          </cell>
          <cell r="H276">
            <v>149</v>
          </cell>
          <cell r="I276">
            <v>3191713</v>
          </cell>
          <cell r="J276">
            <v>462</v>
          </cell>
          <cell r="K276">
            <v>66.47</v>
          </cell>
          <cell r="L276">
            <v>94.25</v>
          </cell>
          <cell r="M276">
            <v>66.25</v>
          </cell>
        </row>
        <row r="277">
          <cell r="A277">
            <v>42815</v>
          </cell>
          <cell r="B277">
            <v>4500</v>
          </cell>
          <cell r="C277">
            <v>4590</v>
          </cell>
          <cell r="D277">
            <v>4450.05</v>
          </cell>
          <cell r="E277">
            <v>4573.8999999999996</v>
          </cell>
          <cell r="F277">
            <v>4484.4052532833002</v>
          </cell>
          <cell r="G277">
            <v>533</v>
          </cell>
          <cell r="H277">
            <v>79</v>
          </cell>
          <cell r="I277">
            <v>2390188</v>
          </cell>
          <cell r="J277">
            <v>481</v>
          </cell>
          <cell r="K277">
            <v>90.24</v>
          </cell>
          <cell r="L277">
            <v>139.94999999999999</v>
          </cell>
          <cell r="M277">
            <v>73.900000000000006</v>
          </cell>
        </row>
        <row r="278">
          <cell r="A278">
            <v>42814</v>
          </cell>
          <cell r="B278">
            <v>4479.95</v>
          </cell>
          <cell r="C278">
            <v>4566.1000000000004</v>
          </cell>
          <cell r="D278">
            <v>4381.6499999999996</v>
          </cell>
          <cell r="E278">
            <v>4457.8999999999996</v>
          </cell>
          <cell r="F278">
            <v>4428.92296072507</v>
          </cell>
          <cell r="G278">
            <v>662</v>
          </cell>
          <cell r="H278">
            <v>149</v>
          </cell>
          <cell r="I278">
            <v>2931947</v>
          </cell>
          <cell r="J278">
            <v>371</v>
          </cell>
          <cell r="K278">
            <v>56.04</v>
          </cell>
          <cell r="L278">
            <v>184.45</v>
          </cell>
          <cell r="M278">
            <v>-22.05</v>
          </cell>
        </row>
        <row r="279">
          <cell r="A279">
            <v>42811</v>
          </cell>
          <cell r="B279">
            <v>4432.05</v>
          </cell>
          <cell r="C279">
            <v>4488</v>
          </cell>
          <cell r="D279">
            <v>4400</v>
          </cell>
          <cell r="E279">
            <v>4480.1499999999996</v>
          </cell>
          <cell r="F279">
            <v>4425.4070175438501</v>
          </cell>
          <cell r="G279">
            <v>285</v>
          </cell>
          <cell r="H279">
            <v>63</v>
          </cell>
          <cell r="I279">
            <v>1261241</v>
          </cell>
          <cell r="J279">
            <v>205</v>
          </cell>
          <cell r="K279">
            <v>71.930000000000007</v>
          </cell>
          <cell r="L279">
            <v>88</v>
          </cell>
          <cell r="M279">
            <v>48.1</v>
          </cell>
        </row>
        <row r="280">
          <cell r="A280">
            <v>42810</v>
          </cell>
          <cell r="B280">
            <v>4460.6000000000004</v>
          </cell>
          <cell r="C280">
            <v>4500</v>
          </cell>
          <cell r="D280">
            <v>4405.8</v>
          </cell>
          <cell r="E280">
            <v>4432.1499999999996</v>
          </cell>
          <cell r="F280">
            <v>4450.6263982102901</v>
          </cell>
          <cell r="G280">
            <v>447</v>
          </cell>
          <cell r="H280">
            <v>121</v>
          </cell>
          <cell r="I280">
            <v>1989430</v>
          </cell>
          <cell r="J280">
            <v>350</v>
          </cell>
          <cell r="K280">
            <v>78.3</v>
          </cell>
          <cell r="L280">
            <v>94.2</v>
          </cell>
          <cell r="M280">
            <v>-28.45</v>
          </cell>
        </row>
        <row r="281">
          <cell r="A281">
            <v>42809</v>
          </cell>
          <cell r="B281">
            <v>4276</v>
          </cell>
          <cell r="C281">
            <v>4489.3500000000004</v>
          </cell>
          <cell r="D281">
            <v>4270</v>
          </cell>
          <cell r="E281">
            <v>4434.3500000000004</v>
          </cell>
          <cell r="F281">
            <v>4272.9368131868096</v>
          </cell>
          <cell r="G281">
            <v>25116</v>
          </cell>
          <cell r="H281">
            <v>173</v>
          </cell>
          <cell r="I281">
            <v>107319081</v>
          </cell>
          <cell r="J281">
            <v>24887</v>
          </cell>
          <cell r="K281">
            <v>99.09</v>
          </cell>
          <cell r="L281">
            <v>219.35</v>
          </cell>
          <cell r="M281">
            <v>158.35</v>
          </cell>
        </row>
        <row r="282">
          <cell r="A282">
            <v>42808</v>
          </cell>
          <cell r="B282">
            <v>4212.5</v>
          </cell>
          <cell r="C282">
            <v>4300.3999999999996</v>
          </cell>
          <cell r="D282">
            <v>4212.5</v>
          </cell>
          <cell r="E282">
            <v>4271.7</v>
          </cell>
          <cell r="F282">
            <v>4271.1294661622496</v>
          </cell>
          <cell r="G282">
            <v>4758</v>
          </cell>
          <cell r="H282">
            <v>132</v>
          </cell>
          <cell r="I282">
            <v>20322034</v>
          </cell>
          <cell r="J282">
            <v>4712</v>
          </cell>
          <cell r="K282">
            <v>99.03</v>
          </cell>
          <cell r="L282">
            <v>87.9</v>
          </cell>
          <cell r="M282">
            <v>59.2</v>
          </cell>
        </row>
        <row r="283">
          <cell r="A283">
            <v>42804</v>
          </cell>
          <cell r="B283">
            <v>4300</v>
          </cell>
          <cell r="C283">
            <v>4305.2</v>
          </cell>
          <cell r="D283">
            <v>4229.05</v>
          </cell>
          <cell r="E283">
            <v>4247.2</v>
          </cell>
          <cell r="F283">
            <v>4298.2145050791396</v>
          </cell>
          <cell r="G283">
            <v>4233</v>
          </cell>
          <cell r="H283">
            <v>69</v>
          </cell>
          <cell r="I283">
            <v>18194342</v>
          </cell>
          <cell r="J283">
            <v>4173</v>
          </cell>
          <cell r="K283">
            <v>98.58</v>
          </cell>
          <cell r="L283">
            <v>76.150000000000006</v>
          </cell>
          <cell r="M283">
            <v>-52.8</v>
          </cell>
        </row>
        <row r="284">
          <cell r="A284">
            <v>42803</v>
          </cell>
          <cell r="B284">
            <v>4200</v>
          </cell>
          <cell r="C284">
            <v>4305.3</v>
          </cell>
          <cell r="D284">
            <v>4200</v>
          </cell>
          <cell r="E284">
            <v>4301.2</v>
          </cell>
          <cell r="F284">
            <v>4269.9010695187098</v>
          </cell>
          <cell r="G284">
            <v>374</v>
          </cell>
          <cell r="H284">
            <v>83</v>
          </cell>
          <cell r="I284">
            <v>1596943</v>
          </cell>
          <cell r="J284">
            <v>324</v>
          </cell>
          <cell r="K284">
            <v>86.63</v>
          </cell>
          <cell r="L284">
            <v>105.3</v>
          </cell>
          <cell r="M284">
            <v>101.2</v>
          </cell>
        </row>
        <row r="285">
          <cell r="A285">
            <v>42802</v>
          </cell>
          <cell r="B285">
            <v>4270</v>
          </cell>
          <cell r="C285">
            <v>4326</v>
          </cell>
          <cell r="D285">
            <v>4210</v>
          </cell>
          <cell r="E285">
            <v>4263.75</v>
          </cell>
          <cell r="F285">
            <v>4251.2542955326398</v>
          </cell>
          <cell r="G285">
            <v>582</v>
          </cell>
          <cell r="H285">
            <v>194</v>
          </cell>
          <cell r="I285">
            <v>2474230</v>
          </cell>
          <cell r="J285">
            <v>299</v>
          </cell>
          <cell r="K285">
            <v>51.37</v>
          </cell>
          <cell r="L285">
            <v>116</v>
          </cell>
          <cell r="M285">
            <v>-6.25</v>
          </cell>
        </row>
        <row r="286">
          <cell r="A286">
            <v>42801</v>
          </cell>
          <cell r="B286">
            <v>4327.75</v>
          </cell>
          <cell r="C286">
            <v>4330</v>
          </cell>
          <cell r="D286">
            <v>4270.7</v>
          </cell>
          <cell r="E286">
            <v>4302.1499999999996</v>
          </cell>
          <cell r="F286">
            <v>4298.47</v>
          </cell>
          <cell r="G286">
            <v>100</v>
          </cell>
          <cell r="H286">
            <v>53</v>
          </cell>
          <cell r="I286">
            <v>429847</v>
          </cell>
          <cell r="J286">
            <v>68</v>
          </cell>
          <cell r="K286">
            <v>68</v>
          </cell>
          <cell r="L286">
            <v>59.3</v>
          </cell>
          <cell r="M286">
            <v>-25.6</v>
          </cell>
        </row>
        <row r="287">
          <cell r="A287">
            <v>42800</v>
          </cell>
          <cell r="B287">
            <v>4300</v>
          </cell>
          <cell r="C287">
            <v>4325</v>
          </cell>
          <cell r="D287">
            <v>4280.8999999999996</v>
          </cell>
          <cell r="E287">
            <v>4305.3</v>
          </cell>
          <cell r="F287">
            <v>4299.6379310344801</v>
          </cell>
          <cell r="G287">
            <v>116</v>
          </cell>
          <cell r="H287">
            <v>78</v>
          </cell>
          <cell r="I287">
            <v>498758</v>
          </cell>
          <cell r="J287">
            <v>62</v>
          </cell>
          <cell r="K287">
            <v>53.45</v>
          </cell>
          <cell r="L287">
            <v>44.1</v>
          </cell>
          <cell r="M287">
            <v>5.3</v>
          </cell>
        </row>
        <row r="288">
          <cell r="A288">
            <v>42797</v>
          </cell>
          <cell r="B288">
            <v>4271</v>
          </cell>
          <cell r="C288">
            <v>4319.95</v>
          </cell>
          <cell r="D288">
            <v>4247</v>
          </cell>
          <cell r="E288">
            <v>4300.75</v>
          </cell>
          <cell r="F288">
            <v>4271.23360655737</v>
          </cell>
          <cell r="G288">
            <v>244</v>
          </cell>
          <cell r="H288">
            <v>96</v>
          </cell>
          <cell r="I288">
            <v>1042181</v>
          </cell>
          <cell r="J288">
            <v>178</v>
          </cell>
          <cell r="K288">
            <v>72.95</v>
          </cell>
          <cell r="L288">
            <v>72.95</v>
          </cell>
          <cell r="M288">
            <v>29.75</v>
          </cell>
        </row>
        <row r="289">
          <cell r="A289">
            <v>42796</v>
          </cell>
          <cell r="B289">
            <v>4280</v>
          </cell>
          <cell r="C289">
            <v>4288</v>
          </cell>
          <cell r="D289">
            <v>4235</v>
          </cell>
          <cell r="E289">
            <v>4260.8</v>
          </cell>
          <cell r="F289">
            <v>4250.36245954692</v>
          </cell>
          <cell r="G289">
            <v>618</v>
          </cell>
          <cell r="H289">
            <v>149</v>
          </cell>
          <cell r="I289">
            <v>2626724</v>
          </cell>
          <cell r="J289">
            <v>415</v>
          </cell>
          <cell r="K289">
            <v>67.150000000000006</v>
          </cell>
          <cell r="L289">
            <v>53</v>
          </cell>
          <cell r="M289">
            <v>-19.2</v>
          </cell>
        </row>
        <row r="290">
          <cell r="A290">
            <v>42795</v>
          </cell>
          <cell r="B290">
            <v>4130.05</v>
          </cell>
          <cell r="C290">
            <v>4275</v>
          </cell>
          <cell r="D290">
            <v>4130.05</v>
          </cell>
          <cell r="E290">
            <v>4245.95</v>
          </cell>
          <cell r="F290">
            <v>4229.3407290015803</v>
          </cell>
          <cell r="G290">
            <v>631</v>
          </cell>
          <cell r="H290">
            <v>174</v>
          </cell>
          <cell r="I290">
            <v>2668714</v>
          </cell>
          <cell r="J290">
            <v>350</v>
          </cell>
          <cell r="K290">
            <v>55.47</v>
          </cell>
          <cell r="L290">
            <v>144.94999999999999</v>
          </cell>
          <cell r="M290">
            <v>115.9</v>
          </cell>
        </row>
        <row r="291">
          <cell r="A291">
            <v>42794</v>
          </cell>
          <cell r="B291">
            <v>4142</v>
          </cell>
          <cell r="C291">
            <v>4200</v>
          </cell>
          <cell r="D291">
            <v>4005</v>
          </cell>
          <cell r="E291">
            <v>4126.8500000000004</v>
          </cell>
          <cell r="F291">
            <v>4123.8004712731299</v>
          </cell>
          <cell r="G291">
            <v>28858</v>
          </cell>
          <cell r="H291">
            <v>251</v>
          </cell>
          <cell r="I291">
            <v>119004634</v>
          </cell>
          <cell r="J291">
            <v>28423</v>
          </cell>
          <cell r="K291">
            <v>98.49</v>
          </cell>
          <cell r="L291">
            <v>195</v>
          </cell>
          <cell r="M291">
            <v>-15.15</v>
          </cell>
        </row>
        <row r="292">
          <cell r="A292">
            <v>42793</v>
          </cell>
          <cell r="B292">
            <v>4165</v>
          </cell>
          <cell r="C292">
            <v>4189</v>
          </cell>
          <cell r="D292">
            <v>4132.05</v>
          </cell>
          <cell r="E292">
            <v>4157.8500000000004</v>
          </cell>
          <cell r="F292">
            <v>4154.2771929824503</v>
          </cell>
          <cell r="G292">
            <v>285</v>
          </cell>
          <cell r="H292">
            <v>36</v>
          </cell>
          <cell r="I292">
            <v>1183969</v>
          </cell>
          <cell r="J292">
            <v>266</v>
          </cell>
          <cell r="K292">
            <v>93.33</v>
          </cell>
          <cell r="L292">
            <v>56.95</v>
          </cell>
          <cell r="M292">
            <v>-7.15</v>
          </cell>
        </row>
        <row r="293">
          <cell r="A293">
            <v>42789</v>
          </cell>
          <cell r="B293">
            <v>4196.2</v>
          </cell>
          <cell r="C293">
            <v>4197</v>
          </cell>
          <cell r="D293">
            <v>4120</v>
          </cell>
          <cell r="E293">
            <v>4138.6499999999996</v>
          </cell>
          <cell r="F293">
            <v>4158.1138211382104</v>
          </cell>
          <cell r="G293">
            <v>123</v>
          </cell>
          <cell r="H293">
            <v>62</v>
          </cell>
          <cell r="I293">
            <v>511448</v>
          </cell>
          <cell r="J293">
            <v>99</v>
          </cell>
          <cell r="K293">
            <v>80.489999999999995</v>
          </cell>
          <cell r="L293">
            <v>77</v>
          </cell>
          <cell r="M293">
            <v>-57.55</v>
          </cell>
        </row>
        <row r="294">
          <cell r="A294">
            <v>42788</v>
          </cell>
          <cell r="B294">
            <v>4180.75</v>
          </cell>
          <cell r="C294">
            <v>4210</v>
          </cell>
          <cell r="D294">
            <v>4170</v>
          </cell>
          <cell r="E294">
            <v>4174.8999999999996</v>
          </cell>
          <cell r="F294">
            <v>4176.8104089219296</v>
          </cell>
          <cell r="G294">
            <v>269</v>
          </cell>
          <cell r="H294">
            <v>56</v>
          </cell>
          <cell r="I294">
            <v>1123562</v>
          </cell>
          <cell r="J294">
            <v>162</v>
          </cell>
          <cell r="K294">
            <v>60.22</v>
          </cell>
          <cell r="L294">
            <v>40</v>
          </cell>
          <cell r="M294">
            <v>-5.85</v>
          </cell>
        </row>
        <row r="295">
          <cell r="A295">
            <v>42787</v>
          </cell>
          <cell r="B295">
            <v>4169.95</v>
          </cell>
          <cell r="C295">
            <v>4190</v>
          </cell>
          <cell r="D295">
            <v>4136</v>
          </cell>
          <cell r="E295">
            <v>4185.5</v>
          </cell>
          <cell r="F295">
            <v>4150.1005137190796</v>
          </cell>
          <cell r="G295">
            <v>25111</v>
          </cell>
          <cell r="H295">
            <v>52</v>
          </cell>
          <cell r="I295">
            <v>104213174</v>
          </cell>
          <cell r="J295">
            <v>25091</v>
          </cell>
          <cell r="K295">
            <v>99.92</v>
          </cell>
          <cell r="L295">
            <v>54</v>
          </cell>
          <cell r="M295">
            <v>15.55</v>
          </cell>
        </row>
        <row r="296">
          <cell r="A296">
            <v>42786</v>
          </cell>
          <cell r="B296">
            <v>4129.3999999999996</v>
          </cell>
          <cell r="C296">
            <v>4181.95</v>
          </cell>
          <cell r="D296">
            <v>4090</v>
          </cell>
          <cell r="E296">
            <v>4169.95</v>
          </cell>
          <cell r="F296">
            <v>4128.1707317073096</v>
          </cell>
          <cell r="G296">
            <v>123</v>
          </cell>
          <cell r="H296">
            <v>38</v>
          </cell>
          <cell r="I296">
            <v>507765</v>
          </cell>
          <cell r="J296">
            <v>98</v>
          </cell>
          <cell r="K296">
            <v>79.67</v>
          </cell>
          <cell r="L296">
            <v>91.95</v>
          </cell>
          <cell r="M296">
            <v>40.549999999999997</v>
          </cell>
        </row>
        <row r="297">
          <cell r="A297">
            <v>42783</v>
          </cell>
          <cell r="B297">
            <v>4076.55</v>
          </cell>
          <cell r="C297">
            <v>4130</v>
          </cell>
          <cell r="D297">
            <v>4076</v>
          </cell>
          <cell r="E297">
            <v>4105</v>
          </cell>
          <cell r="F297">
            <v>4095.3636363636301</v>
          </cell>
          <cell r="G297">
            <v>110</v>
          </cell>
          <cell r="H297">
            <v>45</v>
          </cell>
          <cell r="I297">
            <v>450490</v>
          </cell>
          <cell r="J297">
            <v>60</v>
          </cell>
          <cell r="K297">
            <v>54.55</v>
          </cell>
          <cell r="L297">
            <v>54</v>
          </cell>
          <cell r="M297">
            <v>28.45</v>
          </cell>
        </row>
        <row r="298">
          <cell r="A298">
            <v>42782</v>
          </cell>
          <cell r="B298">
            <v>4070.05</v>
          </cell>
          <cell r="C298">
            <v>4112.6499999999996</v>
          </cell>
          <cell r="D298">
            <v>4070</v>
          </cell>
          <cell r="E298">
            <v>4080.5</v>
          </cell>
          <cell r="F298">
            <v>4088.0474809713601</v>
          </cell>
          <cell r="G298">
            <v>13795</v>
          </cell>
          <cell r="H298">
            <v>38</v>
          </cell>
          <cell r="I298">
            <v>56394615</v>
          </cell>
          <cell r="J298">
            <v>13780</v>
          </cell>
          <cell r="K298">
            <v>99.89</v>
          </cell>
          <cell r="L298">
            <v>42.65</v>
          </cell>
          <cell r="M298">
            <v>10.45</v>
          </cell>
        </row>
        <row r="299">
          <cell r="A299">
            <v>42781</v>
          </cell>
          <cell r="B299">
            <v>4140</v>
          </cell>
          <cell r="C299">
            <v>4140</v>
          </cell>
          <cell r="D299">
            <v>4081</v>
          </cell>
          <cell r="E299">
            <v>4094.4</v>
          </cell>
          <cell r="F299">
            <v>4104.3977272727197</v>
          </cell>
          <cell r="G299">
            <v>88</v>
          </cell>
          <cell r="H299">
            <v>35</v>
          </cell>
          <cell r="I299">
            <v>361187</v>
          </cell>
          <cell r="J299">
            <v>65</v>
          </cell>
          <cell r="K299">
            <v>73.86</v>
          </cell>
          <cell r="L299">
            <v>59</v>
          </cell>
          <cell r="M299">
            <v>-45.6</v>
          </cell>
        </row>
        <row r="300">
          <cell r="A300">
            <v>42780</v>
          </cell>
          <cell r="B300">
            <v>4150</v>
          </cell>
          <cell r="C300">
            <v>4165</v>
          </cell>
          <cell r="D300">
            <v>4133.1000000000004</v>
          </cell>
          <cell r="E300">
            <v>4164.95</v>
          </cell>
          <cell r="F300">
            <v>4162.0990099009896</v>
          </cell>
          <cell r="G300">
            <v>202</v>
          </cell>
          <cell r="H300">
            <v>38</v>
          </cell>
          <cell r="I300">
            <v>840744</v>
          </cell>
          <cell r="J300">
            <v>109</v>
          </cell>
          <cell r="K300">
            <v>53.96</v>
          </cell>
          <cell r="L300">
            <v>31.9</v>
          </cell>
          <cell r="M300">
            <v>14.95</v>
          </cell>
        </row>
        <row r="301">
          <cell r="A301">
            <v>42779</v>
          </cell>
          <cell r="B301">
            <v>4139.8</v>
          </cell>
          <cell r="C301">
            <v>4177</v>
          </cell>
          <cell r="D301">
            <v>4131.5</v>
          </cell>
          <cell r="E301">
            <v>4172.1499999999996</v>
          </cell>
          <cell r="F301">
            <v>4149.9019607843102</v>
          </cell>
          <cell r="G301">
            <v>51</v>
          </cell>
          <cell r="H301">
            <v>24</v>
          </cell>
          <cell r="I301">
            <v>211645</v>
          </cell>
          <cell r="J301">
            <v>38</v>
          </cell>
          <cell r="K301">
            <v>74.510000000000005</v>
          </cell>
          <cell r="L301">
            <v>45.5</v>
          </cell>
          <cell r="M301">
            <v>32.35</v>
          </cell>
        </row>
        <row r="302">
          <cell r="A302">
            <v>42776</v>
          </cell>
          <cell r="B302">
            <v>4134</v>
          </cell>
          <cell r="C302">
            <v>4188</v>
          </cell>
          <cell r="D302">
            <v>4133.6499999999996</v>
          </cell>
          <cell r="E302">
            <v>4171.5</v>
          </cell>
          <cell r="F302">
            <v>4166.40625</v>
          </cell>
          <cell r="G302">
            <v>160</v>
          </cell>
          <cell r="H302">
            <v>47</v>
          </cell>
          <cell r="I302">
            <v>666625</v>
          </cell>
          <cell r="J302">
            <v>147</v>
          </cell>
          <cell r="K302">
            <v>91.88</v>
          </cell>
          <cell r="L302">
            <v>54.35</v>
          </cell>
          <cell r="M302">
            <v>37.5</v>
          </cell>
        </row>
        <row r="303">
          <cell r="A303">
            <v>42775</v>
          </cell>
          <cell r="B303">
            <v>4062.05</v>
          </cell>
          <cell r="C303">
            <v>4187</v>
          </cell>
          <cell r="D303">
            <v>4062.05</v>
          </cell>
          <cell r="E303">
            <v>4133.5</v>
          </cell>
          <cell r="F303">
            <v>4131.7484276729501</v>
          </cell>
          <cell r="G303">
            <v>159</v>
          </cell>
          <cell r="H303">
            <v>49</v>
          </cell>
          <cell r="I303">
            <v>656948</v>
          </cell>
          <cell r="J303">
            <v>130</v>
          </cell>
          <cell r="K303">
            <v>81.760000000000005</v>
          </cell>
          <cell r="L303">
            <v>124.95</v>
          </cell>
          <cell r="M303">
            <v>71.45</v>
          </cell>
        </row>
        <row r="304">
          <cell r="A304">
            <v>42774</v>
          </cell>
          <cell r="B304">
            <v>4188.95</v>
          </cell>
          <cell r="C304">
            <v>4200</v>
          </cell>
          <cell r="D304">
            <v>4109</v>
          </cell>
          <cell r="E304">
            <v>4147.05</v>
          </cell>
          <cell r="F304">
            <v>4137.7967032966999</v>
          </cell>
          <cell r="G304">
            <v>182</v>
          </cell>
          <cell r="H304">
            <v>71</v>
          </cell>
          <cell r="I304">
            <v>753079</v>
          </cell>
          <cell r="J304">
            <v>138</v>
          </cell>
          <cell r="K304">
            <v>75.819999999999993</v>
          </cell>
          <cell r="L304">
            <v>91</v>
          </cell>
          <cell r="M304">
            <v>-41.9</v>
          </cell>
        </row>
        <row r="305">
          <cell r="A305">
            <v>42773</v>
          </cell>
          <cell r="B305">
            <v>4100</v>
          </cell>
          <cell r="C305">
            <v>4134.2</v>
          </cell>
          <cell r="D305">
            <v>4085</v>
          </cell>
          <cell r="E305">
            <v>4098.5</v>
          </cell>
          <cell r="F305">
            <v>4101.3529411764703</v>
          </cell>
          <cell r="G305">
            <v>119</v>
          </cell>
          <cell r="H305">
            <v>34</v>
          </cell>
          <cell r="I305">
            <v>488061</v>
          </cell>
          <cell r="J305">
            <v>60</v>
          </cell>
          <cell r="K305">
            <v>50.42</v>
          </cell>
          <cell r="L305">
            <v>49.2</v>
          </cell>
          <cell r="M305">
            <v>-1.5</v>
          </cell>
        </row>
        <row r="306">
          <cell r="A306">
            <v>42772</v>
          </cell>
          <cell r="B306">
            <v>4100</v>
          </cell>
          <cell r="C306">
            <v>4100</v>
          </cell>
          <cell r="D306">
            <v>4066</v>
          </cell>
          <cell r="E306">
            <v>4080</v>
          </cell>
          <cell r="F306">
            <v>4080.0152287624901</v>
          </cell>
          <cell r="G306">
            <v>15103</v>
          </cell>
          <cell r="H306">
            <v>97</v>
          </cell>
          <cell r="I306">
            <v>61620470</v>
          </cell>
          <cell r="J306">
            <v>14913</v>
          </cell>
          <cell r="K306">
            <v>98.74</v>
          </cell>
          <cell r="L306">
            <v>34</v>
          </cell>
          <cell r="M306">
            <v>-20</v>
          </cell>
        </row>
        <row r="307">
          <cell r="A307">
            <v>42769</v>
          </cell>
          <cell r="B307">
            <v>4070</v>
          </cell>
          <cell r="C307">
            <v>4100</v>
          </cell>
          <cell r="D307">
            <v>4051</v>
          </cell>
          <cell r="E307">
            <v>4079.9</v>
          </cell>
          <cell r="F307">
            <v>4075.0021490826598</v>
          </cell>
          <cell r="G307">
            <v>25127</v>
          </cell>
          <cell r="H307">
            <v>51</v>
          </cell>
          <cell r="I307">
            <v>102392579</v>
          </cell>
          <cell r="J307">
            <v>25091</v>
          </cell>
          <cell r="K307">
            <v>99.86</v>
          </cell>
          <cell r="L307">
            <v>49</v>
          </cell>
          <cell r="M307">
            <v>9.9</v>
          </cell>
        </row>
        <row r="308">
          <cell r="A308">
            <v>42768</v>
          </cell>
          <cell r="B308">
            <v>4089.95</v>
          </cell>
          <cell r="C308">
            <v>4090</v>
          </cell>
          <cell r="D308">
            <v>4050</v>
          </cell>
          <cell r="E308">
            <v>4080</v>
          </cell>
          <cell r="F308">
            <v>4067.5959595959498</v>
          </cell>
          <cell r="G308">
            <v>99</v>
          </cell>
          <cell r="H308">
            <v>25</v>
          </cell>
          <cell r="I308">
            <v>402692</v>
          </cell>
          <cell r="J308">
            <v>87</v>
          </cell>
          <cell r="K308">
            <v>87.88</v>
          </cell>
          <cell r="L308">
            <v>40</v>
          </cell>
          <cell r="M308">
            <v>-9.9499999999999993</v>
          </cell>
        </row>
        <row r="309">
          <cell r="A309">
            <v>42767</v>
          </cell>
          <cell r="B309">
            <v>4125</v>
          </cell>
          <cell r="C309">
            <v>4134.2</v>
          </cell>
          <cell r="D309">
            <v>4042.5</v>
          </cell>
          <cell r="E309">
            <v>4071.85</v>
          </cell>
          <cell r="F309">
            <v>4085.47540983606</v>
          </cell>
          <cell r="G309">
            <v>427</v>
          </cell>
          <cell r="H309">
            <v>112</v>
          </cell>
          <cell r="I309">
            <v>1744498</v>
          </cell>
          <cell r="J309">
            <v>335</v>
          </cell>
          <cell r="K309">
            <v>78.45</v>
          </cell>
          <cell r="L309">
            <v>91.7</v>
          </cell>
          <cell r="M309">
            <v>-53.15</v>
          </cell>
        </row>
        <row r="310">
          <cell r="A310">
            <v>42766</v>
          </cell>
          <cell r="B310">
            <v>4130</v>
          </cell>
          <cell r="C310">
            <v>4140</v>
          </cell>
          <cell r="D310">
            <v>4091</v>
          </cell>
          <cell r="E310">
            <v>4105.25</v>
          </cell>
          <cell r="F310">
            <v>4110.2185430463496</v>
          </cell>
          <cell r="G310">
            <v>151</v>
          </cell>
          <cell r="H310">
            <v>44</v>
          </cell>
          <cell r="I310">
            <v>620643</v>
          </cell>
          <cell r="J310">
            <v>128</v>
          </cell>
          <cell r="K310">
            <v>84.77</v>
          </cell>
          <cell r="L310">
            <v>49</v>
          </cell>
          <cell r="M310">
            <v>-24.75</v>
          </cell>
        </row>
        <row r="311">
          <cell r="A311">
            <v>42765</v>
          </cell>
          <cell r="B311">
            <v>4166</v>
          </cell>
          <cell r="C311">
            <v>4166</v>
          </cell>
          <cell r="D311">
            <v>4150</v>
          </cell>
          <cell r="E311">
            <v>4162.3999999999996</v>
          </cell>
          <cell r="F311">
            <v>4155.6588235294103</v>
          </cell>
          <cell r="G311">
            <v>85</v>
          </cell>
          <cell r="H311">
            <v>14</v>
          </cell>
          <cell r="I311">
            <v>353231</v>
          </cell>
          <cell r="J311">
            <v>83</v>
          </cell>
          <cell r="K311">
            <v>97.65</v>
          </cell>
          <cell r="L311">
            <v>16</v>
          </cell>
          <cell r="M311">
            <v>-3.6</v>
          </cell>
        </row>
        <row r="312">
          <cell r="A312">
            <v>42762</v>
          </cell>
          <cell r="B312">
            <v>4205</v>
          </cell>
          <cell r="C312">
            <v>4213.55</v>
          </cell>
          <cell r="D312">
            <v>4135.6499999999996</v>
          </cell>
          <cell r="E312">
            <v>4180.8</v>
          </cell>
          <cell r="F312">
            <v>4174.5888888888803</v>
          </cell>
          <cell r="G312">
            <v>360</v>
          </cell>
          <cell r="H312">
            <v>102</v>
          </cell>
          <cell r="I312">
            <v>1502852</v>
          </cell>
          <cell r="J312">
            <v>266</v>
          </cell>
          <cell r="K312">
            <v>73.89</v>
          </cell>
          <cell r="L312">
            <v>77.900000000000006</v>
          </cell>
          <cell r="M312">
            <v>-24.2</v>
          </cell>
        </row>
        <row r="313">
          <cell r="A313">
            <v>42760</v>
          </cell>
          <cell r="B313">
            <v>4212.95</v>
          </cell>
          <cell r="C313">
            <v>4215</v>
          </cell>
          <cell r="D313">
            <v>4163</v>
          </cell>
          <cell r="E313">
            <v>4200.1499999999996</v>
          </cell>
          <cell r="F313">
            <v>4189.5</v>
          </cell>
          <cell r="G313">
            <v>108</v>
          </cell>
          <cell r="H313">
            <v>56</v>
          </cell>
          <cell r="I313">
            <v>452466</v>
          </cell>
          <cell r="J313">
            <v>77</v>
          </cell>
          <cell r="K313">
            <v>71.3</v>
          </cell>
          <cell r="L313">
            <v>52</v>
          </cell>
          <cell r="M313">
            <v>-12.8</v>
          </cell>
        </row>
        <row r="314">
          <cell r="A314">
            <v>42759</v>
          </cell>
          <cell r="B314">
            <v>4180.05</v>
          </cell>
          <cell r="C314">
            <v>4205</v>
          </cell>
          <cell r="D314">
            <v>4165</v>
          </cell>
          <cell r="E314">
            <v>4184.45</v>
          </cell>
          <cell r="F314">
            <v>4182.8142857142802</v>
          </cell>
          <cell r="G314">
            <v>70</v>
          </cell>
          <cell r="H314">
            <v>39</v>
          </cell>
          <cell r="I314">
            <v>292797</v>
          </cell>
          <cell r="J314">
            <v>54</v>
          </cell>
          <cell r="K314">
            <v>77.14</v>
          </cell>
          <cell r="L314">
            <v>40</v>
          </cell>
          <cell r="M314">
            <v>4.4000000000000004</v>
          </cell>
        </row>
        <row r="315">
          <cell r="A315">
            <v>42758</v>
          </cell>
          <cell r="B315">
            <v>4139.25</v>
          </cell>
          <cell r="C315">
            <v>4228.75</v>
          </cell>
          <cell r="D315">
            <v>4139</v>
          </cell>
          <cell r="E315">
            <v>4220.25</v>
          </cell>
          <cell r="F315">
            <v>4182.0555555555502</v>
          </cell>
          <cell r="G315">
            <v>18</v>
          </cell>
          <cell r="H315">
            <v>14</v>
          </cell>
          <cell r="I315">
            <v>75277</v>
          </cell>
          <cell r="J315">
            <v>10</v>
          </cell>
          <cell r="K315">
            <v>55.56</v>
          </cell>
          <cell r="L315">
            <v>89.75</v>
          </cell>
          <cell r="M315">
            <v>81</v>
          </cell>
        </row>
        <row r="316">
          <cell r="A316">
            <v>42755</v>
          </cell>
          <cell r="B316">
            <v>4173</v>
          </cell>
          <cell r="C316">
            <v>4173</v>
          </cell>
          <cell r="D316">
            <v>4100</v>
          </cell>
          <cell r="E316">
            <v>4134</v>
          </cell>
          <cell r="F316">
            <v>4125.1149732620297</v>
          </cell>
          <cell r="G316">
            <v>374</v>
          </cell>
          <cell r="H316">
            <v>68</v>
          </cell>
          <cell r="I316">
            <v>1542793</v>
          </cell>
          <cell r="J316">
            <v>319</v>
          </cell>
          <cell r="K316">
            <v>85.29</v>
          </cell>
          <cell r="L316">
            <v>73</v>
          </cell>
          <cell r="M316">
            <v>-39</v>
          </cell>
        </row>
        <row r="317">
          <cell r="A317">
            <v>42754</v>
          </cell>
          <cell r="B317">
            <v>4139</v>
          </cell>
          <cell r="C317">
            <v>4158.8999999999996</v>
          </cell>
          <cell r="D317">
            <v>4139</v>
          </cell>
          <cell r="E317">
            <v>4158.8999999999996</v>
          </cell>
          <cell r="F317">
            <v>4142.2307692307604</v>
          </cell>
          <cell r="G317">
            <v>65</v>
          </cell>
          <cell r="H317">
            <v>5</v>
          </cell>
          <cell r="I317">
            <v>269245</v>
          </cell>
          <cell r="J317">
            <v>65</v>
          </cell>
          <cell r="K317">
            <v>100</v>
          </cell>
          <cell r="L317">
            <v>19.899999999999999</v>
          </cell>
          <cell r="M317">
            <v>19.899999999999999</v>
          </cell>
        </row>
        <row r="318">
          <cell r="A318">
            <v>42753</v>
          </cell>
          <cell r="B318">
            <v>4148</v>
          </cell>
          <cell r="C318">
            <v>4148</v>
          </cell>
          <cell r="D318">
            <v>4108</v>
          </cell>
          <cell r="E318">
            <v>4134.1000000000004</v>
          </cell>
          <cell r="F318">
            <v>4128.04191616766</v>
          </cell>
          <cell r="G318">
            <v>167</v>
          </cell>
          <cell r="H318">
            <v>61</v>
          </cell>
          <cell r="I318">
            <v>689383</v>
          </cell>
          <cell r="J318">
            <v>141</v>
          </cell>
          <cell r="K318">
            <v>84.43</v>
          </cell>
          <cell r="L318">
            <v>40</v>
          </cell>
          <cell r="M318">
            <v>-13.9</v>
          </cell>
        </row>
        <row r="319">
          <cell r="A319">
            <v>42752</v>
          </cell>
          <cell r="B319">
            <v>4146.3500000000004</v>
          </cell>
          <cell r="C319">
            <v>4159</v>
          </cell>
          <cell r="D319">
            <v>4105</v>
          </cell>
          <cell r="E319">
            <v>4131.05</v>
          </cell>
          <cell r="F319">
            <v>4125.2079207920697</v>
          </cell>
          <cell r="G319">
            <v>202</v>
          </cell>
          <cell r="H319">
            <v>74</v>
          </cell>
          <cell r="I319">
            <v>833292</v>
          </cell>
          <cell r="J319">
            <v>147</v>
          </cell>
          <cell r="K319">
            <v>72.77</v>
          </cell>
          <cell r="L319">
            <v>54</v>
          </cell>
          <cell r="M319">
            <v>-15.3</v>
          </cell>
        </row>
        <row r="320">
          <cell r="A320">
            <v>42751</v>
          </cell>
          <cell r="B320">
            <v>4247.95</v>
          </cell>
          <cell r="C320">
            <v>4247.95</v>
          </cell>
          <cell r="D320">
            <v>4105</v>
          </cell>
          <cell r="E320">
            <v>4144.95</v>
          </cell>
          <cell r="F320">
            <v>4155.5843373493899</v>
          </cell>
          <cell r="G320">
            <v>166</v>
          </cell>
          <cell r="H320">
            <v>70</v>
          </cell>
          <cell r="I320">
            <v>689827</v>
          </cell>
          <cell r="J320">
            <v>162</v>
          </cell>
          <cell r="K320">
            <v>97.59</v>
          </cell>
          <cell r="L320">
            <v>142.94999999999999</v>
          </cell>
          <cell r="M320">
            <v>-103</v>
          </cell>
        </row>
        <row r="321">
          <cell r="A321">
            <v>42748</v>
          </cell>
          <cell r="B321">
            <v>4213.3</v>
          </cell>
          <cell r="C321">
            <v>4267</v>
          </cell>
          <cell r="D321">
            <v>4202.1000000000004</v>
          </cell>
          <cell r="E321">
            <v>4216.5</v>
          </cell>
          <cell r="F321">
            <v>4236.6727272727203</v>
          </cell>
          <cell r="G321">
            <v>220</v>
          </cell>
          <cell r="H321">
            <v>72</v>
          </cell>
          <cell r="I321">
            <v>932068</v>
          </cell>
          <cell r="J321">
            <v>114</v>
          </cell>
          <cell r="K321">
            <v>51.82</v>
          </cell>
          <cell r="L321">
            <v>64.900000000000006</v>
          </cell>
          <cell r="M321">
            <v>3.2</v>
          </cell>
        </row>
        <row r="322">
          <cell r="A322">
            <v>42747</v>
          </cell>
          <cell r="B322">
            <v>4200</v>
          </cell>
          <cell r="C322">
            <v>4227.8</v>
          </cell>
          <cell r="D322">
            <v>4190</v>
          </cell>
          <cell r="E322">
            <v>4224.05</v>
          </cell>
          <cell r="F322">
            <v>4206.5294117646999</v>
          </cell>
          <cell r="G322">
            <v>34</v>
          </cell>
          <cell r="H322">
            <v>16</v>
          </cell>
          <cell r="I322">
            <v>143022</v>
          </cell>
          <cell r="J322">
            <v>32</v>
          </cell>
          <cell r="K322">
            <v>94.12</v>
          </cell>
          <cell r="L322">
            <v>37.799999999999997</v>
          </cell>
          <cell r="M322">
            <v>24.05</v>
          </cell>
        </row>
        <row r="323">
          <cell r="A323">
            <v>42746</v>
          </cell>
          <cell r="B323">
            <v>4255.6000000000004</v>
          </cell>
          <cell r="C323">
            <v>4255.6000000000004</v>
          </cell>
          <cell r="D323">
            <v>4166.55</v>
          </cell>
          <cell r="E323">
            <v>4183</v>
          </cell>
          <cell r="F323">
            <v>4203.99118942731</v>
          </cell>
          <cell r="G323">
            <v>454</v>
          </cell>
          <cell r="H323">
            <v>192</v>
          </cell>
          <cell r="I323">
            <v>1908612</v>
          </cell>
          <cell r="J323">
            <v>203</v>
          </cell>
          <cell r="K323">
            <v>44.71</v>
          </cell>
          <cell r="L323">
            <v>89.05</v>
          </cell>
          <cell r="M323">
            <v>-72.599999999999994</v>
          </cell>
        </row>
        <row r="324">
          <cell r="A324">
            <v>42745</v>
          </cell>
          <cell r="B324">
            <v>4230</v>
          </cell>
          <cell r="C324">
            <v>4241.5</v>
          </cell>
          <cell r="D324">
            <v>4201</v>
          </cell>
          <cell r="E324">
            <v>4224.75</v>
          </cell>
          <cell r="F324">
            <v>4223.9151943462803</v>
          </cell>
          <cell r="G324">
            <v>566</v>
          </cell>
          <cell r="H324">
            <v>245</v>
          </cell>
          <cell r="I324">
            <v>2390736</v>
          </cell>
          <cell r="J324">
            <v>509</v>
          </cell>
          <cell r="K324">
            <v>89.93</v>
          </cell>
          <cell r="L324">
            <v>40.5</v>
          </cell>
          <cell r="M324">
            <v>-5.25</v>
          </cell>
        </row>
        <row r="325">
          <cell r="A325">
            <v>42744</v>
          </cell>
          <cell r="B325">
            <v>4253</v>
          </cell>
          <cell r="C325">
            <v>4253</v>
          </cell>
          <cell r="D325">
            <v>4210</v>
          </cell>
          <cell r="E325">
            <v>4210</v>
          </cell>
          <cell r="F325">
            <v>4218.3999999999996</v>
          </cell>
          <cell r="G325">
            <v>30</v>
          </cell>
          <cell r="H325">
            <v>9</v>
          </cell>
          <cell r="I325">
            <v>126552</v>
          </cell>
          <cell r="J325">
            <v>29</v>
          </cell>
          <cell r="K325">
            <v>96.67</v>
          </cell>
          <cell r="L325">
            <v>43</v>
          </cell>
          <cell r="M325">
            <v>-43</v>
          </cell>
        </row>
        <row r="326">
          <cell r="A326">
            <v>42741</v>
          </cell>
          <cell r="B326">
            <v>4235.45</v>
          </cell>
          <cell r="C326">
            <v>4290</v>
          </cell>
          <cell r="D326">
            <v>4221</v>
          </cell>
          <cell r="E326">
            <v>4224.95</v>
          </cell>
          <cell r="F326">
            <v>4251.4965753424603</v>
          </cell>
          <cell r="G326">
            <v>292</v>
          </cell>
          <cell r="H326">
            <v>54</v>
          </cell>
          <cell r="I326">
            <v>1241437</v>
          </cell>
          <cell r="J326">
            <v>181</v>
          </cell>
          <cell r="K326">
            <v>61.99</v>
          </cell>
          <cell r="L326">
            <v>69</v>
          </cell>
          <cell r="M326">
            <v>-10.5</v>
          </cell>
        </row>
        <row r="327">
          <cell r="A327">
            <v>42740</v>
          </cell>
          <cell r="B327">
            <v>4264.1499999999996</v>
          </cell>
          <cell r="C327">
            <v>4270</v>
          </cell>
          <cell r="D327">
            <v>4200</v>
          </cell>
          <cell r="E327">
            <v>4235.45</v>
          </cell>
          <cell r="F327">
            <v>4269.76453071578</v>
          </cell>
          <cell r="G327">
            <v>9067</v>
          </cell>
          <cell r="H327">
            <v>35</v>
          </cell>
          <cell r="I327">
            <v>38713955</v>
          </cell>
          <cell r="J327">
            <v>9054</v>
          </cell>
          <cell r="K327">
            <v>99.86</v>
          </cell>
          <cell r="L327">
            <v>70</v>
          </cell>
          <cell r="M327">
            <v>-28.7</v>
          </cell>
        </row>
        <row r="328">
          <cell r="A328">
            <v>42739</v>
          </cell>
          <cell r="B328">
            <v>4300</v>
          </cell>
          <cell r="C328">
            <v>4300</v>
          </cell>
          <cell r="D328">
            <v>4260.8999999999996</v>
          </cell>
          <cell r="E328">
            <v>4289.95</v>
          </cell>
          <cell r="F328">
            <v>4275.5714285714203</v>
          </cell>
          <cell r="G328">
            <v>28</v>
          </cell>
          <cell r="H328">
            <v>15</v>
          </cell>
          <cell r="I328">
            <v>119716</v>
          </cell>
          <cell r="J328">
            <v>16</v>
          </cell>
          <cell r="K328">
            <v>57.14</v>
          </cell>
          <cell r="L328">
            <v>39.1</v>
          </cell>
          <cell r="M328">
            <v>-10.050000000000001</v>
          </cell>
        </row>
        <row r="329">
          <cell r="A329">
            <v>42738</v>
          </cell>
          <cell r="B329">
            <v>4305.05</v>
          </cell>
          <cell r="C329">
            <v>4343</v>
          </cell>
          <cell r="D329">
            <v>4264</v>
          </cell>
          <cell r="E329">
            <v>4272</v>
          </cell>
          <cell r="F329">
            <v>4306.6306818181802</v>
          </cell>
          <cell r="G329">
            <v>176</v>
          </cell>
          <cell r="H329">
            <v>46</v>
          </cell>
          <cell r="I329">
            <v>757967</v>
          </cell>
          <cell r="J329">
            <v>137</v>
          </cell>
          <cell r="K329">
            <v>77.84</v>
          </cell>
          <cell r="L329">
            <v>79</v>
          </cell>
          <cell r="M329">
            <v>-33.049999999999997</v>
          </cell>
        </row>
        <row r="330">
          <cell r="A330">
            <v>42737</v>
          </cell>
          <cell r="B330">
            <v>4310.6000000000004</v>
          </cell>
          <cell r="C330">
            <v>4312.3500000000004</v>
          </cell>
          <cell r="D330">
            <v>4288.8</v>
          </cell>
          <cell r="E330">
            <v>4309.6499999999996</v>
          </cell>
          <cell r="F330">
            <v>4304.4444444444398</v>
          </cell>
          <cell r="G330">
            <v>18</v>
          </cell>
          <cell r="H330">
            <v>13</v>
          </cell>
          <cell r="I330">
            <v>77480</v>
          </cell>
          <cell r="J330">
            <v>9</v>
          </cell>
          <cell r="K330">
            <v>50</v>
          </cell>
          <cell r="L330">
            <v>23.55</v>
          </cell>
          <cell r="M330">
            <v>-0.95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38"/>
  <sheetViews>
    <sheetView topLeftCell="A321" zoomScale="78" workbookViewId="0">
      <selection activeCell="A331" sqref="A331:A336"/>
    </sheetView>
  </sheetViews>
  <sheetFormatPr defaultRowHeight="15" x14ac:dyDescent="0.25"/>
  <cols>
    <col min="1" max="1" width="10.7109375" bestFit="1" customWidth="1"/>
    <col min="2" max="2" width="7.85546875" bestFit="1" customWidth="1"/>
    <col min="3" max="3" width="9" bestFit="1" customWidth="1"/>
    <col min="5" max="5" width="7.42578125" customWidth="1"/>
    <col min="6" max="6" width="10.85546875" bestFit="1" customWidth="1"/>
    <col min="7" max="7" width="5.7109375" customWidth="1"/>
    <col min="8" max="9" width="5" customWidth="1"/>
    <col min="10" max="10" width="8.5703125" customWidth="1"/>
    <col min="11" max="11" width="9" bestFit="1" customWidth="1"/>
    <col min="12" max="12" width="7.28515625" customWidth="1"/>
    <col min="13" max="13" width="4.28515625" customWidth="1"/>
    <col min="14" max="14" width="6.140625" customWidth="1"/>
    <col min="15" max="15" width="5.85546875" customWidth="1"/>
    <col min="16" max="16" width="6.5703125" customWidth="1"/>
    <col min="17" max="17" width="9.42578125" bestFit="1" customWidth="1"/>
    <col min="18" max="18" width="5.85546875" customWidth="1"/>
    <col min="19" max="19" width="7.85546875" customWidth="1"/>
    <col min="20" max="20" width="11.85546875" bestFit="1" customWidth="1"/>
    <col min="21" max="21" width="6.7109375" customWidth="1"/>
    <col min="22" max="22" width="11" bestFit="1" customWidth="1"/>
    <col min="23" max="23" width="8.85546875" customWidth="1"/>
    <col min="24" max="25" width="9" bestFit="1" customWidth="1"/>
    <col min="26" max="26" width="7.140625" customWidth="1"/>
    <col min="27" max="27" width="6.85546875" customWidth="1"/>
    <col min="28" max="28" width="8" customWidth="1"/>
    <col min="29" max="29" width="7.7109375" customWidth="1"/>
  </cols>
  <sheetData>
    <row r="1" spans="1:29" s="3" customFormat="1" ht="30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5">
      <c r="A2" s="4">
        <v>42737</v>
      </c>
      <c r="B2">
        <f>VLOOKUP(A2,[1]ITC!$A$1:$M$330,5,FALSE)</f>
        <v>241.2</v>
      </c>
      <c r="C2">
        <f>VLOOKUP(A2,[2]HUL!$A$1:$M$330,5,FALSE)</f>
        <v>824.55</v>
      </c>
      <c r="D2">
        <f>VLOOKUP(A2,[3]COLGATE!$A$1:$M$330,5,FALSE)</f>
        <v>902.25</v>
      </c>
      <c r="E2">
        <f>VLOOKUP(A2,[4]NESTLE!$A$1:$M$330,5,FALSE)</f>
        <v>5993.25</v>
      </c>
      <c r="F2">
        <f>VLOOKUP(A2,[5]BRITANNIA!$A$1:$M$330,5,FALSE)</f>
        <v>2884.3</v>
      </c>
      <c r="G2">
        <f>VLOOKUP(A2,[6]HDFC!$A$1:$M$330,5,FALSE)</f>
        <v>1197.3</v>
      </c>
      <c r="H2">
        <f>VLOOKUP(A2,[7]ICICI!$A$1:$M$330,5,FALSE)</f>
        <v>251.8</v>
      </c>
      <c r="I2">
        <f>VLOOKUP(A2,[8]AXIS!$A$1:$M$330,5,FALSE)</f>
        <v>446.7</v>
      </c>
      <c r="J2">
        <f>VLOOKUP(A2,[9]INFOSYS!$A$1:$M$330,5,FALSE)</f>
        <v>1001.6</v>
      </c>
      <c r="K2">
        <f>VLOOKUP(A2,[10]TCS!$A$1:$M$330,5,FALSE)</f>
        <v>2359.0500000000002</v>
      </c>
      <c r="L2">
        <f>VLOOKUP(A2,[11]WIPRO!$A$1:$M$330,5,FALSE)</f>
        <v>472.65</v>
      </c>
      <c r="M2">
        <f>VLOOKUP(A2,[12]TVS!$A$1:$M$330,5,FALSE)</f>
        <v>193.7</v>
      </c>
      <c r="N2">
        <f>VLOOKUP(A2,[13]BAJAJ!$A$1:$M$330,5,FALSE)</f>
        <v>2596.8000000000002</v>
      </c>
      <c r="O2">
        <f>VLOOKUP(A2,[14]HERO!$A$1:$M$330,5,FALSE)</f>
        <v>3028.7</v>
      </c>
      <c r="P2">
        <f>VLOOKUP(A2,[15]ASIAN!$A$1:$M$330,5,FALSE)</f>
        <v>903.55</v>
      </c>
      <c r="Q2">
        <f>VLOOKUP(A2,[16]NEROLAC!$A$1:$M$330,5,FALSE)</f>
        <v>324.85000000000002</v>
      </c>
      <c r="R2">
        <f>VLOOKUP(A2,[17]AKZO!$A$1:$M$330,5,FALSE)</f>
        <v>1420.5</v>
      </c>
      <c r="S2">
        <f>VLOOKUP(A2,[18]BERGER!$A$1:$M$330,5,FALSE)</f>
        <v>211.65</v>
      </c>
      <c r="T2">
        <f>VLOOKUP(A2,[19]MONSANTO!$A$1:$M$330,5,FALSE)</f>
        <v>2243.3000000000002</v>
      </c>
      <c r="U2">
        <f>VLOOKUP(A2,[20]BAYER!$A$1:$M$330,5,FALSE)</f>
        <v>4215.1000000000004</v>
      </c>
      <c r="V2">
        <f>VLOOKUP(A2,[21]EXCELCROP!$A$1:$M$326,5,FALSE)</f>
        <v>1697.1</v>
      </c>
      <c r="W2">
        <f>VLOOKUP(A2,[22]SIEMENS!$A$1:$M$330,5,FALSE)</f>
        <v>1119.8499999999999</v>
      </c>
      <c r="X2">
        <f>VLOOKUP(A2,[23]ABB!$A$1:$M$330,5,FALSE)</f>
        <v>1039.95</v>
      </c>
      <c r="Y2">
        <f>VLOOKUP(A2,[24]LNT!$A$1:$M$330,5,FALSE)</f>
        <v>1360.8</v>
      </c>
      <c r="Z2">
        <f>VLOOKUP(A2,[25]GLAXO!$A$1:$M$330,5,FALSE)</f>
        <v>2727.45</v>
      </c>
      <c r="AA2">
        <f>VLOOKUP(A2,[26]PFIZER!$A$1:$M$330,5,FALSE)</f>
        <v>1833.3</v>
      </c>
      <c r="AB2">
        <f>VLOOKUP(A2,[27]ABBOTT!$A$1:$M$330,5,FALSE)</f>
        <v>4695.3</v>
      </c>
      <c r="AC2">
        <f>VLOOKUP(A2,[28]SANOFI!$A$1:$M$330,5,FALSE)</f>
        <v>4309.6499999999996</v>
      </c>
    </row>
    <row r="3" spans="1:29" x14ac:dyDescent="0.25">
      <c r="A3" s="4">
        <v>42738</v>
      </c>
      <c r="B3">
        <f>VLOOKUP(A3,[1]ITC!$A$1:$M$330,5,FALSE)</f>
        <v>243.25</v>
      </c>
      <c r="C3">
        <f>VLOOKUP(A3,[2]HUL!$A$1:$M$330,5,FALSE)</f>
        <v>829.65</v>
      </c>
      <c r="D3">
        <f>VLOOKUP(A3,[3]COLGATE!$A$1:$M$330,5,FALSE)</f>
        <v>897.4</v>
      </c>
      <c r="E3">
        <f>VLOOKUP(A3,[4]NESTLE!$A$1:$M$330,5,FALSE)</f>
        <v>6054.45</v>
      </c>
      <c r="F3">
        <f>VLOOKUP(A3,[5]BRITANNIA!$A$1:$M$330,5,FALSE)</f>
        <v>2871.3</v>
      </c>
      <c r="G3">
        <f>VLOOKUP(A3,[6]HDFC!$A$1:$M$330,5,FALSE)</f>
        <v>1190.4000000000001</v>
      </c>
      <c r="H3">
        <f>VLOOKUP(A3,[7]ICICI!$A$1:$M$330,5,FALSE)</f>
        <v>254.3</v>
      </c>
      <c r="I3">
        <f>VLOOKUP(A3,[8]AXIS!$A$1:$M$330,5,FALSE)</f>
        <v>455.2</v>
      </c>
      <c r="J3">
        <f>VLOOKUP(A3,[9]INFOSYS!$A$1:$M$330,5,FALSE)</f>
        <v>994.65</v>
      </c>
      <c r="K3">
        <f>VLOOKUP(A3,[10]TCS!$A$1:$M$330,5,FALSE)</f>
        <v>2368.5</v>
      </c>
      <c r="L3">
        <f>VLOOKUP(A3,[11]WIPRO!$A$1:$M$330,5,FALSE)</f>
        <v>467.5</v>
      </c>
      <c r="M3">
        <f>VLOOKUP(A3,[12]TVS!$A$1:$M$330,5,FALSE)</f>
        <v>189.1</v>
      </c>
      <c r="N3">
        <f>VLOOKUP(A3,[13]BAJAJ!$A$1:$M$330,5,FALSE)</f>
        <v>2620.1</v>
      </c>
      <c r="O3">
        <f>VLOOKUP(A3,[14]HERO!$A$1:$M$330,5,FALSE)</f>
        <v>2987.35</v>
      </c>
      <c r="P3">
        <f>VLOOKUP(A3,[15]ASIAN!$A$1:$M$330,5,FALSE)</f>
        <v>898.55</v>
      </c>
      <c r="Q3">
        <f>VLOOKUP(A3,[16]NEROLAC!$A$1:$M$330,5,FALSE)</f>
        <v>330.5</v>
      </c>
      <c r="R3">
        <f>VLOOKUP(A3,[17]AKZO!$A$1:$M$330,5,FALSE)</f>
        <v>1435.5</v>
      </c>
      <c r="S3">
        <f>VLOOKUP(A3,[18]BERGER!$A$1:$M$330,5,FALSE)</f>
        <v>213.05</v>
      </c>
      <c r="T3">
        <f>VLOOKUP(A3,[19]MONSANTO!$A$1:$M$330,5,FALSE)</f>
        <v>2245.65</v>
      </c>
      <c r="U3">
        <f>VLOOKUP(A3,[20]BAYER!$A$1:$M$330,5,FALSE)</f>
        <v>4251.55</v>
      </c>
      <c r="V3">
        <f>VLOOKUP(A3,[21]EXCELCROP!$A$1:$M$326,5,FALSE)</f>
        <v>1707.45</v>
      </c>
      <c r="W3">
        <f>VLOOKUP(A3,[22]SIEMENS!$A$1:$M$330,5,FALSE)</f>
        <v>1109.8</v>
      </c>
      <c r="X3">
        <f>VLOOKUP(A3,[23]ABB!$A$1:$M$330,5,FALSE)</f>
        <v>1045.05</v>
      </c>
      <c r="Y3">
        <f>VLOOKUP(A3,[24]LNT!$A$1:$M$330,5,FALSE)</f>
        <v>1368</v>
      </c>
      <c r="Z3">
        <f>VLOOKUP(A3,[25]GLAXO!$A$1:$M$330,5,FALSE)</f>
        <v>2740.05</v>
      </c>
      <c r="AA3">
        <f>VLOOKUP(A3,[26]PFIZER!$A$1:$M$330,5,FALSE)</f>
        <v>1813</v>
      </c>
      <c r="AB3">
        <f>VLOOKUP(A3,[27]ABBOTT!$A$1:$M$330,5,FALSE)</f>
        <v>4644.25</v>
      </c>
      <c r="AC3">
        <f>VLOOKUP(A3,[28]SANOFI!$A$1:$M$330,5,FALSE)</f>
        <v>4272</v>
      </c>
    </row>
    <row r="4" spans="1:29" x14ac:dyDescent="0.25">
      <c r="A4" s="4">
        <v>42739</v>
      </c>
      <c r="B4">
        <f>VLOOKUP(A4,[1]ITC!$A$1:$M$330,5,FALSE)</f>
        <v>244.7</v>
      </c>
      <c r="C4">
        <f>VLOOKUP(A4,[2]HUL!$A$1:$M$330,5,FALSE)</f>
        <v>821</v>
      </c>
      <c r="D4">
        <f>VLOOKUP(A4,[3]COLGATE!$A$1:$M$330,5,FALSE)</f>
        <v>895.3</v>
      </c>
      <c r="E4">
        <f>VLOOKUP(A4,[4]NESTLE!$A$1:$M$330,5,FALSE)</f>
        <v>5892.75</v>
      </c>
      <c r="F4">
        <f>VLOOKUP(A4,[5]BRITANNIA!$A$1:$M$330,5,FALSE)</f>
        <v>2851</v>
      </c>
      <c r="G4">
        <f>VLOOKUP(A4,[6]HDFC!$A$1:$M$330,5,FALSE)</f>
        <v>1186.0999999999999</v>
      </c>
      <c r="H4">
        <f>VLOOKUP(A4,[7]ICICI!$A$1:$M$330,5,FALSE)</f>
        <v>251.1</v>
      </c>
      <c r="I4">
        <f>VLOOKUP(A4,[8]AXIS!$A$1:$M$330,5,FALSE)</f>
        <v>453.5</v>
      </c>
      <c r="J4">
        <f>VLOOKUP(A4,[9]INFOSYS!$A$1:$M$330,5,FALSE)</f>
        <v>998.3</v>
      </c>
      <c r="K4">
        <f>VLOOKUP(A4,[10]TCS!$A$1:$M$330,5,FALSE)</f>
        <v>2378.5500000000002</v>
      </c>
      <c r="L4">
        <f>VLOOKUP(A4,[11]WIPRO!$A$1:$M$330,5,FALSE)</f>
        <v>475.75</v>
      </c>
      <c r="M4">
        <f>VLOOKUP(A4,[12]TVS!$A$1:$M$330,5,FALSE)</f>
        <v>189.5</v>
      </c>
      <c r="N4">
        <f>VLOOKUP(A4,[13]BAJAJ!$A$1:$M$330,5,FALSE)</f>
        <v>2688.55</v>
      </c>
      <c r="O4">
        <f>VLOOKUP(A4,[14]HERO!$A$1:$M$330,5,FALSE)</f>
        <v>3014.25</v>
      </c>
      <c r="P4">
        <f>VLOOKUP(A4,[15]ASIAN!$A$1:$M$330,5,FALSE)</f>
        <v>906.15</v>
      </c>
      <c r="Q4">
        <f>VLOOKUP(A4,[16]NEROLAC!$A$1:$M$330,5,FALSE)</f>
        <v>341.15</v>
      </c>
      <c r="R4">
        <f>VLOOKUP(A4,[17]AKZO!$A$1:$M$330,5,FALSE)</f>
        <v>1418.55</v>
      </c>
      <c r="S4">
        <f>VLOOKUP(A4,[18]BERGER!$A$1:$M$330,5,FALSE)</f>
        <v>214.5</v>
      </c>
      <c r="T4">
        <f>VLOOKUP(A4,[19]MONSANTO!$A$1:$M$330,5,FALSE)</f>
        <v>2254.4</v>
      </c>
      <c r="U4">
        <f>VLOOKUP(A4,[20]BAYER!$A$1:$M$330,5,FALSE)</f>
        <v>4230.95</v>
      </c>
      <c r="V4">
        <f>VLOOKUP(A4,[21]EXCELCROP!$A$1:$M$326,5,FALSE)</f>
        <v>1721.55</v>
      </c>
      <c r="W4">
        <f>VLOOKUP(A4,[22]SIEMENS!$A$1:$M$330,5,FALSE)</f>
        <v>1121.3499999999999</v>
      </c>
      <c r="X4">
        <f>VLOOKUP(A4,[23]ABB!$A$1:$M$330,5,FALSE)</f>
        <v>1037.3499999999999</v>
      </c>
      <c r="Y4">
        <f>VLOOKUP(A4,[24]LNT!$A$1:$M$330,5,FALSE)</f>
        <v>1376</v>
      </c>
      <c r="Z4">
        <f>VLOOKUP(A4,[25]GLAXO!$A$1:$M$330,5,FALSE)</f>
        <v>2746.85</v>
      </c>
      <c r="AA4">
        <f>VLOOKUP(A4,[26]PFIZER!$A$1:$M$330,5,FALSE)</f>
        <v>1803.9</v>
      </c>
      <c r="AB4">
        <f>VLOOKUP(A4,[27]ABBOTT!$A$1:$M$330,5,FALSE)</f>
        <v>4609.8500000000004</v>
      </c>
      <c r="AC4">
        <f>VLOOKUP(A4,[28]SANOFI!$A$1:$M$330,5,FALSE)</f>
        <v>4289.95</v>
      </c>
    </row>
    <row r="5" spans="1:29" x14ac:dyDescent="0.25">
      <c r="A5" s="4">
        <v>42740</v>
      </c>
      <c r="B5">
        <f>VLOOKUP(A5,[1]ITC!$A$1:$M$330,5,FALSE)</f>
        <v>246.5</v>
      </c>
      <c r="C5">
        <f>VLOOKUP(A5,[2]HUL!$A$1:$M$330,5,FALSE)</f>
        <v>832.25</v>
      </c>
      <c r="D5">
        <f>VLOOKUP(A5,[3]COLGATE!$A$1:$M$330,5,FALSE)</f>
        <v>897.1</v>
      </c>
      <c r="E5">
        <f>VLOOKUP(A5,[4]NESTLE!$A$1:$M$330,5,FALSE)</f>
        <v>5908.85</v>
      </c>
      <c r="F5">
        <f>VLOOKUP(A5,[5]BRITANNIA!$A$1:$M$330,5,FALSE)</f>
        <v>2867.2</v>
      </c>
      <c r="G5">
        <f>VLOOKUP(A5,[6]HDFC!$A$1:$M$330,5,FALSE)</f>
        <v>1183.45</v>
      </c>
      <c r="H5">
        <f>VLOOKUP(A5,[7]ICICI!$A$1:$M$330,5,FALSE)</f>
        <v>257.14999999999998</v>
      </c>
      <c r="I5">
        <f>VLOOKUP(A5,[8]AXIS!$A$1:$M$330,5,FALSE)</f>
        <v>457.9</v>
      </c>
      <c r="J5">
        <f>VLOOKUP(A5,[9]INFOSYS!$A$1:$M$330,5,FALSE)</f>
        <v>996.4</v>
      </c>
      <c r="K5">
        <f>VLOOKUP(A5,[10]TCS!$A$1:$M$330,5,FALSE)</f>
        <v>2334.5500000000002</v>
      </c>
      <c r="L5">
        <f>VLOOKUP(A5,[11]WIPRO!$A$1:$M$330,5,FALSE)</f>
        <v>480.35</v>
      </c>
      <c r="M5">
        <f>VLOOKUP(A5,[12]TVS!$A$1:$M$330,5,FALSE)</f>
        <v>198.95</v>
      </c>
      <c r="N5">
        <f>VLOOKUP(A5,[13]BAJAJ!$A$1:$M$330,5,FALSE)</f>
        <v>2720.95</v>
      </c>
      <c r="O5">
        <f>VLOOKUP(A5,[14]HERO!$A$1:$M$330,5,FALSE)</f>
        <v>3072.3</v>
      </c>
      <c r="P5">
        <f>VLOOKUP(A5,[15]ASIAN!$A$1:$M$330,5,FALSE)</f>
        <v>916.45</v>
      </c>
      <c r="Q5">
        <f>VLOOKUP(A5,[16]NEROLAC!$A$1:$M$330,5,FALSE)</f>
        <v>335.5</v>
      </c>
      <c r="R5">
        <f>VLOOKUP(A5,[17]AKZO!$A$1:$M$330,5,FALSE)</f>
        <v>1414.95</v>
      </c>
      <c r="S5">
        <f>VLOOKUP(A5,[18]BERGER!$A$1:$M$330,5,FALSE)</f>
        <v>213.85</v>
      </c>
      <c r="T5">
        <f>VLOOKUP(A5,[19]MONSANTO!$A$1:$M$330,5,FALSE)</f>
        <v>2270.9499999999998</v>
      </c>
      <c r="U5">
        <f>VLOOKUP(A5,[20]BAYER!$A$1:$M$330,5,FALSE)</f>
        <v>4217.6499999999996</v>
      </c>
      <c r="V5">
        <f>VLOOKUP(A5,[21]EXCELCROP!$A$1:$M$326,5,FALSE)</f>
        <v>1741</v>
      </c>
      <c r="W5">
        <f>VLOOKUP(A5,[22]SIEMENS!$A$1:$M$330,5,FALSE)</f>
        <v>1141.1500000000001</v>
      </c>
      <c r="X5">
        <f>VLOOKUP(A5,[23]ABB!$A$1:$M$330,5,FALSE)</f>
        <v>1031.45</v>
      </c>
      <c r="Y5">
        <f>VLOOKUP(A5,[24]LNT!$A$1:$M$330,5,FALSE)</f>
        <v>1393.95</v>
      </c>
      <c r="Z5">
        <f>VLOOKUP(A5,[25]GLAXO!$A$1:$M$330,5,FALSE)</f>
        <v>2728.4</v>
      </c>
      <c r="AA5">
        <f>VLOOKUP(A5,[26]PFIZER!$A$1:$M$330,5,FALSE)</f>
        <v>1794.15</v>
      </c>
      <c r="AB5">
        <f>VLOOKUP(A5,[27]ABBOTT!$A$1:$M$330,5,FALSE)</f>
        <v>4600</v>
      </c>
      <c r="AC5">
        <f>VLOOKUP(A5,[28]SANOFI!$A$1:$M$330,5,FALSE)</f>
        <v>4235.45</v>
      </c>
    </row>
    <row r="6" spans="1:29" x14ac:dyDescent="0.25">
      <c r="A6" s="4">
        <v>42741</v>
      </c>
      <c r="B6">
        <f>VLOOKUP(A6,[1]ITC!$A$1:$M$330,5,FALSE)</f>
        <v>242.65</v>
      </c>
      <c r="C6">
        <f>VLOOKUP(A6,[2]HUL!$A$1:$M$330,5,FALSE)</f>
        <v>832.7</v>
      </c>
      <c r="D6">
        <f>VLOOKUP(A6,[3]COLGATE!$A$1:$M$330,5,FALSE)</f>
        <v>899.65</v>
      </c>
      <c r="E6">
        <f>VLOOKUP(A6,[4]NESTLE!$A$1:$M$330,5,FALSE)</f>
        <v>5905.15</v>
      </c>
      <c r="F6">
        <f>VLOOKUP(A6,[5]BRITANNIA!$A$1:$M$330,5,FALSE)</f>
        <v>2888.55</v>
      </c>
      <c r="G6">
        <f>VLOOKUP(A6,[6]HDFC!$A$1:$M$330,5,FALSE)</f>
        <v>1193.2</v>
      </c>
      <c r="H6">
        <f>VLOOKUP(A6,[7]ICICI!$A$1:$M$330,5,FALSE)</f>
        <v>258.14999999999998</v>
      </c>
      <c r="I6">
        <f>VLOOKUP(A6,[8]AXIS!$A$1:$M$330,5,FALSE)</f>
        <v>454.9</v>
      </c>
      <c r="J6">
        <f>VLOOKUP(A6,[9]INFOSYS!$A$1:$M$330,5,FALSE)</f>
        <v>971.45</v>
      </c>
      <c r="K6">
        <f>VLOOKUP(A6,[10]TCS!$A$1:$M$330,5,FALSE)</f>
        <v>2283.6</v>
      </c>
      <c r="L6">
        <f>VLOOKUP(A6,[11]WIPRO!$A$1:$M$330,5,FALSE)</f>
        <v>469.9</v>
      </c>
      <c r="M6">
        <f>VLOOKUP(A6,[12]TVS!$A$1:$M$330,5,FALSE)</f>
        <v>200.9</v>
      </c>
      <c r="N6">
        <f>VLOOKUP(A6,[13]BAJAJ!$A$1:$M$330,5,FALSE)</f>
        <v>2708.4</v>
      </c>
      <c r="O6">
        <f>VLOOKUP(A6,[14]HERO!$A$1:$M$330,5,FALSE)</f>
        <v>3068.6</v>
      </c>
      <c r="P6">
        <f>VLOOKUP(A6,[15]ASIAN!$A$1:$M$330,5,FALSE)</f>
        <v>927.7</v>
      </c>
      <c r="Q6">
        <f>VLOOKUP(A6,[16]NEROLAC!$A$1:$M$330,5,FALSE)</f>
        <v>337.6</v>
      </c>
      <c r="R6">
        <f>VLOOKUP(A6,[17]AKZO!$A$1:$M$330,5,FALSE)</f>
        <v>1412.9</v>
      </c>
      <c r="S6">
        <f>VLOOKUP(A6,[18]BERGER!$A$1:$M$330,5,FALSE)</f>
        <v>219.5</v>
      </c>
      <c r="T6">
        <f>VLOOKUP(A6,[19]MONSANTO!$A$1:$M$330,5,FALSE)</f>
        <v>2264.1999999999998</v>
      </c>
      <c r="U6">
        <f>VLOOKUP(A6,[20]BAYER!$A$1:$M$330,5,FALSE)</f>
        <v>4127.1000000000004</v>
      </c>
      <c r="V6">
        <f>VLOOKUP(A6,[21]EXCELCROP!$A$1:$M$326,5,FALSE)</f>
        <v>1750.65</v>
      </c>
      <c r="W6">
        <f>VLOOKUP(A6,[22]SIEMENS!$A$1:$M$330,5,FALSE)</f>
        <v>1164.2</v>
      </c>
      <c r="X6">
        <f>VLOOKUP(A6,[23]ABB!$A$1:$M$330,5,FALSE)</f>
        <v>1043.9000000000001</v>
      </c>
      <c r="Y6">
        <f>VLOOKUP(A6,[24]LNT!$A$1:$M$330,5,FALSE)</f>
        <v>1391.15</v>
      </c>
      <c r="Z6">
        <f>VLOOKUP(A6,[25]GLAXO!$A$1:$M$330,5,FALSE)</f>
        <v>2715.45</v>
      </c>
      <c r="AA6">
        <f>VLOOKUP(A6,[26]PFIZER!$A$1:$M$330,5,FALSE)</f>
        <v>1800.45</v>
      </c>
      <c r="AB6">
        <f>VLOOKUP(A6,[27]ABBOTT!$A$1:$M$330,5,FALSE)</f>
        <v>4599.1499999999996</v>
      </c>
      <c r="AC6">
        <f>VLOOKUP(A6,[28]SANOFI!$A$1:$M$330,5,FALSE)</f>
        <v>4224.95</v>
      </c>
    </row>
    <row r="7" spans="1:29" x14ac:dyDescent="0.25">
      <c r="A7" s="4">
        <v>42744</v>
      </c>
      <c r="B7">
        <f>VLOOKUP(A7,[1]ITC!$A$1:$M$330,5,FALSE)</f>
        <v>245.8</v>
      </c>
      <c r="C7">
        <f>VLOOKUP(A7,[2]HUL!$A$1:$M$330,5,FALSE)</f>
        <v>830.85</v>
      </c>
      <c r="D7">
        <f>VLOOKUP(A7,[3]COLGATE!$A$1:$M$330,5,FALSE)</f>
        <v>893.7</v>
      </c>
      <c r="E7">
        <f>VLOOKUP(A7,[4]NESTLE!$A$1:$M$330,5,FALSE)</f>
        <v>5888.05</v>
      </c>
      <c r="F7">
        <f>VLOOKUP(A7,[5]BRITANNIA!$A$1:$M$330,5,FALSE)</f>
        <v>2891.2</v>
      </c>
      <c r="G7">
        <f>VLOOKUP(A7,[6]HDFC!$A$1:$M$330,5,FALSE)</f>
        <v>1194.9000000000001</v>
      </c>
      <c r="H7">
        <f>VLOOKUP(A7,[7]ICICI!$A$1:$M$330,5,FALSE)</f>
        <v>258</v>
      </c>
      <c r="I7">
        <f>VLOOKUP(A7,[8]AXIS!$A$1:$M$330,5,FALSE)</f>
        <v>452.65</v>
      </c>
      <c r="J7">
        <f>VLOOKUP(A7,[9]INFOSYS!$A$1:$M$330,5,FALSE)</f>
        <v>970.55</v>
      </c>
      <c r="K7">
        <f>VLOOKUP(A7,[10]TCS!$A$1:$M$330,5,FALSE)</f>
        <v>2303.75</v>
      </c>
      <c r="L7">
        <f>VLOOKUP(A7,[11]WIPRO!$A$1:$M$330,5,FALSE)</f>
        <v>472.65</v>
      </c>
      <c r="M7">
        <f>VLOOKUP(A7,[12]TVS!$A$1:$M$330,5,FALSE)</f>
        <v>201</v>
      </c>
      <c r="N7">
        <f>VLOOKUP(A7,[13]BAJAJ!$A$1:$M$330,5,FALSE)</f>
        <v>2721.05</v>
      </c>
      <c r="O7">
        <f>VLOOKUP(A7,[14]HERO!$A$1:$M$330,5,FALSE)</f>
        <v>3035.9</v>
      </c>
      <c r="P7">
        <f>VLOOKUP(A7,[15]ASIAN!$A$1:$M$330,5,FALSE)</f>
        <v>910.3</v>
      </c>
      <c r="Q7">
        <f>VLOOKUP(A7,[16]NEROLAC!$A$1:$M$330,5,FALSE)</f>
        <v>337.4</v>
      </c>
      <c r="R7">
        <f>VLOOKUP(A7,[17]AKZO!$A$1:$M$330,5,FALSE)</f>
        <v>1408.6</v>
      </c>
      <c r="S7">
        <f>VLOOKUP(A7,[18]BERGER!$A$1:$M$330,5,FALSE)</f>
        <v>225.3</v>
      </c>
      <c r="T7">
        <f>VLOOKUP(A7,[19]MONSANTO!$A$1:$M$330,5,FALSE)</f>
        <v>2261.5</v>
      </c>
      <c r="U7">
        <f>VLOOKUP(A7,[20]BAYER!$A$1:$M$330,5,FALSE)</f>
        <v>4071.6</v>
      </c>
      <c r="V7">
        <f>VLOOKUP(A7,[21]EXCELCROP!$A$1:$M$326,5,FALSE)</f>
        <v>1706.2</v>
      </c>
      <c r="W7">
        <f>VLOOKUP(A7,[22]SIEMENS!$A$1:$M$330,5,FALSE)</f>
        <v>1151.05</v>
      </c>
      <c r="X7">
        <f>VLOOKUP(A7,[23]ABB!$A$1:$M$330,5,FALSE)</f>
        <v>1041.95</v>
      </c>
      <c r="Y7">
        <f>VLOOKUP(A7,[24]LNT!$A$1:$M$330,5,FALSE)</f>
        <v>1380.65</v>
      </c>
      <c r="Z7">
        <f>VLOOKUP(A7,[25]GLAXO!$A$1:$M$330,5,FALSE)</f>
        <v>2709.1</v>
      </c>
      <c r="AA7">
        <f>VLOOKUP(A7,[26]PFIZER!$A$1:$M$330,5,FALSE)</f>
        <v>1793.4</v>
      </c>
      <c r="AB7">
        <f>VLOOKUP(A7,[27]ABBOTT!$A$1:$M$330,5,FALSE)</f>
        <v>4600</v>
      </c>
      <c r="AC7">
        <f>VLOOKUP(A7,[28]SANOFI!$A$1:$M$330,5,FALSE)</f>
        <v>4210</v>
      </c>
    </row>
    <row r="8" spans="1:29" x14ac:dyDescent="0.25">
      <c r="A8" s="4">
        <v>42745</v>
      </c>
      <c r="B8">
        <f>VLOOKUP(A8,[1]ITC!$A$1:$M$330,5,FALSE)</f>
        <v>248.9</v>
      </c>
      <c r="C8">
        <f>VLOOKUP(A8,[2]HUL!$A$1:$M$330,5,FALSE)</f>
        <v>830.35</v>
      </c>
      <c r="D8">
        <f>VLOOKUP(A8,[3]COLGATE!$A$1:$M$330,5,FALSE)</f>
        <v>892.4</v>
      </c>
      <c r="E8">
        <f>VLOOKUP(A8,[4]NESTLE!$A$1:$M$330,5,FALSE)</f>
        <v>5874.5</v>
      </c>
      <c r="F8">
        <f>VLOOKUP(A8,[5]BRITANNIA!$A$1:$M$330,5,FALSE)</f>
        <v>2879.85</v>
      </c>
      <c r="G8">
        <f>VLOOKUP(A8,[6]HDFC!$A$1:$M$330,5,FALSE)</f>
        <v>1212.3499999999999</v>
      </c>
      <c r="H8">
        <f>VLOOKUP(A8,[7]ICICI!$A$1:$M$330,5,FALSE)</f>
        <v>260.3</v>
      </c>
      <c r="I8">
        <f>VLOOKUP(A8,[8]AXIS!$A$1:$M$330,5,FALSE)</f>
        <v>447.35</v>
      </c>
      <c r="J8">
        <f>VLOOKUP(A8,[9]INFOSYS!$A$1:$M$330,5,FALSE)</f>
        <v>970.6</v>
      </c>
      <c r="K8">
        <f>VLOOKUP(A8,[10]TCS!$A$1:$M$330,5,FALSE)</f>
        <v>2315.4499999999998</v>
      </c>
      <c r="L8">
        <f>VLOOKUP(A8,[11]WIPRO!$A$1:$M$330,5,FALSE)</f>
        <v>476.5</v>
      </c>
      <c r="M8">
        <f>VLOOKUP(A8,[12]TVS!$A$1:$M$330,5,FALSE)</f>
        <v>201.65</v>
      </c>
      <c r="N8">
        <f>VLOOKUP(A8,[13]BAJAJ!$A$1:$M$330,5,FALSE)</f>
        <v>2740.8</v>
      </c>
      <c r="O8">
        <f>VLOOKUP(A8,[14]HERO!$A$1:$M$330,5,FALSE)</f>
        <v>3062.95</v>
      </c>
      <c r="P8">
        <f>VLOOKUP(A8,[15]ASIAN!$A$1:$M$330,5,FALSE)</f>
        <v>924.35</v>
      </c>
      <c r="Q8">
        <f>VLOOKUP(A8,[16]NEROLAC!$A$1:$M$330,5,FALSE)</f>
        <v>339.25</v>
      </c>
      <c r="R8">
        <f>VLOOKUP(A8,[17]AKZO!$A$1:$M$330,5,FALSE)</f>
        <v>1394.1</v>
      </c>
      <c r="S8">
        <f>VLOOKUP(A8,[18]BERGER!$A$1:$M$330,5,FALSE)</f>
        <v>219.85</v>
      </c>
      <c r="T8">
        <f>VLOOKUP(A8,[19]MONSANTO!$A$1:$M$330,5,FALSE)</f>
        <v>2259</v>
      </c>
      <c r="U8">
        <f>VLOOKUP(A8,[20]BAYER!$A$1:$M$330,5,FALSE)</f>
        <v>4106.05</v>
      </c>
      <c r="V8">
        <f>VLOOKUP(A8,[21]EXCELCROP!$A$1:$M$326,5,FALSE)</f>
        <v>1754.3</v>
      </c>
      <c r="W8">
        <f>VLOOKUP(A8,[22]SIEMENS!$A$1:$M$330,5,FALSE)</f>
        <v>1170.4000000000001</v>
      </c>
      <c r="X8">
        <f>VLOOKUP(A8,[23]ABB!$A$1:$M$330,5,FALSE)</f>
        <v>1176</v>
      </c>
      <c r="Y8">
        <f>VLOOKUP(A8,[24]LNT!$A$1:$M$330,5,FALSE)</f>
        <v>1386.35</v>
      </c>
      <c r="Z8">
        <f>VLOOKUP(A8,[25]GLAXO!$A$1:$M$330,5,FALSE)</f>
        <v>2731.4</v>
      </c>
      <c r="AA8">
        <f>VLOOKUP(A8,[26]PFIZER!$A$1:$M$330,5,FALSE)</f>
        <v>1794.85</v>
      </c>
      <c r="AB8">
        <f>VLOOKUP(A8,[27]ABBOTT!$A$1:$M$330,5,FALSE)</f>
        <v>4519.55</v>
      </c>
      <c r="AC8">
        <f>VLOOKUP(A8,[28]SANOFI!$A$1:$M$330,5,FALSE)</f>
        <v>4224.75</v>
      </c>
    </row>
    <row r="9" spans="1:29" x14ac:dyDescent="0.25">
      <c r="A9" s="4">
        <v>42746</v>
      </c>
      <c r="B9">
        <f>VLOOKUP(A9,[1]ITC!$A$1:$M$330,5,FALSE)</f>
        <v>247.5</v>
      </c>
      <c r="C9">
        <f>VLOOKUP(A9,[2]HUL!$A$1:$M$330,5,FALSE)</f>
        <v>840.55</v>
      </c>
      <c r="D9">
        <f>VLOOKUP(A9,[3]COLGATE!$A$1:$M$330,5,FALSE)</f>
        <v>894.55</v>
      </c>
      <c r="E9">
        <f>VLOOKUP(A9,[4]NESTLE!$A$1:$M$330,5,FALSE)</f>
        <v>5903.3</v>
      </c>
      <c r="F9">
        <f>VLOOKUP(A9,[5]BRITANNIA!$A$1:$M$330,5,FALSE)</f>
        <v>2971</v>
      </c>
      <c r="G9">
        <f>VLOOKUP(A9,[6]HDFC!$A$1:$M$330,5,FALSE)</f>
        <v>1232.5999999999999</v>
      </c>
      <c r="H9">
        <f>VLOOKUP(A9,[7]ICICI!$A$1:$M$330,5,FALSE)</f>
        <v>264.95</v>
      </c>
      <c r="I9">
        <f>VLOOKUP(A9,[8]AXIS!$A$1:$M$330,5,FALSE)</f>
        <v>453.55</v>
      </c>
      <c r="J9">
        <f>VLOOKUP(A9,[9]INFOSYS!$A$1:$M$330,5,FALSE)</f>
        <v>969</v>
      </c>
      <c r="K9">
        <f>VLOOKUP(A9,[10]TCS!$A$1:$M$330,5,FALSE)</f>
        <v>2323.0500000000002</v>
      </c>
      <c r="L9">
        <f>VLOOKUP(A9,[11]WIPRO!$A$1:$M$330,5,FALSE)</f>
        <v>476.1</v>
      </c>
      <c r="M9">
        <f>VLOOKUP(A9,[12]TVS!$A$1:$M$330,5,FALSE)</f>
        <v>198</v>
      </c>
      <c r="N9">
        <f>VLOOKUP(A9,[13]BAJAJ!$A$1:$M$330,5,FALSE)</f>
        <v>2717.55</v>
      </c>
      <c r="O9">
        <f>VLOOKUP(A9,[14]HERO!$A$1:$M$330,5,FALSE)</f>
        <v>3087</v>
      </c>
      <c r="P9">
        <f>VLOOKUP(A9,[15]ASIAN!$A$1:$M$330,5,FALSE)</f>
        <v>934.1</v>
      </c>
      <c r="Q9">
        <f>VLOOKUP(A9,[16]NEROLAC!$A$1:$M$330,5,FALSE)</f>
        <v>340.4</v>
      </c>
      <c r="R9">
        <f>VLOOKUP(A9,[17]AKZO!$A$1:$M$330,5,FALSE)</f>
        <v>1389.45</v>
      </c>
      <c r="S9">
        <f>VLOOKUP(A9,[18]BERGER!$A$1:$M$330,5,FALSE)</f>
        <v>218.55</v>
      </c>
      <c r="T9">
        <f>VLOOKUP(A9,[19]MONSANTO!$A$1:$M$330,5,FALSE)</f>
        <v>2265.8000000000002</v>
      </c>
      <c r="U9">
        <f>VLOOKUP(A9,[20]BAYER!$A$1:$M$330,5,FALSE)</f>
        <v>4109.95</v>
      </c>
      <c r="V9">
        <f>VLOOKUP(A9,[21]EXCELCROP!$A$1:$M$326,5,FALSE)</f>
        <v>1759</v>
      </c>
      <c r="W9">
        <f>VLOOKUP(A9,[22]SIEMENS!$A$1:$M$330,5,FALSE)</f>
        <v>1177.5</v>
      </c>
      <c r="X9">
        <f>VLOOKUP(A9,[23]ABB!$A$1:$M$330,5,FALSE)</f>
        <v>1132.1500000000001</v>
      </c>
      <c r="Y9">
        <f>VLOOKUP(A9,[24]LNT!$A$1:$M$330,5,FALSE)</f>
        <v>1412.8</v>
      </c>
      <c r="Z9">
        <f>VLOOKUP(A9,[25]GLAXO!$A$1:$M$330,5,FALSE)</f>
        <v>2722.35</v>
      </c>
      <c r="AA9">
        <f>VLOOKUP(A9,[26]PFIZER!$A$1:$M$330,5,FALSE)</f>
        <v>1795.7</v>
      </c>
      <c r="AB9">
        <f>VLOOKUP(A9,[27]ABBOTT!$A$1:$M$330,5,FALSE)</f>
        <v>4540.3</v>
      </c>
      <c r="AC9">
        <f>VLOOKUP(A9,[28]SANOFI!$A$1:$M$330,5,FALSE)</f>
        <v>4183</v>
      </c>
    </row>
    <row r="10" spans="1:29" x14ac:dyDescent="0.25">
      <c r="A10" s="4">
        <v>42747</v>
      </c>
      <c r="B10">
        <f>VLOOKUP(A10,[1]ITC!$A$1:$M$330,5,FALSE)</f>
        <v>244.3</v>
      </c>
      <c r="C10">
        <f>VLOOKUP(A10,[2]HUL!$A$1:$M$330,5,FALSE)</f>
        <v>825.75</v>
      </c>
      <c r="D10">
        <f>VLOOKUP(A10,[3]COLGATE!$A$1:$M$330,5,FALSE)</f>
        <v>890.35</v>
      </c>
      <c r="E10">
        <f>VLOOKUP(A10,[4]NESTLE!$A$1:$M$330,5,FALSE)</f>
        <v>5845.75</v>
      </c>
      <c r="F10">
        <f>VLOOKUP(A10,[5]BRITANNIA!$A$1:$M$330,5,FALSE)</f>
        <v>2946.9</v>
      </c>
      <c r="G10">
        <f>VLOOKUP(A10,[6]HDFC!$A$1:$M$330,5,FALSE)</f>
        <v>1234.5</v>
      </c>
      <c r="H10">
        <f>VLOOKUP(A10,[7]ICICI!$A$1:$M$330,5,FALSE)</f>
        <v>268.39999999999998</v>
      </c>
      <c r="I10">
        <f>VLOOKUP(A10,[8]AXIS!$A$1:$M$330,5,FALSE)</f>
        <v>455.2</v>
      </c>
      <c r="J10">
        <f>VLOOKUP(A10,[9]INFOSYS!$A$1:$M$330,5,FALSE)</f>
        <v>1000.05</v>
      </c>
      <c r="K10">
        <f>VLOOKUP(A10,[10]TCS!$A$1:$M$330,5,FALSE)</f>
        <v>2343.3000000000002</v>
      </c>
      <c r="L10">
        <f>VLOOKUP(A10,[11]WIPRO!$A$1:$M$330,5,FALSE)</f>
        <v>483.35</v>
      </c>
      <c r="M10">
        <f>VLOOKUP(A10,[12]TVS!$A$1:$M$330,5,FALSE)</f>
        <v>195.8</v>
      </c>
      <c r="N10">
        <f>VLOOKUP(A10,[13]BAJAJ!$A$1:$M$330,5,FALSE)</f>
        <v>2731.5</v>
      </c>
      <c r="O10">
        <f>VLOOKUP(A10,[14]HERO!$A$1:$M$330,5,FALSE)</f>
        <v>3079.65</v>
      </c>
      <c r="P10">
        <f>VLOOKUP(A10,[15]ASIAN!$A$1:$M$330,5,FALSE)</f>
        <v>932.75</v>
      </c>
      <c r="Q10">
        <f>VLOOKUP(A10,[16]NEROLAC!$A$1:$M$330,5,FALSE)</f>
        <v>335.45</v>
      </c>
      <c r="R10">
        <f>VLOOKUP(A10,[17]AKZO!$A$1:$M$330,5,FALSE)</f>
        <v>1359</v>
      </c>
      <c r="S10">
        <f>VLOOKUP(A10,[18]BERGER!$A$1:$M$330,5,FALSE)</f>
        <v>215.05</v>
      </c>
      <c r="T10">
        <f>VLOOKUP(A10,[19]MONSANTO!$A$1:$M$330,5,FALSE)</f>
        <v>2251.5500000000002</v>
      </c>
      <c r="U10">
        <f>VLOOKUP(A10,[20]BAYER!$A$1:$M$330,5,FALSE)</f>
        <v>4103.05</v>
      </c>
      <c r="V10">
        <f>VLOOKUP(A10,[21]EXCELCROP!$A$1:$M$326,5,FALSE)</f>
        <v>1758.6</v>
      </c>
      <c r="W10">
        <f>VLOOKUP(A10,[22]SIEMENS!$A$1:$M$330,5,FALSE)</f>
        <v>1179.0999999999999</v>
      </c>
      <c r="X10">
        <f>VLOOKUP(A10,[23]ABB!$A$1:$M$330,5,FALSE)</f>
        <v>1122.0999999999999</v>
      </c>
      <c r="Y10">
        <f>VLOOKUP(A10,[24]LNT!$A$1:$M$330,5,FALSE)</f>
        <v>1449.1</v>
      </c>
      <c r="Z10">
        <f>VLOOKUP(A10,[25]GLAXO!$A$1:$M$330,5,FALSE)</f>
        <v>2716.15</v>
      </c>
      <c r="AA10">
        <f>VLOOKUP(A10,[26]PFIZER!$A$1:$M$330,5,FALSE)</f>
        <v>1791.45</v>
      </c>
      <c r="AB10">
        <f>VLOOKUP(A10,[27]ABBOTT!$A$1:$M$330,5,FALSE)</f>
        <v>4498.45</v>
      </c>
      <c r="AC10">
        <f>VLOOKUP(A10,[28]SANOFI!$A$1:$M$330,5,FALSE)</f>
        <v>4224.05</v>
      </c>
    </row>
    <row r="11" spans="1:29" x14ac:dyDescent="0.25">
      <c r="A11" s="4">
        <v>42748</v>
      </c>
      <c r="B11">
        <f>VLOOKUP(A11,[1]ITC!$A$1:$M$330,5,FALSE)</f>
        <v>249.5</v>
      </c>
      <c r="C11">
        <f>VLOOKUP(A11,[2]HUL!$A$1:$M$330,5,FALSE)</f>
        <v>827.95</v>
      </c>
      <c r="D11">
        <f>VLOOKUP(A11,[3]COLGATE!$A$1:$M$330,5,FALSE)</f>
        <v>899.15</v>
      </c>
      <c r="E11">
        <f>VLOOKUP(A11,[4]NESTLE!$A$1:$M$330,5,FALSE)</f>
        <v>5907.4</v>
      </c>
      <c r="F11">
        <f>VLOOKUP(A11,[5]BRITANNIA!$A$1:$M$330,5,FALSE)</f>
        <v>2938.6</v>
      </c>
      <c r="G11">
        <f>VLOOKUP(A11,[6]HDFC!$A$1:$M$330,5,FALSE)</f>
        <v>1232.6500000000001</v>
      </c>
      <c r="H11">
        <f>VLOOKUP(A11,[7]ICICI!$A$1:$M$330,5,FALSE)</f>
        <v>267.55</v>
      </c>
      <c r="I11">
        <f>VLOOKUP(A11,[8]AXIS!$A$1:$M$330,5,FALSE)</f>
        <v>472.95</v>
      </c>
      <c r="J11">
        <f>VLOOKUP(A11,[9]INFOSYS!$A$1:$M$330,5,FALSE)</f>
        <v>975.15</v>
      </c>
      <c r="K11">
        <f>VLOOKUP(A11,[10]TCS!$A$1:$M$330,5,FALSE)</f>
        <v>2252</v>
      </c>
      <c r="L11">
        <f>VLOOKUP(A11,[11]WIPRO!$A$1:$M$330,5,FALSE)</f>
        <v>484.7</v>
      </c>
      <c r="M11">
        <f>VLOOKUP(A11,[12]TVS!$A$1:$M$330,5,FALSE)</f>
        <v>193.85</v>
      </c>
      <c r="N11">
        <f>VLOOKUP(A11,[13]BAJAJ!$A$1:$M$330,5,FALSE)</f>
        <v>2708.05</v>
      </c>
      <c r="O11">
        <f>VLOOKUP(A11,[14]HERO!$A$1:$M$330,5,FALSE)</f>
        <v>3044.65</v>
      </c>
      <c r="P11">
        <f>VLOOKUP(A11,[15]ASIAN!$A$1:$M$330,5,FALSE)</f>
        <v>932.85</v>
      </c>
      <c r="Q11">
        <f>VLOOKUP(A11,[16]NEROLAC!$A$1:$M$330,5,FALSE)</f>
        <v>337</v>
      </c>
      <c r="R11">
        <f>VLOOKUP(A11,[17]AKZO!$A$1:$M$330,5,FALSE)</f>
        <v>1363.85</v>
      </c>
      <c r="S11">
        <f>VLOOKUP(A11,[18]BERGER!$A$1:$M$330,5,FALSE)</f>
        <v>214</v>
      </c>
      <c r="T11">
        <f>VLOOKUP(A11,[19]MONSANTO!$A$1:$M$330,5,FALSE)</f>
        <v>2254.1</v>
      </c>
      <c r="U11">
        <f>VLOOKUP(A11,[20]BAYER!$A$1:$M$330,5,FALSE)</f>
        <v>4076.8</v>
      </c>
      <c r="V11">
        <f>VLOOKUP(A11,[21]EXCELCROP!$A$1:$M$326,5,FALSE)</f>
        <v>1741.6</v>
      </c>
      <c r="W11">
        <f>VLOOKUP(A11,[22]SIEMENS!$A$1:$M$330,5,FALSE)</f>
        <v>1176.5999999999999</v>
      </c>
      <c r="X11">
        <f>VLOOKUP(A11,[23]ABB!$A$1:$M$330,5,FALSE)</f>
        <v>1130.8499999999999</v>
      </c>
      <c r="Y11">
        <f>VLOOKUP(A11,[24]LNT!$A$1:$M$330,5,FALSE)</f>
        <v>1438.4</v>
      </c>
      <c r="Z11">
        <f>VLOOKUP(A11,[25]GLAXO!$A$1:$M$330,5,FALSE)</f>
        <v>2707.2</v>
      </c>
      <c r="AA11">
        <f>VLOOKUP(A11,[26]PFIZER!$A$1:$M$330,5,FALSE)</f>
        <v>1789.25</v>
      </c>
      <c r="AB11">
        <f>VLOOKUP(A11,[27]ABBOTT!$A$1:$M$330,5,FALSE)</f>
        <v>4490.8500000000004</v>
      </c>
      <c r="AC11">
        <f>VLOOKUP(A11,[28]SANOFI!$A$1:$M$330,5,FALSE)</f>
        <v>4216.5</v>
      </c>
    </row>
    <row r="12" spans="1:29" x14ac:dyDescent="0.25">
      <c r="A12" s="4">
        <v>42751</v>
      </c>
      <c r="B12">
        <f>VLOOKUP(A12,[1]ITC!$A$1:$M$330,5,FALSE)</f>
        <v>248.8</v>
      </c>
      <c r="C12">
        <f>VLOOKUP(A12,[2]HUL!$A$1:$M$330,5,FALSE)</f>
        <v>827.05</v>
      </c>
      <c r="D12">
        <f>VLOOKUP(A12,[3]COLGATE!$A$1:$M$330,5,FALSE)</f>
        <v>912.6</v>
      </c>
      <c r="E12">
        <f>VLOOKUP(A12,[4]NESTLE!$A$1:$M$330,5,FALSE)</f>
        <v>5897.9</v>
      </c>
      <c r="F12">
        <f>VLOOKUP(A12,[5]BRITANNIA!$A$1:$M$330,5,FALSE)</f>
        <v>2957.8</v>
      </c>
      <c r="G12">
        <f>VLOOKUP(A12,[6]HDFC!$A$1:$M$330,5,FALSE)</f>
        <v>1247.5999999999999</v>
      </c>
      <c r="H12">
        <f>VLOOKUP(A12,[7]ICICI!$A$1:$M$330,5,FALSE)</f>
        <v>269.2</v>
      </c>
      <c r="I12">
        <f>VLOOKUP(A12,[8]AXIS!$A$1:$M$330,5,FALSE)</f>
        <v>476.9</v>
      </c>
      <c r="J12">
        <f>VLOOKUP(A12,[9]INFOSYS!$A$1:$M$330,5,FALSE)</f>
        <v>955.7</v>
      </c>
      <c r="K12">
        <f>VLOOKUP(A12,[10]TCS!$A$1:$M$330,5,FALSE)</f>
        <v>2258.5500000000002</v>
      </c>
      <c r="L12">
        <f>VLOOKUP(A12,[11]WIPRO!$A$1:$M$330,5,FALSE)</f>
        <v>483.2</v>
      </c>
      <c r="M12">
        <f>VLOOKUP(A12,[12]TVS!$A$1:$M$330,5,FALSE)</f>
        <v>191.05</v>
      </c>
      <c r="N12">
        <f>VLOOKUP(A12,[13]BAJAJ!$A$1:$M$330,5,FALSE)</f>
        <v>2722</v>
      </c>
      <c r="O12">
        <f>VLOOKUP(A12,[14]HERO!$A$1:$M$330,5,FALSE)</f>
        <v>3091.4</v>
      </c>
      <c r="P12">
        <f>VLOOKUP(A12,[15]ASIAN!$A$1:$M$330,5,FALSE)</f>
        <v>934.75</v>
      </c>
      <c r="Q12">
        <f>VLOOKUP(A12,[16]NEROLAC!$A$1:$M$330,5,FALSE)</f>
        <v>332.1</v>
      </c>
      <c r="R12">
        <f>VLOOKUP(A12,[17]AKZO!$A$1:$M$330,5,FALSE)</f>
        <v>1330.2</v>
      </c>
      <c r="S12">
        <f>VLOOKUP(A12,[18]BERGER!$A$1:$M$330,5,FALSE)</f>
        <v>213.25</v>
      </c>
      <c r="T12">
        <f>VLOOKUP(A12,[19]MONSANTO!$A$1:$M$330,5,FALSE)</f>
        <v>2251.9</v>
      </c>
      <c r="U12">
        <f>VLOOKUP(A12,[20]BAYER!$A$1:$M$330,5,FALSE)</f>
        <v>4129.5</v>
      </c>
      <c r="V12">
        <f>VLOOKUP(A12,[21]EXCELCROP!$A$1:$M$326,5,FALSE)</f>
        <v>1740</v>
      </c>
      <c r="W12">
        <f>VLOOKUP(A12,[22]SIEMENS!$A$1:$M$330,5,FALSE)</f>
        <v>1177.8499999999999</v>
      </c>
      <c r="X12">
        <f>VLOOKUP(A12,[23]ABB!$A$1:$M$330,5,FALSE)</f>
        <v>1124.45</v>
      </c>
      <c r="Y12">
        <f>VLOOKUP(A12,[24]LNT!$A$1:$M$330,5,FALSE)</f>
        <v>1442.6</v>
      </c>
      <c r="Z12">
        <f>VLOOKUP(A12,[25]GLAXO!$A$1:$M$330,5,FALSE)</f>
        <v>2727.3</v>
      </c>
      <c r="AA12">
        <f>VLOOKUP(A12,[26]PFIZER!$A$1:$M$330,5,FALSE)</f>
        <v>1790.3</v>
      </c>
      <c r="AB12">
        <f>VLOOKUP(A12,[27]ABBOTT!$A$1:$M$330,5,FALSE)</f>
        <v>4438.3999999999996</v>
      </c>
      <c r="AC12">
        <f>VLOOKUP(A12,[28]SANOFI!$A$1:$M$330,5,FALSE)</f>
        <v>4144.95</v>
      </c>
    </row>
    <row r="13" spans="1:29" x14ac:dyDescent="0.25">
      <c r="A13" s="4">
        <v>42752</v>
      </c>
      <c r="B13">
        <f>VLOOKUP(A13,[1]ITC!$A$1:$M$330,5,FALSE)</f>
        <v>251.85</v>
      </c>
      <c r="C13">
        <f>VLOOKUP(A13,[2]HUL!$A$1:$M$330,5,FALSE)</f>
        <v>840.55</v>
      </c>
      <c r="D13">
        <f>VLOOKUP(A13,[3]COLGATE!$A$1:$M$330,5,FALSE)</f>
        <v>908.55</v>
      </c>
      <c r="E13">
        <f>VLOOKUP(A13,[4]NESTLE!$A$1:$M$330,5,FALSE)</f>
        <v>5883.05</v>
      </c>
      <c r="F13">
        <f>VLOOKUP(A13,[5]BRITANNIA!$A$1:$M$330,5,FALSE)</f>
        <v>3011.25</v>
      </c>
      <c r="G13">
        <f>VLOOKUP(A13,[6]HDFC!$A$1:$M$330,5,FALSE)</f>
        <v>1238.45</v>
      </c>
      <c r="H13">
        <f>VLOOKUP(A13,[7]ICICI!$A$1:$M$330,5,FALSE)</f>
        <v>268.45</v>
      </c>
      <c r="I13">
        <f>VLOOKUP(A13,[8]AXIS!$A$1:$M$330,5,FALSE)</f>
        <v>486.35</v>
      </c>
      <c r="J13">
        <f>VLOOKUP(A13,[9]INFOSYS!$A$1:$M$330,5,FALSE)</f>
        <v>956.05</v>
      </c>
      <c r="K13">
        <f>VLOOKUP(A13,[10]TCS!$A$1:$M$330,5,FALSE)</f>
        <v>2277.65</v>
      </c>
      <c r="L13">
        <f>VLOOKUP(A13,[11]WIPRO!$A$1:$M$330,5,FALSE)</f>
        <v>480.65</v>
      </c>
      <c r="M13">
        <f>VLOOKUP(A13,[12]TVS!$A$1:$M$330,5,FALSE)</f>
        <v>200.6</v>
      </c>
      <c r="N13">
        <f>VLOOKUP(A13,[13]BAJAJ!$A$1:$M$330,5,FALSE)</f>
        <v>2729.9</v>
      </c>
      <c r="O13">
        <f>VLOOKUP(A13,[14]HERO!$A$1:$M$330,5,FALSE)</f>
        <v>3131.65</v>
      </c>
      <c r="P13">
        <f>VLOOKUP(A13,[15]ASIAN!$A$1:$M$330,5,FALSE)</f>
        <v>960.15</v>
      </c>
      <c r="Q13">
        <f>VLOOKUP(A13,[16]NEROLAC!$A$1:$M$330,5,FALSE)</f>
        <v>330.1</v>
      </c>
      <c r="R13">
        <f>VLOOKUP(A13,[17]AKZO!$A$1:$M$330,5,FALSE)</f>
        <v>1380.55</v>
      </c>
      <c r="S13">
        <f>VLOOKUP(A13,[18]BERGER!$A$1:$M$330,5,FALSE)</f>
        <v>215.05</v>
      </c>
      <c r="T13">
        <f>VLOOKUP(A13,[19]MONSANTO!$A$1:$M$330,5,FALSE)</f>
        <v>2254.85</v>
      </c>
      <c r="U13">
        <f>VLOOKUP(A13,[20]BAYER!$A$1:$M$330,5,FALSE)</f>
        <v>4080.5</v>
      </c>
      <c r="V13">
        <f>VLOOKUP(A13,[21]EXCELCROP!$A$1:$M$326,5,FALSE)</f>
        <v>1740</v>
      </c>
      <c r="W13">
        <f>VLOOKUP(A13,[22]SIEMENS!$A$1:$M$330,5,FALSE)</f>
        <v>1172.55</v>
      </c>
      <c r="X13">
        <f>VLOOKUP(A13,[23]ABB!$A$1:$M$330,5,FALSE)</f>
        <v>1103.0999999999999</v>
      </c>
      <c r="Y13">
        <f>VLOOKUP(A13,[24]LNT!$A$1:$M$330,5,FALSE)</f>
        <v>1446.35</v>
      </c>
      <c r="Z13">
        <f>VLOOKUP(A13,[25]GLAXO!$A$1:$M$330,5,FALSE)</f>
        <v>2716.35</v>
      </c>
      <c r="AA13">
        <f>VLOOKUP(A13,[26]PFIZER!$A$1:$M$330,5,FALSE)</f>
        <v>1796.45</v>
      </c>
      <c r="AB13">
        <f>VLOOKUP(A13,[27]ABBOTT!$A$1:$M$330,5,FALSE)</f>
        <v>4457.6499999999996</v>
      </c>
      <c r="AC13">
        <f>VLOOKUP(A13,[28]SANOFI!$A$1:$M$330,5,FALSE)</f>
        <v>4131.05</v>
      </c>
    </row>
    <row r="14" spans="1:29" x14ac:dyDescent="0.25">
      <c r="A14" s="4">
        <v>42753</v>
      </c>
      <c r="B14">
        <f>VLOOKUP(A14,[1]ITC!$A$1:$M$330,5,FALSE)</f>
        <v>250.9</v>
      </c>
      <c r="C14">
        <f>VLOOKUP(A14,[2]HUL!$A$1:$M$330,5,FALSE)</f>
        <v>864.6</v>
      </c>
      <c r="D14">
        <f>VLOOKUP(A14,[3]COLGATE!$A$1:$M$330,5,FALSE)</f>
        <v>915.05</v>
      </c>
      <c r="E14">
        <f>VLOOKUP(A14,[4]NESTLE!$A$1:$M$330,5,FALSE)</f>
        <v>5902.85</v>
      </c>
      <c r="F14">
        <f>VLOOKUP(A14,[5]BRITANNIA!$A$1:$M$330,5,FALSE)</f>
        <v>3089.05</v>
      </c>
      <c r="G14">
        <f>VLOOKUP(A14,[6]HDFC!$A$1:$M$330,5,FALSE)</f>
        <v>1243.95</v>
      </c>
      <c r="H14">
        <f>VLOOKUP(A14,[7]ICICI!$A$1:$M$330,5,FALSE)</f>
        <v>268.35000000000002</v>
      </c>
      <c r="I14">
        <f>VLOOKUP(A14,[8]AXIS!$A$1:$M$330,5,FALSE)</f>
        <v>488.35</v>
      </c>
      <c r="J14">
        <f>VLOOKUP(A14,[9]INFOSYS!$A$1:$M$330,5,FALSE)</f>
        <v>950.9</v>
      </c>
      <c r="K14">
        <f>VLOOKUP(A14,[10]TCS!$A$1:$M$330,5,FALSE)</f>
        <v>2295</v>
      </c>
      <c r="L14">
        <f>VLOOKUP(A14,[11]WIPRO!$A$1:$M$330,5,FALSE)</f>
        <v>481.75</v>
      </c>
      <c r="M14">
        <f>VLOOKUP(A14,[12]TVS!$A$1:$M$330,5,FALSE)</f>
        <v>196.95</v>
      </c>
      <c r="N14">
        <f>VLOOKUP(A14,[13]BAJAJ!$A$1:$M$330,5,FALSE)</f>
        <v>2704.3</v>
      </c>
      <c r="O14">
        <f>VLOOKUP(A14,[14]HERO!$A$1:$M$330,5,FALSE)</f>
        <v>3088.85</v>
      </c>
      <c r="P14">
        <f>VLOOKUP(A14,[15]ASIAN!$A$1:$M$330,5,FALSE)</f>
        <v>961.15</v>
      </c>
      <c r="Q14">
        <f>VLOOKUP(A14,[16]NEROLAC!$A$1:$M$330,5,FALSE)</f>
        <v>324.89999999999998</v>
      </c>
      <c r="R14">
        <f>VLOOKUP(A14,[17]AKZO!$A$1:$M$330,5,FALSE)</f>
        <v>1385.6</v>
      </c>
      <c r="S14">
        <f>VLOOKUP(A14,[18]BERGER!$A$1:$M$330,5,FALSE)</f>
        <v>214.95</v>
      </c>
      <c r="T14">
        <f>VLOOKUP(A14,[19]MONSANTO!$A$1:$M$330,5,FALSE)</f>
        <v>2246.3000000000002</v>
      </c>
      <c r="U14">
        <f>VLOOKUP(A14,[20]BAYER!$A$1:$M$330,5,FALSE)</f>
        <v>4074.7</v>
      </c>
      <c r="V14">
        <f>VLOOKUP(A14,[21]EXCELCROP!$A$1:$M$326,5,FALSE)</f>
        <v>1741</v>
      </c>
      <c r="W14">
        <f>VLOOKUP(A14,[22]SIEMENS!$A$1:$M$330,5,FALSE)</f>
        <v>1192.7</v>
      </c>
      <c r="X14">
        <f>VLOOKUP(A14,[23]ABB!$A$1:$M$330,5,FALSE)</f>
        <v>1146.8</v>
      </c>
      <c r="Y14">
        <f>VLOOKUP(A14,[24]LNT!$A$1:$M$330,5,FALSE)</f>
        <v>1450.75</v>
      </c>
      <c r="Z14">
        <f>VLOOKUP(A14,[25]GLAXO!$A$1:$M$330,5,FALSE)</f>
        <v>2744.75</v>
      </c>
      <c r="AA14">
        <f>VLOOKUP(A14,[26]PFIZER!$A$1:$M$330,5,FALSE)</f>
        <v>1804.9</v>
      </c>
      <c r="AB14">
        <f>VLOOKUP(A14,[27]ABBOTT!$A$1:$M$330,5,FALSE)</f>
        <v>4419.05</v>
      </c>
      <c r="AC14">
        <f>VLOOKUP(A14,[28]SANOFI!$A$1:$M$330,5,FALSE)</f>
        <v>4134.1000000000004</v>
      </c>
    </row>
    <row r="15" spans="1:29" x14ac:dyDescent="0.25">
      <c r="A15" s="4">
        <v>42754</v>
      </c>
      <c r="B15">
        <f>VLOOKUP(A15,[1]ITC!$A$1:$M$330,5,FALSE)</f>
        <v>253.95</v>
      </c>
      <c r="C15">
        <f>VLOOKUP(A15,[2]HUL!$A$1:$M$330,5,FALSE)</f>
        <v>860.25</v>
      </c>
      <c r="D15">
        <f>VLOOKUP(A15,[3]COLGATE!$A$1:$M$330,5,FALSE)</f>
        <v>907.55</v>
      </c>
      <c r="E15">
        <f>VLOOKUP(A15,[4]NESTLE!$A$1:$M$330,5,FALSE)</f>
        <v>5895.75</v>
      </c>
      <c r="F15">
        <f>VLOOKUP(A15,[5]BRITANNIA!$A$1:$M$330,5,FALSE)</f>
        <v>3108.1</v>
      </c>
      <c r="G15">
        <f>VLOOKUP(A15,[6]HDFC!$A$1:$M$330,5,FALSE)</f>
        <v>1234.8499999999999</v>
      </c>
      <c r="H15">
        <f>VLOOKUP(A15,[7]ICICI!$A$1:$M$330,5,FALSE)</f>
        <v>269.7</v>
      </c>
      <c r="I15">
        <f>VLOOKUP(A15,[8]AXIS!$A$1:$M$330,5,FALSE)</f>
        <v>483.7</v>
      </c>
      <c r="J15">
        <f>VLOOKUP(A15,[9]INFOSYS!$A$1:$M$330,5,FALSE)</f>
        <v>958.55</v>
      </c>
      <c r="K15">
        <f>VLOOKUP(A15,[10]TCS!$A$1:$M$330,5,FALSE)</f>
        <v>2290.3000000000002</v>
      </c>
      <c r="L15">
        <f>VLOOKUP(A15,[11]WIPRO!$A$1:$M$330,5,FALSE)</f>
        <v>477.9</v>
      </c>
      <c r="M15">
        <f>VLOOKUP(A15,[12]TVS!$A$1:$M$330,5,FALSE)</f>
        <v>196.8</v>
      </c>
      <c r="N15">
        <f>VLOOKUP(A15,[13]BAJAJ!$A$1:$M$330,5,FALSE)</f>
        <v>2695.95</v>
      </c>
      <c r="O15">
        <f>VLOOKUP(A15,[14]HERO!$A$1:$M$330,5,FALSE)</f>
        <v>3107.9</v>
      </c>
      <c r="P15">
        <f>VLOOKUP(A15,[15]ASIAN!$A$1:$M$330,5,FALSE)</f>
        <v>960.05</v>
      </c>
      <c r="Q15">
        <f>VLOOKUP(A15,[16]NEROLAC!$A$1:$M$330,5,FALSE)</f>
        <v>334.2</v>
      </c>
      <c r="R15">
        <f>VLOOKUP(A15,[17]AKZO!$A$1:$M$330,5,FALSE)</f>
        <v>1384.8</v>
      </c>
      <c r="S15">
        <f>VLOOKUP(A15,[18]BERGER!$A$1:$M$330,5,FALSE)</f>
        <v>213.35</v>
      </c>
      <c r="T15">
        <f>VLOOKUP(A15,[19]MONSANTO!$A$1:$M$330,5,FALSE)</f>
        <v>2252.9</v>
      </c>
      <c r="U15">
        <f>VLOOKUP(A15,[20]BAYER!$A$1:$M$330,5,FALSE)</f>
        <v>4090.05</v>
      </c>
      <c r="V15">
        <f>VLOOKUP(A15,[21]EXCELCROP!$A$1:$M$326,5,FALSE)</f>
        <v>1740.05</v>
      </c>
      <c r="W15">
        <f>VLOOKUP(A15,[22]SIEMENS!$A$1:$M$330,5,FALSE)</f>
        <v>1181.75</v>
      </c>
      <c r="X15">
        <f>VLOOKUP(A15,[23]ABB!$A$1:$M$330,5,FALSE)</f>
        <v>1153.4000000000001</v>
      </c>
      <c r="Y15">
        <f>VLOOKUP(A15,[24]LNT!$A$1:$M$330,5,FALSE)</f>
        <v>1445.5</v>
      </c>
      <c r="Z15">
        <f>VLOOKUP(A15,[25]GLAXO!$A$1:$M$330,5,FALSE)</f>
        <v>2750.25</v>
      </c>
      <c r="AA15">
        <f>VLOOKUP(A15,[26]PFIZER!$A$1:$M$330,5,FALSE)</f>
        <v>1792.55</v>
      </c>
      <c r="AB15">
        <f>VLOOKUP(A15,[27]ABBOTT!$A$1:$M$330,5,FALSE)</f>
        <v>4426.2</v>
      </c>
      <c r="AC15">
        <f>VLOOKUP(A15,[28]SANOFI!$A$1:$M$330,5,FALSE)</f>
        <v>4158.8999999999996</v>
      </c>
    </row>
    <row r="16" spans="1:29" x14ac:dyDescent="0.25">
      <c r="A16" s="4">
        <v>42755</v>
      </c>
      <c r="B16">
        <f>VLOOKUP(A16,[1]ITC!$A$1:$M$330,5,FALSE)</f>
        <v>255.45</v>
      </c>
      <c r="C16">
        <f>VLOOKUP(A16,[2]HUL!$A$1:$M$330,5,FALSE)</f>
        <v>861.1</v>
      </c>
      <c r="D16">
        <f>VLOOKUP(A16,[3]COLGATE!$A$1:$M$330,5,FALSE)</f>
        <v>900.6</v>
      </c>
      <c r="E16">
        <f>VLOOKUP(A16,[4]NESTLE!$A$1:$M$330,5,FALSE)</f>
        <v>5891.4</v>
      </c>
      <c r="F16">
        <f>VLOOKUP(A16,[5]BRITANNIA!$A$1:$M$330,5,FALSE)</f>
        <v>3081.55</v>
      </c>
      <c r="G16">
        <f>VLOOKUP(A16,[6]HDFC!$A$1:$M$330,5,FALSE)</f>
        <v>1236.6500000000001</v>
      </c>
      <c r="H16">
        <f>VLOOKUP(A16,[7]ICICI!$A$1:$M$330,5,FALSE)</f>
        <v>263.39999999999998</v>
      </c>
      <c r="I16">
        <f>VLOOKUP(A16,[8]AXIS!$A$1:$M$330,5,FALSE)</f>
        <v>450.5</v>
      </c>
      <c r="J16">
        <f>VLOOKUP(A16,[9]INFOSYS!$A$1:$M$330,5,FALSE)</f>
        <v>948.8</v>
      </c>
      <c r="K16">
        <f>VLOOKUP(A16,[10]TCS!$A$1:$M$330,5,FALSE)</f>
        <v>2287.4499999999998</v>
      </c>
      <c r="L16">
        <f>VLOOKUP(A16,[11]WIPRO!$A$1:$M$330,5,FALSE)</f>
        <v>477.3</v>
      </c>
      <c r="M16">
        <f>VLOOKUP(A16,[12]TVS!$A$1:$M$330,5,FALSE)</f>
        <v>192.35</v>
      </c>
      <c r="N16">
        <f>VLOOKUP(A16,[13]BAJAJ!$A$1:$M$330,5,FALSE)</f>
        <v>2698.35</v>
      </c>
      <c r="O16">
        <f>VLOOKUP(A16,[14]HERO!$A$1:$M$330,5,FALSE)</f>
        <v>3056.6</v>
      </c>
      <c r="P16">
        <f>VLOOKUP(A16,[15]ASIAN!$A$1:$M$330,5,FALSE)</f>
        <v>965.8</v>
      </c>
      <c r="Q16">
        <f>VLOOKUP(A16,[16]NEROLAC!$A$1:$M$330,5,FALSE)</f>
        <v>333.45</v>
      </c>
      <c r="R16">
        <f>VLOOKUP(A16,[17]AKZO!$A$1:$M$330,5,FALSE)</f>
        <v>1410.8</v>
      </c>
      <c r="S16">
        <f>VLOOKUP(A16,[18]BERGER!$A$1:$M$330,5,FALSE)</f>
        <v>210.7</v>
      </c>
      <c r="T16">
        <f>VLOOKUP(A16,[19]MONSANTO!$A$1:$M$330,5,FALSE)</f>
        <v>2249.75</v>
      </c>
      <c r="U16">
        <f>VLOOKUP(A16,[20]BAYER!$A$1:$M$330,5,FALSE)</f>
        <v>4134.6000000000004</v>
      </c>
      <c r="V16">
        <f>VLOOKUP(A16,[21]EXCELCROP!$A$1:$M$326,5,FALSE)</f>
        <v>1730</v>
      </c>
      <c r="W16">
        <f>VLOOKUP(A16,[22]SIEMENS!$A$1:$M$330,5,FALSE)</f>
        <v>1155.6500000000001</v>
      </c>
      <c r="X16">
        <f>VLOOKUP(A16,[23]ABB!$A$1:$M$330,5,FALSE)</f>
        <v>1132.5999999999999</v>
      </c>
      <c r="Y16">
        <f>VLOOKUP(A16,[24]LNT!$A$1:$M$330,5,FALSE)</f>
        <v>1414.55</v>
      </c>
      <c r="Z16">
        <f>VLOOKUP(A16,[25]GLAXO!$A$1:$M$330,5,FALSE)</f>
        <v>2752.1</v>
      </c>
      <c r="AA16">
        <f>VLOOKUP(A16,[26]PFIZER!$A$1:$M$330,5,FALSE)</f>
        <v>1786</v>
      </c>
      <c r="AB16">
        <f>VLOOKUP(A16,[27]ABBOTT!$A$1:$M$330,5,FALSE)</f>
        <v>4404</v>
      </c>
      <c r="AC16">
        <f>VLOOKUP(A16,[28]SANOFI!$A$1:$M$330,5,FALSE)</f>
        <v>4134</v>
      </c>
    </row>
    <row r="17" spans="1:29" x14ac:dyDescent="0.25">
      <c r="A17" s="4">
        <v>42758</v>
      </c>
      <c r="B17">
        <f>VLOOKUP(A17,[1]ITC!$A$1:$M$330,5,FALSE)</f>
        <v>259.45</v>
      </c>
      <c r="C17">
        <f>VLOOKUP(A17,[2]HUL!$A$1:$M$330,5,FALSE)</f>
        <v>863.25</v>
      </c>
      <c r="D17">
        <f>VLOOKUP(A17,[3]COLGATE!$A$1:$M$330,5,FALSE)</f>
        <v>901.6</v>
      </c>
      <c r="E17">
        <f>VLOOKUP(A17,[4]NESTLE!$A$1:$M$330,5,FALSE)</f>
        <v>5903.05</v>
      </c>
      <c r="F17">
        <f>VLOOKUP(A17,[5]BRITANNIA!$A$1:$M$330,5,FALSE)</f>
        <v>3083.75</v>
      </c>
      <c r="G17">
        <f>VLOOKUP(A17,[6]HDFC!$A$1:$M$330,5,FALSE)</f>
        <v>1244.8</v>
      </c>
      <c r="H17">
        <f>VLOOKUP(A17,[7]ICICI!$A$1:$M$330,5,FALSE)</f>
        <v>257.45</v>
      </c>
      <c r="I17">
        <f>VLOOKUP(A17,[8]AXIS!$A$1:$M$330,5,FALSE)</f>
        <v>445.1</v>
      </c>
      <c r="J17">
        <f>VLOOKUP(A17,[9]INFOSYS!$A$1:$M$330,5,FALSE)</f>
        <v>951.75</v>
      </c>
      <c r="K17">
        <f>VLOOKUP(A17,[10]TCS!$A$1:$M$330,5,FALSE)</f>
        <v>2305.6999999999998</v>
      </c>
      <c r="L17">
        <f>VLOOKUP(A17,[11]WIPRO!$A$1:$M$330,5,FALSE)</f>
        <v>479.3</v>
      </c>
      <c r="M17">
        <f>VLOOKUP(A17,[12]TVS!$A$1:$M$330,5,FALSE)</f>
        <v>192.9</v>
      </c>
      <c r="N17">
        <f>VLOOKUP(A17,[13]BAJAJ!$A$1:$M$330,5,FALSE)</f>
        <v>2707.4</v>
      </c>
      <c r="O17">
        <f>VLOOKUP(A17,[14]HERO!$A$1:$M$330,5,FALSE)</f>
        <v>3099.55</v>
      </c>
      <c r="P17">
        <f>VLOOKUP(A17,[15]ASIAN!$A$1:$M$330,5,FALSE)</f>
        <v>964.25</v>
      </c>
      <c r="Q17">
        <f>VLOOKUP(A17,[16]NEROLAC!$A$1:$M$330,5,FALSE)</f>
        <v>342.15</v>
      </c>
      <c r="R17">
        <f>VLOOKUP(A17,[17]AKZO!$A$1:$M$330,5,FALSE)</f>
        <v>1419.6</v>
      </c>
      <c r="S17">
        <f>VLOOKUP(A17,[18]BERGER!$A$1:$M$330,5,FALSE)</f>
        <v>209.65</v>
      </c>
      <c r="T17">
        <f>VLOOKUP(A17,[19]MONSANTO!$A$1:$M$330,5,FALSE)</f>
        <v>2249.5</v>
      </c>
      <c r="U17">
        <f>VLOOKUP(A17,[20]BAYER!$A$1:$M$330,5,FALSE)</f>
        <v>4064</v>
      </c>
      <c r="V17">
        <f>VLOOKUP(A17,[21]EXCELCROP!$A$1:$M$326,5,FALSE)</f>
        <v>1725.05</v>
      </c>
      <c r="W17">
        <f>VLOOKUP(A17,[22]SIEMENS!$A$1:$M$330,5,FALSE)</f>
        <v>1158.5999999999999</v>
      </c>
      <c r="X17">
        <f>VLOOKUP(A17,[23]ABB!$A$1:$M$330,5,FALSE)</f>
        <v>1117.5</v>
      </c>
      <c r="Y17">
        <f>VLOOKUP(A17,[24]LNT!$A$1:$M$330,5,FALSE)</f>
        <v>1393.5</v>
      </c>
      <c r="Z17">
        <f>VLOOKUP(A17,[25]GLAXO!$A$1:$M$330,5,FALSE)</f>
        <v>2722.2</v>
      </c>
      <c r="AA17">
        <f>VLOOKUP(A17,[26]PFIZER!$A$1:$M$330,5,FALSE)</f>
        <v>1789.55</v>
      </c>
      <c r="AB17">
        <f>VLOOKUP(A17,[27]ABBOTT!$A$1:$M$330,5,FALSE)</f>
        <v>4374.55</v>
      </c>
      <c r="AC17">
        <f>VLOOKUP(A17,[28]SANOFI!$A$1:$M$330,5,FALSE)</f>
        <v>4220.25</v>
      </c>
    </row>
    <row r="18" spans="1:29" x14ac:dyDescent="0.25">
      <c r="A18" s="4">
        <v>42759</v>
      </c>
      <c r="B18">
        <f>VLOOKUP(A18,[1]ITC!$A$1:$M$330,5,FALSE)</f>
        <v>259.75</v>
      </c>
      <c r="C18">
        <f>VLOOKUP(A18,[2]HUL!$A$1:$M$330,5,FALSE)</f>
        <v>860.95</v>
      </c>
      <c r="D18">
        <f>VLOOKUP(A18,[3]COLGATE!$A$1:$M$330,5,FALSE)</f>
        <v>898.95</v>
      </c>
      <c r="E18">
        <f>VLOOKUP(A18,[4]NESTLE!$A$1:$M$330,5,FALSE)</f>
        <v>5962</v>
      </c>
      <c r="F18">
        <f>VLOOKUP(A18,[5]BRITANNIA!$A$1:$M$330,5,FALSE)</f>
        <v>3148</v>
      </c>
      <c r="G18">
        <f>VLOOKUP(A18,[6]HDFC!$A$1:$M$330,5,FALSE)</f>
        <v>1267.75</v>
      </c>
      <c r="H18">
        <f>VLOOKUP(A18,[7]ICICI!$A$1:$M$330,5,FALSE)</f>
        <v>257.10000000000002</v>
      </c>
      <c r="I18">
        <f>VLOOKUP(A18,[8]AXIS!$A$1:$M$330,5,FALSE)</f>
        <v>451.25</v>
      </c>
      <c r="J18">
        <f>VLOOKUP(A18,[9]INFOSYS!$A$1:$M$330,5,FALSE)</f>
        <v>945.1</v>
      </c>
      <c r="K18">
        <f>VLOOKUP(A18,[10]TCS!$A$1:$M$330,5,FALSE)</f>
        <v>2318</v>
      </c>
      <c r="L18">
        <f>VLOOKUP(A18,[11]WIPRO!$A$1:$M$330,5,FALSE)</f>
        <v>481.1</v>
      </c>
      <c r="M18">
        <f>VLOOKUP(A18,[12]TVS!$A$1:$M$330,5,FALSE)</f>
        <v>199.8</v>
      </c>
      <c r="N18">
        <f>VLOOKUP(A18,[13]BAJAJ!$A$1:$M$330,5,FALSE)</f>
        <v>2796.1</v>
      </c>
      <c r="O18">
        <f>VLOOKUP(A18,[14]HERO!$A$1:$M$330,5,FALSE)</f>
        <v>3133.25</v>
      </c>
      <c r="P18">
        <f>VLOOKUP(A18,[15]ASIAN!$A$1:$M$330,5,FALSE)</f>
        <v>973.85</v>
      </c>
      <c r="Q18">
        <f>VLOOKUP(A18,[16]NEROLAC!$A$1:$M$330,5,FALSE)</f>
        <v>336.6</v>
      </c>
      <c r="R18">
        <f>VLOOKUP(A18,[17]AKZO!$A$1:$M$330,5,FALSE)</f>
        <v>1426.65</v>
      </c>
      <c r="S18">
        <f>VLOOKUP(A18,[18]BERGER!$A$1:$M$330,5,FALSE)</f>
        <v>210.45</v>
      </c>
      <c r="T18">
        <f>VLOOKUP(A18,[19]MONSANTO!$A$1:$M$330,5,FALSE)</f>
        <v>2250.1</v>
      </c>
      <c r="U18">
        <f>VLOOKUP(A18,[20]BAYER!$A$1:$M$330,5,FALSE)</f>
        <v>4096.5</v>
      </c>
      <c r="V18">
        <f>VLOOKUP(A18,[21]EXCELCROP!$A$1:$M$326,5,FALSE)</f>
        <v>1762.7</v>
      </c>
      <c r="W18">
        <f>VLOOKUP(A18,[22]SIEMENS!$A$1:$M$330,5,FALSE)</f>
        <v>1163.25</v>
      </c>
      <c r="X18">
        <f>VLOOKUP(A18,[23]ABB!$A$1:$M$330,5,FALSE)</f>
        <v>1116</v>
      </c>
      <c r="Y18">
        <f>VLOOKUP(A18,[24]LNT!$A$1:$M$330,5,FALSE)</f>
        <v>1419.65</v>
      </c>
      <c r="Z18">
        <f>VLOOKUP(A18,[25]GLAXO!$A$1:$M$330,5,FALSE)</f>
        <v>2717.05</v>
      </c>
      <c r="AA18">
        <f>VLOOKUP(A18,[26]PFIZER!$A$1:$M$330,5,FALSE)</f>
        <v>1786.25</v>
      </c>
      <c r="AB18">
        <f>VLOOKUP(A18,[27]ABBOTT!$A$1:$M$330,5,FALSE)</f>
        <v>4441.25</v>
      </c>
      <c r="AC18">
        <f>VLOOKUP(A18,[28]SANOFI!$A$1:$M$330,5,FALSE)</f>
        <v>4184.45</v>
      </c>
    </row>
    <row r="19" spans="1:29" x14ac:dyDescent="0.25">
      <c r="A19" s="4">
        <v>42760</v>
      </c>
      <c r="B19">
        <f>VLOOKUP(A19,[1]ITC!$A$1:$M$330,5,FALSE)</f>
        <v>264.85000000000002</v>
      </c>
      <c r="C19">
        <f>VLOOKUP(A19,[2]HUL!$A$1:$M$330,5,FALSE)</f>
        <v>869.1</v>
      </c>
      <c r="D19">
        <f>VLOOKUP(A19,[3]COLGATE!$A$1:$M$330,5,FALSE)</f>
        <v>898.1</v>
      </c>
      <c r="E19">
        <f>VLOOKUP(A19,[4]NESTLE!$A$1:$M$330,5,FALSE)</f>
        <v>5967.8</v>
      </c>
      <c r="F19">
        <f>VLOOKUP(A19,[5]BRITANNIA!$A$1:$M$330,5,FALSE)</f>
        <v>3124.75</v>
      </c>
      <c r="G19">
        <f>VLOOKUP(A19,[6]HDFC!$A$1:$M$330,5,FALSE)</f>
        <v>1287.55</v>
      </c>
      <c r="H19">
        <f>VLOOKUP(A19,[7]ICICI!$A$1:$M$330,5,FALSE)</f>
        <v>259.75</v>
      </c>
      <c r="I19">
        <f>VLOOKUP(A19,[8]AXIS!$A$1:$M$330,5,FALSE)</f>
        <v>463.7</v>
      </c>
      <c r="J19">
        <f>VLOOKUP(A19,[9]INFOSYS!$A$1:$M$330,5,FALSE)</f>
        <v>936.65</v>
      </c>
      <c r="K19">
        <f>VLOOKUP(A19,[10]TCS!$A$1:$M$330,5,FALSE)</f>
        <v>2352.6999999999998</v>
      </c>
      <c r="L19">
        <f>VLOOKUP(A19,[11]WIPRO!$A$1:$M$330,5,FALSE)</f>
        <v>473.45</v>
      </c>
      <c r="M19">
        <f>VLOOKUP(A19,[12]TVS!$A$1:$M$330,5,FALSE)</f>
        <v>204.75</v>
      </c>
      <c r="N19">
        <f>VLOOKUP(A19,[13]BAJAJ!$A$1:$M$330,5,FALSE)</f>
        <v>2851</v>
      </c>
      <c r="O19">
        <f>VLOOKUP(A19,[14]HERO!$A$1:$M$330,5,FALSE)</f>
        <v>3240.35</v>
      </c>
      <c r="P19">
        <f>VLOOKUP(A19,[15]ASIAN!$A$1:$M$330,5,FALSE)</f>
        <v>977.2</v>
      </c>
      <c r="Q19">
        <f>VLOOKUP(A19,[16]NEROLAC!$A$1:$M$330,5,FALSE)</f>
        <v>345.1</v>
      </c>
      <c r="R19">
        <f>VLOOKUP(A19,[17]AKZO!$A$1:$M$330,5,FALSE)</f>
        <v>1430.25</v>
      </c>
      <c r="S19">
        <f>VLOOKUP(A19,[18]BERGER!$A$1:$M$330,5,FALSE)</f>
        <v>213.3</v>
      </c>
      <c r="T19">
        <f>VLOOKUP(A19,[19]MONSANTO!$A$1:$M$330,5,FALSE)</f>
        <v>2295.5</v>
      </c>
      <c r="U19">
        <f>VLOOKUP(A19,[20]BAYER!$A$1:$M$330,5,FALSE)</f>
        <v>4062.75</v>
      </c>
      <c r="V19">
        <f>VLOOKUP(A19,[21]EXCELCROP!$A$1:$M$326,5,FALSE)</f>
        <v>1765</v>
      </c>
      <c r="W19">
        <f>VLOOKUP(A19,[22]SIEMENS!$A$1:$M$330,5,FALSE)</f>
        <v>1180.95</v>
      </c>
      <c r="X19">
        <f>VLOOKUP(A19,[23]ABB!$A$1:$M$330,5,FALSE)</f>
        <v>1109.6500000000001</v>
      </c>
      <c r="Y19">
        <f>VLOOKUP(A19,[24]LNT!$A$1:$M$330,5,FALSE)</f>
        <v>1449.45</v>
      </c>
      <c r="Z19">
        <f>VLOOKUP(A19,[25]GLAXO!$A$1:$M$330,5,FALSE)</f>
        <v>2726.45</v>
      </c>
      <c r="AA19">
        <f>VLOOKUP(A19,[26]PFIZER!$A$1:$M$330,5,FALSE)</f>
        <v>1779.7</v>
      </c>
      <c r="AB19">
        <f>VLOOKUP(A19,[27]ABBOTT!$A$1:$M$330,5,FALSE)</f>
        <v>4399.95</v>
      </c>
      <c r="AC19">
        <f>VLOOKUP(A19,[28]SANOFI!$A$1:$M$330,5,FALSE)</f>
        <v>4200.1499999999996</v>
      </c>
    </row>
    <row r="20" spans="1:29" x14ac:dyDescent="0.25">
      <c r="A20" s="4">
        <v>42762</v>
      </c>
      <c r="B20">
        <f>VLOOKUP(A20,[1]ITC!$A$1:$M$330,5,FALSE)</f>
        <v>257.5</v>
      </c>
      <c r="C20">
        <f>VLOOKUP(A20,[2]HUL!$A$1:$M$330,5,FALSE)</f>
        <v>855.8</v>
      </c>
      <c r="D20">
        <f>VLOOKUP(A20,[3]COLGATE!$A$1:$M$330,5,FALSE)</f>
        <v>880.5</v>
      </c>
      <c r="E20">
        <f>VLOOKUP(A20,[4]NESTLE!$A$1:$M$330,5,FALSE)</f>
        <v>5921.45</v>
      </c>
      <c r="F20">
        <f>VLOOKUP(A20,[5]BRITANNIA!$A$1:$M$330,5,FALSE)</f>
        <v>3102.65</v>
      </c>
      <c r="G20">
        <f>VLOOKUP(A20,[6]HDFC!$A$1:$M$330,5,FALSE)</f>
        <v>1293</v>
      </c>
      <c r="H20">
        <f>VLOOKUP(A20,[7]ICICI!$A$1:$M$330,5,FALSE)</f>
        <v>272.05</v>
      </c>
      <c r="I20">
        <f>VLOOKUP(A20,[8]AXIS!$A$1:$M$330,5,FALSE)</f>
        <v>472.75</v>
      </c>
      <c r="J20">
        <f>VLOOKUP(A20,[9]INFOSYS!$A$1:$M$330,5,FALSE)</f>
        <v>942.15</v>
      </c>
      <c r="K20">
        <f>VLOOKUP(A20,[10]TCS!$A$1:$M$330,5,FALSE)</f>
        <v>2358.0500000000002</v>
      </c>
      <c r="L20">
        <f>VLOOKUP(A20,[11]WIPRO!$A$1:$M$330,5,FALSE)</f>
        <v>466.1</v>
      </c>
      <c r="M20">
        <f>VLOOKUP(A20,[12]TVS!$A$1:$M$330,5,FALSE)</f>
        <v>203.9</v>
      </c>
      <c r="N20">
        <f>VLOOKUP(A20,[13]BAJAJ!$A$1:$M$330,5,FALSE)</f>
        <v>2853.5</v>
      </c>
      <c r="O20">
        <f>VLOOKUP(A20,[14]HERO!$A$1:$M$330,5,FALSE)</f>
        <v>3216.3</v>
      </c>
      <c r="P20">
        <f>VLOOKUP(A20,[15]ASIAN!$A$1:$M$330,5,FALSE)</f>
        <v>969.1</v>
      </c>
      <c r="Q20">
        <f>VLOOKUP(A20,[16]NEROLAC!$A$1:$M$330,5,FALSE)</f>
        <v>345.75</v>
      </c>
      <c r="R20">
        <f>VLOOKUP(A20,[17]AKZO!$A$1:$M$330,5,FALSE)</f>
        <v>1432.15</v>
      </c>
      <c r="S20">
        <f>VLOOKUP(A20,[18]BERGER!$A$1:$M$330,5,FALSE)</f>
        <v>210.9</v>
      </c>
      <c r="T20">
        <f>VLOOKUP(A20,[19]MONSANTO!$A$1:$M$330,5,FALSE)</f>
        <v>2302.1999999999998</v>
      </c>
      <c r="U20">
        <f>VLOOKUP(A20,[20]BAYER!$A$1:$M$330,5,FALSE)</f>
        <v>4111.3500000000004</v>
      </c>
      <c r="V20">
        <f>VLOOKUP(A20,[21]EXCELCROP!$A$1:$M$326,5,FALSE)</f>
        <v>1811.15</v>
      </c>
      <c r="W20">
        <f>VLOOKUP(A20,[22]SIEMENS!$A$1:$M$330,5,FALSE)</f>
        <v>1185.05</v>
      </c>
      <c r="X20">
        <f>VLOOKUP(A20,[23]ABB!$A$1:$M$330,5,FALSE)</f>
        <v>1108.55</v>
      </c>
      <c r="Y20">
        <f>VLOOKUP(A20,[24]LNT!$A$1:$M$330,5,FALSE)</f>
        <v>1439.65</v>
      </c>
      <c r="Z20">
        <f>VLOOKUP(A20,[25]GLAXO!$A$1:$M$330,5,FALSE)</f>
        <v>2732.4</v>
      </c>
      <c r="AA20">
        <f>VLOOKUP(A20,[26]PFIZER!$A$1:$M$330,5,FALSE)</f>
        <v>1797.6</v>
      </c>
      <c r="AB20">
        <f>VLOOKUP(A20,[27]ABBOTT!$A$1:$M$330,5,FALSE)</f>
        <v>4421.2</v>
      </c>
      <c r="AC20">
        <f>VLOOKUP(A20,[28]SANOFI!$A$1:$M$330,5,FALSE)</f>
        <v>4180.8</v>
      </c>
    </row>
    <row r="21" spans="1:29" x14ac:dyDescent="0.25">
      <c r="A21" s="4">
        <v>42765</v>
      </c>
      <c r="B21">
        <f>VLOOKUP(A21,[1]ITC!$A$1:$M$330,5,FALSE)</f>
        <v>255.9</v>
      </c>
      <c r="C21">
        <f>VLOOKUP(A21,[2]HUL!$A$1:$M$330,5,FALSE)</f>
        <v>853.5</v>
      </c>
      <c r="D21">
        <f>VLOOKUP(A21,[3]COLGATE!$A$1:$M$330,5,FALSE)</f>
        <v>884.25</v>
      </c>
      <c r="E21">
        <f>VLOOKUP(A21,[4]NESTLE!$A$1:$M$330,5,FALSE)</f>
        <v>5899.8</v>
      </c>
      <c r="F21">
        <f>VLOOKUP(A21,[5]BRITANNIA!$A$1:$M$330,5,FALSE)</f>
        <v>3143.7</v>
      </c>
      <c r="G21">
        <f>VLOOKUP(A21,[6]HDFC!$A$1:$M$330,5,FALSE)</f>
        <v>1284.8499999999999</v>
      </c>
      <c r="H21">
        <f>VLOOKUP(A21,[7]ICICI!$A$1:$M$330,5,FALSE)</f>
        <v>270.85000000000002</v>
      </c>
      <c r="I21">
        <f>VLOOKUP(A21,[8]AXIS!$A$1:$M$330,5,FALSE)</f>
        <v>472.4</v>
      </c>
      <c r="J21">
        <f>VLOOKUP(A21,[9]INFOSYS!$A$1:$M$330,5,FALSE)</f>
        <v>948.35</v>
      </c>
      <c r="K21">
        <f>VLOOKUP(A21,[10]TCS!$A$1:$M$330,5,FALSE)</f>
        <v>2334.1999999999998</v>
      </c>
      <c r="L21">
        <f>VLOOKUP(A21,[11]WIPRO!$A$1:$M$330,5,FALSE)</f>
        <v>464.65</v>
      </c>
      <c r="M21">
        <f>VLOOKUP(A21,[12]TVS!$A$1:$M$330,5,FALSE)</f>
        <v>198.85</v>
      </c>
      <c r="N21">
        <f>VLOOKUP(A21,[13]BAJAJ!$A$1:$M$330,5,FALSE)</f>
        <v>2825.35</v>
      </c>
      <c r="O21">
        <f>VLOOKUP(A21,[14]HERO!$A$1:$M$330,5,FALSE)</f>
        <v>3196.85</v>
      </c>
      <c r="P21">
        <f>VLOOKUP(A21,[15]ASIAN!$A$1:$M$330,5,FALSE)</f>
        <v>971.45</v>
      </c>
      <c r="Q21">
        <f>VLOOKUP(A21,[16]NEROLAC!$A$1:$M$330,5,FALSE)</f>
        <v>348.5</v>
      </c>
      <c r="R21">
        <f>VLOOKUP(A21,[17]AKZO!$A$1:$M$330,5,FALSE)</f>
        <v>1431.5</v>
      </c>
      <c r="S21">
        <f>VLOOKUP(A21,[18]BERGER!$A$1:$M$330,5,FALSE)</f>
        <v>212.75</v>
      </c>
      <c r="T21">
        <f>VLOOKUP(A21,[19]MONSANTO!$A$1:$M$330,5,FALSE)</f>
        <v>2327.25</v>
      </c>
      <c r="U21">
        <f>VLOOKUP(A21,[20]BAYER!$A$1:$M$330,5,FALSE)</f>
        <v>4102.6000000000004</v>
      </c>
      <c r="V21">
        <f>VLOOKUP(A21,[21]EXCELCROP!$A$1:$M$326,5,FALSE)</f>
        <v>1761.7</v>
      </c>
      <c r="W21">
        <f>VLOOKUP(A21,[22]SIEMENS!$A$1:$M$330,5,FALSE)</f>
        <v>1176.8499999999999</v>
      </c>
      <c r="X21">
        <f>VLOOKUP(A21,[23]ABB!$A$1:$M$330,5,FALSE)</f>
        <v>1101.0999999999999</v>
      </c>
      <c r="Y21">
        <f>VLOOKUP(A21,[24]LNT!$A$1:$M$330,5,FALSE)</f>
        <v>1443.35</v>
      </c>
      <c r="Z21">
        <f>VLOOKUP(A21,[25]GLAXO!$A$1:$M$330,5,FALSE)</f>
        <v>2727.5</v>
      </c>
      <c r="AA21">
        <f>VLOOKUP(A21,[26]PFIZER!$A$1:$M$330,5,FALSE)</f>
        <v>1791.75</v>
      </c>
      <c r="AB21">
        <f>VLOOKUP(A21,[27]ABBOTT!$A$1:$M$330,5,FALSE)</f>
        <v>4394.6000000000004</v>
      </c>
      <c r="AC21">
        <f>VLOOKUP(A21,[28]SANOFI!$A$1:$M$330,5,FALSE)</f>
        <v>4162.3999999999996</v>
      </c>
    </row>
    <row r="22" spans="1:29" x14ac:dyDescent="0.25">
      <c r="A22" s="4">
        <v>42766</v>
      </c>
      <c r="B22">
        <f>VLOOKUP(A22,[1]ITC!$A$1:$M$330,5,FALSE)</f>
        <v>258.05</v>
      </c>
      <c r="C22">
        <f>VLOOKUP(A22,[2]HUL!$A$1:$M$330,5,FALSE)</f>
        <v>855.15</v>
      </c>
      <c r="D22">
        <f>VLOOKUP(A22,[3]COLGATE!$A$1:$M$330,5,FALSE)</f>
        <v>887.2</v>
      </c>
      <c r="E22">
        <f>VLOOKUP(A22,[4]NESTLE!$A$1:$M$330,5,FALSE)</f>
        <v>5842.2</v>
      </c>
      <c r="F22">
        <f>VLOOKUP(A22,[5]BRITANNIA!$A$1:$M$330,5,FALSE)</f>
        <v>3127.15</v>
      </c>
      <c r="G22">
        <f>VLOOKUP(A22,[6]HDFC!$A$1:$M$330,5,FALSE)</f>
        <v>1286.95</v>
      </c>
      <c r="H22">
        <f>VLOOKUP(A22,[7]ICICI!$A$1:$M$330,5,FALSE)</f>
        <v>269.05</v>
      </c>
      <c r="I22">
        <f>VLOOKUP(A22,[8]AXIS!$A$1:$M$330,5,FALSE)</f>
        <v>465.9</v>
      </c>
      <c r="J22">
        <f>VLOOKUP(A22,[9]INFOSYS!$A$1:$M$330,5,FALSE)</f>
        <v>929.3</v>
      </c>
      <c r="K22">
        <f>VLOOKUP(A22,[10]TCS!$A$1:$M$330,5,FALSE)</f>
        <v>2229.9</v>
      </c>
      <c r="L22">
        <f>VLOOKUP(A22,[11]WIPRO!$A$1:$M$330,5,FALSE)</f>
        <v>457.1</v>
      </c>
      <c r="M22">
        <f>VLOOKUP(A22,[12]TVS!$A$1:$M$330,5,FALSE)</f>
        <v>194.45</v>
      </c>
      <c r="N22">
        <f>VLOOKUP(A22,[13]BAJAJ!$A$1:$M$330,5,FALSE)</f>
        <v>2837.75</v>
      </c>
      <c r="O22">
        <f>VLOOKUP(A22,[14]HERO!$A$1:$M$330,5,FALSE)</f>
        <v>3179.25</v>
      </c>
      <c r="P22">
        <f>VLOOKUP(A22,[15]ASIAN!$A$1:$M$330,5,FALSE)</f>
        <v>970.8</v>
      </c>
      <c r="Q22">
        <f>VLOOKUP(A22,[16]NEROLAC!$A$1:$M$330,5,FALSE)</f>
        <v>343.85</v>
      </c>
      <c r="R22">
        <f>VLOOKUP(A22,[17]AKZO!$A$1:$M$330,5,FALSE)</f>
        <v>1438.4</v>
      </c>
      <c r="S22">
        <f>VLOOKUP(A22,[18]BERGER!$A$1:$M$330,5,FALSE)</f>
        <v>211.25</v>
      </c>
      <c r="T22">
        <f>VLOOKUP(A22,[19]MONSANTO!$A$1:$M$330,5,FALSE)</f>
        <v>2291.9</v>
      </c>
      <c r="U22">
        <f>VLOOKUP(A22,[20]BAYER!$A$1:$M$330,5,FALSE)</f>
        <v>4080.1</v>
      </c>
      <c r="V22">
        <f>VLOOKUP(A22,[21]EXCELCROP!$A$1:$M$326,5,FALSE)</f>
        <v>1726.45</v>
      </c>
      <c r="W22">
        <f>VLOOKUP(A22,[22]SIEMENS!$A$1:$M$330,5,FALSE)</f>
        <v>1148.8499999999999</v>
      </c>
      <c r="X22">
        <f>VLOOKUP(A22,[23]ABB!$A$1:$M$330,5,FALSE)</f>
        <v>1094.2</v>
      </c>
      <c r="Y22">
        <f>VLOOKUP(A22,[24]LNT!$A$1:$M$330,5,FALSE)</f>
        <v>1444.75</v>
      </c>
      <c r="Z22">
        <f>VLOOKUP(A22,[25]GLAXO!$A$1:$M$330,5,FALSE)</f>
        <v>2716.15</v>
      </c>
      <c r="AA22">
        <f>VLOOKUP(A22,[26]PFIZER!$A$1:$M$330,5,FALSE)</f>
        <v>1776.15</v>
      </c>
      <c r="AB22">
        <f>VLOOKUP(A22,[27]ABBOTT!$A$1:$M$330,5,FALSE)</f>
        <v>4373</v>
      </c>
      <c r="AC22">
        <f>VLOOKUP(A22,[28]SANOFI!$A$1:$M$330,5,FALSE)</f>
        <v>4105.25</v>
      </c>
    </row>
    <row r="23" spans="1:29" x14ac:dyDescent="0.25">
      <c r="A23" s="4">
        <v>42767</v>
      </c>
      <c r="B23">
        <f>VLOOKUP(A23,[1]ITC!$A$1:$M$330,5,FALSE)</f>
        <v>269.7</v>
      </c>
      <c r="C23">
        <f>VLOOKUP(A23,[2]HUL!$A$1:$M$330,5,FALSE)</f>
        <v>853.85</v>
      </c>
      <c r="D23">
        <f>VLOOKUP(A23,[3]COLGATE!$A$1:$M$330,5,FALSE)</f>
        <v>892.85</v>
      </c>
      <c r="E23">
        <f>VLOOKUP(A23,[4]NESTLE!$A$1:$M$330,5,FALSE)</f>
        <v>5909.05</v>
      </c>
      <c r="F23">
        <f>VLOOKUP(A23,[5]BRITANNIA!$A$1:$M$330,5,FALSE)</f>
        <v>3230.95</v>
      </c>
      <c r="G23">
        <f>VLOOKUP(A23,[6]HDFC!$A$1:$M$330,5,FALSE)</f>
        <v>1306.2</v>
      </c>
      <c r="H23">
        <f>VLOOKUP(A23,[7]ICICI!$A$1:$M$330,5,FALSE)</f>
        <v>280.89999999999998</v>
      </c>
      <c r="I23">
        <f>VLOOKUP(A23,[8]AXIS!$A$1:$M$330,5,FALSE)</f>
        <v>475.9</v>
      </c>
      <c r="J23">
        <f>VLOOKUP(A23,[9]INFOSYS!$A$1:$M$330,5,FALSE)</f>
        <v>916.55</v>
      </c>
      <c r="K23">
        <f>VLOOKUP(A23,[10]TCS!$A$1:$M$330,5,FALSE)</f>
        <v>2169.4499999999998</v>
      </c>
      <c r="L23">
        <f>VLOOKUP(A23,[11]WIPRO!$A$1:$M$330,5,FALSE)</f>
        <v>455.25</v>
      </c>
      <c r="M23">
        <f>VLOOKUP(A23,[12]TVS!$A$1:$M$330,5,FALSE)</f>
        <v>204.15</v>
      </c>
      <c r="N23">
        <f>VLOOKUP(A23,[13]BAJAJ!$A$1:$M$330,5,FALSE)</f>
        <v>2856.65</v>
      </c>
      <c r="O23">
        <f>VLOOKUP(A23,[14]HERO!$A$1:$M$330,5,FALSE)</f>
        <v>3284.1</v>
      </c>
      <c r="P23">
        <f>VLOOKUP(A23,[15]ASIAN!$A$1:$M$330,5,FALSE)</f>
        <v>990.35</v>
      </c>
      <c r="Q23">
        <f>VLOOKUP(A23,[16]NEROLAC!$A$1:$M$330,5,FALSE)</f>
        <v>353.85</v>
      </c>
      <c r="R23">
        <f>VLOOKUP(A23,[17]AKZO!$A$1:$M$330,5,FALSE)</f>
        <v>1449.05</v>
      </c>
      <c r="S23">
        <f>VLOOKUP(A23,[18]BERGER!$A$1:$M$330,5,FALSE)</f>
        <v>213.05</v>
      </c>
      <c r="T23">
        <f>VLOOKUP(A23,[19]MONSANTO!$A$1:$M$330,5,FALSE)</f>
        <v>2290.1999999999998</v>
      </c>
      <c r="U23">
        <f>VLOOKUP(A23,[20]BAYER!$A$1:$M$330,5,FALSE)</f>
        <v>4063.7</v>
      </c>
      <c r="V23">
        <f>VLOOKUP(A23,[21]EXCELCROP!$A$1:$M$326,5,FALSE)</f>
        <v>1748.7</v>
      </c>
      <c r="W23">
        <f>VLOOKUP(A23,[22]SIEMENS!$A$1:$M$330,5,FALSE)</f>
        <v>1169.25</v>
      </c>
      <c r="X23">
        <f>VLOOKUP(A23,[23]ABB!$A$1:$M$330,5,FALSE)</f>
        <v>1107.05</v>
      </c>
      <c r="Y23">
        <f>VLOOKUP(A23,[24]LNT!$A$1:$M$330,5,FALSE)</f>
        <v>1490.75</v>
      </c>
      <c r="Z23">
        <f>VLOOKUP(A23,[25]GLAXO!$A$1:$M$330,5,FALSE)</f>
        <v>2722.6</v>
      </c>
      <c r="AA23">
        <f>VLOOKUP(A23,[26]PFIZER!$A$1:$M$330,5,FALSE)</f>
        <v>1790.7</v>
      </c>
      <c r="AB23">
        <f>VLOOKUP(A23,[27]ABBOTT!$A$1:$M$330,5,FALSE)</f>
        <v>4398.7</v>
      </c>
      <c r="AC23">
        <f>VLOOKUP(A23,[28]SANOFI!$A$1:$M$330,5,FALSE)</f>
        <v>4071.85</v>
      </c>
    </row>
    <row r="24" spans="1:29" x14ac:dyDescent="0.25">
      <c r="A24" s="4">
        <v>42768</v>
      </c>
      <c r="B24">
        <f>VLOOKUP(A24,[1]ITC!$A$1:$M$330,5,FALSE)</f>
        <v>273.7</v>
      </c>
      <c r="C24">
        <f>VLOOKUP(A24,[2]HUL!$A$1:$M$330,5,FALSE)</f>
        <v>844.9</v>
      </c>
      <c r="D24">
        <f>VLOOKUP(A24,[3]COLGATE!$A$1:$M$330,5,FALSE)</f>
        <v>901.4</v>
      </c>
      <c r="E24">
        <f>VLOOKUP(A24,[4]NESTLE!$A$1:$M$330,5,FALSE)</f>
        <v>6005.9</v>
      </c>
      <c r="F24">
        <f>VLOOKUP(A24,[5]BRITANNIA!$A$1:$M$330,5,FALSE)</f>
        <v>3229.65</v>
      </c>
      <c r="G24">
        <f>VLOOKUP(A24,[6]HDFC!$A$1:$M$330,5,FALSE)</f>
        <v>1298.5</v>
      </c>
      <c r="H24">
        <f>VLOOKUP(A24,[7]ICICI!$A$1:$M$330,5,FALSE)</f>
        <v>285.55</v>
      </c>
      <c r="I24">
        <f>VLOOKUP(A24,[8]AXIS!$A$1:$M$330,5,FALSE)</f>
        <v>482.45</v>
      </c>
      <c r="J24">
        <f>VLOOKUP(A24,[9]INFOSYS!$A$1:$M$330,5,FALSE)</f>
        <v>935.35</v>
      </c>
      <c r="K24">
        <f>VLOOKUP(A24,[10]TCS!$A$1:$M$330,5,FALSE)</f>
        <v>2205.8000000000002</v>
      </c>
      <c r="L24">
        <f>VLOOKUP(A24,[11]WIPRO!$A$1:$M$330,5,FALSE)</f>
        <v>455.2</v>
      </c>
      <c r="M24">
        <f>VLOOKUP(A24,[12]TVS!$A$1:$M$330,5,FALSE)</f>
        <v>203.15</v>
      </c>
      <c r="N24">
        <f>VLOOKUP(A24,[13]BAJAJ!$A$1:$M$330,5,FALSE)</f>
        <v>2808.8</v>
      </c>
      <c r="O24">
        <f>VLOOKUP(A24,[14]HERO!$A$1:$M$330,5,FALSE)</f>
        <v>3226</v>
      </c>
      <c r="P24">
        <f>VLOOKUP(A24,[15]ASIAN!$A$1:$M$330,5,FALSE)</f>
        <v>989.1</v>
      </c>
      <c r="Q24">
        <f>VLOOKUP(A24,[16]NEROLAC!$A$1:$M$330,5,FALSE)</f>
        <v>359.25</v>
      </c>
      <c r="R24">
        <f>VLOOKUP(A24,[17]AKZO!$A$1:$M$330,5,FALSE)</f>
        <v>1488.75</v>
      </c>
      <c r="S24">
        <f>VLOOKUP(A24,[18]BERGER!$A$1:$M$330,5,FALSE)</f>
        <v>221.55</v>
      </c>
      <c r="T24">
        <f>VLOOKUP(A24,[19]MONSANTO!$A$1:$M$330,5,FALSE)</f>
        <v>2310.4499999999998</v>
      </c>
      <c r="U24">
        <f>VLOOKUP(A24,[20]BAYER!$A$1:$M$330,5,FALSE)</f>
        <v>4164.5</v>
      </c>
      <c r="V24">
        <f>VLOOKUP(A24,[21]EXCELCROP!$A$1:$M$326,5,FALSE)</f>
        <v>1774.75</v>
      </c>
      <c r="W24">
        <f>VLOOKUP(A24,[22]SIEMENS!$A$1:$M$330,5,FALSE)</f>
        <v>1168.3499999999999</v>
      </c>
      <c r="X24">
        <f>VLOOKUP(A24,[23]ABB!$A$1:$M$330,5,FALSE)</f>
        <v>1109.95</v>
      </c>
      <c r="Y24">
        <f>VLOOKUP(A24,[24]LNT!$A$1:$M$330,5,FALSE)</f>
        <v>1473.3</v>
      </c>
      <c r="Z24">
        <f>VLOOKUP(A24,[25]GLAXO!$A$1:$M$330,5,FALSE)</f>
        <v>2681.55</v>
      </c>
      <c r="AA24">
        <f>VLOOKUP(A24,[26]PFIZER!$A$1:$M$330,5,FALSE)</f>
        <v>1789</v>
      </c>
      <c r="AB24">
        <f>VLOOKUP(A24,[27]ABBOTT!$A$1:$M$330,5,FALSE)</f>
        <v>4434.95</v>
      </c>
      <c r="AC24">
        <f>VLOOKUP(A24,[28]SANOFI!$A$1:$M$330,5,FALSE)</f>
        <v>4080</v>
      </c>
    </row>
    <row r="25" spans="1:29" x14ac:dyDescent="0.25">
      <c r="A25" s="4">
        <v>42769</v>
      </c>
      <c r="B25">
        <f>VLOOKUP(A25,[1]ITC!$A$1:$M$330,5,FALSE)</f>
        <v>272.45</v>
      </c>
      <c r="C25">
        <f>VLOOKUP(A25,[2]HUL!$A$1:$M$330,5,FALSE)</f>
        <v>848.3</v>
      </c>
      <c r="D25">
        <f>VLOOKUP(A25,[3]COLGATE!$A$1:$M$330,5,FALSE)</f>
        <v>901.1</v>
      </c>
      <c r="E25">
        <f>VLOOKUP(A25,[4]NESTLE!$A$1:$M$330,5,FALSE)</f>
        <v>6078.55</v>
      </c>
      <c r="F25">
        <f>VLOOKUP(A25,[5]BRITANNIA!$A$1:$M$330,5,FALSE)</f>
        <v>3229.75</v>
      </c>
      <c r="G25">
        <f>VLOOKUP(A25,[6]HDFC!$A$1:$M$330,5,FALSE)</f>
        <v>1311.3</v>
      </c>
      <c r="H25">
        <f>VLOOKUP(A25,[7]ICICI!$A$1:$M$330,5,FALSE)</f>
        <v>281.39999999999998</v>
      </c>
      <c r="I25">
        <f>VLOOKUP(A25,[8]AXIS!$A$1:$M$330,5,FALSE)</f>
        <v>489.65</v>
      </c>
      <c r="J25">
        <f>VLOOKUP(A25,[9]INFOSYS!$A$1:$M$330,5,FALSE)</f>
        <v>934.95</v>
      </c>
      <c r="K25">
        <f>VLOOKUP(A25,[10]TCS!$A$1:$M$330,5,FALSE)</f>
        <v>2233.75</v>
      </c>
      <c r="L25">
        <f>VLOOKUP(A25,[11]WIPRO!$A$1:$M$330,5,FALSE)</f>
        <v>456.7</v>
      </c>
      <c r="M25">
        <f>VLOOKUP(A25,[12]TVS!$A$1:$M$330,5,FALSE)</f>
        <v>201.3</v>
      </c>
      <c r="N25">
        <f>VLOOKUP(A25,[13]BAJAJ!$A$1:$M$330,5,FALSE)</f>
        <v>2809.95</v>
      </c>
      <c r="O25">
        <f>VLOOKUP(A25,[14]HERO!$A$1:$M$330,5,FALSE)</f>
        <v>3215.7</v>
      </c>
      <c r="P25">
        <f>VLOOKUP(A25,[15]ASIAN!$A$1:$M$330,5,FALSE)</f>
        <v>985.35</v>
      </c>
      <c r="Q25">
        <f>VLOOKUP(A25,[16]NEROLAC!$A$1:$M$330,5,FALSE)</f>
        <v>355.35</v>
      </c>
      <c r="R25">
        <f>VLOOKUP(A25,[17]AKZO!$A$1:$M$330,5,FALSE)</f>
        <v>1511.6</v>
      </c>
      <c r="S25">
        <f>VLOOKUP(A25,[18]BERGER!$A$1:$M$330,5,FALSE)</f>
        <v>223.25</v>
      </c>
      <c r="T25">
        <f>VLOOKUP(A25,[19]MONSANTO!$A$1:$M$330,5,FALSE)</f>
        <v>2337</v>
      </c>
      <c r="U25">
        <f>VLOOKUP(A25,[20]BAYER!$A$1:$M$330,5,FALSE)</f>
        <v>4243.1000000000004</v>
      </c>
      <c r="V25">
        <f>VLOOKUP(A25,[21]EXCELCROP!$A$1:$M$326,5,FALSE)</f>
        <v>1790.85</v>
      </c>
      <c r="W25">
        <f>VLOOKUP(A25,[22]SIEMENS!$A$1:$M$330,5,FALSE)</f>
        <v>1187.0999999999999</v>
      </c>
      <c r="X25">
        <f>VLOOKUP(A25,[23]ABB!$A$1:$M$330,5,FALSE)</f>
        <v>1110.3499999999999</v>
      </c>
      <c r="Y25">
        <f>VLOOKUP(A25,[24]LNT!$A$1:$M$330,5,FALSE)</f>
        <v>1479.45</v>
      </c>
      <c r="Z25">
        <f>VLOOKUP(A25,[25]GLAXO!$A$1:$M$330,5,FALSE)</f>
        <v>2699.35</v>
      </c>
      <c r="AA25">
        <f>VLOOKUP(A25,[26]PFIZER!$A$1:$M$330,5,FALSE)</f>
        <v>1777.6</v>
      </c>
      <c r="AB25">
        <f>VLOOKUP(A25,[27]ABBOTT!$A$1:$M$330,5,FALSE)</f>
        <v>4439.55</v>
      </c>
      <c r="AC25">
        <f>VLOOKUP(A25,[28]SANOFI!$A$1:$M$330,5,FALSE)</f>
        <v>4079.9</v>
      </c>
    </row>
    <row r="26" spans="1:29" x14ac:dyDescent="0.25">
      <c r="A26" s="4">
        <v>42772</v>
      </c>
      <c r="B26">
        <f>VLOOKUP(A26,[1]ITC!$A$1:$M$330,5,FALSE)</f>
        <v>276.39999999999998</v>
      </c>
      <c r="C26">
        <f>VLOOKUP(A26,[2]HUL!$A$1:$M$330,5,FALSE)</f>
        <v>860.45</v>
      </c>
      <c r="D26">
        <f>VLOOKUP(A26,[3]COLGATE!$A$1:$M$330,5,FALSE)</f>
        <v>891.55</v>
      </c>
      <c r="E26">
        <f>VLOOKUP(A26,[4]NESTLE!$A$1:$M$330,5,FALSE)</f>
        <v>6283.3</v>
      </c>
      <c r="F26">
        <f>VLOOKUP(A26,[5]BRITANNIA!$A$1:$M$330,5,FALSE)</f>
        <v>3286.25</v>
      </c>
      <c r="G26">
        <f>VLOOKUP(A26,[6]HDFC!$A$1:$M$330,5,FALSE)</f>
        <v>1313.75</v>
      </c>
      <c r="H26">
        <f>VLOOKUP(A26,[7]ICICI!$A$1:$M$330,5,FALSE)</f>
        <v>290.35000000000002</v>
      </c>
      <c r="I26">
        <f>VLOOKUP(A26,[8]AXIS!$A$1:$M$330,5,FALSE)</f>
        <v>496.95</v>
      </c>
      <c r="J26">
        <f>VLOOKUP(A26,[9]INFOSYS!$A$1:$M$330,5,FALSE)</f>
        <v>934.45</v>
      </c>
      <c r="K26">
        <f>VLOOKUP(A26,[10]TCS!$A$1:$M$330,5,FALSE)</f>
        <v>2240.5500000000002</v>
      </c>
      <c r="L26">
        <f>VLOOKUP(A26,[11]WIPRO!$A$1:$M$330,5,FALSE)</f>
        <v>461.05</v>
      </c>
      <c r="M26">
        <f>VLOOKUP(A26,[12]TVS!$A$1:$M$330,5,FALSE)</f>
        <v>201.3</v>
      </c>
      <c r="N26">
        <f>VLOOKUP(A26,[13]BAJAJ!$A$1:$M$330,5,FALSE)</f>
        <v>2798.6</v>
      </c>
      <c r="O26">
        <f>VLOOKUP(A26,[14]HERO!$A$1:$M$330,5,FALSE)</f>
        <v>3262.8</v>
      </c>
      <c r="P26">
        <f>VLOOKUP(A26,[15]ASIAN!$A$1:$M$330,5,FALSE)</f>
        <v>991.85</v>
      </c>
      <c r="Q26">
        <f>VLOOKUP(A26,[16]NEROLAC!$A$1:$M$330,5,FALSE)</f>
        <v>358.95</v>
      </c>
      <c r="R26">
        <f>VLOOKUP(A26,[17]AKZO!$A$1:$M$330,5,FALSE)</f>
        <v>1516.05</v>
      </c>
      <c r="S26">
        <f>VLOOKUP(A26,[18]BERGER!$A$1:$M$330,5,FALSE)</f>
        <v>220.2</v>
      </c>
      <c r="T26">
        <f>VLOOKUP(A26,[19]MONSANTO!$A$1:$M$330,5,FALSE)</f>
        <v>2309.6999999999998</v>
      </c>
      <c r="U26">
        <f>VLOOKUP(A26,[20]BAYER!$A$1:$M$330,5,FALSE)</f>
        <v>4209.05</v>
      </c>
      <c r="V26">
        <f>VLOOKUP(A26,[21]EXCELCROP!$A$1:$M$326,5,FALSE)</f>
        <v>1774.7</v>
      </c>
      <c r="W26">
        <f>VLOOKUP(A26,[22]SIEMENS!$A$1:$M$330,5,FALSE)</f>
        <v>1222.8</v>
      </c>
      <c r="X26">
        <f>VLOOKUP(A26,[23]ABB!$A$1:$M$330,5,FALSE)</f>
        <v>1132.6500000000001</v>
      </c>
      <c r="Y26">
        <f>VLOOKUP(A26,[24]LNT!$A$1:$M$330,5,FALSE)</f>
        <v>1484.95</v>
      </c>
      <c r="Z26">
        <f>VLOOKUP(A26,[25]GLAXO!$A$1:$M$330,5,FALSE)</f>
        <v>2735.9</v>
      </c>
      <c r="AA26">
        <f>VLOOKUP(A26,[26]PFIZER!$A$1:$M$330,5,FALSE)</f>
        <v>1777.8</v>
      </c>
      <c r="AB26">
        <f>VLOOKUP(A26,[27]ABBOTT!$A$1:$M$330,5,FALSE)</f>
        <v>4565.75</v>
      </c>
      <c r="AC26">
        <f>VLOOKUP(A26,[28]SANOFI!$A$1:$M$330,5,FALSE)</f>
        <v>4080</v>
      </c>
    </row>
    <row r="27" spans="1:29" x14ac:dyDescent="0.25">
      <c r="A27" s="4">
        <v>42773</v>
      </c>
      <c r="B27">
        <f>VLOOKUP(A27,[1]ITC!$A$1:$M$330,5,FALSE)</f>
        <v>277.10000000000002</v>
      </c>
      <c r="C27">
        <f>VLOOKUP(A27,[2]HUL!$A$1:$M$330,5,FALSE)</f>
        <v>854.95</v>
      </c>
      <c r="D27">
        <f>VLOOKUP(A27,[3]COLGATE!$A$1:$M$330,5,FALSE)</f>
        <v>894.1</v>
      </c>
      <c r="E27">
        <f>VLOOKUP(A27,[4]NESTLE!$A$1:$M$330,5,FALSE)</f>
        <v>6155.4</v>
      </c>
      <c r="F27">
        <f>VLOOKUP(A27,[5]BRITANNIA!$A$1:$M$330,5,FALSE)</f>
        <v>3225.4</v>
      </c>
      <c r="G27">
        <f>VLOOKUP(A27,[6]HDFC!$A$1:$M$330,5,FALSE)</f>
        <v>1307.45</v>
      </c>
      <c r="H27">
        <f>VLOOKUP(A27,[7]ICICI!$A$1:$M$330,5,FALSE)</f>
        <v>287.85000000000002</v>
      </c>
      <c r="I27">
        <f>VLOOKUP(A27,[8]AXIS!$A$1:$M$330,5,FALSE)</f>
        <v>492.6</v>
      </c>
      <c r="J27">
        <f>VLOOKUP(A27,[9]INFOSYS!$A$1:$M$330,5,FALSE)</f>
        <v>944.75</v>
      </c>
      <c r="K27">
        <f>VLOOKUP(A27,[10]TCS!$A$1:$M$330,5,FALSE)</f>
        <v>2244.8000000000002</v>
      </c>
      <c r="L27">
        <f>VLOOKUP(A27,[11]WIPRO!$A$1:$M$330,5,FALSE)</f>
        <v>457.55</v>
      </c>
      <c r="M27">
        <f>VLOOKUP(A27,[12]TVS!$A$1:$M$330,5,FALSE)</f>
        <v>200.65</v>
      </c>
      <c r="N27">
        <f>VLOOKUP(A27,[13]BAJAJ!$A$1:$M$330,5,FALSE)</f>
        <v>2775</v>
      </c>
      <c r="O27">
        <f>VLOOKUP(A27,[14]HERO!$A$1:$M$330,5,FALSE)</f>
        <v>3258.75</v>
      </c>
      <c r="P27">
        <f>VLOOKUP(A27,[15]ASIAN!$A$1:$M$330,5,FALSE)</f>
        <v>996.8</v>
      </c>
      <c r="Q27">
        <f>VLOOKUP(A27,[16]NEROLAC!$A$1:$M$330,5,FALSE)</f>
        <v>359.75</v>
      </c>
      <c r="R27">
        <f>VLOOKUP(A27,[17]AKZO!$A$1:$M$330,5,FALSE)</f>
        <v>1497.8</v>
      </c>
      <c r="S27">
        <f>VLOOKUP(A27,[18]BERGER!$A$1:$M$330,5,FALSE)</f>
        <v>216.9</v>
      </c>
      <c r="T27">
        <f>VLOOKUP(A27,[19]MONSANTO!$A$1:$M$330,5,FALSE)</f>
        <v>2305.5500000000002</v>
      </c>
      <c r="U27">
        <f>VLOOKUP(A27,[20]BAYER!$A$1:$M$330,5,FALSE)</f>
        <v>4184.7</v>
      </c>
      <c r="V27">
        <f>VLOOKUP(A27,[21]EXCELCROP!$A$1:$M$326,5,FALSE)</f>
        <v>1767.2</v>
      </c>
      <c r="W27">
        <f>VLOOKUP(A27,[22]SIEMENS!$A$1:$M$330,5,FALSE)</f>
        <v>1230.9000000000001</v>
      </c>
      <c r="X27">
        <f>VLOOKUP(A27,[23]ABB!$A$1:$M$330,5,FALSE)</f>
        <v>1179.95</v>
      </c>
      <c r="Y27">
        <f>VLOOKUP(A27,[24]LNT!$A$1:$M$330,5,FALSE)</f>
        <v>1500.05</v>
      </c>
      <c r="Z27">
        <f>VLOOKUP(A27,[25]GLAXO!$A$1:$M$330,5,FALSE)</f>
        <v>2731.1</v>
      </c>
      <c r="AA27">
        <f>VLOOKUP(A27,[26]PFIZER!$A$1:$M$330,5,FALSE)</f>
        <v>1763.85</v>
      </c>
      <c r="AB27">
        <f>VLOOKUP(A27,[27]ABBOTT!$A$1:$M$330,5,FALSE)</f>
        <v>4627.3500000000004</v>
      </c>
      <c r="AC27">
        <f>VLOOKUP(A27,[28]SANOFI!$A$1:$M$330,5,FALSE)</f>
        <v>4098.5</v>
      </c>
    </row>
    <row r="28" spans="1:29" x14ac:dyDescent="0.25">
      <c r="A28" s="4">
        <v>42774</v>
      </c>
      <c r="B28">
        <f>VLOOKUP(A28,[1]ITC!$A$1:$M$330,5,FALSE)</f>
        <v>274.7</v>
      </c>
      <c r="C28">
        <f>VLOOKUP(A28,[2]HUL!$A$1:$M$330,5,FALSE)</f>
        <v>853.95</v>
      </c>
      <c r="D28">
        <f>VLOOKUP(A28,[3]COLGATE!$A$1:$M$330,5,FALSE)</f>
        <v>885.05</v>
      </c>
      <c r="E28">
        <f>VLOOKUP(A28,[4]NESTLE!$A$1:$M$330,5,FALSE)</f>
        <v>6169</v>
      </c>
      <c r="F28">
        <f>VLOOKUP(A28,[5]BRITANNIA!$A$1:$M$330,5,FALSE)</f>
        <v>3227.05</v>
      </c>
      <c r="G28">
        <f>VLOOKUP(A28,[6]HDFC!$A$1:$M$330,5,FALSE)</f>
        <v>1306.8</v>
      </c>
      <c r="H28">
        <f>VLOOKUP(A28,[7]ICICI!$A$1:$M$330,5,FALSE)</f>
        <v>285.85000000000002</v>
      </c>
      <c r="I28">
        <f>VLOOKUP(A28,[8]AXIS!$A$1:$M$330,5,FALSE)</f>
        <v>487.5</v>
      </c>
      <c r="J28">
        <f>VLOOKUP(A28,[9]INFOSYS!$A$1:$M$330,5,FALSE)</f>
        <v>936.45</v>
      </c>
      <c r="K28">
        <f>VLOOKUP(A28,[10]TCS!$A$1:$M$330,5,FALSE)</f>
        <v>2262.65</v>
      </c>
      <c r="L28">
        <f>VLOOKUP(A28,[11]WIPRO!$A$1:$M$330,5,FALSE)</f>
        <v>460.1</v>
      </c>
      <c r="M28">
        <f>VLOOKUP(A28,[12]TVS!$A$1:$M$330,5,FALSE)</f>
        <v>200.9</v>
      </c>
      <c r="N28">
        <f>VLOOKUP(A28,[13]BAJAJ!$A$1:$M$330,5,FALSE)</f>
        <v>2786.2</v>
      </c>
      <c r="O28">
        <f>VLOOKUP(A28,[14]HERO!$A$1:$M$330,5,FALSE)</f>
        <v>3223.8</v>
      </c>
      <c r="P28">
        <f>VLOOKUP(A28,[15]ASIAN!$A$1:$M$330,5,FALSE)</f>
        <v>997.75</v>
      </c>
      <c r="Q28">
        <f>VLOOKUP(A28,[16]NEROLAC!$A$1:$M$330,5,FALSE)</f>
        <v>354.8</v>
      </c>
      <c r="R28">
        <f>VLOOKUP(A28,[17]AKZO!$A$1:$M$330,5,FALSE)</f>
        <v>1501.7</v>
      </c>
      <c r="S28">
        <f>VLOOKUP(A28,[18]BERGER!$A$1:$M$330,5,FALSE)</f>
        <v>222.15</v>
      </c>
      <c r="T28">
        <f>VLOOKUP(A28,[19]MONSANTO!$A$1:$M$330,5,FALSE)</f>
        <v>2297.5</v>
      </c>
      <c r="U28">
        <f>VLOOKUP(A28,[20]BAYER!$A$1:$M$330,5,FALSE)</f>
        <v>4171</v>
      </c>
      <c r="V28">
        <f>VLOOKUP(A28,[21]EXCELCROP!$A$1:$M$326,5,FALSE)</f>
        <v>1756.25</v>
      </c>
      <c r="W28">
        <f>VLOOKUP(A28,[22]SIEMENS!$A$1:$M$330,5,FALSE)</f>
        <v>1220.3</v>
      </c>
      <c r="X28">
        <f>VLOOKUP(A28,[23]ABB!$A$1:$M$330,5,FALSE)</f>
        <v>1208.3499999999999</v>
      </c>
      <c r="Y28">
        <f>VLOOKUP(A28,[24]LNT!$A$1:$M$330,5,FALSE)</f>
        <v>1502.85</v>
      </c>
      <c r="Z28">
        <f>VLOOKUP(A28,[25]GLAXO!$A$1:$M$330,5,FALSE)</f>
        <v>2727.6</v>
      </c>
      <c r="AA28">
        <f>VLOOKUP(A28,[26]PFIZER!$A$1:$M$330,5,FALSE)</f>
        <v>1759.65</v>
      </c>
      <c r="AB28">
        <f>VLOOKUP(A28,[27]ABBOTT!$A$1:$M$330,5,FALSE)</f>
        <v>4612.6499999999996</v>
      </c>
      <c r="AC28">
        <f>VLOOKUP(A28,[28]SANOFI!$A$1:$M$330,5,FALSE)</f>
        <v>4147.05</v>
      </c>
    </row>
    <row r="29" spans="1:29" x14ac:dyDescent="0.25">
      <c r="A29" s="4">
        <v>42775</v>
      </c>
      <c r="B29">
        <f>VLOOKUP(A29,[1]ITC!$A$1:$M$330,5,FALSE)</f>
        <v>277.39999999999998</v>
      </c>
      <c r="C29">
        <f>VLOOKUP(A29,[2]HUL!$A$1:$M$330,5,FALSE)</f>
        <v>849.8</v>
      </c>
      <c r="D29">
        <f>VLOOKUP(A29,[3]COLGATE!$A$1:$M$330,5,FALSE)</f>
        <v>883.95</v>
      </c>
      <c r="E29">
        <f>VLOOKUP(A29,[4]NESTLE!$A$1:$M$330,5,FALSE)</f>
        <v>6175.55</v>
      </c>
      <c r="F29">
        <f>VLOOKUP(A29,[5]BRITANNIA!$A$1:$M$330,5,FALSE)</f>
        <v>3230.55</v>
      </c>
      <c r="G29">
        <f>VLOOKUP(A29,[6]HDFC!$A$1:$M$330,5,FALSE)</f>
        <v>1299.5</v>
      </c>
      <c r="H29">
        <f>VLOOKUP(A29,[7]ICICI!$A$1:$M$330,5,FALSE)</f>
        <v>285</v>
      </c>
      <c r="I29">
        <f>VLOOKUP(A29,[8]AXIS!$A$1:$M$330,5,FALSE)</f>
        <v>484.95</v>
      </c>
      <c r="J29">
        <f>VLOOKUP(A29,[9]INFOSYS!$A$1:$M$330,5,FALSE)</f>
        <v>948.1</v>
      </c>
      <c r="K29">
        <f>VLOOKUP(A29,[10]TCS!$A$1:$M$330,5,FALSE)</f>
        <v>2324.25</v>
      </c>
      <c r="L29">
        <f>VLOOKUP(A29,[11]WIPRO!$A$1:$M$330,5,FALSE)</f>
        <v>464.65</v>
      </c>
      <c r="M29">
        <f>VLOOKUP(A29,[12]TVS!$A$1:$M$330,5,FALSE)</f>
        <v>200.8</v>
      </c>
      <c r="N29">
        <f>VLOOKUP(A29,[13]BAJAJ!$A$1:$M$330,5,FALSE)</f>
        <v>2785.25</v>
      </c>
      <c r="O29">
        <f>VLOOKUP(A29,[14]HERO!$A$1:$M$330,5,FALSE)</f>
        <v>3264.3</v>
      </c>
      <c r="P29">
        <f>VLOOKUP(A29,[15]ASIAN!$A$1:$M$330,5,FALSE)</f>
        <v>1002.35</v>
      </c>
      <c r="Q29">
        <f>VLOOKUP(A29,[16]NEROLAC!$A$1:$M$330,5,FALSE)</f>
        <v>354.55</v>
      </c>
      <c r="R29">
        <f>VLOOKUP(A29,[17]AKZO!$A$1:$M$330,5,FALSE)</f>
        <v>1489.25</v>
      </c>
      <c r="S29">
        <f>VLOOKUP(A29,[18]BERGER!$A$1:$M$330,5,FALSE)</f>
        <v>225.4</v>
      </c>
      <c r="T29">
        <f>VLOOKUP(A29,[19]MONSANTO!$A$1:$M$330,5,FALSE)</f>
        <v>2313.1</v>
      </c>
      <c r="U29">
        <f>VLOOKUP(A29,[20]BAYER!$A$1:$M$330,5,FALSE)</f>
        <v>4159.45</v>
      </c>
      <c r="V29">
        <f>VLOOKUP(A29,[21]EXCELCROP!$A$1:$M$326,5,FALSE)</f>
        <v>1765.55</v>
      </c>
      <c r="W29">
        <f>VLOOKUP(A29,[22]SIEMENS!$A$1:$M$330,5,FALSE)</f>
        <v>1222.05</v>
      </c>
      <c r="X29">
        <f>VLOOKUP(A29,[23]ABB!$A$1:$M$330,5,FALSE)</f>
        <v>1225.6500000000001</v>
      </c>
      <c r="Y29">
        <f>VLOOKUP(A29,[24]LNT!$A$1:$M$330,5,FALSE)</f>
        <v>1489.1</v>
      </c>
      <c r="Z29">
        <f>VLOOKUP(A29,[25]GLAXO!$A$1:$M$330,5,FALSE)</f>
        <v>2732.2</v>
      </c>
      <c r="AA29">
        <f>VLOOKUP(A29,[26]PFIZER!$A$1:$M$330,5,FALSE)</f>
        <v>1762.7</v>
      </c>
      <c r="AB29">
        <f>VLOOKUP(A29,[27]ABBOTT!$A$1:$M$330,5,FALSE)</f>
        <v>4595.05</v>
      </c>
      <c r="AC29">
        <f>VLOOKUP(A29,[28]SANOFI!$A$1:$M$330,5,FALSE)</f>
        <v>4133.5</v>
      </c>
    </row>
    <row r="30" spans="1:29" x14ac:dyDescent="0.25">
      <c r="A30" s="4">
        <v>42776</v>
      </c>
      <c r="B30">
        <f>VLOOKUP(A30,[1]ITC!$A$1:$M$330,5,FALSE)</f>
        <v>273.05</v>
      </c>
      <c r="C30">
        <f>VLOOKUP(A30,[2]HUL!$A$1:$M$330,5,FALSE)</f>
        <v>850.45</v>
      </c>
      <c r="D30">
        <f>VLOOKUP(A30,[3]COLGATE!$A$1:$M$330,5,FALSE)</f>
        <v>889.9</v>
      </c>
      <c r="E30">
        <f>VLOOKUP(A30,[4]NESTLE!$A$1:$M$330,5,FALSE)</f>
        <v>6161.25</v>
      </c>
      <c r="F30">
        <f>VLOOKUP(A30,[5]BRITANNIA!$A$1:$M$330,5,FALSE)</f>
        <v>3235.75</v>
      </c>
      <c r="G30">
        <f>VLOOKUP(A30,[6]HDFC!$A$1:$M$330,5,FALSE)</f>
        <v>1304.5</v>
      </c>
      <c r="H30">
        <f>VLOOKUP(A30,[7]ICICI!$A$1:$M$330,5,FALSE)</f>
        <v>281.5</v>
      </c>
      <c r="I30">
        <f>VLOOKUP(A30,[8]AXIS!$A$1:$M$330,5,FALSE)</f>
        <v>488.5</v>
      </c>
      <c r="J30">
        <f>VLOOKUP(A30,[9]INFOSYS!$A$1:$M$330,5,FALSE)</f>
        <v>968.05</v>
      </c>
      <c r="K30">
        <f>VLOOKUP(A30,[10]TCS!$A$1:$M$330,5,FALSE)</f>
        <v>2396.6999999999998</v>
      </c>
      <c r="L30">
        <f>VLOOKUP(A30,[11]WIPRO!$A$1:$M$330,5,FALSE)</f>
        <v>468.1</v>
      </c>
      <c r="M30">
        <f>VLOOKUP(A30,[12]TVS!$A$1:$M$330,5,FALSE)</f>
        <v>202.25</v>
      </c>
      <c r="N30">
        <f>VLOOKUP(A30,[13]BAJAJ!$A$1:$M$330,5,FALSE)</f>
        <v>2795.8</v>
      </c>
      <c r="O30">
        <f>VLOOKUP(A30,[14]HERO!$A$1:$M$330,5,FALSE)</f>
        <v>3266.45</v>
      </c>
      <c r="P30">
        <f>VLOOKUP(A30,[15]ASIAN!$A$1:$M$330,5,FALSE)</f>
        <v>992.7</v>
      </c>
      <c r="Q30">
        <f>VLOOKUP(A30,[16]NEROLAC!$A$1:$M$330,5,FALSE)</f>
        <v>357.8</v>
      </c>
      <c r="R30">
        <f>VLOOKUP(A30,[17]AKZO!$A$1:$M$330,5,FALSE)</f>
        <v>1495.85</v>
      </c>
      <c r="S30">
        <f>VLOOKUP(A30,[18]BERGER!$A$1:$M$330,5,FALSE)</f>
        <v>229.65</v>
      </c>
      <c r="T30">
        <f>VLOOKUP(A30,[19]MONSANTO!$A$1:$M$330,5,FALSE)</f>
        <v>2312.5</v>
      </c>
      <c r="U30">
        <f>VLOOKUP(A30,[20]BAYER!$A$1:$M$330,5,FALSE)</f>
        <v>4151.45</v>
      </c>
      <c r="V30">
        <f>VLOOKUP(A30,[21]EXCELCROP!$A$1:$M$326,5,FALSE)</f>
        <v>1783.45</v>
      </c>
      <c r="W30">
        <f>VLOOKUP(A30,[22]SIEMENS!$A$1:$M$330,5,FALSE)</f>
        <v>1208.3499999999999</v>
      </c>
      <c r="X30">
        <f>VLOOKUP(A30,[23]ABB!$A$1:$M$330,5,FALSE)</f>
        <v>1261.8499999999999</v>
      </c>
      <c r="Y30">
        <f>VLOOKUP(A30,[24]LNT!$A$1:$M$330,5,FALSE)</f>
        <v>1501.1</v>
      </c>
      <c r="Z30">
        <f>VLOOKUP(A30,[25]GLAXO!$A$1:$M$330,5,FALSE)</f>
        <v>2741.05</v>
      </c>
      <c r="AA30">
        <f>VLOOKUP(A30,[26]PFIZER!$A$1:$M$330,5,FALSE)</f>
        <v>1736.9</v>
      </c>
      <c r="AB30">
        <f>VLOOKUP(A30,[27]ABBOTT!$A$1:$M$330,5,FALSE)</f>
        <v>4514.3999999999996</v>
      </c>
      <c r="AC30">
        <f>VLOOKUP(A30,[28]SANOFI!$A$1:$M$330,5,FALSE)</f>
        <v>4171.5</v>
      </c>
    </row>
    <row r="31" spans="1:29" x14ac:dyDescent="0.25">
      <c r="A31" s="4">
        <v>42779</v>
      </c>
      <c r="B31">
        <f>VLOOKUP(A31,[1]ITC!$A$1:$M$330,5,FALSE)</f>
        <v>270.5</v>
      </c>
      <c r="C31">
        <f>VLOOKUP(A31,[2]HUL!$A$1:$M$330,5,FALSE)</f>
        <v>862.9</v>
      </c>
      <c r="D31">
        <f>VLOOKUP(A31,[3]COLGATE!$A$1:$M$330,5,FALSE)</f>
        <v>888.15</v>
      </c>
      <c r="E31">
        <f>VLOOKUP(A31,[4]NESTLE!$A$1:$M$330,5,FALSE)</f>
        <v>6180.75</v>
      </c>
      <c r="F31">
        <f>VLOOKUP(A31,[5]BRITANNIA!$A$1:$M$330,5,FALSE)</f>
        <v>3273</v>
      </c>
      <c r="G31">
        <f>VLOOKUP(A31,[6]HDFC!$A$1:$M$330,5,FALSE)</f>
        <v>1310.45</v>
      </c>
      <c r="H31">
        <f>VLOOKUP(A31,[7]ICICI!$A$1:$M$330,5,FALSE)</f>
        <v>281.7</v>
      </c>
      <c r="I31">
        <f>VLOOKUP(A31,[8]AXIS!$A$1:$M$330,5,FALSE)</f>
        <v>490.35</v>
      </c>
      <c r="J31">
        <f>VLOOKUP(A31,[9]INFOSYS!$A$1:$M$330,5,FALSE)</f>
        <v>983.5</v>
      </c>
      <c r="K31">
        <f>VLOOKUP(A31,[10]TCS!$A$1:$M$330,5,FALSE)</f>
        <v>2410.3000000000002</v>
      </c>
      <c r="L31">
        <f>VLOOKUP(A31,[11]WIPRO!$A$1:$M$330,5,FALSE)</f>
        <v>474.95</v>
      </c>
      <c r="M31">
        <f>VLOOKUP(A31,[12]TVS!$A$1:$M$330,5,FALSE)</f>
        <v>187.1</v>
      </c>
      <c r="N31">
        <f>VLOOKUP(A31,[13]BAJAJ!$A$1:$M$330,5,FALSE)</f>
        <v>2806.4</v>
      </c>
      <c r="O31">
        <f>VLOOKUP(A31,[14]HERO!$A$1:$M$330,5,FALSE)</f>
        <v>3226.4</v>
      </c>
      <c r="P31">
        <f>VLOOKUP(A31,[15]ASIAN!$A$1:$M$330,5,FALSE)</f>
        <v>984.3</v>
      </c>
      <c r="Q31">
        <f>VLOOKUP(A31,[16]NEROLAC!$A$1:$M$330,5,FALSE)</f>
        <v>352.45</v>
      </c>
      <c r="R31">
        <f>VLOOKUP(A31,[17]AKZO!$A$1:$M$330,5,FALSE)</f>
        <v>1481.65</v>
      </c>
      <c r="S31">
        <f>VLOOKUP(A31,[18]BERGER!$A$1:$M$330,5,FALSE)</f>
        <v>222.55</v>
      </c>
      <c r="T31">
        <f>VLOOKUP(A31,[19]MONSANTO!$A$1:$M$330,5,FALSE)</f>
        <v>2313</v>
      </c>
      <c r="U31">
        <f>VLOOKUP(A31,[20]BAYER!$A$1:$M$330,5,FALSE)</f>
        <v>4116.7</v>
      </c>
      <c r="V31">
        <f>VLOOKUP(A31,[21]EXCELCROP!$A$1:$M$326,5,FALSE)</f>
        <v>1736.95</v>
      </c>
      <c r="W31">
        <f>VLOOKUP(A31,[22]SIEMENS!$A$1:$M$330,5,FALSE)</f>
        <v>1196.2</v>
      </c>
      <c r="X31">
        <f>VLOOKUP(A31,[23]ABB!$A$1:$M$330,5,FALSE)</f>
        <v>1223.3</v>
      </c>
      <c r="Y31">
        <f>VLOOKUP(A31,[24]LNT!$A$1:$M$330,5,FALSE)</f>
        <v>1497.25</v>
      </c>
      <c r="Z31">
        <f>VLOOKUP(A31,[25]GLAXO!$A$1:$M$330,5,FALSE)</f>
        <v>2699.55</v>
      </c>
      <c r="AA31">
        <f>VLOOKUP(A31,[26]PFIZER!$A$1:$M$330,5,FALSE)</f>
        <v>1733.85</v>
      </c>
      <c r="AB31">
        <f>VLOOKUP(A31,[27]ABBOTT!$A$1:$M$330,5,FALSE)</f>
        <v>4462.3500000000004</v>
      </c>
      <c r="AC31">
        <f>VLOOKUP(A31,[28]SANOFI!$A$1:$M$330,5,FALSE)</f>
        <v>4172.1499999999996</v>
      </c>
    </row>
    <row r="32" spans="1:29" x14ac:dyDescent="0.25">
      <c r="A32" s="4">
        <v>42780</v>
      </c>
      <c r="B32">
        <f>VLOOKUP(A32,[1]ITC!$A$1:$M$330,5,FALSE)</f>
        <v>270.8</v>
      </c>
      <c r="C32">
        <f>VLOOKUP(A32,[2]HUL!$A$1:$M$330,5,FALSE)</f>
        <v>848.25</v>
      </c>
      <c r="D32">
        <f>VLOOKUP(A32,[3]COLGATE!$A$1:$M$330,5,FALSE)</f>
        <v>880.45</v>
      </c>
      <c r="E32">
        <f>VLOOKUP(A32,[4]NESTLE!$A$1:$M$330,5,FALSE)</f>
        <v>6209.8</v>
      </c>
      <c r="F32">
        <f>VLOOKUP(A32,[5]BRITANNIA!$A$1:$M$330,5,FALSE)</f>
        <v>3220.2</v>
      </c>
      <c r="G32">
        <f>VLOOKUP(A32,[6]HDFC!$A$1:$M$330,5,FALSE)</f>
        <v>1310.5999999999999</v>
      </c>
      <c r="H32">
        <f>VLOOKUP(A32,[7]ICICI!$A$1:$M$330,5,FALSE)</f>
        <v>284.89999999999998</v>
      </c>
      <c r="I32">
        <f>VLOOKUP(A32,[8]AXIS!$A$1:$M$330,5,FALSE)</f>
        <v>487.05</v>
      </c>
      <c r="J32">
        <f>VLOOKUP(A32,[9]INFOSYS!$A$1:$M$330,5,FALSE)</f>
        <v>987.3</v>
      </c>
      <c r="K32">
        <f>VLOOKUP(A32,[10]TCS!$A$1:$M$330,5,FALSE)</f>
        <v>2402.9499999999998</v>
      </c>
      <c r="L32">
        <f>VLOOKUP(A32,[11]WIPRO!$A$1:$M$330,5,FALSE)</f>
        <v>474.9</v>
      </c>
      <c r="M32">
        <f>VLOOKUP(A32,[12]TVS!$A$1:$M$330,5,FALSE)</f>
        <v>188.6</v>
      </c>
      <c r="N32">
        <f>VLOOKUP(A32,[13]BAJAJ!$A$1:$M$330,5,FALSE)</f>
        <v>2779.4</v>
      </c>
      <c r="O32">
        <f>VLOOKUP(A32,[14]HERO!$A$1:$M$330,5,FALSE)</f>
        <v>3161.15</v>
      </c>
      <c r="P32">
        <f>VLOOKUP(A32,[15]ASIAN!$A$1:$M$330,5,FALSE)</f>
        <v>980.3</v>
      </c>
      <c r="Q32">
        <f>VLOOKUP(A32,[16]NEROLAC!$A$1:$M$330,5,FALSE)</f>
        <v>355.8</v>
      </c>
      <c r="R32">
        <f>VLOOKUP(A32,[17]AKZO!$A$1:$M$330,5,FALSE)</f>
        <v>1482.35</v>
      </c>
      <c r="S32">
        <f>VLOOKUP(A32,[18]BERGER!$A$1:$M$330,5,FALSE)</f>
        <v>223.05</v>
      </c>
      <c r="T32">
        <f>VLOOKUP(A32,[19]MONSANTO!$A$1:$M$330,5,FALSE)</f>
        <v>2297.8000000000002</v>
      </c>
      <c r="U32">
        <f>VLOOKUP(A32,[20]BAYER!$A$1:$M$330,5,FALSE)</f>
        <v>4099.75</v>
      </c>
      <c r="V32">
        <f>VLOOKUP(A32,[21]EXCELCROP!$A$1:$M$326,5,FALSE)</f>
        <v>1718.4</v>
      </c>
      <c r="W32">
        <f>VLOOKUP(A32,[22]SIEMENS!$A$1:$M$330,5,FALSE)</f>
        <v>1213.0999999999999</v>
      </c>
      <c r="X32">
        <f>VLOOKUP(A32,[23]ABB!$A$1:$M$330,5,FALSE)</f>
        <v>1194.25</v>
      </c>
      <c r="Y32">
        <f>VLOOKUP(A32,[24]LNT!$A$1:$M$330,5,FALSE)</f>
        <v>1492.9</v>
      </c>
      <c r="Z32">
        <f>VLOOKUP(A32,[25]GLAXO!$A$1:$M$330,5,FALSE)</f>
        <v>2683.1</v>
      </c>
      <c r="AA32">
        <f>VLOOKUP(A32,[26]PFIZER!$A$1:$M$330,5,FALSE)</f>
        <v>1738.7</v>
      </c>
      <c r="AB32">
        <f>VLOOKUP(A32,[27]ABBOTT!$A$1:$M$330,5,FALSE)</f>
        <v>4441.75</v>
      </c>
      <c r="AC32">
        <f>VLOOKUP(A32,[28]SANOFI!$A$1:$M$330,5,FALSE)</f>
        <v>4164.95</v>
      </c>
    </row>
    <row r="33" spans="1:29" x14ac:dyDescent="0.25">
      <c r="A33" s="4">
        <v>42781</v>
      </c>
      <c r="B33">
        <f>VLOOKUP(A33,[1]ITC!$A$1:$M$330,5,FALSE)</f>
        <v>273.39999999999998</v>
      </c>
      <c r="C33">
        <f>VLOOKUP(A33,[2]HUL!$A$1:$M$330,5,FALSE)</f>
        <v>848.9</v>
      </c>
      <c r="D33">
        <f>VLOOKUP(A33,[3]COLGATE!$A$1:$M$330,5,FALSE)</f>
        <v>881.85</v>
      </c>
      <c r="E33">
        <f>VLOOKUP(A33,[4]NESTLE!$A$1:$M$330,5,FALSE)</f>
        <v>6173.6</v>
      </c>
      <c r="F33">
        <f>VLOOKUP(A33,[5]BRITANNIA!$A$1:$M$330,5,FALSE)</f>
        <v>3194.5</v>
      </c>
      <c r="G33">
        <f>VLOOKUP(A33,[6]HDFC!$A$1:$M$330,5,FALSE)</f>
        <v>1322.45</v>
      </c>
      <c r="H33">
        <f>VLOOKUP(A33,[7]ICICI!$A$1:$M$330,5,FALSE)</f>
        <v>280.64999999999998</v>
      </c>
      <c r="I33">
        <f>VLOOKUP(A33,[8]AXIS!$A$1:$M$330,5,FALSE)</f>
        <v>487.95</v>
      </c>
      <c r="J33">
        <f>VLOOKUP(A33,[9]INFOSYS!$A$1:$M$330,5,FALSE)</f>
        <v>982.35</v>
      </c>
      <c r="K33">
        <f>VLOOKUP(A33,[10]TCS!$A$1:$M$330,5,FALSE)</f>
        <v>2415.6999999999998</v>
      </c>
      <c r="L33">
        <f>VLOOKUP(A33,[11]WIPRO!$A$1:$M$330,5,FALSE)</f>
        <v>474.6</v>
      </c>
      <c r="M33">
        <f>VLOOKUP(A33,[12]TVS!$A$1:$M$330,5,FALSE)</f>
        <v>182.35</v>
      </c>
      <c r="N33">
        <f>VLOOKUP(A33,[13]BAJAJ!$A$1:$M$330,5,FALSE)</f>
        <v>2790</v>
      </c>
      <c r="O33">
        <f>VLOOKUP(A33,[14]HERO!$A$1:$M$330,5,FALSE)</f>
        <v>3098.4</v>
      </c>
      <c r="P33">
        <f>VLOOKUP(A33,[15]ASIAN!$A$1:$M$330,5,FALSE)</f>
        <v>981.35</v>
      </c>
      <c r="Q33">
        <f>VLOOKUP(A33,[16]NEROLAC!$A$1:$M$330,5,FALSE)</f>
        <v>345.35</v>
      </c>
      <c r="R33">
        <f>VLOOKUP(A33,[17]AKZO!$A$1:$M$330,5,FALSE)</f>
        <v>1490.8</v>
      </c>
      <c r="S33">
        <f>VLOOKUP(A33,[18]BERGER!$A$1:$M$330,5,FALSE)</f>
        <v>222.55</v>
      </c>
      <c r="T33">
        <f>VLOOKUP(A33,[19]MONSANTO!$A$1:$M$330,5,FALSE)</f>
        <v>2288.1999999999998</v>
      </c>
      <c r="U33">
        <f>VLOOKUP(A33,[20]BAYER!$A$1:$M$330,5,FALSE)</f>
        <v>4024.7</v>
      </c>
      <c r="V33">
        <f>VLOOKUP(A33,[21]EXCELCROP!$A$1:$M$326,5,FALSE)</f>
        <v>1772.55</v>
      </c>
      <c r="W33">
        <f>VLOOKUP(A33,[22]SIEMENS!$A$1:$M$330,5,FALSE)</f>
        <v>1199.3499999999999</v>
      </c>
      <c r="X33">
        <f>VLOOKUP(A33,[23]ABB!$A$1:$M$330,5,FALSE)</f>
        <v>1172.2</v>
      </c>
      <c r="Y33">
        <f>VLOOKUP(A33,[24]LNT!$A$1:$M$330,5,FALSE)</f>
        <v>1480.1</v>
      </c>
      <c r="Z33">
        <f>VLOOKUP(A33,[25]GLAXO!$A$1:$M$330,5,FALSE)</f>
        <v>2678.45</v>
      </c>
      <c r="AA33">
        <f>VLOOKUP(A33,[26]PFIZER!$A$1:$M$330,5,FALSE)</f>
        <v>1715.75</v>
      </c>
      <c r="AB33">
        <f>VLOOKUP(A33,[27]ABBOTT!$A$1:$M$330,5,FALSE)</f>
        <v>4423.3</v>
      </c>
      <c r="AC33">
        <f>VLOOKUP(A33,[28]SANOFI!$A$1:$M$330,5,FALSE)</f>
        <v>4094.4</v>
      </c>
    </row>
    <row r="34" spans="1:29" x14ac:dyDescent="0.25">
      <c r="A34" s="4">
        <v>42782</v>
      </c>
      <c r="B34">
        <f>VLOOKUP(A34,[1]ITC!$A$1:$M$330,5,FALSE)</f>
        <v>266.7</v>
      </c>
      <c r="C34">
        <f>VLOOKUP(A34,[2]HUL!$A$1:$M$330,5,FALSE)</f>
        <v>846.65</v>
      </c>
      <c r="D34">
        <f>VLOOKUP(A34,[3]COLGATE!$A$1:$M$330,5,FALSE)</f>
        <v>907.45</v>
      </c>
      <c r="E34">
        <f>VLOOKUP(A34,[4]NESTLE!$A$1:$M$330,5,FALSE)</f>
        <v>6194.4</v>
      </c>
      <c r="F34">
        <f>VLOOKUP(A34,[5]BRITANNIA!$A$1:$M$330,5,FALSE)</f>
        <v>3230.95</v>
      </c>
      <c r="G34">
        <f>VLOOKUP(A34,[6]HDFC!$A$1:$M$330,5,FALSE)</f>
        <v>1327.35</v>
      </c>
      <c r="H34">
        <f>VLOOKUP(A34,[7]ICICI!$A$1:$M$330,5,FALSE)</f>
        <v>278.8</v>
      </c>
      <c r="I34">
        <f>VLOOKUP(A34,[8]AXIS!$A$1:$M$330,5,FALSE)</f>
        <v>493</v>
      </c>
      <c r="J34">
        <f>VLOOKUP(A34,[9]INFOSYS!$A$1:$M$330,5,FALSE)</f>
        <v>1011.9</v>
      </c>
      <c r="K34">
        <f>VLOOKUP(A34,[10]TCS!$A$1:$M$330,5,FALSE)</f>
        <v>2446.9</v>
      </c>
      <c r="L34">
        <f>VLOOKUP(A34,[11]WIPRO!$A$1:$M$330,5,FALSE)</f>
        <v>480.6</v>
      </c>
      <c r="M34">
        <f>VLOOKUP(A34,[12]TVS!$A$1:$M$330,5,FALSE)</f>
        <v>178</v>
      </c>
      <c r="N34">
        <f>VLOOKUP(A34,[13]BAJAJ!$A$1:$M$330,5,FALSE)</f>
        <v>2788.5</v>
      </c>
      <c r="O34">
        <f>VLOOKUP(A34,[14]HERO!$A$1:$M$330,5,FALSE)</f>
        <v>3126.1</v>
      </c>
      <c r="P34">
        <f>VLOOKUP(A34,[15]ASIAN!$A$1:$M$330,5,FALSE)</f>
        <v>969.75</v>
      </c>
      <c r="Q34">
        <f>VLOOKUP(A34,[16]NEROLAC!$A$1:$M$330,5,FALSE)</f>
        <v>346.95</v>
      </c>
      <c r="R34">
        <f>VLOOKUP(A34,[17]AKZO!$A$1:$M$330,5,FALSE)</f>
        <v>1474.35</v>
      </c>
      <c r="S34">
        <f>VLOOKUP(A34,[18]BERGER!$A$1:$M$330,5,FALSE)</f>
        <v>224.15</v>
      </c>
      <c r="T34">
        <f>VLOOKUP(A34,[19]MONSANTO!$A$1:$M$330,5,FALSE)</f>
        <v>2294</v>
      </c>
      <c r="U34">
        <f>VLOOKUP(A34,[20]BAYER!$A$1:$M$330,5,FALSE)</f>
        <v>4093.45</v>
      </c>
      <c r="V34">
        <f>VLOOKUP(A34,[21]EXCELCROP!$A$1:$M$326,5,FALSE)</f>
        <v>1740.55</v>
      </c>
      <c r="W34">
        <f>VLOOKUP(A34,[22]SIEMENS!$A$1:$M$330,5,FALSE)</f>
        <v>1208.25</v>
      </c>
      <c r="X34">
        <f>VLOOKUP(A34,[23]ABB!$A$1:$M$330,5,FALSE)</f>
        <v>1228.8499999999999</v>
      </c>
      <c r="Y34">
        <f>VLOOKUP(A34,[24]LNT!$A$1:$M$330,5,FALSE)</f>
        <v>1470.4</v>
      </c>
      <c r="Z34">
        <f>VLOOKUP(A34,[25]GLAXO!$A$1:$M$330,5,FALSE)</f>
        <v>2666.05</v>
      </c>
      <c r="AA34">
        <f>VLOOKUP(A34,[26]PFIZER!$A$1:$M$330,5,FALSE)</f>
        <v>1728.6</v>
      </c>
      <c r="AB34">
        <f>VLOOKUP(A34,[27]ABBOTT!$A$1:$M$330,5,FALSE)</f>
        <v>4445.2</v>
      </c>
      <c r="AC34">
        <f>VLOOKUP(A34,[28]SANOFI!$A$1:$M$330,5,FALSE)</f>
        <v>4080.5</v>
      </c>
    </row>
    <row r="35" spans="1:29" x14ac:dyDescent="0.25">
      <c r="A35" s="4">
        <v>42783</v>
      </c>
      <c r="B35">
        <f>VLOOKUP(A35,[1]ITC!$A$1:$M$330,5,FALSE)</f>
        <v>268.25</v>
      </c>
      <c r="C35">
        <f>VLOOKUP(A35,[2]HUL!$A$1:$M$330,5,FALSE)</f>
        <v>842.35</v>
      </c>
      <c r="D35">
        <f>VLOOKUP(A35,[3]COLGATE!$A$1:$M$330,5,FALSE)</f>
        <v>909.9</v>
      </c>
      <c r="E35">
        <f>VLOOKUP(A35,[4]NESTLE!$A$1:$M$330,5,FALSE)</f>
        <v>6254.25</v>
      </c>
      <c r="F35">
        <f>VLOOKUP(A35,[5]BRITANNIA!$A$1:$M$330,5,FALSE)</f>
        <v>3245.7</v>
      </c>
      <c r="G35">
        <f>VLOOKUP(A35,[6]HDFC!$A$1:$M$330,5,FALSE)</f>
        <v>1377.15</v>
      </c>
      <c r="H35">
        <f>VLOOKUP(A35,[7]ICICI!$A$1:$M$330,5,FALSE)</f>
        <v>283.05</v>
      </c>
      <c r="I35">
        <f>VLOOKUP(A35,[8]AXIS!$A$1:$M$330,5,FALSE)</f>
        <v>489</v>
      </c>
      <c r="J35">
        <f>VLOOKUP(A35,[9]INFOSYS!$A$1:$M$330,5,FALSE)</f>
        <v>999.7</v>
      </c>
      <c r="K35">
        <f>VLOOKUP(A35,[10]TCS!$A$1:$M$330,5,FALSE)</f>
        <v>2408.15</v>
      </c>
      <c r="L35">
        <f>VLOOKUP(A35,[11]WIPRO!$A$1:$M$330,5,FALSE)</f>
        <v>475.7</v>
      </c>
      <c r="M35">
        <f>VLOOKUP(A35,[12]TVS!$A$1:$M$330,5,FALSE)</f>
        <v>179.1</v>
      </c>
      <c r="N35">
        <f>VLOOKUP(A35,[13]BAJAJ!$A$1:$M$330,5,FALSE)</f>
        <v>2781.5</v>
      </c>
      <c r="O35">
        <f>VLOOKUP(A35,[14]HERO!$A$1:$M$330,5,FALSE)</f>
        <v>3085.65</v>
      </c>
      <c r="P35">
        <f>VLOOKUP(A35,[15]ASIAN!$A$1:$M$330,5,FALSE)</f>
        <v>960.95</v>
      </c>
      <c r="Q35">
        <f>VLOOKUP(A35,[16]NEROLAC!$A$1:$M$330,5,FALSE)</f>
        <v>348.3</v>
      </c>
      <c r="R35">
        <f>VLOOKUP(A35,[17]AKZO!$A$1:$M$330,5,FALSE)</f>
        <v>1491.4</v>
      </c>
      <c r="S35">
        <f>VLOOKUP(A35,[18]BERGER!$A$1:$M$330,5,FALSE)</f>
        <v>223.6</v>
      </c>
      <c r="T35">
        <f>VLOOKUP(A35,[19]MONSANTO!$A$1:$M$330,5,FALSE)</f>
        <v>2318.6</v>
      </c>
      <c r="U35">
        <f>VLOOKUP(A35,[20]BAYER!$A$1:$M$330,5,FALSE)</f>
        <v>4010.3</v>
      </c>
      <c r="V35">
        <f>VLOOKUP(A35,[21]EXCELCROP!$A$1:$M$326,5,FALSE)</f>
        <v>1790.95</v>
      </c>
      <c r="W35">
        <f>VLOOKUP(A35,[22]SIEMENS!$A$1:$M$330,5,FALSE)</f>
        <v>1212.5999999999999</v>
      </c>
      <c r="X35">
        <f>VLOOKUP(A35,[23]ABB!$A$1:$M$330,5,FALSE)</f>
        <v>1230</v>
      </c>
      <c r="Y35">
        <f>VLOOKUP(A35,[24]LNT!$A$1:$M$330,5,FALSE)</f>
        <v>1478</v>
      </c>
      <c r="Z35">
        <f>VLOOKUP(A35,[25]GLAXO!$A$1:$M$330,5,FALSE)</f>
        <v>2685.7</v>
      </c>
      <c r="AA35">
        <f>VLOOKUP(A35,[26]PFIZER!$A$1:$M$330,5,FALSE)</f>
        <v>1736.15</v>
      </c>
      <c r="AB35">
        <f>VLOOKUP(A35,[27]ABBOTT!$A$1:$M$330,5,FALSE)</f>
        <v>4500</v>
      </c>
      <c r="AC35">
        <f>VLOOKUP(A35,[28]SANOFI!$A$1:$M$330,5,FALSE)</f>
        <v>4105</v>
      </c>
    </row>
    <row r="36" spans="1:29" x14ac:dyDescent="0.25">
      <c r="A36" s="4">
        <v>42786</v>
      </c>
      <c r="B36">
        <f>VLOOKUP(A36,[1]ITC!$A$1:$M$330,5,FALSE)</f>
        <v>265.85000000000002</v>
      </c>
      <c r="C36">
        <f>VLOOKUP(A36,[2]HUL!$A$1:$M$330,5,FALSE)</f>
        <v>852.8</v>
      </c>
      <c r="D36">
        <f>VLOOKUP(A36,[3]COLGATE!$A$1:$M$330,5,FALSE)</f>
        <v>920.7</v>
      </c>
      <c r="E36">
        <f>VLOOKUP(A36,[4]NESTLE!$A$1:$M$330,5,FALSE)</f>
        <v>6266.5</v>
      </c>
      <c r="F36">
        <f>VLOOKUP(A36,[5]BRITANNIA!$A$1:$M$330,5,FALSE)</f>
        <v>3253.55</v>
      </c>
      <c r="G36">
        <f>VLOOKUP(A36,[6]HDFC!$A$1:$M$330,5,FALSE)</f>
        <v>1407.2</v>
      </c>
      <c r="H36">
        <f>VLOOKUP(A36,[7]ICICI!$A$1:$M$330,5,FALSE)</f>
        <v>282.2</v>
      </c>
      <c r="I36">
        <f>VLOOKUP(A36,[8]AXIS!$A$1:$M$330,5,FALSE)</f>
        <v>480.6</v>
      </c>
      <c r="J36">
        <f>VLOOKUP(A36,[9]INFOSYS!$A$1:$M$330,5,FALSE)</f>
        <v>1011.7</v>
      </c>
      <c r="K36">
        <f>VLOOKUP(A36,[10]TCS!$A$1:$M$330,5,FALSE)</f>
        <v>2506.5</v>
      </c>
      <c r="L36">
        <f>VLOOKUP(A36,[11]WIPRO!$A$1:$M$330,5,FALSE)</f>
        <v>475.55</v>
      </c>
      <c r="M36">
        <f>VLOOKUP(A36,[12]TVS!$A$1:$M$330,5,FALSE)</f>
        <v>180</v>
      </c>
      <c r="N36">
        <f>VLOOKUP(A36,[13]BAJAJ!$A$1:$M$330,5,FALSE)</f>
        <v>2793.1</v>
      </c>
      <c r="O36">
        <f>VLOOKUP(A36,[14]HERO!$A$1:$M$330,5,FALSE)</f>
        <v>3103</v>
      </c>
      <c r="P36">
        <f>VLOOKUP(A36,[15]ASIAN!$A$1:$M$330,5,FALSE)</f>
        <v>975.4</v>
      </c>
      <c r="Q36">
        <f>VLOOKUP(A36,[16]NEROLAC!$A$1:$M$330,5,FALSE)</f>
        <v>351.35</v>
      </c>
      <c r="R36">
        <f>VLOOKUP(A36,[17]AKZO!$A$1:$M$330,5,FALSE)</f>
        <v>1479.25</v>
      </c>
      <c r="S36">
        <f>VLOOKUP(A36,[18]BERGER!$A$1:$M$330,5,FALSE)</f>
        <v>223.4</v>
      </c>
      <c r="T36">
        <f>VLOOKUP(A36,[19]MONSANTO!$A$1:$M$330,5,FALSE)</f>
        <v>2318.5</v>
      </c>
      <c r="U36">
        <f>VLOOKUP(A36,[20]BAYER!$A$1:$M$330,5,FALSE)</f>
        <v>4010.35</v>
      </c>
      <c r="V36">
        <f>VLOOKUP(A36,[21]EXCELCROP!$A$1:$M$326,5,FALSE)</f>
        <v>1745.1</v>
      </c>
      <c r="W36">
        <f>VLOOKUP(A36,[22]SIEMENS!$A$1:$M$330,5,FALSE)</f>
        <v>1215.95</v>
      </c>
      <c r="X36">
        <f>VLOOKUP(A36,[23]ABB!$A$1:$M$330,5,FALSE)</f>
        <v>1226.6500000000001</v>
      </c>
      <c r="Y36">
        <f>VLOOKUP(A36,[24]LNT!$A$1:$M$330,5,FALSE)</f>
        <v>1481.65</v>
      </c>
      <c r="Z36">
        <f>VLOOKUP(A36,[25]GLAXO!$A$1:$M$330,5,FALSE)</f>
        <v>2681.15</v>
      </c>
      <c r="AA36">
        <f>VLOOKUP(A36,[26]PFIZER!$A$1:$M$330,5,FALSE)</f>
        <v>1738.5</v>
      </c>
      <c r="AB36">
        <f>VLOOKUP(A36,[27]ABBOTT!$A$1:$M$330,5,FALSE)</f>
        <v>4491.45</v>
      </c>
      <c r="AC36">
        <f>VLOOKUP(A36,[28]SANOFI!$A$1:$M$330,5,FALSE)</f>
        <v>4169.95</v>
      </c>
    </row>
    <row r="37" spans="1:29" x14ac:dyDescent="0.25">
      <c r="A37" s="4">
        <v>42787</v>
      </c>
      <c r="B37">
        <f>VLOOKUP(A37,[1]ITC!$A$1:$M$330,5,FALSE)</f>
        <v>263.35000000000002</v>
      </c>
      <c r="C37">
        <f>VLOOKUP(A37,[2]HUL!$A$1:$M$330,5,FALSE)</f>
        <v>862.8</v>
      </c>
      <c r="D37">
        <f>VLOOKUP(A37,[3]COLGATE!$A$1:$M$330,5,FALSE)</f>
        <v>913.6</v>
      </c>
      <c r="E37">
        <f>VLOOKUP(A37,[4]NESTLE!$A$1:$M$330,5,FALSE)</f>
        <v>6354.1</v>
      </c>
      <c r="F37">
        <f>VLOOKUP(A37,[5]BRITANNIA!$A$1:$M$330,5,FALSE)</f>
        <v>3236.15</v>
      </c>
      <c r="G37">
        <f>VLOOKUP(A37,[6]HDFC!$A$1:$M$330,5,FALSE)</f>
        <v>1412.3</v>
      </c>
      <c r="H37">
        <f>VLOOKUP(A37,[7]ICICI!$A$1:$M$330,5,FALSE)</f>
        <v>284.89999999999998</v>
      </c>
      <c r="I37">
        <f>VLOOKUP(A37,[8]AXIS!$A$1:$M$330,5,FALSE)</f>
        <v>504.6</v>
      </c>
      <c r="J37">
        <f>VLOOKUP(A37,[9]INFOSYS!$A$1:$M$330,5,FALSE)</f>
        <v>1012.95</v>
      </c>
      <c r="K37">
        <f>VLOOKUP(A37,[10]TCS!$A$1:$M$330,5,FALSE)</f>
        <v>2464.3000000000002</v>
      </c>
      <c r="L37">
        <f>VLOOKUP(A37,[11]WIPRO!$A$1:$M$330,5,FALSE)</f>
        <v>475.55</v>
      </c>
      <c r="M37">
        <f>VLOOKUP(A37,[12]TVS!$A$1:$M$330,5,FALSE)</f>
        <v>178.2</v>
      </c>
      <c r="N37">
        <f>VLOOKUP(A37,[13]BAJAJ!$A$1:$M$330,5,FALSE)</f>
        <v>2806.1</v>
      </c>
      <c r="O37">
        <f>VLOOKUP(A37,[14]HERO!$A$1:$M$330,5,FALSE)</f>
        <v>3128.5</v>
      </c>
      <c r="P37">
        <f>VLOOKUP(A37,[15]ASIAN!$A$1:$M$330,5,FALSE)</f>
        <v>991.15</v>
      </c>
      <c r="Q37">
        <f>VLOOKUP(A37,[16]NEROLAC!$A$1:$M$330,5,FALSE)</f>
        <v>357.3</v>
      </c>
      <c r="R37">
        <f>VLOOKUP(A37,[17]AKZO!$A$1:$M$330,5,FALSE)</f>
        <v>1476.55</v>
      </c>
      <c r="S37">
        <f>VLOOKUP(A37,[18]BERGER!$A$1:$M$330,5,FALSE)</f>
        <v>224.45</v>
      </c>
      <c r="T37">
        <f>VLOOKUP(A37,[19]MONSANTO!$A$1:$M$330,5,FALSE)</f>
        <v>2496.4</v>
      </c>
      <c r="U37">
        <f>VLOOKUP(A37,[20]BAYER!$A$1:$M$330,5,FALSE)</f>
        <v>3973.35</v>
      </c>
      <c r="V37">
        <f>VLOOKUP(A37,[21]EXCELCROP!$A$1:$M$326,5,FALSE)</f>
        <v>1740.7</v>
      </c>
      <c r="W37">
        <f>VLOOKUP(A37,[22]SIEMENS!$A$1:$M$330,5,FALSE)</f>
        <v>1223.3499999999999</v>
      </c>
      <c r="X37">
        <f>VLOOKUP(A37,[23]ABB!$A$1:$M$330,5,FALSE)</f>
        <v>1221.5999999999999</v>
      </c>
      <c r="Y37">
        <f>VLOOKUP(A37,[24]LNT!$A$1:$M$330,5,FALSE)</f>
        <v>1482.95</v>
      </c>
      <c r="Z37">
        <f>VLOOKUP(A37,[25]GLAXO!$A$1:$M$330,5,FALSE)</f>
        <v>2683.4</v>
      </c>
      <c r="AA37">
        <f>VLOOKUP(A37,[26]PFIZER!$A$1:$M$330,5,FALSE)</f>
        <v>1744.5</v>
      </c>
      <c r="AB37">
        <f>VLOOKUP(A37,[27]ABBOTT!$A$1:$M$330,5,FALSE)</f>
        <v>4543.3</v>
      </c>
      <c r="AC37">
        <f>VLOOKUP(A37,[28]SANOFI!$A$1:$M$330,5,FALSE)</f>
        <v>4185.5</v>
      </c>
    </row>
    <row r="38" spans="1:29" x14ac:dyDescent="0.25">
      <c r="A38" s="4">
        <v>42788</v>
      </c>
      <c r="B38">
        <f>VLOOKUP(A38,[1]ITC!$A$1:$M$330,5,FALSE)</f>
        <v>263.5</v>
      </c>
      <c r="C38">
        <f>VLOOKUP(A38,[2]HUL!$A$1:$M$330,5,FALSE)</f>
        <v>864.85</v>
      </c>
      <c r="D38">
        <f>VLOOKUP(A38,[3]COLGATE!$A$1:$M$330,5,FALSE)</f>
        <v>900.85</v>
      </c>
      <c r="E38">
        <f>VLOOKUP(A38,[4]NESTLE!$A$1:$M$330,5,FALSE)</f>
        <v>6396.35</v>
      </c>
      <c r="F38">
        <f>VLOOKUP(A38,[5]BRITANNIA!$A$1:$M$330,5,FALSE)</f>
        <v>3236.1</v>
      </c>
      <c r="G38">
        <f>VLOOKUP(A38,[6]HDFC!$A$1:$M$330,5,FALSE)</f>
        <v>1399.2</v>
      </c>
      <c r="H38">
        <f>VLOOKUP(A38,[7]ICICI!$A$1:$M$330,5,FALSE)</f>
        <v>285.95</v>
      </c>
      <c r="I38">
        <f>VLOOKUP(A38,[8]AXIS!$A$1:$M$330,5,FALSE)</f>
        <v>524.45000000000005</v>
      </c>
      <c r="J38">
        <f>VLOOKUP(A38,[9]INFOSYS!$A$1:$M$330,5,FALSE)</f>
        <v>991.85</v>
      </c>
      <c r="K38">
        <f>VLOOKUP(A38,[10]TCS!$A$1:$M$330,5,FALSE)</f>
        <v>2409.5500000000002</v>
      </c>
      <c r="L38">
        <f>VLOOKUP(A38,[11]WIPRO!$A$1:$M$330,5,FALSE)</f>
        <v>473.55</v>
      </c>
      <c r="M38">
        <f>VLOOKUP(A38,[12]TVS!$A$1:$M$330,5,FALSE)</f>
        <v>173.85</v>
      </c>
      <c r="N38">
        <f>VLOOKUP(A38,[13]BAJAJ!$A$1:$M$330,5,FALSE)</f>
        <v>2799.8</v>
      </c>
      <c r="O38">
        <f>VLOOKUP(A38,[14]HERO!$A$1:$M$330,5,FALSE)</f>
        <v>3164.8</v>
      </c>
      <c r="P38">
        <f>VLOOKUP(A38,[15]ASIAN!$A$1:$M$330,5,FALSE)</f>
        <v>1020.05</v>
      </c>
      <c r="Q38">
        <f>VLOOKUP(A38,[16]NEROLAC!$A$1:$M$330,5,FALSE)</f>
        <v>363.65</v>
      </c>
      <c r="R38">
        <f>VLOOKUP(A38,[17]AKZO!$A$1:$M$330,5,FALSE)</f>
        <v>1486.5</v>
      </c>
      <c r="S38">
        <f>VLOOKUP(A38,[18]BERGER!$A$1:$M$330,5,FALSE)</f>
        <v>228.3</v>
      </c>
      <c r="T38">
        <f>VLOOKUP(A38,[19]MONSANTO!$A$1:$M$330,5,FALSE)</f>
        <v>2482.4499999999998</v>
      </c>
      <c r="U38">
        <f>VLOOKUP(A38,[20]BAYER!$A$1:$M$330,5,FALSE)</f>
        <v>3939.95</v>
      </c>
      <c r="V38">
        <f>VLOOKUP(A38,[21]EXCELCROP!$A$1:$M$326,5,FALSE)</f>
        <v>1735.15</v>
      </c>
      <c r="W38">
        <f>VLOOKUP(A38,[22]SIEMENS!$A$1:$M$330,5,FALSE)</f>
        <v>1215.9000000000001</v>
      </c>
      <c r="X38">
        <f>VLOOKUP(A38,[23]ABB!$A$1:$M$330,5,FALSE)</f>
        <v>1212.05</v>
      </c>
      <c r="Y38">
        <f>VLOOKUP(A38,[24]LNT!$A$1:$M$330,5,FALSE)</f>
        <v>1477.25</v>
      </c>
      <c r="Z38">
        <f>VLOOKUP(A38,[25]GLAXO!$A$1:$M$330,5,FALSE)</f>
        <v>2674</v>
      </c>
      <c r="AA38">
        <f>VLOOKUP(A38,[26]PFIZER!$A$1:$M$330,5,FALSE)</f>
        <v>1768.55</v>
      </c>
      <c r="AB38">
        <f>VLOOKUP(A38,[27]ABBOTT!$A$1:$M$330,5,FALSE)</f>
        <v>4523.3500000000004</v>
      </c>
      <c r="AC38">
        <f>VLOOKUP(A38,[28]SANOFI!$A$1:$M$330,5,FALSE)</f>
        <v>4174.8999999999996</v>
      </c>
    </row>
    <row r="39" spans="1:29" x14ac:dyDescent="0.25">
      <c r="A39" s="4">
        <v>42789</v>
      </c>
      <c r="B39">
        <f>VLOOKUP(A39,[1]ITC!$A$1:$M$330,5,FALSE)</f>
        <v>265.7</v>
      </c>
      <c r="C39">
        <f>VLOOKUP(A39,[2]HUL!$A$1:$M$330,5,FALSE)</f>
        <v>858.35</v>
      </c>
      <c r="D39">
        <f>VLOOKUP(A39,[3]COLGATE!$A$1:$M$330,5,FALSE)</f>
        <v>893.75</v>
      </c>
      <c r="E39">
        <f>VLOOKUP(A39,[4]NESTLE!$A$1:$M$330,5,FALSE)</f>
        <v>6366.65</v>
      </c>
      <c r="F39">
        <f>VLOOKUP(A39,[5]BRITANNIA!$A$1:$M$330,5,FALSE)</f>
        <v>3228.4</v>
      </c>
      <c r="G39">
        <f>VLOOKUP(A39,[6]HDFC!$A$1:$M$330,5,FALSE)</f>
        <v>1394.7</v>
      </c>
      <c r="H39">
        <f>VLOOKUP(A39,[7]ICICI!$A$1:$M$330,5,FALSE)</f>
        <v>284.45</v>
      </c>
      <c r="I39">
        <f>VLOOKUP(A39,[8]AXIS!$A$1:$M$330,5,FALSE)</f>
        <v>527.65</v>
      </c>
      <c r="J39">
        <f>VLOOKUP(A39,[9]INFOSYS!$A$1:$M$330,5,FALSE)</f>
        <v>1009.05</v>
      </c>
      <c r="K39">
        <f>VLOOKUP(A39,[10]TCS!$A$1:$M$330,5,FALSE)</f>
        <v>2481.65</v>
      </c>
      <c r="L39">
        <f>VLOOKUP(A39,[11]WIPRO!$A$1:$M$330,5,FALSE)</f>
        <v>485.55</v>
      </c>
      <c r="M39">
        <f>VLOOKUP(A39,[12]TVS!$A$1:$M$330,5,FALSE)</f>
        <v>174.45</v>
      </c>
      <c r="N39">
        <f>VLOOKUP(A39,[13]BAJAJ!$A$1:$M$330,5,FALSE)</f>
        <v>2812.05</v>
      </c>
      <c r="O39">
        <f>VLOOKUP(A39,[14]HERO!$A$1:$M$330,5,FALSE)</f>
        <v>3177.2</v>
      </c>
      <c r="P39">
        <f>VLOOKUP(A39,[15]ASIAN!$A$1:$M$330,5,FALSE)</f>
        <v>1008.8</v>
      </c>
      <c r="Q39">
        <f>VLOOKUP(A39,[16]NEROLAC!$A$1:$M$330,5,FALSE)</f>
        <v>365.65</v>
      </c>
      <c r="R39">
        <f>VLOOKUP(A39,[17]AKZO!$A$1:$M$330,5,FALSE)</f>
        <v>1509.95</v>
      </c>
      <c r="S39">
        <f>VLOOKUP(A39,[18]BERGER!$A$1:$M$330,5,FALSE)</f>
        <v>231.05</v>
      </c>
      <c r="T39">
        <f>VLOOKUP(A39,[19]MONSANTO!$A$1:$M$330,5,FALSE)</f>
        <v>2478.5500000000002</v>
      </c>
      <c r="U39">
        <f>VLOOKUP(A39,[20]BAYER!$A$1:$M$330,5,FALSE)</f>
        <v>3857.8</v>
      </c>
      <c r="V39">
        <f>VLOOKUP(A39,[21]EXCELCROP!$A$1:$M$326,5,FALSE)</f>
        <v>1766.15</v>
      </c>
      <c r="W39">
        <f>VLOOKUP(A39,[22]SIEMENS!$A$1:$M$330,5,FALSE)</f>
        <v>1202.8</v>
      </c>
      <c r="X39">
        <f>VLOOKUP(A39,[23]ABB!$A$1:$M$330,5,FALSE)</f>
        <v>1199.25</v>
      </c>
      <c r="Y39">
        <f>VLOOKUP(A39,[24]LNT!$A$1:$M$330,5,FALSE)</f>
        <v>1486.05</v>
      </c>
      <c r="Z39">
        <f>VLOOKUP(A39,[25]GLAXO!$A$1:$M$330,5,FALSE)</f>
        <v>2666.4</v>
      </c>
      <c r="AA39">
        <f>VLOOKUP(A39,[26]PFIZER!$A$1:$M$330,5,FALSE)</f>
        <v>1770.2</v>
      </c>
      <c r="AB39">
        <f>VLOOKUP(A39,[27]ABBOTT!$A$1:$M$330,5,FALSE)</f>
        <v>4520.1000000000004</v>
      </c>
      <c r="AC39">
        <f>VLOOKUP(A39,[28]SANOFI!$A$1:$M$330,5,FALSE)</f>
        <v>4138.6499999999996</v>
      </c>
    </row>
    <row r="40" spans="1:29" x14ac:dyDescent="0.25">
      <c r="A40" s="4">
        <v>42793</v>
      </c>
      <c r="B40">
        <f>VLOOKUP(A40,[1]ITC!$A$1:$M$330,5,FALSE)</f>
        <v>264.35000000000002</v>
      </c>
      <c r="C40">
        <f>VLOOKUP(A40,[2]HUL!$A$1:$M$330,5,FALSE)</f>
        <v>866.5</v>
      </c>
      <c r="D40">
        <f>VLOOKUP(A40,[3]COLGATE!$A$1:$M$330,5,FALSE)</f>
        <v>888.1</v>
      </c>
      <c r="E40">
        <f>VLOOKUP(A40,[4]NESTLE!$A$1:$M$330,5,FALSE)</f>
        <v>6358.45</v>
      </c>
      <c r="F40">
        <f>VLOOKUP(A40,[5]BRITANNIA!$A$1:$M$330,5,FALSE)</f>
        <v>3246</v>
      </c>
      <c r="G40">
        <f>VLOOKUP(A40,[6]HDFC!$A$1:$M$330,5,FALSE)</f>
        <v>1393.85</v>
      </c>
      <c r="H40">
        <f>VLOOKUP(A40,[7]ICICI!$A$1:$M$330,5,FALSE)</f>
        <v>278.85000000000002</v>
      </c>
      <c r="I40">
        <f>VLOOKUP(A40,[8]AXIS!$A$1:$M$330,5,FALSE)</f>
        <v>508.85</v>
      </c>
      <c r="J40">
        <f>VLOOKUP(A40,[9]INFOSYS!$A$1:$M$330,5,FALSE)</f>
        <v>1012.75</v>
      </c>
      <c r="K40">
        <f>VLOOKUP(A40,[10]TCS!$A$1:$M$330,5,FALSE)</f>
        <v>2488.9</v>
      </c>
      <c r="L40">
        <f>VLOOKUP(A40,[11]WIPRO!$A$1:$M$330,5,FALSE)</f>
        <v>488.8</v>
      </c>
      <c r="M40">
        <f>VLOOKUP(A40,[12]TVS!$A$1:$M$330,5,FALSE)</f>
        <v>174.5</v>
      </c>
      <c r="N40">
        <f>VLOOKUP(A40,[13]BAJAJ!$A$1:$M$330,5,FALSE)</f>
        <v>2801.85</v>
      </c>
      <c r="O40">
        <f>VLOOKUP(A40,[14]HERO!$A$1:$M$330,5,FALSE)</f>
        <v>3168.35</v>
      </c>
      <c r="P40">
        <f>VLOOKUP(A40,[15]ASIAN!$A$1:$M$330,5,FALSE)</f>
        <v>1001.55</v>
      </c>
      <c r="Q40">
        <f>VLOOKUP(A40,[16]NEROLAC!$A$1:$M$330,5,FALSE)</f>
        <v>354.1</v>
      </c>
      <c r="R40">
        <f>VLOOKUP(A40,[17]AKZO!$A$1:$M$330,5,FALSE)</f>
        <v>1501.1</v>
      </c>
      <c r="S40">
        <f>VLOOKUP(A40,[18]BERGER!$A$1:$M$330,5,FALSE)</f>
        <v>232.65</v>
      </c>
      <c r="T40">
        <f>VLOOKUP(A40,[19]MONSANTO!$A$1:$M$330,5,FALSE)</f>
        <v>2453</v>
      </c>
      <c r="U40">
        <f>VLOOKUP(A40,[20]BAYER!$A$1:$M$330,5,FALSE)</f>
        <v>3879.1</v>
      </c>
      <c r="V40">
        <f>VLOOKUP(A40,[21]EXCELCROP!$A$1:$M$326,5,FALSE)</f>
        <v>1740.3</v>
      </c>
      <c r="W40">
        <f>VLOOKUP(A40,[22]SIEMENS!$A$1:$M$330,5,FALSE)</f>
        <v>1196.45</v>
      </c>
      <c r="X40">
        <f>VLOOKUP(A40,[23]ABB!$A$1:$M$330,5,FALSE)</f>
        <v>1196.9000000000001</v>
      </c>
      <c r="Y40">
        <f>VLOOKUP(A40,[24]LNT!$A$1:$M$330,5,FALSE)</f>
        <v>1468.25</v>
      </c>
      <c r="Z40">
        <f>VLOOKUP(A40,[25]GLAXO!$A$1:$M$330,5,FALSE)</f>
        <v>2672.7</v>
      </c>
      <c r="AA40">
        <f>VLOOKUP(A40,[26]PFIZER!$A$1:$M$330,5,FALSE)</f>
        <v>1756.75</v>
      </c>
      <c r="AB40">
        <f>VLOOKUP(A40,[27]ABBOTT!$A$1:$M$330,5,FALSE)</f>
        <v>4498.8500000000004</v>
      </c>
      <c r="AC40">
        <f>VLOOKUP(A40,[28]SANOFI!$A$1:$M$330,5,FALSE)</f>
        <v>4157.8500000000004</v>
      </c>
    </row>
    <row r="41" spans="1:29" x14ac:dyDescent="0.25">
      <c r="A41" s="4">
        <v>42794</v>
      </c>
      <c r="B41">
        <f>VLOOKUP(A41,[1]ITC!$A$1:$M$330,5,FALSE)</f>
        <v>262.14999999999998</v>
      </c>
      <c r="C41">
        <f>VLOOKUP(A41,[2]HUL!$A$1:$M$330,5,FALSE)</f>
        <v>864.9</v>
      </c>
      <c r="D41">
        <f>VLOOKUP(A41,[3]COLGATE!$A$1:$M$330,5,FALSE)</f>
        <v>900.5</v>
      </c>
      <c r="E41">
        <f>VLOOKUP(A41,[4]NESTLE!$A$1:$M$330,5,FALSE)</f>
        <v>6255.05</v>
      </c>
      <c r="F41">
        <f>VLOOKUP(A41,[5]BRITANNIA!$A$1:$M$330,5,FALSE)</f>
        <v>3229.2</v>
      </c>
      <c r="G41">
        <f>VLOOKUP(A41,[6]HDFC!$A$1:$M$330,5,FALSE)</f>
        <v>1389.2</v>
      </c>
      <c r="H41">
        <f>VLOOKUP(A41,[7]ICICI!$A$1:$M$330,5,FALSE)</f>
        <v>276.39999999999998</v>
      </c>
      <c r="I41">
        <f>VLOOKUP(A41,[8]AXIS!$A$1:$M$330,5,FALSE)</f>
        <v>506.15</v>
      </c>
      <c r="J41">
        <f>VLOOKUP(A41,[9]INFOSYS!$A$1:$M$330,5,FALSE)</f>
        <v>1012.3</v>
      </c>
      <c r="K41">
        <f>VLOOKUP(A41,[10]TCS!$A$1:$M$330,5,FALSE)</f>
        <v>2466.5</v>
      </c>
      <c r="L41">
        <f>VLOOKUP(A41,[11]WIPRO!$A$1:$M$330,5,FALSE)</f>
        <v>488.5</v>
      </c>
      <c r="M41">
        <f>VLOOKUP(A41,[12]TVS!$A$1:$M$330,5,FALSE)</f>
        <v>173.3</v>
      </c>
      <c r="N41">
        <f>VLOOKUP(A41,[13]BAJAJ!$A$1:$M$330,5,FALSE)</f>
        <v>2758.25</v>
      </c>
      <c r="O41">
        <f>VLOOKUP(A41,[14]HERO!$A$1:$M$330,5,FALSE)</f>
        <v>3135</v>
      </c>
      <c r="P41">
        <f>VLOOKUP(A41,[15]ASIAN!$A$1:$M$330,5,FALSE)</f>
        <v>1024.45</v>
      </c>
      <c r="Q41">
        <f>VLOOKUP(A41,[16]NEROLAC!$A$1:$M$330,5,FALSE)</f>
        <v>355.8</v>
      </c>
      <c r="R41">
        <f>VLOOKUP(A41,[17]AKZO!$A$1:$M$330,5,FALSE)</f>
        <v>1507.2</v>
      </c>
      <c r="S41">
        <f>VLOOKUP(A41,[18]BERGER!$A$1:$M$330,5,FALSE)</f>
        <v>231.75</v>
      </c>
      <c r="T41">
        <f>VLOOKUP(A41,[19]MONSANTO!$A$1:$M$330,5,FALSE)</f>
        <v>2464.9</v>
      </c>
      <c r="U41">
        <f>VLOOKUP(A41,[20]BAYER!$A$1:$M$330,5,FALSE)</f>
        <v>3868.5</v>
      </c>
      <c r="V41">
        <f>VLOOKUP(A41,[21]EXCELCROP!$A$1:$M$326,5,FALSE)</f>
        <v>1725.35</v>
      </c>
      <c r="W41">
        <f>VLOOKUP(A41,[22]SIEMENS!$A$1:$M$330,5,FALSE)</f>
        <v>1206.25</v>
      </c>
      <c r="X41">
        <f>VLOOKUP(A41,[23]ABB!$A$1:$M$330,5,FALSE)</f>
        <v>1199.9000000000001</v>
      </c>
      <c r="Y41">
        <f>VLOOKUP(A41,[24]LNT!$A$1:$M$330,5,FALSE)</f>
        <v>1470.25</v>
      </c>
      <c r="Z41">
        <f>VLOOKUP(A41,[25]GLAXO!$A$1:$M$330,5,FALSE)</f>
        <v>2674.45</v>
      </c>
      <c r="AA41">
        <f>VLOOKUP(A41,[26]PFIZER!$A$1:$M$330,5,FALSE)</f>
        <v>1753.6</v>
      </c>
      <c r="AB41">
        <f>VLOOKUP(A41,[27]ABBOTT!$A$1:$M$330,5,FALSE)</f>
        <v>4482.3500000000004</v>
      </c>
      <c r="AC41">
        <f>VLOOKUP(A41,[28]SANOFI!$A$1:$M$330,5,FALSE)</f>
        <v>4126.8500000000004</v>
      </c>
    </row>
    <row r="42" spans="1:29" x14ac:dyDescent="0.25">
      <c r="A42" s="4">
        <v>42795</v>
      </c>
      <c r="B42">
        <f>VLOOKUP(A42,[1]ITC!$A$1:$M$330,5,FALSE)</f>
        <v>268.60000000000002</v>
      </c>
      <c r="C42">
        <f>VLOOKUP(A42,[2]HUL!$A$1:$M$330,5,FALSE)</f>
        <v>874.5</v>
      </c>
      <c r="D42">
        <f>VLOOKUP(A42,[3]COLGATE!$A$1:$M$330,5,FALSE)</f>
        <v>896.4</v>
      </c>
      <c r="E42">
        <f>VLOOKUP(A42,[4]NESTLE!$A$1:$M$330,5,FALSE)</f>
        <v>6231.8</v>
      </c>
      <c r="F42">
        <f>VLOOKUP(A42,[5]BRITANNIA!$A$1:$M$330,5,FALSE)</f>
        <v>3181.1</v>
      </c>
      <c r="G42">
        <f>VLOOKUP(A42,[6]HDFC!$A$1:$M$330,5,FALSE)</f>
        <v>1389.85</v>
      </c>
      <c r="H42">
        <f>VLOOKUP(A42,[7]ICICI!$A$1:$M$330,5,FALSE)</f>
        <v>279</v>
      </c>
      <c r="I42">
        <f>VLOOKUP(A42,[8]AXIS!$A$1:$M$330,5,FALSE)</f>
        <v>513.29999999999995</v>
      </c>
      <c r="J42">
        <f>VLOOKUP(A42,[9]INFOSYS!$A$1:$M$330,5,FALSE)</f>
        <v>1025</v>
      </c>
      <c r="K42">
        <f>VLOOKUP(A42,[10]TCS!$A$1:$M$330,5,FALSE)</f>
        <v>2480.0500000000002</v>
      </c>
      <c r="L42">
        <f>VLOOKUP(A42,[11]WIPRO!$A$1:$M$330,5,FALSE)</f>
        <v>488.15</v>
      </c>
      <c r="M42">
        <f>VLOOKUP(A42,[12]TVS!$A$1:$M$330,5,FALSE)</f>
        <v>179.85</v>
      </c>
      <c r="N42">
        <f>VLOOKUP(A42,[13]BAJAJ!$A$1:$M$330,5,FALSE)</f>
        <v>2773</v>
      </c>
      <c r="O42">
        <f>VLOOKUP(A42,[14]HERO!$A$1:$M$330,5,FALSE)</f>
        <v>3184</v>
      </c>
      <c r="P42">
        <f>VLOOKUP(A42,[15]ASIAN!$A$1:$M$330,5,FALSE)</f>
        <v>1030.8</v>
      </c>
      <c r="Q42">
        <f>VLOOKUP(A42,[16]NEROLAC!$A$1:$M$330,5,FALSE)</f>
        <v>356.05</v>
      </c>
      <c r="R42">
        <f>VLOOKUP(A42,[17]AKZO!$A$1:$M$330,5,FALSE)</f>
        <v>1533.9</v>
      </c>
      <c r="S42">
        <f>VLOOKUP(A42,[18]BERGER!$A$1:$M$330,5,FALSE)</f>
        <v>231.35</v>
      </c>
      <c r="T42">
        <f>VLOOKUP(A42,[19]MONSANTO!$A$1:$M$330,5,FALSE)</f>
        <v>2471.75</v>
      </c>
      <c r="U42">
        <f>VLOOKUP(A42,[20]BAYER!$A$1:$M$330,5,FALSE)</f>
        <v>3912.95</v>
      </c>
      <c r="V42">
        <f>VLOOKUP(A42,[21]EXCELCROP!$A$1:$M$326,5,FALSE)</f>
        <v>1736.85</v>
      </c>
      <c r="W42">
        <f>VLOOKUP(A42,[22]SIEMENS!$A$1:$M$330,5,FALSE)</f>
        <v>1216.9000000000001</v>
      </c>
      <c r="X42">
        <f>VLOOKUP(A42,[23]ABB!$A$1:$M$330,5,FALSE)</f>
        <v>1235.2</v>
      </c>
      <c r="Y42">
        <f>VLOOKUP(A42,[24]LNT!$A$1:$M$330,5,FALSE)</f>
        <v>1475.3</v>
      </c>
      <c r="Z42">
        <f>VLOOKUP(A42,[25]GLAXO!$A$1:$M$330,5,FALSE)</f>
        <v>2683</v>
      </c>
      <c r="AA42">
        <f>VLOOKUP(A42,[26]PFIZER!$A$1:$M$330,5,FALSE)</f>
        <v>1759.3</v>
      </c>
      <c r="AB42">
        <f>VLOOKUP(A42,[27]ABBOTT!$A$1:$M$330,5,FALSE)</f>
        <v>4464.1499999999996</v>
      </c>
      <c r="AC42">
        <f>VLOOKUP(A42,[28]SANOFI!$A$1:$M$330,5,FALSE)</f>
        <v>4245.95</v>
      </c>
    </row>
    <row r="43" spans="1:29" x14ac:dyDescent="0.25">
      <c r="A43" s="4">
        <v>42796</v>
      </c>
      <c r="B43">
        <f>VLOOKUP(A43,[1]ITC!$A$1:$M$330,5,FALSE)</f>
        <v>264.55</v>
      </c>
      <c r="C43">
        <f>VLOOKUP(A43,[2]HUL!$A$1:$M$330,5,FALSE)</f>
        <v>877.55</v>
      </c>
      <c r="D43">
        <f>VLOOKUP(A43,[3]COLGATE!$A$1:$M$330,5,FALSE)</f>
        <v>891.2</v>
      </c>
      <c r="E43">
        <f>VLOOKUP(A43,[4]NESTLE!$A$1:$M$330,5,FALSE)</f>
        <v>6181.8</v>
      </c>
      <c r="F43">
        <f>VLOOKUP(A43,[5]BRITANNIA!$A$1:$M$330,5,FALSE)</f>
        <v>3110.35</v>
      </c>
      <c r="G43">
        <f>VLOOKUP(A43,[6]HDFC!$A$1:$M$330,5,FALSE)</f>
        <v>1379.55</v>
      </c>
      <c r="H43">
        <f>VLOOKUP(A43,[7]ICICI!$A$1:$M$330,5,FALSE)</f>
        <v>278.25</v>
      </c>
      <c r="I43">
        <f>VLOOKUP(A43,[8]AXIS!$A$1:$M$330,5,FALSE)</f>
        <v>506.3</v>
      </c>
      <c r="J43">
        <f>VLOOKUP(A43,[9]INFOSYS!$A$1:$M$330,5,FALSE)</f>
        <v>1020.65</v>
      </c>
      <c r="K43">
        <f>VLOOKUP(A43,[10]TCS!$A$1:$M$330,5,FALSE)</f>
        <v>2501.15</v>
      </c>
      <c r="L43">
        <f>VLOOKUP(A43,[11]WIPRO!$A$1:$M$330,5,FALSE)</f>
        <v>489.25</v>
      </c>
      <c r="M43">
        <f>VLOOKUP(A43,[12]TVS!$A$1:$M$330,5,FALSE)</f>
        <v>177.8</v>
      </c>
      <c r="N43">
        <f>VLOOKUP(A43,[13]BAJAJ!$A$1:$M$330,5,FALSE)</f>
        <v>2831.8</v>
      </c>
      <c r="O43">
        <f>VLOOKUP(A43,[14]HERO!$A$1:$M$330,5,FALSE)</f>
        <v>3227.55</v>
      </c>
      <c r="P43">
        <f>VLOOKUP(A43,[15]ASIAN!$A$1:$M$330,5,FALSE)</f>
        <v>1028.3</v>
      </c>
      <c r="Q43">
        <f>VLOOKUP(A43,[16]NEROLAC!$A$1:$M$330,5,FALSE)</f>
        <v>354.5</v>
      </c>
      <c r="R43">
        <f>VLOOKUP(A43,[17]AKZO!$A$1:$M$330,5,FALSE)</f>
        <v>1516.05</v>
      </c>
      <c r="S43">
        <f>VLOOKUP(A43,[18]BERGER!$A$1:$M$330,5,FALSE)</f>
        <v>229.1</v>
      </c>
      <c r="T43">
        <f>VLOOKUP(A43,[19]MONSANTO!$A$1:$M$330,5,FALSE)</f>
        <v>2471.4</v>
      </c>
      <c r="U43">
        <f>VLOOKUP(A43,[20]BAYER!$A$1:$M$330,5,FALSE)</f>
        <v>3903.45</v>
      </c>
      <c r="V43">
        <f>VLOOKUP(A43,[21]EXCELCROP!$A$1:$M$326,5,FALSE)</f>
        <v>1750</v>
      </c>
      <c r="W43">
        <f>VLOOKUP(A43,[22]SIEMENS!$A$1:$M$330,5,FALSE)</f>
        <v>1196.75</v>
      </c>
      <c r="X43">
        <f>VLOOKUP(A43,[23]ABB!$A$1:$M$330,5,FALSE)</f>
        <v>1207.25</v>
      </c>
      <c r="Y43">
        <f>VLOOKUP(A43,[24]LNT!$A$1:$M$330,5,FALSE)</f>
        <v>1475</v>
      </c>
      <c r="Z43">
        <f>VLOOKUP(A43,[25]GLAXO!$A$1:$M$330,5,FALSE)</f>
        <v>2688.75</v>
      </c>
      <c r="AA43">
        <f>VLOOKUP(A43,[26]PFIZER!$A$1:$M$330,5,FALSE)</f>
        <v>1756.55</v>
      </c>
      <c r="AB43">
        <f>VLOOKUP(A43,[27]ABBOTT!$A$1:$M$330,5,FALSE)</f>
        <v>4430.8</v>
      </c>
      <c r="AC43">
        <f>VLOOKUP(A43,[28]SANOFI!$A$1:$M$330,5,FALSE)</f>
        <v>4260.8</v>
      </c>
    </row>
    <row r="44" spans="1:29" x14ac:dyDescent="0.25">
      <c r="A44" s="4">
        <v>42797</v>
      </c>
      <c r="B44">
        <f>VLOOKUP(A44,[1]ITC!$A$1:$M$330,5,FALSE)</f>
        <v>261.95</v>
      </c>
      <c r="C44">
        <f>VLOOKUP(A44,[2]HUL!$A$1:$M$330,5,FALSE)</f>
        <v>877.15</v>
      </c>
      <c r="D44">
        <f>VLOOKUP(A44,[3]COLGATE!$A$1:$M$330,5,FALSE)</f>
        <v>907.8</v>
      </c>
      <c r="E44">
        <f>VLOOKUP(A44,[4]NESTLE!$A$1:$M$330,5,FALSE)</f>
        <v>6174.5</v>
      </c>
      <c r="F44">
        <f>VLOOKUP(A44,[5]BRITANNIA!$A$1:$M$330,5,FALSE)</f>
        <v>3095.2</v>
      </c>
      <c r="G44">
        <f>VLOOKUP(A44,[6]HDFC!$A$1:$M$330,5,FALSE)</f>
        <v>1376.55</v>
      </c>
      <c r="H44">
        <f>VLOOKUP(A44,[7]ICICI!$A$1:$M$330,5,FALSE)</f>
        <v>275.85000000000002</v>
      </c>
      <c r="I44">
        <f>VLOOKUP(A44,[8]AXIS!$A$1:$M$330,5,FALSE)</f>
        <v>512.79999999999995</v>
      </c>
      <c r="J44">
        <f>VLOOKUP(A44,[9]INFOSYS!$A$1:$M$330,5,FALSE)</f>
        <v>1031.1500000000001</v>
      </c>
      <c r="K44">
        <f>VLOOKUP(A44,[10]TCS!$A$1:$M$330,5,FALSE)</f>
        <v>2492.35</v>
      </c>
      <c r="L44">
        <f>VLOOKUP(A44,[11]WIPRO!$A$1:$M$330,5,FALSE)</f>
        <v>492.4</v>
      </c>
      <c r="M44">
        <f>VLOOKUP(A44,[12]TVS!$A$1:$M$330,5,FALSE)</f>
        <v>175.4</v>
      </c>
      <c r="N44">
        <f>VLOOKUP(A44,[13]BAJAJ!$A$1:$M$330,5,FALSE)</f>
        <v>2831.1</v>
      </c>
      <c r="O44">
        <f>VLOOKUP(A44,[14]HERO!$A$1:$M$330,5,FALSE)</f>
        <v>3270.55</v>
      </c>
      <c r="P44">
        <f>VLOOKUP(A44,[15]ASIAN!$A$1:$M$330,5,FALSE)</f>
        <v>1014.5</v>
      </c>
      <c r="Q44">
        <f>VLOOKUP(A44,[16]NEROLAC!$A$1:$M$330,5,FALSE)</f>
        <v>353.3</v>
      </c>
      <c r="R44">
        <f>VLOOKUP(A44,[17]AKZO!$A$1:$M$330,5,FALSE)</f>
        <v>1539.1</v>
      </c>
      <c r="S44">
        <f>VLOOKUP(A44,[18]BERGER!$A$1:$M$330,5,FALSE)</f>
        <v>225.1</v>
      </c>
      <c r="T44">
        <f>VLOOKUP(A44,[19]MONSANTO!$A$1:$M$330,5,FALSE)</f>
        <v>2492.6999999999998</v>
      </c>
      <c r="U44">
        <f>VLOOKUP(A44,[20]BAYER!$A$1:$M$330,5,FALSE)</f>
        <v>3907.7</v>
      </c>
      <c r="V44">
        <f>VLOOKUP(A44,[21]EXCELCROP!$A$1:$M$326,5,FALSE)</f>
        <v>1755.45</v>
      </c>
      <c r="W44">
        <f>VLOOKUP(A44,[22]SIEMENS!$A$1:$M$330,5,FALSE)</f>
        <v>1190.8</v>
      </c>
      <c r="X44">
        <f>VLOOKUP(A44,[23]ABB!$A$1:$M$330,5,FALSE)</f>
        <v>1226.05</v>
      </c>
      <c r="Y44">
        <f>VLOOKUP(A44,[24]LNT!$A$1:$M$330,5,FALSE)</f>
        <v>1469.05</v>
      </c>
      <c r="Z44">
        <f>VLOOKUP(A44,[25]GLAXO!$A$1:$M$330,5,FALSE)</f>
        <v>2705.3</v>
      </c>
      <c r="AA44">
        <f>VLOOKUP(A44,[26]PFIZER!$A$1:$M$330,5,FALSE)</f>
        <v>1741.25</v>
      </c>
      <c r="AB44">
        <f>VLOOKUP(A44,[27]ABBOTT!$A$1:$M$330,5,FALSE)</f>
        <v>4475.7</v>
      </c>
      <c r="AC44">
        <f>VLOOKUP(A44,[28]SANOFI!$A$1:$M$330,5,FALSE)</f>
        <v>4300.75</v>
      </c>
    </row>
    <row r="45" spans="1:29" x14ac:dyDescent="0.25">
      <c r="A45" s="4">
        <v>42800</v>
      </c>
      <c r="B45">
        <f>VLOOKUP(A45,[1]ITC!$A$1:$M$330,5,FALSE)</f>
        <v>263.8</v>
      </c>
      <c r="C45">
        <f>VLOOKUP(A45,[2]HUL!$A$1:$M$330,5,FALSE)</f>
        <v>872.65</v>
      </c>
      <c r="D45">
        <f>VLOOKUP(A45,[3]COLGATE!$A$1:$M$330,5,FALSE)</f>
        <v>909.55</v>
      </c>
      <c r="E45">
        <f>VLOOKUP(A45,[4]NESTLE!$A$1:$M$330,5,FALSE)</f>
        <v>6271.8</v>
      </c>
      <c r="F45">
        <f>VLOOKUP(A45,[5]BRITANNIA!$A$1:$M$330,5,FALSE)</f>
        <v>3090.65</v>
      </c>
      <c r="G45">
        <f>VLOOKUP(A45,[6]HDFC!$A$1:$M$330,5,FALSE)</f>
        <v>1380.3</v>
      </c>
      <c r="H45">
        <f>VLOOKUP(A45,[7]ICICI!$A$1:$M$330,5,FALSE)</f>
        <v>276.75</v>
      </c>
      <c r="I45">
        <f>VLOOKUP(A45,[8]AXIS!$A$1:$M$330,5,FALSE)</f>
        <v>518.35</v>
      </c>
      <c r="J45">
        <f>VLOOKUP(A45,[9]INFOSYS!$A$1:$M$330,5,FALSE)</f>
        <v>1033.8499999999999</v>
      </c>
      <c r="K45">
        <f>VLOOKUP(A45,[10]TCS!$A$1:$M$330,5,FALSE)</f>
        <v>2470.65</v>
      </c>
      <c r="L45">
        <f>VLOOKUP(A45,[11]WIPRO!$A$1:$M$330,5,FALSE)</f>
        <v>491.85</v>
      </c>
      <c r="M45">
        <f>VLOOKUP(A45,[12]TVS!$A$1:$M$330,5,FALSE)</f>
        <v>175.5</v>
      </c>
      <c r="N45">
        <f>VLOOKUP(A45,[13]BAJAJ!$A$1:$M$330,5,FALSE)</f>
        <v>2878.75</v>
      </c>
      <c r="O45">
        <f>VLOOKUP(A45,[14]HERO!$A$1:$M$330,5,FALSE)</f>
        <v>3320.85</v>
      </c>
      <c r="P45">
        <f>VLOOKUP(A45,[15]ASIAN!$A$1:$M$330,5,FALSE)</f>
        <v>1026.75</v>
      </c>
      <c r="Q45">
        <f>VLOOKUP(A45,[16]NEROLAC!$A$1:$M$330,5,FALSE)</f>
        <v>359.3</v>
      </c>
      <c r="R45">
        <f>VLOOKUP(A45,[17]AKZO!$A$1:$M$330,5,FALSE)</f>
        <v>1580.15</v>
      </c>
      <c r="S45">
        <f>VLOOKUP(A45,[18]BERGER!$A$1:$M$330,5,FALSE)</f>
        <v>227.6</v>
      </c>
      <c r="T45">
        <f>VLOOKUP(A45,[19]MONSANTO!$A$1:$M$330,5,FALSE)</f>
        <v>2489.85</v>
      </c>
      <c r="U45">
        <f>VLOOKUP(A45,[20]BAYER!$A$1:$M$330,5,FALSE)</f>
        <v>3850.15</v>
      </c>
      <c r="V45">
        <f>VLOOKUP(A45,[21]EXCELCROP!$A$1:$M$326,5,FALSE)</f>
        <v>1787</v>
      </c>
      <c r="W45">
        <f>VLOOKUP(A45,[22]SIEMENS!$A$1:$M$330,5,FALSE)</f>
        <v>1193.75</v>
      </c>
      <c r="X45">
        <f>VLOOKUP(A45,[23]ABB!$A$1:$M$330,5,FALSE)</f>
        <v>1201.5999999999999</v>
      </c>
      <c r="Y45">
        <f>VLOOKUP(A45,[24]LNT!$A$1:$M$330,5,FALSE)</f>
        <v>1482.1</v>
      </c>
      <c r="Z45">
        <f>VLOOKUP(A45,[25]GLAXO!$A$1:$M$330,5,FALSE)</f>
        <v>2691</v>
      </c>
      <c r="AA45">
        <f>VLOOKUP(A45,[26]PFIZER!$A$1:$M$330,5,FALSE)</f>
        <v>1737.15</v>
      </c>
      <c r="AB45">
        <f>VLOOKUP(A45,[27]ABBOTT!$A$1:$M$330,5,FALSE)</f>
        <v>4482.6499999999996</v>
      </c>
      <c r="AC45">
        <f>VLOOKUP(A45,[28]SANOFI!$A$1:$M$330,5,FALSE)</f>
        <v>4305.3</v>
      </c>
    </row>
    <row r="46" spans="1:29" x14ac:dyDescent="0.25">
      <c r="A46" s="4">
        <v>42801</v>
      </c>
      <c r="B46">
        <f>VLOOKUP(A46,[1]ITC!$A$1:$M$330,5,FALSE)</f>
        <v>264.25</v>
      </c>
      <c r="C46">
        <f>VLOOKUP(A46,[2]HUL!$A$1:$M$330,5,FALSE)</f>
        <v>872.6</v>
      </c>
      <c r="D46">
        <f>VLOOKUP(A46,[3]COLGATE!$A$1:$M$330,5,FALSE)</f>
        <v>925.1</v>
      </c>
      <c r="E46">
        <f>VLOOKUP(A46,[4]NESTLE!$A$1:$M$330,5,FALSE)</f>
        <v>6302.55</v>
      </c>
      <c r="F46">
        <f>VLOOKUP(A46,[5]BRITANNIA!$A$1:$M$330,5,FALSE)</f>
        <v>3059</v>
      </c>
      <c r="G46">
        <f>VLOOKUP(A46,[6]HDFC!$A$1:$M$330,5,FALSE)</f>
        <v>1386.15</v>
      </c>
      <c r="H46">
        <f>VLOOKUP(A46,[7]ICICI!$A$1:$M$330,5,FALSE)</f>
        <v>276.05</v>
      </c>
      <c r="I46">
        <f>VLOOKUP(A46,[8]AXIS!$A$1:$M$330,5,FALSE)</f>
        <v>511.7</v>
      </c>
      <c r="J46">
        <f>VLOOKUP(A46,[9]INFOSYS!$A$1:$M$330,5,FALSE)</f>
        <v>1019.7</v>
      </c>
      <c r="K46">
        <f>VLOOKUP(A46,[10]TCS!$A$1:$M$330,5,FALSE)</f>
        <v>2500.6999999999998</v>
      </c>
      <c r="L46">
        <f>VLOOKUP(A46,[11]WIPRO!$A$1:$M$330,5,FALSE)</f>
        <v>493.8</v>
      </c>
      <c r="M46">
        <f>VLOOKUP(A46,[12]TVS!$A$1:$M$330,5,FALSE)</f>
        <v>173.1</v>
      </c>
      <c r="N46">
        <f>VLOOKUP(A46,[13]BAJAJ!$A$1:$M$330,5,FALSE)</f>
        <v>2876.55</v>
      </c>
      <c r="O46">
        <f>VLOOKUP(A46,[14]HERO!$A$1:$M$330,5,FALSE)</f>
        <v>3299.4</v>
      </c>
      <c r="P46">
        <f>VLOOKUP(A46,[15]ASIAN!$A$1:$M$330,5,FALSE)</f>
        <v>1022.85</v>
      </c>
      <c r="Q46">
        <f>VLOOKUP(A46,[16]NEROLAC!$A$1:$M$330,5,FALSE)</f>
        <v>359.75</v>
      </c>
      <c r="R46">
        <f>VLOOKUP(A46,[17]AKZO!$A$1:$M$330,5,FALSE)</f>
        <v>1595.9</v>
      </c>
      <c r="S46">
        <f>VLOOKUP(A46,[18]BERGER!$A$1:$M$330,5,FALSE)</f>
        <v>223.9</v>
      </c>
      <c r="T46">
        <f>VLOOKUP(A46,[19]MONSANTO!$A$1:$M$330,5,FALSE)</f>
        <v>2472.1</v>
      </c>
      <c r="U46">
        <f>VLOOKUP(A46,[20]BAYER!$A$1:$M$330,5,FALSE)</f>
        <v>3877.1</v>
      </c>
      <c r="V46">
        <f>VLOOKUP(A46,[21]EXCELCROP!$A$1:$M$326,5,FALSE)</f>
        <v>1811.8</v>
      </c>
      <c r="W46">
        <f>VLOOKUP(A46,[22]SIEMENS!$A$1:$M$330,5,FALSE)</f>
        <v>1210.8499999999999</v>
      </c>
      <c r="X46">
        <f>VLOOKUP(A46,[23]ABB!$A$1:$M$330,5,FALSE)</f>
        <v>1208.6500000000001</v>
      </c>
      <c r="Y46">
        <f>VLOOKUP(A46,[24]LNT!$A$1:$M$330,5,FALSE)</f>
        <v>1484.65</v>
      </c>
      <c r="Z46">
        <f>VLOOKUP(A46,[25]GLAXO!$A$1:$M$330,5,FALSE)</f>
        <v>2692.55</v>
      </c>
      <c r="AA46">
        <f>VLOOKUP(A46,[26]PFIZER!$A$1:$M$330,5,FALSE)</f>
        <v>1744.3</v>
      </c>
      <c r="AB46">
        <f>VLOOKUP(A46,[27]ABBOTT!$A$1:$M$330,5,FALSE)</f>
        <v>4480</v>
      </c>
      <c r="AC46">
        <f>VLOOKUP(A46,[28]SANOFI!$A$1:$M$330,5,FALSE)</f>
        <v>4302.1499999999996</v>
      </c>
    </row>
    <row r="47" spans="1:29" x14ac:dyDescent="0.25">
      <c r="A47" s="4">
        <v>42802</v>
      </c>
      <c r="B47">
        <f>VLOOKUP(A47,[1]ITC!$A$1:$M$330,5,FALSE)</f>
        <v>264.05</v>
      </c>
      <c r="C47">
        <f>VLOOKUP(A47,[2]HUL!$A$1:$M$330,5,FALSE)</f>
        <v>871</v>
      </c>
      <c r="D47">
        <f>VLOOKUP(A47,[3]COLGATE!$A$1:$M$330,5,FALSE)</f>
        <v>930.5</v>
      </c>
      <c r="E47">
        <f>VLOOKUP(A47,[4]NESTLE!$A$1:$M$330,5,FALSE)</f>
        <v>6329.45</v>
      </c>
      <c r="F47">
        <f>VLOOKUP(A47,[5]BRITANNIA!$A$1:$M$330,5,FALSE)</f>
        <v>3073.3</v>
      </c>
      <c r="G47">
        <f>VLOOKUP(A47,[6]HDFC!$A$1:$M$330,5,FALSE)</f>
        <v>1391.45</v>
      </c>
      <c r="H47">
        <f>VLOOKUP(A47,[7]ICICI!$A$1:$M$330,5,FALSE)</f>
        <v>274.5</v>
      </c>
      <c r="I47">
        <f>VLOOKUP(A47,[8]AXIS!$A$1:$M$330,5,FALSE)</f>
        <v>510.2</v>
      </c>
      <c r="J47">
        <f>VLOOKUP(A47,[9]INFOSYS!$A$1:$M$330,5,FALSE)</f>
        <v>1007.25</v>
      </c>
      <c r="K47">
        <f>VLOOKUP(A47,[10]TCS!$A$1:$M$330,5,FALSE)</f>
        <v>2513.9</v>
      </c>
      <c r="L47">
        <f>VLOOKUP(A47,[11]WIPRO!$A$1:$M$330,5,FALSE)</f>
        <v>493.9</v>
      </c>
      <c r="M47">
        <f>VLOOKUP(A47,[12]TVS!$A$1:$M$330,5,FALSE)</f>
        <v>172.05</v>
      </c>
      <c r="N47">
        <f>VLOOKUP(A47,[13]BAJAJ!$A$1:$M$330,5,FALSE)</f>
        <v>2865.5</v>
      </c>
      <c r="O47">
        <f>VLOOKUP(A47,[14]HERO!$A$1:$M$330,5,FALSE)</f>
        <v>3270.9</v>
      </c>
      <c r="P47">
        <f>VLOOKUP(A47,[15]ASIAN!$A$1:$M$330,5,FALSE)</f>
        <v>1022.2</v>
      </c>
      <c r="Q47">
        <f>VLOOKUP(A47,[16]NEROLAC!$A$1:$M$330,5,FALSE)</f>
        <v>360.65</v>
      </c>
      <c r="R47">
        <f>VLOOKUP(A47,[17]AKZO!$A$1:$M$330,5,FALSE)</f>
        <v>1609.6</v>
      </c>
      <c r="S47">
        <f>VLOOKUP(A47,[18]BERGER!$A$1:$M$330,5,FALSE)</f>
        <v>221</v>
      </c>
      <c r="T47">
        <f>VLOOKUP(A47,[19]MONSANTO!$A$1:$M$330,5,FALSE)</f>
        <v>2472.1</v>
      </c>
      <c r="U47">
        <f>VLOOKUP(A47,[20]BAYER!$A$1:$M$330,5,FALSE)</f>
        <v>3846.7</v>
      </c>
      <c r="V47">
        <f>VLOOKUP(A47,[21]EXCELCROP!$A$1:$M$326,5,FALSE)</f>
        <v>1820.05</v>
      </c>
      <c r="W47">
        <f>VLOOKUP(A47,[22]SIEMENS!$A$1:$M$330,5,FALSE)</f>
        <v>1201</v>
      </c>
      <c r="X47">
        <f>VLOOKUP(A47,[23]ABB!$A$1:$M$330,5,FALSE)</f>
        <v>1200.8</v>
      </c>
      <c r="Y47">
        <f>VLOOKUP(A47,[24]LNT!$A$1:$M$330,5,FALSE)</f>
        <v>1475.2</v>
      </c>
      <c r="Z47">
        <f>VLOOKUP(A47,[25]GLAXO!$A$1:$M$330,5,FALSE)</f>
        <v>2697.2</v>
      </c>
      <c r="AA47">
        <f>VLOOKUP(A47,[26]PFIZER!$A$1:$M$330,5,FALSE)</f>
        <v>1744</v>
      </c>
      <c r="AB47">
        <f>VLOOKUP(A47,[27]ABBOTT!$A$1:$M$330,5,FALSE)</f>
        <v>4450</v>
      </c>
      <c r="AC47">
        <f>VLOOKUP(A47,[28]SANOFI!$A$1:$M$330,5,FALSE)</f>
        <v>4263.75</v>
      </c>
    </row>
    <row r="48" spans="1:29" x14ac:dyDescent="0.25">
      <c r="A48" s="4">
        <v>42803</v>
      </c>
      <c r="B48">
        <f>VLOOKUP(A48,[1]ITC!$A$1:$M$330,5,FALSE)</f>
        <v>264.8</v>
      </c>
      <c r="C48">
        <f>VLOOKUP(A48,[2]HUL!$A$1:$M$330,5,FALSE)</f>
        <v>870.25</v>
      </c>
      <c r="D48">
        <f>VLOOKUP(A48,[3]COLGATE!$A$1:$M$330,5,FALSE)</f>
        <v>944.75</v>
      </c>
      <c r="E48">
        <f>VLOOKUP(A48,[4]NESTLE!$A$1:$M$330,5,FALSE)</f>
        <v>6209.05</v>
      </c>
      <c r="F48">
        <f>VLOOKUP(A48,[5]BRITANNIA!$A$1:$M$330,5,FALSE)</f>
        <v>3071.85</v>
      </c>
      <c r="G48">
        <f>VLOOKUP(A48,[6]HDFC!$A$1:$M$330,5,FALSE)</f>
        <v>1395</v>
      </c>
      <c r="H48">
        <f>VLOOKUP(A48,[7]ICICI!$A$1:$M$330,5,FALSE)</f>
        <v>273.25</v>
      </c>
      <c r="I48">
        <f>VLOOKUP(A48,[8]AXIS!$A$1:$M$330,5,FALSE)</f>
        <v>516.1</v>
      </c>
      <c r="J48">
        <f>VLOOKUP(A48,[9]INFOSYS!$A$1:$M$330,5,FALSE)</f>
        <v>1011.6</v>
      </c>
      <c r="K48">
        <f>VLOOKUP(A48,[10]TCS!$A$1:$M$330,5,FALSE)</f>
        <v>2519.5500000000002</v>
      </c>
      <c r="L48">
        <f>VLOOKUP(A48,[11]WIPRO!$A$1:$M$330,5,FALSE)</f>
        <v>484.2</v>
      </c>
      <c r="M48">
        <f>VLOOKUP(A48,[12]TVS!$A$1:$M$330,5,FALSE)</f>
        <v>168.4</v>
      </c>
      <c r="N48">
        <f>VLOOKUP(A48,[13]BAJAJ!$A$1:$M$330,5,FALSE)</f>
        <v>2872.7</v>
      </c>
      <c r="O48">
        <f>VLOOKUP(A48,[14]HERO!$A$1:$M$330,5,FALSE)</f>
        <v>3273.7</v>
      </c>
      <c r="P48">
        <f>VLOOKUP(A48,[15]ASIAN!$A$1:$M$330,5,FALSE)</f>
        <v>1031.0999999999999</v>
      </c>
      <c r="Q48">
        <f>VLOOKUP(A48,[16]NEROLAC!$A$1:$M$330,5,FALSE)</f>
        <v>367.3</v>
      </c>
      <c r="R48">
        <f>VLOOKUP(A48,[17]AKZO!$A$1:$M$330,5,FALSE)</f>
        <v>1588.25</v>
      </c>
      <c r="S48">
        <f>VLOOKUP(A48,[18]BERGER!$A$1:$M$330,5,FALSE)</f>
        <v>224.4</v>
      </c>
      <c r="T48">
        <f>VLOOKUP(A48,[19]MONSANTO!$A$1:$M$330,5,FALSE)</f>
        <v>2498.6999999999998</v>
      </c>
      <c r="U48">
        <f>VLOOKUP(A48,[20]BAYER!$A$1:$M$330,5,FALSE)</f>
        <v>3818.3</v>
      </c>
      <c r="V48">
        <f>VLOOKUP(A48,[21]EXCELCROP!$A$1:$M$326,5,FALSE)</f>
        <v>1811.8</v>
      </c>
      <c r="W48">
        <f>VLOOKUP(A48,[22]SIEMENS!$A$1:$M$330,5,FALSE)</f>
        <v>1203.95</v>
      </c>
      <c r="X48">
        <f>VLOOKUP(A48,[23]ABB!$A$1:$M$330,5,FALSE)</f>
        <v>1194.3</v>
      </c>
      <c r="Y48">
        <f>VLOOKUP(A48,[24]LNT!$A$1:$M$330,5,FALSE)</f>
        <v>1476.95</v>
      </c>
      <c r="Z48">
        <f>VLOOKUP(A48,[25]GLAXO!$A$1:$M$330,5,FALSE)</f>
        <v>2693.35</v>
      </c>
      <c r="AA48">
        <f>VLOOKUP(A48,[26]PFIZER!$A$1:$M$330,5,FALSE)</f>
        <v>1736.15</v>
      </c>
      <c r="AB48">
        <f>VLOOKUP(A48,[27]ABBOTT!$A$1:$M$330,5,FALSE)</f>
        <v>4450</v>
      </c>
      <c r="AC48">
        <f>VLOOKUP(A48,[28]SANOFI!$A$1:$M$330,5,FALSE)</f>
        <v>4301.2</v>
      </c>
    </row>
    <row r="49" spans="1:29" x14ac:dyDescent="0.25">
      <c r="A49" s="4">
        <v>42804</v>
      </c>
      <c r="B49">
        <f>VLOOKUP(A49,[1]ITC!$A$1:$M$330,5,FALSE)</f>
        <v>263.25</v>
      </c>
      <c r="C49">
        <f>VLOOKUP(A49,[2]HUL!$A$1:$M$330,5,FALSE)</f>
        <v>874.15</v>
      </c>
      <c r="D49">
        <f>VLOOKUP(A49,[3]COLGATE!$A$1:$M$330,5,FALSE)</f>
        <v>943.4</v>
      </c>
      <c r="E49">
        <f>VLOOKUP(A49,[4]NESTLE!$A$1:$M$330,5,FALSE)</f>
        <v>6143.6</v>
      </c>
      <c r="F49">
        <f>VLOOKUP(A49,[5]BRITANNIA!$A$1:$M$330,5,FALSE)</f>
        <v>3123.8</v>
      </c>
      <c r="G49">
        <f>VLOOKUP(A49,[6]HDFC!$A$1:$M$330,5,FALSE)</f>
        <v>1400.2</v>
      </c>
      <c r="H49">
        <f>VLOOKUP(A49,[7]ICICI!$A$1:$M$330,5,FALSE)</f>
        <v>270.55</v>
      </c>
      <c r="I49">
        <f>VLOOKUP(A49,[8]AXIS!$A$1:$M$330,5,FALSE)</f>
        <v>515.54999999999995</v>
      </c>
      <c r="J49">
        <f>VLOOKUP(A49,[9]INFOSYS!$A$1:$M$330,5,FALSE)</f>
        <v>1020.1</v>
      </c>
      <c r="K49">
        <f>VLOOKUP(A49,[10]TCS!$A$1:$M$330,5,FALSE)</f>
        <v>2541.8000000000002</v>
      </c>
      <c r="L49">
        <f>VLOOKUP(A49,[11]WIPRO!$A$1:$M$330,5,FALSE)</f>
        <v>486.95</v>
      </c>
      <c r="M49">
        <f>VLOOKUP(A49,[12]TVS!$A$1:$M$330,5,FALSE)</f>
        <v>167.05</v>
      </c>
      <c r="N49">
        <f>VLOOKUP(A49,[13]BAJAJ!$A$1:$M$330,5,FALSE)</f>
        <v>2866.15</v>
      </c>
      <c r="O49">
        <f>VLOOKUP(A49,[14]HERO!$A$1:$M$330,5,FALSE)</f>
        <v>3311.6</v>
      </c>
      <c r="P49">
        <f>VLOOKUP(A49,[15]ASIAN!$A$1:$M$330,5,FALSE)</f>
        <v>1029.9000000000001</v>
      </c>
      <c r="Q49">
        <f>VLOOKUP(A49,[16]NEROLAC!$A$1:$M$330,5,FALSE)</f>
        <v>360.6</v>
      </c>
      <c r="R49">
        <f>VLOOKUP(A49,[17]AKZO!$A$1:$M$330,5,FALSE)</f>
        <v>1596.7</v>
      </c>
      <c r="S49">
        <f>VLOOKUP(A49,[18]BERGER!$A$1:$M$330,5,FALSE)</f>
        <v>223.45</v>
      </c>
      <c r="T49">
        <f>VLOOKUP(A49,[19]MONSANTO!$A$1:$M$330,5,FALSE)</f>
        <v>2498.9</v>
      </c>
      <c r="U49">
        <f>VLOOKUP(A49,[20]BAYER!$A$1:$M$330,5,FALSE)</f>
        <v>3775</v>
      </c>
      <c r="V49">
        <f>VLOOKUP(A49,[21]EXCELCROP!$A$1:$M$326,5,FALSE)</f>
        <v>1798.5</v>
      </c>
      <c r="W49">
        <f>VLOOKUP(A49,[22]SIEMENS!$A$1:$M$330,5,FALSE)</f>
        <v>1199.5</v>
      </c>
      <c r="X49">
        <f>VLOOKUP(A49,[23]ABB!$A$1:$M$330,5,FALSE)</f>
        <v>1193.3</v>
      </c>
      <c r="Y49">
        <f>VLOOKUP(A49,[24]LNT!$A$1:$M$330,5,FALSE)</f>
        <v>1491.95</v>
      </c>
      <c r="Z49">
        <f>VLOOKUP(A49,[25]GLAXO!$A$1:$M$330,5,FALSE)</f>
        <v>2699.6</v>
      </c>
      <c r="AA49">
        <f>VLOOKUP(A49,[26]PFIZER!$A$1:$M$330,5,FALSE)</f>
        <v>1731.45</v>
      </c>
      <c r="AB49">
        <f>VLOOKUP(A49,[27]ABBOTT!$A$1:$M$330,5,FALSE)</f>
        <v>4480</v>
      </c>
      <c r="AC49">
        <f>VLOOKUP(A49,[28]SANOFI!$A$1:$M$330,5,FALSE)</f>
        <v>4247.2</v>
      </c>
    </row>
    <row r="50" spans="1:29" x14ac:dyDescent="0.25">
      <c r="A50" s="4">
        <v>42808</v>
      </c>
      <c r="B50">
        <f>VLOOKUP(A50,[1]ITC!$A$1:$M$330,5,FALSE)</f>
        <v>267.14999999999998</v>
      </c>
      <c r="C50">
        <f>VLOOKUP(A50,[2]HUL!$A$1:$M$330,5,FALSE)</f>
        <v>913.8</v>
      </c>
      <c r="D50">
        <f>VLOOKUP(A50,[3]COLGATE!$A$1:$M$330,5,FALSE)</f>
        <v>953.2</v>
      </c>
      <c r="E50">
        <f>VLOOKUP(A50,[4]NESTLE!$A$1:$M$330,5,FALSE)</f>
        <v>6114.3</v>
      </c>
      <c r="F50">
        <f>VLOOKUP(A50,[5]BRITANNIA!$A$1:$M$330,5,FALSE)</f>
        <v>3177.65</v>
      </c>
      <c r="G50">
        <f>VLOOKUP(A50,[6]HDFC!$A$1:$M$330,5,FALSE)</f>
        <v>1409.8</v>
      </c>
      <c r="H50">
        <f>VLOOKUP(A50,[7]ICICI!$A$1:$M$330,5,FALSE)</f>
        <v>286.75</v>
      </c>
      <c r="I50">
        <f>VLOOKUP(A50,[8]AXIS!$A$1:$M$330,5,FALSE)</f>
        <v>511</v>
      </c>
      <c r="J50">
        <f>VLOOKUP(A50,[9]INFOSYS!$A$1:$M$330,5,FALSE)</f>
        <v>1035</v>
      </c>
      <c r="K50">
        <f>VLOOKUP(A50,[10]TCS!$A$1:$M$330,5,FALSE)</f>
        <v>2562.35</v>
      </c>
      <c r="L50">
        <f>VLOOKUP(A50,[11]WIPRO!$A$1:$M$330,5,FALSE)</f>
        <v>500.45</v>
      </c>
      <c r="M50">
        <f>VLOOKUP(A50,[12]TVS!$A$1:$M$330,5,FALSE)</f>
        <v>167.7</v>
      </c>
      <c r="N50">
        <f>VLOOKUP(A50,[13]BAJAJ!$A$1:$M$330,5,FALSE)</f>
        <v>2867.25</v>
      </c>
      <c r="O50">
        <f>VLOOKUP(A50,[14]HERO!$A$1:$M$330,5,FALSE)</f>
        <v>3357.5</v>
      </c>
      <c r="P50">
        <f>VLOOKUP(A50,[15]ASIAN!$A$1:$M$330,5,FALSE)</f>
        <v>1069.0999999999999</v>
      </c>
      <c r="Q50">
        <f>VLOOKUP(A50,[16]NEROLAC!$A$1:$M$330,5,FALSE)</f>
        <v>366.65</v>
      </c>
      <c r="R50">
        <f>VLOOKUP(A50,[17]AKZO!$A$1:$M$330,5,FALSE)</f>
        <v>1614.25</v>
      </c>
      <c r="S50">
        <f>VLOOKUP(A50,[18]BERGER!$A$1:$M$330,5,FALSE)</f>
        <v>229.3</v>
      </c>
      <c r="T50">
        <f>VLOOKUP(A50,[19]MONSANTO!$A$1:$M$330,5,FALSE)</f>
        <v>2504.15</v>
      </c>
      <c r="U50">
        <f>VLOOKUP(A50,[20]BAYER!$A$1:$M$330,5,FALSE)</f>
        <v>3824.7</v>
      </c>
      <c r="V50">
        <f>VLOOKUP(A50,[21]EXCELCROP!$A$1:$M$326,5,FALSE)</f>
        <v>1798.9</v>
      </c>
      <c r="W50">
        <f>VLOOKUP(A50,[22]SIEMENS!$A$1:$M$330,5,FALSE)</f>
        <v>1251.8499999999999</v>
      </c>
      <c r="X50">
        <f>VLOOKUP(A50,[23]ABB!$A$1:$M$330,5,FALSE)</f>
        <v>1198.75</v>
      </c>
      <c r="Y50">
        <f>VLOOKUP(A50,[24]LNT!$A$1:$M$330,5,FALSE)</f>
        <v>1557.55</v>
      </c>
      <c r="Z50">
        <f>VLOOKUP(A50,[25]GLAXO!$A$1:$M$330,5,FALSE)</f>
        <v>2695.15</v>
      </c>
      <c r="AA50">
        <f>VLOOKUP(A50,[26]PFIZER!$A$1:$M$330,5,FALSE)</f>
        <v>1727</v>
      </c>
      <c r="AB50">
        <f>VLOOKUP(A50,[27]ABBOTT!$A$1:$M$330,5,FALSE)</f>
        <v>4470</v>
      </c>
      <c r="AC50">
        <f>VLOOKUP(A50,[28]SANOFI!$A$1:$M$330,5,FALSE)</f>
        <v>4271.7</v>
      </c>
    </row>
    <row r="51" spans="1:29" x14ac:dyDescent="0.25">
      <c r="A51" s="4">
        <v>42809</v>
      </c>
      <c r="B51">
        <f>VLOOKUP(A51,[1]ITC!$A$1:$M$330,5,FALSE)</f>
        <v>267.89999999999998</v>
      </c>
      <c r="C51">
        <f>VLOOKUP(A51,[2]HUL!$A$1:$M$330,5,FALSE)</f>
        <v>899.7</v>
      </c>
      <c r="D51">
        <f>VLOOKUP(A51,[3]COLGATE!$A$1:$M$330,5,FALSE)</f>
        <v>957.5</v>
      </c>
      <c r="E51">
        <f>VLOOKUP(A51,[4]NESTLE!$A$1:$M$330,5,FALSE)</f>
        <v>6106.2</v>
      </c>
      <c r="F51">
        <f>VLOOKUP(A51,[5]BRITANNIA!$A$1:$M$330,5,FALSE)</f>
        <v>3188.95</v>
      </c>
      <c r="G51">
        <f>VLOOKUP(A51,[6]HDFC!$A$1:$M$330,5,FALSE)</f>
        <v>1417.45</v>
      </c>
      <c r="H51">
        <f>VLOOKUP(A51,[7]ICICI!$A$1:$M$330,5,FALSE)</f>
        <v>285.14999999999998</v>
      </c>
      <c r="I51">
        <f>VLOOKUP(A51,[8]AXIS!$A$1:$M$330,5,FALSE)</f>
        <v>511.75</v>
      </c>
      <c r="J51">
        <f>VLOOKUP(A51,[9]INFOSYS!$A$1:$M$330,5,FALSE)</f>
        <v>1012.1</v>
      </c>
      <c r="K51">
        <f>VLOOKUP(A51,[10]TCS!$A$1:$M$330,5,FALSE)</f>
        <v>2500.3000000000002</v>
      </c>
      <c r="L51">
        <f>VLOOKUP(A51,[11]WIPRO!$A$1:$M$330,5,FALSE)</f>
        <v>493.5</v>
      </c>
      <c r="M51">
        <f>VLOOKUP(A51,[12]TVS!$A$1:$M$330,5,FALSE)</f>
        <v>167.05</v>
      </c>
      <c r="N51">
        <f>VLOOKUP(A51,[13]BAJAJ!$A$1:$M$330,5,FALSE)</f>
        <v>2870.35</v>
      </c>
      <c r="O51">
        <f>VLOOKUP(A51,[14]HERO!$A$1:$M$330,5,FALSE)</f>
        <v>3399.25</v>
      </c>
      <c r="P51">
        <f>VLOOKUP(A51,[15]ASIAN!$A$1:$M$330,5,FALSE)</f>
        <v>1063.9000000000001</v>
      </c>
      <c r="Q51">
        <f>VLOOKUP(A51,[16]NEROLAC!$A$1:$M$330,5,FALSE)</f>
        <v>364.15</v>
      </c>
      <c r="R51">
        <f>VLOOKUP(A51,[17]AKZO!$A$1:$M$330,5,FALSE)</f>
        <v>1604.55</v>
      </c>
      <c r="S51">
        <f>VLOOKUP(A51,[18]BERGER!$A$1:$M$330,5,FALSE)</f>
        <v>227.95</v>
      </c>
      <c r="T51">
        <f>VLOOKUP(A51,[19]MONSANTO!$A$1:$M$330,5,FALSE)</f>
        <v>2532.1999999999998</v>
      </c>
      <c r="U51">
        <f>VLOOKUP(A51,[20]BAYER!$A$1:$M$330,5,FALSE)</f>
        <v>3844.5</v>
      </c>
      <c r="V51">
        <f>VLOOKUP(A51,[21]EXCELCROP!$A$1:$M$326,5,FALSE)</f>
        <v>1791.3</v>
      </c>
      <c r="W51">
        <f>VLOOKUP(A51,[22]SIEMENS!$A$1:$M$330,5,FALSE)</f>
        <v>1253.9000000000001</v>
      </c>
      <c r="X51">
        <f>VLOOKUP(A51,[23]ABB!$A$1:$M$330,5,FALSE)</f>
        <v>1206.8499999999999</v>
      </c>
      <c r="Y51">
        <f>VLOOKUP(A51,[24]LNT!$A$1:$M$330,5,FALSE)</f>
        <v>1547.3</v>
      </c>
      <c r="Z51">
        <f>VLOOKUP(A51,[25]GLAXO!$A$1:$M$330,5,FALSE)</f>
        <v>2702.35</v>
      </c>
      <c r="AA51">
        <f>VLOOKUP(A51,[26]PFIZER!$A$1:$M$330,5,FALSE)</f>
        <v>1727</v>
      </c>
      <c r="AB51">
        <f>VLOOKUP(A51,[27]ABBOTT!$A$1:$M$330,5,FALSE)</f>
        <v>4490.45</v>
      </c>
      <c r="AC51">
        <f>VLOOKUP(A51,[28]SANOFI!$A$1:$M$330,5,FALSE)</f>
        <v>4434.3500000000004</v>
      </c>
    </row>
    <row r="52" spans="1:29" x14ac:dyDescent="0.25">
      <c r="A52" s="4">
        <v>42810</v>
      </c>
      <c r="B52">
        <f>VLOOKUP(A52,[1]ITC!$A$1:$M$330,5,FALSE)</f>
        <v>268.2</v>
      </c>
      <c r="C52">
        <f>VLOOKUP(A52,[2]HUL!$A$1:$M$330,5,FALSE)</f>
        <v>905.8</v>
      </c>
      <c r="D52">
        <f>VLOOKUP(A52,[3]COLGATE!$A$1:$M$330,5,FALSE)</f>
        <v>978.35</v>
      </c>
      <c r="E52">
        <f>VLOOKUP(A52,[4]NESTLE!$A$1:$M$330,5,FALSE)</f>
        <v>6134.85</v>
      </c>
      <c r="F52">
        <f>VLOOKUP(A52,[5]BRITANNIA!$A$1:$M$330,5,FALSE)</f>
        <v>3219.7</v>
      </c>
      <c r="G52">
        <f>VLOOKUP(A52,[6]HDFC!$A$1:$M$330,5,FALSE)</f>
        <v>1418.2</v>
      </c>
      <c r="H52">
        <f>VLOOKUP(A52,[7]ICICI!$A$1:$M$330,5,FALSE)</f>
        <v>284.45</v>
      </c>
      <c r="I52">
        <f>VLOOKUP(A52,[8]AXIS!$A$1:$M$330,5,FALSE)</f>
        <v>513.6</v>
      </c>
      <c r="J52">
        <f>VLOOKUP(A52,[9]INFOSYS!$A$1:$M$330,5,FALSE)</f>
        <v>1028.5</v>
      </c>
      <c r="K52">
        <f>VLOOKUP(A52,[10]TCS!$A$1:$M$330,5,FALSE)</f>
        <v>2518.9499999999998</v>
      </c>
      <c r="L52">
        <f>VLOOKUP(A52,[11]WIPRO!$A$1:$M$330,5,FALSE)</f>
        <v>499.55</v>
      </c>
      <c r="M52">
        <f>VLOOKUP(A52,[12]TVS!$A$1:$M$330,5,FALSE)</f>
        <v>179.1</v>
      </c>
      <c r="N52">
        <f>VLOOKUP(A52,[13]BAJAJ!$A$1:$M$330,5,FALSE)</f>
        <v>2936.7</v>
      </c>
      <c r="O52">
        <f>VLOOKUP(A52,[14]HERO!$A$1:$M$330,5,FALSE)</f>
        <v>3348.8</v>
      </c>
      <c r="P52">
        <f>VLOOKUP(A52,[15]ASIAN!$A$1:$M$330,5,FALSE)</f>
        <v>1087.5999999999999</v>
      </c>
      <c r="Q52">
        <f>VLOOKUP(A52,[16]NEROLAC!$A$1:$M$330,5,FALSE)</f>
        <v>371.6</v>
      </c>
      <c r="R52">
        <f>VLOOKUP(A52,[17]AKZO!$A$1:$M$330,5,FALSE)</f>
        <v>1599.55</v>
      </c>
      <c r="S52">
        <f>VLOOKUP(A52,[18]BERGER!$A$1:$M$330,5,FALSE)</f>
        <v>231.3</v>
      </c>
      <c r="T52">
        <f>VLOOKUP(A52,[19]MONSANTO!$A$1:$M$330,5,FALSE)</f>
        <v>2504.85</v>
      </c>
      <c r="U52">
        <f>VLOOKUP(A52,[20]BAYER!$A$1:$M$330,5,FALSE)</f>
        <v>3853.25</v>
      </c>
      <c r="V52">
        <f>VLOOKUP(A52,[21]EXCELCROP!$A$1:$M$326,5,FALSE)</f>
        <v>1802.8</v>
      </c>
      <c r="W52">
        <f>VLOOKUP(A52,[22]SIEMENS!$A$1:$M$330,5,FALSE)</f>
        <v>1262.7</v>
      </c>
      <c r="X52">
        <f>VLOOKUP(A52,[23]ABB!$A$1:$M$330,5,FALSE)</f>
        <v>1207.8</v>
      </c>
      <c r="Y52">
        <f>VLOOKUP(A52,[24]LNT!$A$1:$M$330,5,FALSE)</f>
        <v>1568.3</v>
      </c>
      <c r="Z52">
        <f>VLOOKUP(A52,[25]GLAXO!$A$1:$M$330,5,FALSE)</f>
        <v>2741.3</v>
      </c>
      <c r="AA52">
        <f>VLOOKUP(A52,[26]PFIZER!$A$1:$M$330,5,FALSE)</f>
        <v>1722.95</v>
      </c>
      <c r="AB52">
        <f>VLOOKUP(A52,[27]ABBOTT!$A$1:$M$330,5,FALSE)</f>
        <v>4592.8500000000004</v>
      </c>
      <c r="AC52">
        <f>VLOOKUP(A52,[28]SANOFI!$A$1:$M$330,5,FALSE)</f>
        <v>4432.1499999999996</v>
      </c>
    </row>
    <row r="53" spans="1:29" x14ac:dyDescent="0.25">
      <c r="A53" s="4">
        <v>42811</v>
      </c>
      <c r="B53">
        <f>VLOOKUP(A53,[1]ITC!$A$1:$M$330,5,FALSE)</f>
        <v>281.2</v>
      </c>
      <c r="C53">
        <f>VLOOKUP(A53,[2]HUL!$A$1:$M$330,5,FALSE)</f>
        <v>902</v>
      </c>
      <c r="D53">
        <f>VLOOKUP(A53,[3]COLGATE!$A$1:$M$330,5,FALSE)</f>
        <v>989.2</v>
      </c>
      <c r="E53">
        <f>VLOOKUP(A53,[4]NESTLE!$A$1:$M$330,5,FALSE)</f>
        <v>6204.9</v>
      </c>
      <c r="F53">
        <f>VLOOKUP(A53,[5]BRITANNIA!$A$1:$M$330,5,FALSE)</f>
        <v>3240.4</v>
      </c>
      <c r="G53">
        <f>VLOOKUP(A53,[6]HDFC!$A$1:$M$330,5,FALSE)</f>
        <v>1426</v>
      </c>
      <c r="H53">
        <f>VLOOKUP(A53,[7]ICICI!$A$1:$M$330,5,FALSE)</f>
        <v>280.75</v>
      </c>
      <c r="I53">
        <f>VLOOKUP(A53,[8]AXIS!$A$1:$M$330,5,FALSE)</f>
        <v>517</v>
      </c>
      <c r="J53">
        <f>VLOOKUP(A53,[9]INFOSYS!$A$1:$M$330,5,FALSE)</f>
        <v>1040</v>
      </c>
      <c r="K53">
        <f>VLOOKUP(A53,[10]TCS!$A$1:$M$330,5,FALSE)</f>
        <v>2526.85</v>
      </c>
      <c r="L53">
        <f>VLOOKUP(A53,[11]WIPRO!$A$1:$M$330,5,FALSE)</f>
        <v>503.75</v>
      </c>
      <c r="M53">
        <f>VLOOKUP(A53,[12]TVS!$A$1:$M$330,5,FALSE)</f>
        <v>175.8</v>
      </c>
      <c r="N53">
        <f>VLOOKUP(A53,[13]BAJAJ!$A$1:$M$330,5,FALSE)</f>
        <v>2913.8</v>
      </c>
      <c r="O53">
        <f>VLOOKUP(A53,[14]HERO!$A$1:$M$330,5,FALSE)</f>
        <v>3345.25</v>
      </c>
      <c r="P53">
        <f>VLOOKUP(A53,[15]ASIAN!$A$1:$M$330,5,FALSE)</f>
        <v>1078</v>
      </c>
      <c r="Q53">
        <f>VLOOKUP(A53,[16]NEROLAC!$A$1:$M$330,5,FALSE)</f>
        <v>370.8</v>
      </c>
      <c r="R53">
        <f>VLOOKUP(A53,[17]AKZO!$A$1:$M$330,5,FALSE)</f>
        <v>1595.85</v>
      </c>
      <c r="S53">
        <f>VLOOKUP(A53,[18]BERGER!$A$1:$M$330,5,FALSE)</f>
        <v>231.55</v>
      </c>
      <c r="T53">
        <f>VLOOKUP(A53,[19]MONSANTO!$A$1:$M$330,5,FALSE)</f>
        <v>2521.0500000000002</v>
      </c>
      <c r="U53">
        <f>VLOOKUP(A53,[20]BAYER!$A$1:$M$330,5,FALSE)</f>
        <v>3850.15</v>
      </c>
      <c r="V53">
        <f>VLOOKUP(A53,[21]EXCELCROP!$A$1:$M$326,5,FALSE)</f>
        <v>1774.6</v>
      </c>
      <c r="W53">
        <f>VLOOKUP(A53,[22]SIEMENS!$A$1:$M$330,5,FALSE)</f>
        <v>1261.0999999999999</v>
      </c>
      <c r="X53">
        <f>VLOOKUP(A53,[23]ABB!$A$1:$M$330,5,FALSE)</f>
        <v>1212.8499999999999</v>
      </c>
      <c r="Y53">
        <f>VLOOKUP(A53,[24]LNT!$A$1:$M$330,5,FALSE)</f>
        <v>1550.7</v>
      </c>
      <c r="Z53">
        <f>VLOOKUP(A53,[25]GLAXO!$A$1:$M$330,5,FALSE)</f>
        <v>2756.35</v>
      </c>
      <c r="AA53">
        <f>VLOOKUP(A53,[26]PFIZER!$A$1:$M$330,5,FALSE)</f>
        <v>1798.85</v>
      </c>
      <c r="AB53">
        <f>VLOOKUP(A53,[27]ABBOTT!$A$1:$M$330,5,FALSE)</f>
        <v>4479.6499999999996</v>
      </c>
      <c r="AC53">
        <f>VLOOKUP(A53,[28]SANOFI!$A$1:$M$330,5,FALSE)</f>
        <v>4480.1499999999996</v>
      </c>
    </row>
    <row r="54" spans="1:29" x14ac:dyDescent="0.25">
      <c r="A54" s="4">
        <v>42814</v>
      </c>
      <c r="B54">
        <f>VLOOKUP(A54,[1]ITC!$A$1:$M$330,5,FALSE)</f>
        <v>282.10000000000002</v>
      </c>
      <c r="C54">
        <f>VLOOKUP(A54,[2]HUL!$A$1:$M$330,5,FALSE)</f>
        <v>898.4</v>
      </c>
      <c r="D54">
        <f>VLOOKUP(A54,[3]COLGATE!$A$1:$M$330,5,FALSE)</f>
        <v>983.45</v>
      </c>
      <c r="E54">
        <f>VLOOKUP(A54,[4]NESTLE!$A$1:$M$330,5,FALSE)</f>
        <v>6296.3</v>
      </c>
      <c r="F54">
        <f>VLOOKUP(A54,[5]BRITANNIA!$A$1:$M$330,5,FALSE)</f>
        <v>3253.1</v>
      </c>
      <c r="G54">
        <f>VLOOKUP(A54,[6]HDFC!$A$1:$M$330,5,FALSE)</f>
        <v>1437.5</v>
      </c>
      <c r="H54">
        <f>VLOOKUP(A54,[7]ICICI!$A$1:$M$330,5,FALSE)</f>
        <v>275.14999999999998</v>
      </c>
      <c r="I54">
        <f>VLOOKUP(A54,[8]AXIS!$A$1:$M$330,5,FALSE)</f>
        <v>504.55</v>
      </c>
      <c r="J54">
        <f>VLOOKUP(A54,[9]INFOSYS!$A$1:$M$330,5,FALSE)</f>
        <v>1020.6</v>
      </c>
      <c r="K54">
        <f>VLOOKUP(A54,[10]TCS!$A$1:$M$330,5,FALSE)</f>
        <v>2480.8000000000002</v>
      </c>
      <c r="L54">
        <f>VLOOKUP(A54,[11]WIPRO!$A$1:$M$330,5,FALSE)</f>
        <v>496.85</v>
      </c>
      <c r="M54">
        <f>VLOOKUP(A54,[12]TVS!$A$1:$M$330,5,FALSE)</f>
        <v>172.3</v>
      </c>
      <c r="N54">
        <f>VLOOKUP(A54,[13]BAJAJ!$A$1:$M$330,5,FALSE)</f>
        <v>2920.75</v>
      </c>
      <c r="O54">
        <f>VLOOKUP(A54,[14]HERO!$A$1:$M$330,5,FALSE)</f>
        <v>3337.65</v>
      </c>
      <c r="P54">
        <f>VLOOKUP(A54,[15]ASIAN!$A$1:$M$330,5,FALSE)</f>
        <v>1077.8499999999999</v>
      </c>
      <c r="Q54">
        <f>VLOOKUP(A54,[16]NEROLAC!$A$1:$M$330,5,FALSE)</f>
        <v>364.45</v>
      </c>
      <c r="R54">
        <f>VLOOKUP(A54,[17]AKZO!$A$1:$M$330,5,FALSE)</f>
        <v>1593.75</v>
      </c>
      <c r="S54">
        <f>VLOOKUP(A54,[18]BERGER!$A$1:$M$330,5,FALSE)</f>
        <v>230.15</v>
      </c>
      <c r="T54">
        <f>VLOOKUP(A54,[19]MONSANTO!$A$1:$M$330,5,FALSE)</f>
        <v>2515.15</v>
      </c>
      <c r="U54">
        <f>VLOOKUP(A54,[20]BAYER!$A$1:$M$330,5,FALSE)</f>
        <v>3788.65</v>
      </c>
      <c r="V54">
        <f>VLOOKUP(A54,[21]EXCELCROP!$A$1:$M$326,5,FALSE)</f>
        <v>1772</v>
      </c>
      <c r="W54">
        <f>VLOOKUP(A54,[22]SIEMENS!$A$1:$M$330,5,FALSE)</f>
        <v>1245.75</v>
      </c>
      <c r="X54">
        <f>VLOOKUP(A54,[23]ABB!$A$1:$M$330,5,FALSE)</f>
        <v>1211.1500000000001</v>
      </c>
      <c r="Y54">
        <f>VLOOKUP(A54,[24]LNT!$A$1:$M$330,5,FALSE)</f>
        <v>1538.25</v>
      </c>
      <c r="Z54">
        <f>VLOOKUP(A54,[25]GLAXO!$A$1:$M$330,5,FALSE)</f>
        <v>2752.45</v>
      </c>
      <c r="AA54">
        <f>VLOOKUP(A54,[26]PFIZER!$A$1:$M$330,5,FALSE)</f>
        <v>1774.1</v>
      </c>
      <c r="AB54">
        <f>VLOOKUP(A54,[27]ABBOTT!$A$1:$M$330,5,FALSE)</f>
        <v>4499.8500000000004</v>
      </c>
      <c r="AC54">
        <f>VLOOKUP(A54,[28]SANOFI!$A$1:$M$330,5,FALSE)</f>
        <v>4457.8999999999996</v>
      </c>
    </row>
    <row r="55" spans="1:29" x14ac:dyDescent="0.25">
      <c r="A55" s="4">
        <v>42815</v>
      </c>
      <c r="B55">
        <f>VLOOKUP(A55,[1]ITC!$A$1:$M$330,5,FALSE)</f>
        <v>287.64999999999998</v>
      </c>
      <c r="C55">
        <f>VLOOKUP(A55,[2]HUL!$A$1:$M$330,5,FALSE)</f>
        <v>903.8</v>
      </c>
      <c r="D55">
        <f>VLOOKUP(A55,[3]COLGATE!$A$1:$M$330,5,FALSE)</f>
        <v>980</v>
      </c>
      <c r="E55">
        <f>VLOOKUP(A55,[4]NESTLE!$A$1:$M$330,5,FALSE)</f>
        <v>6333.3</v>
      </c>
      <c r="F55">
        <f>VLOOKUP(A55,[5]BRITANNIA!$A$1:$M$330,5,FALSE)</f>
        <v>3289.1</v>
      </c>
      <c r="G55">
        <f>VLOOKUP(A55,[6]HDFC!$A$1:$M$330,5,FALSE)</f>
        <v>1441.55</v>
      </c>
      <c r="H55">
        <f>VLOOKUP(A55,[7]ICICI!$A$1:$M$330,5,FALSE)</f>
        <v>272.2</v>
      </c>
      <c r="I55">
        <f>VLOOKUP(A55,[8]AXIS!$A$1:$M$330,5,FALSE)</f>
        <v>488</v>
      </c>
      <c r="J55">
        <f>VLOOKUP(A55,[9]INFOSYS!$A$1:$M$330,5,FALSE)</f>
        <v>1032</v>
      </c>
      <c r="K55">
        <f>VLOOKUP(A55,[10]TCS!$A$1:$M$330,5,FALSE)</f>
        <v>2486.15</v>
      </c>
      <c r="L55">
        <f>VLOOKUP(A55,[11]WIPRO!$A$1:$M$330,5,FALSE)</f>
        <v>497.6</v>
      </c>
      <c r="M55">
        <f>VLOOKUP(A55,[12]TVS!$A$1:$M$330,5,FALSE)</f>
        <v>169.5</v>
      </c>
      <c r="N55">
        <f>VLOOKUP(A55,[13]BAJAJ!$A$1:$M$330,5,FALSE)</f>
        <v>2908.6</v>
      </c>
      <c r="O55">
        <f>VLOOKUP(A55,[14]HERO!$A$1:$M$330,5,FALSE)</f>
        <v>3342.8</v>
      </c>
      <c r="P55">
        <f>VLOOKUP(A55,[15]ASIAN!$A$1:$M$330,5,FALSE)</f>
        <v>1067.45</v>
      </c>
      <c r="Q55">
        <f>VLOOKUP(A55,[16]NEROLAC!$A$1:$M$330,5,FALSE)</f>
        <v>371.2</v>
      </c>
      <c r="R55">
        <f>VLOOKUP(A55,[17]AKZO!$A$1:$M$330,5,FALSE)</f>
        <v>1608</v>
      </c>
      <c r="S55">
        <f>VLOOKUP(A55,[18]BERGER!$A$1:$M$330,5,FALSE)</f>
        <v>230.35</v>
      </c>
      <c r="T55">
        <f>VLOOKUP(A55,[19]MONSANTO!$A$1:$M$330,5,FALSE)</f>
        <v>2508.85</v>
      </c>
      <c r="U55">
        <f>VLOOKUP(A55,[20]BAYER!$A$1:$M$330,5,FALSE)</f>
        <v>3822.85</v>
      </c>
      <c r="V55">
        <f>VLOOKUP(A55,[21]EXCELCROP!$A$1:$M$326,5,FALSE)</f>
        <v>1771.45</v>
      </c>
      <c r="W55">
        <f>VLOOKUP(A55,[22]SIEMENS!$A$1:$M$330,5,FALSE)</f>
        <v>1246.7</v>
      </c>
      <c r="X55">
        <f>VLOOKUP(A55,[23]ABB!$A$1:$M$330,5,FALSE)</f>
        <v>1194.2</v>
      </c>
      <c r="Y55">
        <f>VLOOKUP(A55,[24]LNT!$A$1:$M$330,5,FALSE)</f>
        <v>1549.55</v>
      </c>
      <c r="Z55">
        <f>VLOOKUP(A55,[25]GLAXO!$A$1:$M$330,5,FALSE)</f>
        <v>2752.5</v>
      </c>
      <c r="AA55">
        <f>VLOOKUP(A55,[26]PFIZER!$A$1:$M$330,5,FALSE)</f>
        <v>1754.7</v>
      </c>
      <c r="AB55">
        <f>VLOOKUP(A55,[27]ABBOTT!$A$1:$M$330,5,FALSE)</f>
        <v>4504</v>
      </c>
      <c r="AC55">
        <f>VLOOKUP(A55,[28]SANOFI!$A$1:$M$330,5,FALSE)</f>
        <v>4573.8999999999996</v>
      </c>
    </row>
    <row r="56" spans="1:29" x14ac:dyDescent="0.25">
      <c r="A56" s="4">
        <v>42816</v>
      </c>
      <c r="B56">
        <f>VLOOKUP(A56,[1]ITC!$A$1:$M$330,5,FALSE)</f>
        <v>279.75</v>
      </c>
      <c r="C56">
        <f>VLOOKUP(A56,[2]HUL!$A$1:$M$330,5,FALSE)</f>
        <v>904.5</v>
      </c>
      <c r="D56">
        <f>VLOOKUP(A56,[3]COLGATE!$A$1:$M$330,5,FALSE)</f>
        <v>978.85</v>
      </c>
      <c r="E56">
        <f>VLOOKUP(A56,[4]NESTLE!$A$1:$M$330,5,FALSE)</f>
        <v>6334.9</v>
      </c>
      <c r="F56">
        <f>VLOOKUP(A56,[5]BRITANNIA!$A$1:$M$330,5,FALSE)</f>
        <v>3327.35</v>
      </c>
      <c r="G56">
        <f>VLOOKUP(A56,[6]HDFC!$A$1:$M$330,5,FALSE)</f>
        <v>1431.25</v>
      </c>
      <c r="H56">
        <f>VLOOKUP(A56,[7]ICICI!$A$1:$M$330,5,FALSE)</f>
        <v>265.60000000000002</v>
      </c>
      <c r="I56">
        <f>VLOOKUP(A56,[8]AXIS!$A$1:$M$330,5,FALSE)</f>
        <v>484.5</v>
      </c>
      <c r="J56">
        <f>VLOOKUP(A56,[9]INFOSYS!$A$1:$M$330,5,FALSE)</f>
        <v>1027.8</v>
      </c>
      <c r="K56">
        <f>VLOOKUP(A56,[10]TCS!$A$1:$M$330,5,FALSE)</f>
        <v>2479.1</v>
      </c>
      <c r="L56">
        <f>VLOOKUP(A56,[11]WIPRO!$A$1:$M$330,5,FALSE)</f>
        <v>501.55</v>
      </c>
      <c r="M56">
        <f>VLOOKUP(A56,[12]TVS!$A$1:$M$330,5,FALSE)</f>
        <v>166.5</v>
      </c>
      <c r="N56">
        <f>VLOOKUP(A56,[13]BAJAJ!$A$1:$M$330,5,FALSE)</f>
        <v>2853.2</v>
      </c>
      <c r="O56">
        <f>VLOOKUP(A56,[14]HERO!$A$1:$M$330,5,FALSE)</f>
        <v>3310.55</v>
      </c>
      <c r="P56">
        <f>VLOOKUP(A56,[15]ASIAN!$A$1:$M$330,5,FALSE)</f>
        <v>1060</v>
      </c>
      <c r="Q56">
        <f>VLOOKUP(A56,[16]NEROLAC!$A$1:$M$330,5,FALSE)</f>
        <v>367.7</v>
      </c>
      <c r="R56">
        <f>VLOOKUP(A56,[17]AKZO!$A$1:$M$330,5,FALSE)</f>
        <v>1641.6</v>
      </c>
      <c r="S56">
        <f>VLOOKUP(A56,[18]BERGER!$A$1:$M$330,5,FALSE)</f>
        <v>228.1</v>
      </c>
      <c r="T56">
        <f>VLOOKUP(A56,[19]MONSANTO!$A$1:$M$330,5,FALSE)</f>
        <v>2515.65</v>
      </c>
      <c r="U56">
        <f>VLOOKUP(A56,[20]BAYER!$A$1:$M$330,5,FALSE)</f>
        <v>3791.65</v>
      </c>
      <c r="V56">
        <f>VLOOKUP(A56,[21]EXCELCROP!$A$1:$M$326,5,FALSE)</f>
        <v>1741.7</v>
      </c>
      <c r="W56">
        <f>VLOOKUP(A56,[22]SIEMENS!$A$1:$M$330,5,FALSE)</f>
        <v>1229.1500000000001</v>
      </c>
      <c r="X56">
        <f>VLOOKUP(A56,[23]ABB!$A$1:$M$330,5,FALSE)</f>
        <v>1185.55</v>
      </c>
      <c r="Y56">
        <f>VLOOKUP(A56,[24]LNT!$A$1:$M$330,5,FALSE)</f>
        <v>1529.95</v>
      </c>
      <c r="Z56">
        <f>VLOOKUP(A56,[25]GLAXO!$A$1:$M$330,5,FALSE)</f>
        <v>2755.6</v>
      </c>
      <c r="AA56">
        <f>VLOOKUP(A56,[26]PFIZER!$A$1:$M$330,5,FALSE)</f>
        <v>1766.75</v>
      </c>
      <c r="AB56">
        <f>VLOOKUP(A56,[27]ABBOTT!$A$1:$M$330,5,FALSE)</f>
        <v>4508.75</v>
      </c>
      <c r="AC56">
        <f>VLOOKUP(A56,[28]SANOFI!$A$1:$M$330,5,FALSE)</f>
        <v>4616.25</v>
      </c>
    </row>
    <row r="57" spans="1:29" x14ac:dyDescent="0.25">
      <c r="A57" s="4">
        <v>42817</v>
      </c>
      <c r="B57">
        <f>VLOOKUP(A57,[1]ITC!$A$1:$M$330,5,FALSE)</f>
        <v>277.89999999999998</v>
      </c>
      <c r="C57">
        <f>VLOOKUP(A57,[2]HUL!$A$1:$M$330,5,FALSE)</f>
        <v>901.65</v>
      </c>
      <c r="D57">
        <f>VLOOKUP(A57,[3]COLGATE!$A$1:$M$330,5,FALSE)</f>
        <v>981.9</v>
      </c>
      <c r="E57">
        <f>VLOOKUP(A57,[4]NESTLE!$A$1:$M$330,5,FALSE)</f>
        <v>6321.9</v>
      </c>
      <c r="F57">
        <f>VLOOKUP(A57,[5]BRITANNIA!$A$1:$M$330,5,FALSE)</f>
        <v>3291.25</v>
      </c>
      <c r="G57">
        <f>VLOOKUP(A57,[6]HDFC!$A$1:$M$330,5,FALSE)</f>
        <v>1430.7</v>
      </c>
      <c r="H57">
        <f>VLOOKUP(A57,[7]ICICI!$A$1:$M$330,5,FALSE)</f>
        <v>267.05</v>
      </c>
      <c r="I57">
        <f>VLOOKUP(A57,[8]AXIS!$A$1:$M$330,5,FALSE)</f>
        <v>488.1</v>
      </c>
      <c r="J57">
        <f>VLOOKUP(A57,[9]INFOSYS!$A$1:$M$330,5,FALSE)</f>
        <v>1040.5999999999999</v>
      </c>
      <c r="K57">
        <f>VLOOKUP(A57,[10]TCS!$A$1:$M$330,5,FALSE)</f>
        <v>2458.9</v>
      </c>
      <c r="L57">
        <f>VLOOKUP(A57,[11]WIPRO!$A$1:$M$330,5,FALSE)</f>
        <v>509.55</v>
      </c>
      <c r="M57">
        <f>VLOOKUP(A57,[12]TVS!$A$1:$M$330,5,FALSE)</f>
        <v>167.1</v>
      </c>
      <c r="N57">
        <f>VLOOKUP(A57,[13]BAJAJ!$A$1:$M$330,5,FALSE)</f>
        <v>2864.65</v>
      </c>
      <c r="O57">
        <f>VLOOKUP(A57,[14]HERO!$A$1:$M$330,5,FALSE)</f>
        <v>3366.55</v>
      </c>
      <c r="P57">
        <f>VLOOKUP(A57,[15]ASIAN!$A$1:$M$330,5,FALSE)</f>
        <v>1061.5999999999999</v>
      </c>
      <c r="Q57">
        <f>VLOOKUP(A57,[16]NEROLAC!$A$1:$M$330,5,FALSE)</f>
        <v>369.7</v>
      </c>
      <c r="R57">
        <f>VLOOKUP(A57,[17]AKZO!$A$1:$M$330,5,FALSE)</f>
        <v>1729.4</v>
      </c>
      <c r="S57">
        <f>VLOOKUP(A57,[18]BERGER!$A$1:$M$330,5,FALSE)</f>
        <v>231.1</v>
      </c>
      <c r="T57">
        <f>VLOOKUP(A57,[19]MONSANTO!$A$1:$M$330,5,FALSE)</f>
        <v>2515.15</v>
      </c>
      <c r="U57">
        <f>VLOOKUP(A57,[20]BAYER!$A$1:$M$330,5,FALSE)</f>
        <v>3793.7</v>
      </c>
      <c r="V57">
        <f>VLOOKUP(A57,[21]EXCELCROP!$A$1:$M$326,5,FALSE)</f>
        <v>1792</v>
      </c>
      <c r="W57">
        <f>VLOOKUP(A57,[22]SIEMENS!$A$1:$M$330,5,FALSE)</f>
        <v>1239.55</v>
      </c>
      <c r="X57">
        <f>VLOOKUP(A57,[23]ABB!$A$1:$M$330,5,FALSE)</f>
        <v>1192.6500000000001</v>
      </c>
      <c r="Y57">
        <f>VLOOKUP(A57,[24]LNT!$A$1:$M$330,5,FALSE)</f>
        <v>1546.1</v>
      </c>
      <c r="Z57">
        <f>VLOOKUP(A57,[25]GLAXO!$A$1:$M$330,5,FALSE)</f>
        <v>2756.05</v>
      </c>
      <c r="AA57">
        <f>VLOOKUP(A57,[26]PFIZER!$A$1:$M$330,5,FALSE)</f>
        <v>1751.8</v>
      </c>
      <c r="AB57">
        <f>VLOOKUP(A57,[27]ABBOTT!$A$1:$M$330,5,FALSE)</f>
        <v>4797.3999999999996</v>
      </c>
      <c r="AC57">
        <f>VLOOKUP(A57,[28]SANOFI!$A$1:$M$330,5,FALSE)</f>
        <v>4606.5</v>
      </c>
    </row>
    <row r="58" spans="1:29" x14ac:dyDescent="0.25">
      <c r="A58" s="4">
        <v>42818</v>
      </c>
      <c r="B58">
        <f>VLOOKUP(A58,[1]ITC!$A$1:$M$330,5,FALSE)</f>
        <v>281.05</v>
      </c>
      <c r="C58">
        <f>VLOOKUP(A58,[2]HUL!$A$1:$M$330,5,FALSE)</f>
        <v>899.7</v>
      </c>
      <c r="D58">
        <f>VLOOKUP(A58,[3]COLGATE!$A$1:$M$330,5,FALSE)</f>
        <v>979.5</v>
      </c>
      <c r="E58">
        <f>VLOOKUP(A58,[4]NESTLE!$A$1:$M$330,5,FALSE)</f>
        <v>6338.25</v>
      </c>
      <c r="F58">
        <f>VLOOKUP(A58,[5]BRITANNIA!$A$1:$M$330,5,FALSE)</f>
        <v>3299.65</v>
      </c>
      <c r="G58">
        <f>VLOOKUP(A58,[6]HDFC!$A$1:$M$330,5,FALSE)</f>
        <v>1424.85</v>
      </c>
      <c r="H58">
        <f>VLOOKUP(A58,[7]ICICI!$A$1:$M$330,5,FALSE)</f>
        <v>274.8</v>
      </c>
      <c r="I58">
        <f>VLOOKUP(A58,[8]AXIS!$A$1:$M$330,5,FALSE)</f>
        <v>489.2</v>
      </c>
      <c r="J58">
        <f>VLOOKUP(A58,[9]INFOSYS!$A$1:$M$330,5,FALSE)</f>
        <v>1031.8</v>
      </c>
      <c r="K58">
        <f>VLOOKUP(A58,[10]TCS!$A$1:$M$330,5,FALSE)</f>
        <v>2426.75</v>
      </c>
      <c r="L58">
        <f>VLOOKUP(A58,[11]WIPRO!$A$1:$M$330,5,FALSE)</f>
        <v>512.5</v>
      </c>
      <c r="M58">
        <f>VLOOKUP(A58,[12]TVS!$A$1:$M$330,5,FALSE)</f>
        <v>169.35</v>
      </c>
      <c r="N58">
        <f>VLOOKUP(A58,[13]BAJAJ!$A$1:$M$330,5,FALSE)</f>
        <v>2846.35</v>
      </c>
      <c r="O58">
        <f>VLOOKUP(A58,[14]HERO!$A$1:$M$330,5,FALSE)</f>
        <v>3376.6</v>
      </c>
      <c r="P58">
        <f>VLOOKUP(A58,[15]ASIAN!$A$1:$M$330,5,FALSE)</f>
        <v>1066</v>
      </c>
      <c r="Q58">
        <f>VLOOKUP(A58,[16]NEROLAC!$A$1:$M$330,5,FALSE)</f>
        <v>366.05</v>
      </c>
      <c r="R58">
        <f>VLOOKUP(A58,[17]AKZO!$A$1:$M$330,5,FALSE)</f>
        <v>1764.45</v>
      </c>
      <c r="S58">
        <f>VLOOKUP(A58,[18]BERGER!$A$1:$M$330,5,FALSE)</f>
        <v>228.9</v>
      </c>
      <c r="T58">
        <f>VLOOKUP(A58,[19]MONSANTO!$A$1:$M$330,5,FALSE)</f>
        <v>2500.85</v>
      </c>
      <c r="U58">
        <f>VLOOKUP(A58,[20]BAYER!$A$1:$M$330,5,FALSE)</f>
        <v>3789.35</v>
      </c>
      <c r="V58">
        <f>VLOOKUP(A58,[21]EXCELCROP!$A$1:$M$326,5,FALSE)</f>
        <v>1757.05</v>
      </c>
      <c r="W58">
        <f>VLOOKUP(A58,[22]SIEMENS!$A$1:$M$330,5,FALSE)</f>
        <v>1242.8</v>
      </c>
      <c r="X58">
        <f>VLOOKUP(A58,[23]ABB!$A$1:$M$330,5,FALSE)</f>
        <v>1193.75</v>
      </c>
      <c r="Y58">
        <f>VLOOKUP(A58,[24]LNT!$A$1:$M$330,5,FALSE)</f>
        <v>1551.35</v>
      </c>
      <c r="Z58">
        <f>VLOOKUP(A58,[25]GLAXO!$A$1:$M$330,5,FALSE)</f>
        <v>2754.35</v>
      </c>
      <c r="AA58">
        <f>VLOOKUP(A58,[26]PFIZER!$A$1:$M$330,5,FALSE)</f>
        <v>1762.45</v>
      </c>
      <c r="AB58">
        <f>VLOOKUP(A58,[27]ABBOTT!$A$1:$M$330,5,FALSE)</f>
        <v>4674.45</v>
      </c>
      <c r="AC58">
        <f>VLOOKUP(A58,[28]SANOFI!$A$1:$M$330,5,FALSE)</f>
        <v>4651</v>
      </c>
    </row>
    <row r="59" spans="1:29" x14ac:dyDescent="0.25">
      <c r="A59" s="4">
        <v>42821</v>
      </c>
      <c r="B59">
        <f>VLOOKUP(A59,[1]ITC!$A$1:$M$330,5,FALSE)</f>
        <v>281.89999999999998</v>
      </c>
      <c r="C59">
        <f>VLOOKUP(A59,[2]HUL!$A$1:$M$330,5,FALSE)</f>
        <v>897.5</v>
      </c>
      <c r="D59">
        <f>VLOOKUP(A59,[3]COLGATE!$A$1:$M$330,5,FALSE)</f>
        <v>981.6</v>
      </c>
      <c r="E59">
        <f>VLOOKUP(A59,[4]NESTLE!$A$1:$M$330,5,FALSE)</f>
        <v>6437.8</v>
      </c>
      <c r="F59">
        <f>VLOOKUP(A59,[5]BRITANNIA!$A$1:$M$330,5,FALSE)</f>
        <v>3301.15</v>
      </c>
      <c r="G59">
        <f>VLOOKUP(A59,[6]HDFC!$A$1:$M$330,5,FALSE)</f>
        <v>1411.45</v>
      </c>
      <c r="H59">
        <f>VLOOKUP(A59,[7]ICICI!$A$1:$M$330,5,FALSE)</f>
        <v>273.5</v>
      </c>
      <c r="I59">
        <f>VLOOKUP(A59,[8]AXIS!$A$1:$M$330,5,FALSE)</f>
        <v>487.2</v>
      </c>
      <c r="J59">
        <f>VLOOKUP(A59,[9]INFOSYS!$A$1:$M$330,5,FALSE)</f>
        <v>1028.8</v>
      </c>
      <c r="K59">
        <f>VLOOKUP(A59,[10]TCS!$A$1:$M$330,5,FALSE)</f>
        <v>2412.1</v>
      </c>
      <c r="L59">
        <f>VLOOKUP(A59,[11]WIPRO!$A$1:$M$330,5,FALSE)</f>
        <v>503.45</v>
      </c>
      <c r="M59">
        <f>VLOOKUP(A59,[12]TVS!$A$1:$M$330,5,FALSE)</f>
        <v>167.8</v>
      </c>
      <c r="N59">
        <f>VLOOKUP(A59,[13]BAJAJ!$A$1:$M$330,5,FALSE)</f>
        <v>2813.35</v>
      </c>
      <c r="O59">
        <f>VLOOKUP(A59,[14]HERO!$A$1:$M$330,5,FALSE)</f>
        <v>3340.25</v>
      </c>
      <c r="P59">
        <f>VLOOKUP(A59,[15]ASIAN!$A$1:$M$330,5,FALSE)</f>
        <v>1043.9000000000001</v>
      </c>
      <c r="Q59">
        <f>VLOOKUP(A59,[16]NEROLAC!$A$1:$M$330,5,FALSE)</f>
        <v>368.05</v>
      </c>
      <c r="R59">
        <f>VLOOKUP(A59,[17]AKZO!$A$1:$M$330,5,FALSE)</f>
        <v>1794.15</v>
      </c>
      <c r="S59">
        <f>VLOOKUP(A59,[18]BERGER!$A$1:$M$330,5,FALSE)</f>
        <v>230.65</v>
      </c>
      <c r="T59">
        <f>VLOOKUP(A59,[19]MONSANTO!$A$1:$M$330,5,FALSE)</f>
        <v>2501</v>
      </c>
      <c r="U59">
        <f>VLOOKUP(A59,[20]BAYER!$A$1:$M$330,5,FALSE)</f>
        <v>3792.3</v>
      </c>
      <c r="V59">
        <f>VLOOKUP(A59,[21]EXCELCROP!$A$1:$M$326,5,FALSE)</f>
        <v>1719.5</v>
      </c>
      <c r="W59">
        <f>VLOOKUP(A59,[22]SIEMENS!$A$1:$M$330,5,FALSE)</f>
        <v>1239.95</v>
      </c>
      <c r="X59">
        <f>VLOOKUP(A59,[23]ABB!$A$1:$M$330,5,FALSE)</f>
        <v>1183.3</v>
      </c>
      <c r="Y59">
        <f>VLOOKUP(A59,[24]LNT!$A$1:$M$330,5,FALSE)</f>
        <v>1546.65</v>
      </c>
      <c r="Z59">
        <f>VLOOKUP(A59,[25]GLAXO!$A$1:$M$330,5,FALSE)</f>
        <v>2737.5</v>
      </c>
      <c r="AA59">
        <f>VLOOKUP(A59,[26]PFIZER!$A$1:$M$330,5,FALSE)</f>
        <v>1788.3</v>
      </c>
      <c r="AB59">
        <f>VLOOKUP(A59,[27]ABBOTT!$A$1:$M$330,5,FALSE)</f>
        <v>4608.75</v>
      </c>
      <c r="AC59">
        <f>VLOOKUP(A59,[28]SANOFI!$A$1:$M$330,5,FALSE)</f>
        <v>4685.1000000000004</v>
      </c>
    </row>
    <row r="60" spans="1:29" x14ac:dyDescent="0.25">
      <c r="A60" s="4">
        <v>42822</v>
      </c>
      <c r="B60">
        <f>VLOOKUP(A60,[1]ITC!$A$1:$M$330,5,FALSE)</f>
        <v>280.5</v>
      </c>
      <c r="C60">
        <f>VLOOKUP(A60,[2]HUL!$A$1:$M$330,5,FALSE)</f>
        <v>902.55</v>
      </c>
      <c r="D60">
        <f>VLOOKUP(A60,[3]COLGATE!$A$1:$M$330,5,FALSE)</f>
        <v>988.1</v>
      </c>
      <c r="E60">
        <f>VLOOKUP(A60,[4]NESTLE!$A$1:$M$330,5,FALSE)</f>
        <v>6497.8</v>
      </c>
      <c r="F60">
        <f>VLOOKUP(A60,[5]BRITANNIA!$A$1:$M$330,5,FALSE)</f>
        <v>3342</v>
      </c>
      <c r="G60">
        <f>VLOOKUP(A60,[6]HDFC!$A$1:$M$330,5,FALSE)</f>
        <v>1418.75</v>
      </c>
      <c r="H60">
        <f>VLOOKUP(A60,[7]ICICI!$A$1:$M$330,5,FALSE)</f>
        <v>276.95</v>
      </c>
      <c r="I60">
        <f>VLOOKUP(A60,[8]AXIS!$A$1:$M$330,5,FALSE)</f>
        <v>502.95</v>
      </c>
      <c r="J60">
        <f>VLOOKUP(A60,[9]INFOSYS!$A$1:$M$330,5,FALSE)</f>
        <v>1035.0999999999999</v>
      </c>
      <c r="K60">
        <f>VLOOKUP(A60,[10]TCS!$A$1:$M$330,5,FALSE)</f>
        <v>2429.85</v>
      </c>
      <c r="L60">
        <f>VLOOKUP(A60,[11]WIPRO!$A$1:$M$330,5,FALSE)</f>
        <v>507.55</v>
      </c>
      <c r="M60">
        <f>VLOOKUP(A60,[12]TVS!$A$1:$M$330,5,FALSE)</f>
        <v>167.15</v>
      </c>
      <c r="N60">
        <f>VLOOKUP(A60,[13]BAJAJ!$A$1:$M$330,5,FALSE)</f>
        <v>2822.95</v>
      </c>
      <c r="O60">
        <f>VLOOKUP(A60,[14]HERO!$A$1:$M$330,5,FALSE)</f>
        <v>3328.05</v>
      </c>
      <c r="P60">
        <f>VLOOKUP(A60,[15]ASIAN!$A$1:$M$330,5,FALSE)</f>
        <v>1057.6500000000001</v>
      </c>
      <c r="Q60">
        <f>VLOOKUP(A60,[16]NEROLAC!$A$1:$M$330,5,FALSE)</f>
        <v>368.3</v>
      </c>
      <c r="R60">
        <f>VLOOKUP(A60,[17]AKZO!$A$1:$M$330,5,FALSE)</f>
        <v>1791.3</v>
      </c>
      <c r="S60">
        <f>VLOOKUP(A60,[18]BERGER!$A$1:$M$330,5,FALSE)</f>
        <v>230.25</v>
      </c>
      <c r="T60">
        <f>VLOOKUP(A60,[19]MONSANTO!$A$1:$M$330,5,FALSE)</f>
        <v>2510.4499999999998</v>
      </c>
      <c r="U60">
        <f>VLOOKUP(A60,[20]BAYER!$A$1:$M$330,5,FALSE)</f>
        <v>3745.3</v>
      </c>
      <c r="V60">
        <f>VLOOKUP(A60,[21]EXCELCROP!$A$1:$M$326,5,FALSE)</f>
        <v>1720</v>
      </c>
      <c r="W60">
        <f>VLOOKUP(A60,[22]SIEMENS!$A$1:$M$330,5,FALSE)</f>
        <v>1246.55</v>
      </c>
      <c r="X60">
        <f>VLOOKUP(A60,[23]ABB!$A$1:$M$330,5,FALSE)</f>
        <v>1190.6500000000001</v>
      </c>
      <c r="Y60">
        <f>VLOOKUP(A60,[24]LNT!$A$1:$M$330,5,FALSE)</f>
        <v>1545.75</v>
      </c>
      <c r="Z60">
        <f>VLOOKUP(A60,[25]GLAXO!$A$1:$M$330,5,FALSE)</f>
        <v>2702.1</v>
      </c>
      <c r="AA60">
        <f>VLOOKUP(A60,[26]PFIZER!$A$1:$M$330,5,FALSE)</f>
        <v>1807</v>
      </c>
      <c r="AB60">
        <f>VLOOKUP(A60,[27]ABBOTT!$A$1:$M$330,5,FALSE)</f>
        <v>4610.05</v>
      </c>
      <c r="AC60">
        <f>VLOOKUP(A60,[28]SANOFI!$A$1:$M$330,5,FALSE)</f>
        <v>4784.6499999999996</v>
      </c>
    </row>
    <row r="61" spans="1:29" x14ac:dyDescent="0.25">
      <c r="A61" s="4">
        <v>42823</v>
      </c>
      <c r="B61">
        <f>VLOOKUP(A61,[1]ITC!$A$1:$M$330,5,FALSE)</f>
        <v>282.60000000000002</v>
      </c>
      <c r="C61">
        <f>VLOOKUP(A61,[2]HUL!$A$1:$M$330,5,FALSE)</f>
        <v>912.2</v>
      </c>
      <c r="D61">
        <f>VLOOKUP(A61,[3]COLGATE!$A$1:$M$330,5,FALSE)</f>
        <v>990.65</v>
      </c>
      <c r="E61">
        <f>VLOOKUP(A61,[4]NESTLE!$A$1:$M$330,5,FALSE)</f>
        <v>6473.55</v>
      </c>
      <c r="F61">
        <f>VLOOKUP(A61,[5]BRITANNIA!$A$1:$M$330,5,FALSE)</f>
        <v>3379.7</v>
      </c>
      <c r="G61">
        <f>VLOOKUP(A61,[6]HDFC!$A$1:$M$330,5,FALSE)</f>
        <v>1427.85</v>
      </c>
      <c r="H61">
        <f>VLOOKUP(A61,[7]ICICI!$A$1:$M$330,5,FALSE)</f>
        <v>281.95</v>
      </c>
      <c r="I61">
        <f>VLOOKUP(A61,[8]AXIS!$A$1:$M$330,5,FALSE)</f>
        <v>503.95</v>
      </c>
      <c r="J61">
        <f>VLOOKUP(A61,[9]INFOSYS!$A$1:$M$330,5,FALSE)</f>
        <v>1031.3499999999999</v>
      </c>
      <c r="K61">
        <f>VLOOKUP(A61,[10]TCS!$A$1:$M$330,5,FALSE)</f>
        <v>2443.75</v>
      </c>
      <c r="L61">
        <f>VLOOKUP(A61,[11]WIPRO!$A$1:$M$330,5,FALSE)</f>
        <v>510</v>
      </c>
      <c r="M61">
        <f>VLOOKUP(A61,[12]TVS!$A$1:$M$330,5,FALSE)</f>
        <v>171.65</v>
      </c>
      <c r="N61">
        <f>VLOOKUP(A61,[13]BAJAJ!$A$1:$M$330,5,FALSE)</f>
        <v>2831</v>
      </c>
      <c r="O61">
        <f>VLOOKUP(A61,[14]HERO!$A$1:$M$330,5,FALSE)</f>
        <v>3223.25</v>
      </c>
      <c r="P61">
        <f>VLOOKUP(A61,[15]ASIAN!$A$1:$M$330,5,FALSE)</f>
        <v>1068.1500000000001</v>
      </c>
      <c r="Q61">
        <f>VLOOKUP(A61,[16]NEROLAC!$A$1:$M$330,5,FALSE)</f>
        <v>374.85</v>
      </c>
      <c r="R61">
        <f>VLOOKUP(A61,[17]AKZO!$A$1:$M$330,5,FALSE)</f>
        <v>1796.4</v>
      </c>
      <c r="S61">
        <f>VLOOKUP(A61,[18]BERGER!$A$1:$M$330,5,FALSE)</f>
        <v>234.7</v>
      </c>
      <c r="T61">
        <f>VLOOKUP(A61,[19]MONSANTO!$A$1:$M$330,5,FALSE)</f>
        <v>2500.5500000000002</v>
      </c>
      <c r="U61">
        <f>VLOOKUP(A61,[20]BAYER!$A$1:$M$330,5,FALSE)</f>
        <v>3794.45</v>
      </c>
      <c r="V61">
        <f>VLOOKUP(A61,[21]EXCELCROP!$A$1:$M$326,5,FALSE)</f>
        <v>1677.6</v>
      </c>
      <c r="W61">
        <f>VLOOKUP(A61,[22]SIEMENS!$A$1:$M$330,5,FALSE)</f>
        <v>1261.0999999999999</v>
      </c>
      <c r="X61">
        <f>VLOOKUP(A61,[23]ABB!$A$1:$M$330,5,FALSE)</f>
        <v>1212.05</v>
      </c>
      <c r="Y61">
        <f>VLOOKUP(A61,[24]LNT!$A$1:$M$330,5,FALSE)</f>
        <v>1556.05</v>
      </c>
      <c r="Z61">
        <f>VLOOKUP(A61,[25]GLAXO!$A$1:$M$330,5,FALSE)</f>
        <v>2687.5</v>
      </c>
      <c r="AA61">
        <f>VLOOKUP(A61,[26]PFIZER!$A$1:$M$330,5,FALSE)</f>
        <v>1803.45</v>
      </c>
      <c r="AB61">
        <f>VLOOKUP(A61,[27]ABBOTT!$A$1:$M$330,5,FALSE)</f>
        <v>4575.5</v>
      </c>
      <c r="AC61">
        <f>VLOOKUP(A61,[28]SANOFI!$A$1:$M$330,5,FALSE)</f>
        <v>4721.3999999999996</v>
      </c>
    </row>
    <row r="62" spans="1:29" x14ac:dyDescent="0.25">
      <c r="A62" s="4">
        <v>42824</v>
      </c>
      <c r="B62">
        <f>VLOOKUP(A62,[1]ITC!$A$1:$M$330,5,FALSE)</f>
        <v>282.60000000000002</v>
      </c>
      <c r="C62">
        <f>VLOOKUP(A62,[2]HUL!$A$1:$M$330,5,FALSE)</f>
        <v>919.25</v>
      </c>
      <c r="D62">
        <f>VLOOKUP(A62,[3]COLGATE!$A$1:$M$330,5,FALSE)</f>
        <v>1008.25</v>
      </c>
      <c r="E62">
        <f>VLOOKUP(A62,[4]NESTLE!$A$1:$M$330,5,FALSE)</f>
        <v>6605.95</v>
      </c>
      <c r="F62">
        <f>VLOOKUP(A62,[5]BRITANNIA!$A$1:$M$330,5,FALSE)</f>
        <v>3406.95</v>
      </c>
      <c r="G62">
        <f>VLOOKUP(A62,[6]HDFC!$A$1:$M$330,5,FALSE)</f>
        <v>1463.75</v>
      </c>
      <c r="H62">
        <f>VLOOKUP(A62,[7]ICICI!$A$1:$M$330,5,FALSE)</f>
        <v>281.39999999999998</v>
      </c>
      <c r="I62">
        <f>VLOOKUP(A62,[8]AXIS!$A$1:$M$330,5,FALSE)</f>
        <v>499.05</v>
      </c>
      <c r="J62">
        <f>VLOOKUP(A62,[9]INFOSYS!$A$1:$M$330,5,FALSE)</f>
        <v>1024.5</v>
      </c>
      <c r="K62">
        <f>VLOOKUP(A62,[10]TCS!$A$1:$M$330,5,FALSE)</f>
        <v>2443.75</v>
      </c>
      <c r="L62">
        <f>VLOOKUP(A62,[11]WIPRO!$A$1:$M$330,5,FALSE)</f>
        <v>515.75</v>
      </c>
      <c r="M62">
        <f>VLOOKUP(A62,[12]TVS!$A$1:$M$330,5,FALSE)</f>
        <v>171.45</v>
      </c>
      <c r="N62">
        <f>VLOOKUP(A62,[13]BAJAJ!$A$1:$M$330,5,FALSE)</f>
        <v>2820.65</v>
      </c>
      <c r="O62">
        <f>VLOOKUP(A62,[14]HERO!$A$1:$M$330,5,FALSE)</f>
        <v>3231.5</v>
      </c>
      <c r="P62">
        <f>VLOOKUP(A62,[15]ASIAN!$A$1:$M$330,5,FALSE)</f>
        <v>1069.25</v>
      </c>
      <c r="Q62">
        <f>VLOOKUP(A62,[16]NEROLAC!$A$1:$M$330,5,FALSE)</f>
        <v>375.1</v>
      </c>
      <c r="R62">
        <f>VLOOKUP(A62,[17]AKZO!$A$1:$M$330,5,FALSE)</f>
        <v>1862.1</v>
      </c>
      <c r="S62">
        <f>VLOOKUP(A62,[18]BERGER!$A$1:$M$330,5,FALSE)</f>
        <v>237.4</v>
      </c>
      <c r="T62">
        <f>VLOOKUP(A62,[19]MONSANTO!$A$1:$M$330,5,FALSE)</f>
        <v>2496.6</v>
      </c>
      <c r="U62">
        <f>VLOOKUP(A62,[20]BAYER!$A$1:$M$330,5,FALSE)</f>
        <v>3779.95</v>
      </c>
      <c r="V62">
        <f>VLOOKUP(A62,[21]EXCELCROP!$A$1:$M$326,5,FALSE)</f>
        <v>1718.6</v>
      </c>
      <c r="W62">
        <f>VLOOKUP(A62,[22]SIEMENS!$A$1:$M$330,5,FALSE)</f>
        <v>1251.2</v>
      </c>
      <c r="X62">
        <f>VLOOKUP(A62,[23]ABB!$A$1:$M$330,5,FALSE)</f>
        <v>1262.25</v>
      </c>
      <c r="Y62">
        <f>VLOOKUP(A62,[24]LNT!$A$1:$M$330,5,FALSE)</f>
        <v>1557.65</v>
      </c>
      <c r="Z62">
        <f>VLOOKUP(A62,[25]GLAXO!$A$1:$M$330,5,FALSE)</f>
        <v>2722.7</v>
      </c>
      <c r="AA62">
        <f>VLOOKUP(A62,[26]PFIZER!$A$1:$M$330,5,FALSE)</f>
        <v>1842.4</v>
      </c>
      <c r="AB62">
        <f>VLOOKUP(A62,[27]ABBOTT!$A$1:$M$330,5,FALSE)</f>
        <v>4559.6000000000004</v>
      </c>
      <c r="AC62">
        <f>VLOOKUP(A62,[28]SANOFI!$A$1:$M$330,5,FALSE)</f>
        <v>4753.55</v>
      </c>
    </row>
    <row r="63" spans="1:29" x14ac:dyDescent="0.25">
      <c r="A63" s="4">
        <v>42825</v>
      </c>
      <c r="B63">
        <f>VLOOKUP(A63,[1]ITC!$A$1:$M$330,5,FALSE)</f>
        <v>280.45</v>
      </c>
      <c r="C63">
        <f>VLOOKUP(A63,[2]HUL!$A$1:$M$330,5,FALSE)</f>
        <v>909.75</v>
      </c>
      <c r="D63">
        <f>VLOOKUP(A63,[3]COLGATE!$A$1:$M$330,5,FALSE)</f>
        <v>998.35</v>
      </c>
      <c r="E63">
        <f>VLOOKUP(A63,[4]NESTLE!$A$1:$M$330,5,FALSE)</f>
        <v>6681.2</v>
      </c>
      <c r="F63">
        <f>VLOOKUP(A63,[5]BRITANNIA!$A$1:$M$330,5,FALSE)</f>
        <v>3382.9</v>
      </c>
      <c r="G63">
        <f>VLOOKUP(A63,[6]HDFC!$A$1:$M$330,5,FALSE)</f>
        <v>1442.3</v>
      </c>
      <c r="H63">
        <f>VLOOKUP(A63,[7]ICICI!$A$1:$M$330,5,FALSE)</f>
        <v>277.10000000000002</v>
      </c>
      <c r="I63">
        <f>VLOOKUP(A63,[8]AXIS!$A$1:$M$330,5,FALSE)</f>
        <v>490.8</v>
      </c>
      <c r="J63">
        <f>VLOOKUP(A63,[9]INFOSYS!$A$1:$M$330,5,FALSE)</f>
        <v>1020.8</v>
      </c>
      <c r="K63">
        <f>VLOOKUP(A63,[10]TCS!$A$1:$M$330,5,FALSE)</f>
        <v>2431.1</v>
      </c>
      <c r="L63">
        <f>VLOOKUP(A63,[11]WIPRO!$A$1:$M$330,5,FALSE)</f>
        <v>515.35</v>
      </c>
      <c r="M63">
        <f>VLOOKUP(A63,[12]TVS!$A$1:$M$330,5,FALSE)</f>
        <v>170.75</v>
      </c>
      <c r="N63">
        <f>VLOOKUP(A63,[13]BAJAJ!$A$1:$M$330,5,FALSE)</f>
        <v>2807.5</v>
      </c>
      <c r="O63">
        <f>VLOOKUP(A63,[14]HERO!$A$1:$M$330,5,FALSE)</f>
        <v>3223.85</v>
      </c>
      <c r="P63">
        <f>VLOOKUP(A63,[15]ASIAN!$A$1:$M$330,5,FALSE)</f>
        <v>1071.2</v>
      </c>
      <c r="Q63">
        <f>VLOOKUP(A63,[16]NEROLAC!$A$1:$M$330,5,FALSE)</f>
        <v>377.95</v>
      </c>
      <c r="R63">
        <f>VLOOKUP(A63,[17]AKZO!$A$1:$M$330,5,FALSE)</f>
        <v>1904.9</v>
      </c>
      <c r="S63">
        <f>VLOOKUP(A63,[18]BERGER!$A$1:$M$330,5,FALSE)</f>
        <v>241.5</v>
      </c>
      <c r="T63">
        <f>VLOOKUP(A63,[19]MONSANTO!$A$1:$M$330,5,FALSE)</f>
        <v>2532.9</v>
      </c>
      <c r="U63">
        <f>VLOOKUP(A63,[20]BAYER!$A$1:$M$330,5,FALSE)</f>
        <v>3794.05</v>
      </c>
      <c r="V63">
        <f>VLOOKUP(A63,[21]EXCELCROP!$A$1:$M$326,5,FALSE)</f>
        <v>1712</v>
      </c>
      <c r="W63">
        <f>VLOOKUP(A63,[22]SIEMENS!$A$1:$M$330,5,FALSE)</f>
        <v>1257.8</v>
      </c>
      <c r="X63">
        <f>VLOOKUP(A63,[23]ABB!$A$1:$M$330,5,FALSE)</f>
        <v>1279.6500000000001</v>
      </c>
      <c r="Y63">
        <f>VLOOKUP(A63,[24]LNT!$A$1:$M$330,5,FALSE)</f>
        <v>1577.6</v>
      </c>
      <c r="Z63">
        <f>VLOOKUP(A63,[25]GLAXO!$A$1:$M$330,5,FALSE)</f>
        <v>2735.2</v>
      </c>
      <c r="AA63">
        <f>VLOOKUP(A63,[26]PFIZER!$A$1:$M$330,5,FALSE)</f>
        <v>1892.45</v>
      </c>
      <c r="AB63">
        <f>VLOOKUP(A63,[27]ABBOTT!$A$1:$M$330,5,FALSE)</f>
        <v>4638.8500000000004</v>
      </c>
      <c r="AC63">
        <f>VLOOKUP(A63,[28]SANOFI!$A$1:$M$330,5,FALSE)</f>
        <v>4715.3</v>
      </c>
    </row>
    <row r="64" spans="1:29" x14ac:dyDescent="0.25">
      <c r="A64" s="4">
        <v>42828</v>
      </c>
      <c r="B64">
        <f>VLOOKUP(A64,[1]ITC!$A$1:$M$330,5,FALSE)</f>
        <v>281.7</v>
      </c>
      <c r="C64">
        <f>VLOOKUP(A64,[2]HUL!$A$1:$M$330,5,FALSE)</f>
        <v>918.55</v>
      </c>
      <c r="D64">
        <f>VLOOKUP(A64,[3]COLGATE!$A$1:$M$330,5,FALSE)</f>
        <v>1006.25</v>
      </c>
      <c r="E64">
        <f>VLOOKUP(A64,[4]NESTLE!$A$1:$M$330,5,FALSE)</f>
        <v>6576.85</v>
      </c>
      <c r="F64">
        <f>VLOOKUP(A64,[5]BRITANNIA!$A$1:$M$330,5,FALSE)</f>
        <v>3393.85</v>
      </c>
      <c r="G64">
        <f>VLOOKUP(A64,[6]HDFC!$A$1:$M$330,5,FALSE)</f>
        <v>1432.7</v>
      </c>
      <c r="H64">
        <f>VLOOKUP(A64,[7]ICICI!$A$1:$M$330,5,FALSE)</f>
        <v>286.75</v>
      </c>
      <c r="I64">
        <f>VLOOKUP(A64,[8]AXIS!$A$1:$M$330,5,FALSE)</f>
        <v>498.8</v>
      </c>
      <c r="J64">
        <f>VLOOKUP(A64,[9]INFOSYS!$A$1:$M$330,5,FALSE)</f>
        <v>1009.45</v>
      </c>
      <c r="K64">
        <f>VLOOKUP(A64,[10]TCS!$A$1:$M$330,5,FALSE)</f>
        <v>2413.3000000000002</v>
      </c>
      <c r="L64">
        <f>VLOOKUP(A64,[11]WIPRO!$A$1:$M$330,5,FALSE)</f>
        <v>507.1</v>
      </c>
      <c r="M64">
        <f>VLOOKUP(A64,[12]TVS!$A$1:$M$330,5,FALSE)</f>
        <v>174</v>
      </c>
      <c r="N64">
        <f>VLOOKUP(A64,[13]BAJAJ!$A$1:$M$330,5,FALSE)</f>
        <v>2783.9</v>
      </c>
      <c r="O64">
        <f>VLOOKUP(A64,[14]HERO!$A$1:$M$330,5,FALSE)</f>
        <v>3204.7</v>
      </c>
      <c r="P64">
        <f>VLOOKUP(A64,[15]ASIAN!$A$1:$M$330,5,FALSE)</f>
        <v>1091.0999999999999</v>
      </c>
      <c r="Q64">
        <f>VLOOKUP(A64,[16]NEROLAC!$A$1:$M$330,5,FALSE)</f>
        <v>374.5</v>
      </c>
      <c r="R64">
        <f>VLOOKUP(A64,[17]AKZO!$A$1:$M$330,5,FALSE)</f>
        <v>1961.05</v>
      </c>
      <c r="S64">
        <f>VLOOKUP(A64,[18]BERGER!$A$1:$M$330,5,FALSE)</f>
        <v>247.4</v>
      </c>
      <c r="T64">
        <f>VLOOKUP(A64,[19]MONSANTO!$A$1:$M$330,5,FALSE)</f>
        <v>2522.4</v>
      </c>
      <c r="U64">
        <f>VLOOKUP(A64,[20]BAYER!$A$1:$M$330,5,FALSE)</f>
        <v>3777.2</v>
      </c>
      <c r="V64">
        <f>VLOOKUP(A64,[21]EXCELCROP!$A$1:$M$326,5,FALSE)</f>
        <v>1752.1</v>
      </c>
      <c r="W64">
        <f>VLOOKUP(A64,[22]SIEMENS!$A$1:$M$330,5,FALSE)</f>
        <v>1301.25</v>
      </c>
      <c r="X64">
        <f>VLOOKUP(A64,[23]ABB!$A$1:$M$330,5,FALSE)</f>
        <v>1319.95</v>
      </c>
      <c r="Y64">
        <f>VLOOKUP(A64,[24]LNT!$A$1:$M$330,5,FALSE)</f>
        <v>1660.65</v>
      </c>
      <c r="Z64">
        <f>VLOOKUP(A64,[25]GLAXO!$A$1:$M$330,5,FALSE)</f>
        <v>2724.35</v>
      </c>
      <c r="AA64">
        <f>VLOOKUP(A64,[26]PFIZER!$A$1:$M$330,5,FALSE)</f>
        <v>1924.65</v>
      </c>
      <c r="AB64">
        <f>VLOOKUP(A64,[27]ABBOTT!$A$1:$M$330,5,FALSE)</f>
        <v>4751.25</v>
      </c>
      <c r="AC64">
        <f>VLOOKUP(A64,[28]SANOFI!$A$1:$M$330,5,FALSE)</f>
        <v>4749.45</v>
      </c>
    </row>
    <row r="65" spans="1:29" x14ac:dyDescent="0.25">
      <c r="A65" s="4">
        <v>42830</v>
      </c>
      <c r="B65">
        <f>VLOOKUP(A65,[1]ITC!$A$1:$M$330,5,FALSE)</f>
        <v>278.95</v>
      </c>
      <c r="C65">
        <f>VLOOKUP(A65,[2]HUL!$A$1:$M$330,5,FALSE)</f>
        <v>935.3</v>
      </c>
      <c r="D65">
        <f>VLOOKUP(A65,[3]COLGATE!$A$1:$M$330,5,FALSE)</f>
        <v>1000.75</v>
      </c>
      <c r="E65">
        <f>VLOOKUP(A65,[4]NESTLE!$A$1:$M$330,5,FALSE)</f>
        <v>6622.1</v>
      </c>
      <c r="F65">
        <f>VLOOKUP(A65,[5]BRITANNIA!$A$1:$M$330,5,FALSE)</f>
        <v>3371.5</v>
      </c>
      <c r="G65">
        <f>VLOOKUP(A65,[6]HDFC!$A$1:$M$330,5,FALSE)</f>
        <v>1433.4</v>
      </c>
      <c r="H65">
        <f>VLOOKUP(A65,[7]ICICI!$A$1:$M$330,5,FALSE)</f>
        <v>284.85000000000002</v>
      </c>
      <c r="I65">
        <f>VLOOKUP(A65,[8]AXIS!$A$1:$M$330,5,FALSE)</f>
        <v>506.5</v>
      </c>
      <c r="J65">
        <f>VLOOKUP(A65,[9]INFOSYS!$A$1:$M$330,5,FALSE)</f>
        <v>995.4</v>
      </c>
      <c r="K65">
        <f>VLOOKUP(A65,[10]TCS!$A$1:$M$330,5,FALSE)</f>
        <v>2402.85</v>
      </c>
      <c r="L65">
        <f>VLOOKUP(A65,[11]WIPRO!$A$1:$M$330,5,FALSE)</f>
        <v>510.55</v>
      </c>
      <c r="M65">
        <f>VLOOKUP(A65,[12]TVS!$A$1:$M$330,5,FALSE)</f>
        <v>175.05</v>
      </c>
      <c r="N65">
        <f>VLOOKUP(A65,[13]BAJAJ!$A$1:$M$330,5,FALSE)</f>
        <v>2760.7</v>
      </c>
      <c r="O65">
        <f>VLOOKUP(A65,[14]HERO!$A$1:$M$330,5,FALSE)</f>
        <v>3196.35</v>
      </c>
      <c r="P65">
        <f>VLOOKUP(A65,[15]ASIAN!$A$1:$M$330,5,FALSE)</f>
        <v>1080.45</v>
      </c>
      <c r="Q65">
        <f>VLOOKUP(A65,[16]NEROLAC!$A$1:$M$330,5,FALSE)</f>
        <v>379.25</v>
      </c>
      <c r="R65">
        <f>VLOOKUP(A65,[17]AKZO!$A$1:$M$330,5,FALSE)</f>
        <v>1924.7</v>
      </c>
      <c r="S65">
        <f>VLOOKUP(A65,[18]BERGER!$A$1:$M$330,5,FALSE)</f>
        <v>246.45</v>
      </c>
      <c r="T65">
        <f>VLOOKUP(A65,[19]MONSANTO!$A$1:$M$330,5,FALSE)</f>
        <v>2507.5</v>
      </c>
      <c r="U65">
        <f>VLOOKUP(A65,[20]BAYER!$A$1:$M$330,5,FALSE)</f>
        <v>3802.5</v>
      </c>
      <c r="V65">
        <f>VLOOKUP(A65,[21]EXCELCROP!$A$1:$M$326,5,FALSE)</f>
        <v>1738.05</v>
      </c>
      <c r="W65">
        <f>VLOOKUP(A65,[22]SIEMENS!$A$1:$M$330,5,FALSE)</f>
        <v>1307.8499999999999</v>
      </c>
      <c r="X65">
        <f>VLOOKUP(A65,[23]ABB!$A$1:$M$330,5,FALSE)</f>
        <v>1323.05</v>
      </c>
      <c r="Y65">
        <f>VLOOKUP(A65,[24]LNT!$A$1:$M$330,5,FALSE)</f>
        <v>1696.85</v>
      </c>
      <c r="Z65">
        <f>VLOOKUP(A65,[25]GLAXO!$A$1:$M$330,5,FALSE)</f>
        <v>2738.4</v>
      </c>
      <c r="AA65">
        <f>VLOOKUP(A65,[26]PFIZER!$A$1:$M$330,5,FALSE)</f>
        <v>1918.25</v>
      </c>
      <c r="AB65">
        <f>VLOOKUP(A65,[27]ABBOTT!$A$1:$M$330,5,FALSE)</f>
        <v>4771</v>
      </c>
      <c r="AC65">
        <f>VLOOKUP(A65,[28]SANOFI!$A$1:$M$330,5,FALSE)</f>
        <v>4754.8</v>
      </c>
    </row>
    <row r="66" spans="1:29" x14ac:dyDescent="0.25">
      <c r="A66" s="4">
        <v>42831</v>
      </c>
      <c r="B66">
        <f>VLOOKUP(A66,[1]ITC!$A$1:$M$330,5,FALSE)</f>
        <v>274.35000000000002</v>
      </c>
      <c r="C66">
        <f>VLOOKUP(A66,[2]HUL!$A$1:$M$330,5,FALSE)</f>
        <v>933.8</v>
      </c>
      <c r="D66">
        <f>VLOOKUP(A66,[3]COLGATE!$A$1:$M$330,5,FALSE)</f>
        <v>1005.45</v>
      </c>
      <c r="E66">
        <f>VLOOKUP(A66,[4]NESTLE!$A$1:$M$330,5,FALSE)</f>
        <v>6610.6</v>
      </c>
      <c r="F66">
        <f>VLOOKUP(A66,[5]BRITANNIA!$A$1:$M$330,5,FALSE)</f>
        <v>3353.85</v>
      </c>
      <c r="G66">
        <f>VLOOKUP(A66,[6]HDFC!$A$1:$M$330,5,FALSE)</f>
        <v>1435.9</v>
      </c>
      <c r="H66">
        <f>VLOOKUP(A66,[7]ICICI!$A$1:$M$330,5,FALSE)</f>
        <v>280.85000000000002</v>
      </c>
      <c r="I66">
        <f>VLOOKUP(A66,[8]AXIS!$A$1:$M$330,5,FALSE)</f>
        <v>508.7</v>
      </c>
      <c r="J66">
        <f>VLOOKUP(A66,[9]INFOSYS!$A$1:$M$330,5,FALSE)</f>
        <v>999.15</v>
      </c>
      <c r="K66">
        <f>VLOOKUP(A66,[10]TCS!$A$1:$M$330,5,FALSE)</f>
        <v>2399.75</v>
      </c>
      <c r="L66">
        <f>VLOOKUP(A66,[11]WIPRO!$A$1:$M$330,5,FALSE)</f>
        <v>513.4</v>
      </c>
      <c r="M66">
        <f>VLOOKUP(A66,[12]TVS!$A$1:$M$330,5,FALSE)</f>
        <v>175.6</v>
      </c>
      <c r="N66">
        <f>VLOOKUP(A66,[13]BAJAJ!$A$1:$M$330,5,FALSE)</f>
        <v>2801</v>
      </c>
      <c r="O66">
        <f>VLOOKUP(A66,[14]HERO!$A$1:$M$330,5,FALSE)</f>
        <v>3205.35</v>
      </c>
      <c r="P66">
        <f>VLOOKUP(A66,[15]ASIAN!$A$1:$M$330,5,FALSE)</f>
        <v>1085</v>
      </c>
      <c r="Q66">
        <f>VLOOKUP(A66,[16]NEROLAC!$A$1:$M$330,5,FALSE)</f>
        <v>378.7</v>
      </c>
      <c r="R66">
        <f>VLOOKUP(A66,[17]AKZO!$A$1:$M$330,5,FALSE)</f>
        <v>1883</v>
      </c>
      <c r="S66">
        <f>VLOOKUP(A66,[18]BERGER!$A$1:$M$330,5,FALSE)</f>
        <v>241.9</v>
      </c>
      <c r="T66">
        <f>VLOOKUP(A66,[19]MONSANTO!$A$1:$M$330,5,FALSE)</f>
        <v>2485.1999999999998</v>
      </c>
      <c r="U66">
        <f>VLOOKUP(A66,[20]BAYER!$A$1:$M$330,5,FALSE)</f>
        <v>3802.75</v>
      </c>
      <c r="V66">
        <f>VLOOKUP(A66,[21]EXCELCROP!$A$1:$M$326,5,FALSE)</f>
        <v>1715</v>
      </c>
      <c r="W66">
        <f>VLOOKUP(A66,[22]SIEMENS!$A$1:$M$330,5,FALSE)</f>
        <v>1299.5999999999999</v>
      </c>
      <c r="X66">
        <f>VLOOKUP(A66,[23]ABB!$A$1:$M$330,5,FALSE)</f>
        <v>1300.7</v>
      </c>
      <c r="Y66">
        <f>VLOOKUP(A66,[24]LNT!$A$1:$M$330,5,FALSE)</f>
        <v>1682.65</v>
      </c>
      <c r="Z66">
        <f>VLOOKUP(A66,[25]GLAXO!$A$1:$M$330,5,FALSE)</f>
        <v>2730.5</v>
      </c>
      <c r="AA66">
        <f>VLOOKUP(A66,[26]PFIZER!$A$1:$M$330,5,FALSE)</f>
        <v>1891.5</v>
      </c>
      <c r="AB66">
        <f>VLOOKUP(A66,[27]ABBOTT!$A$1:$M$330,5,FALSE)</f>
        <v>4826.25</v>
      </c>
      <c r="AC66">
        <f>VLOOKUP(A66,[28]SANOFI!$A$1:$M$330,5,FALSE)</f>
        <v>4694.05</v>
      </c>
    </row>
    <row r="67" spans="1:29" x14ac:dyDescent="0.25">
      <c r="A67" s="4">
        <v>42832</v>
      </c>
      <c r="B67">
        <f>VLOOKUP(A67,[1]ITC!$A$1:$M$330,5,FALSE)</f>
        <v>272.75</v>
      </c>
      <c r="C67">
        <f>VLOOKUP(A67,[2]HUL!$A$1:$M$330,5,FALSE)</f>
        <v>923.15</v>
      </c>
      <c r="D67">
        <f>VLOOKUP(A67,[3]COLGATE!$A$1:$M$330,5,FALSE)</f>
        <v>1011.9</v>
      </c>
      <c r="E67">
        <f>VLOOKUP(A67,[4]NESTLE!$A$1:$M$330,5,FALSE)</f>
        <v>6607.5</v>
      </c>
      <c r="F67">
        <f>VLOOKUP(A67,[5]BRITANNIA!$A$1:$M$330,5,FALSE)</f>
        <v>3348.8</v>
      </c>
      <c r="G67">
        <f>VLOOKUP(A67,[6]HDFC!$A$1:$M$330,5,FALSE)</f>
        <v>1438.75</v>
      </c>
      <c r="H67">
        <f>VLOOKUP(A67,[7]ICICI!$A$1:$M$330,5,FALSE)</f>
        <v>277</v>
      </c>
      <c r="I67">
        <f>VLOOKUP(A67,[8]AXIS!$A$1:$M$330,5,FALSE)</f>
        <v>503.8</v>
      </c>
      <c r="J67">
        <f>VLOOKUP(A67,[9]INFOSYS!$A$1:$M$330,5,FALSE)</f>
        <v>981.25</v>
      </c>
      <c r="K67">
        <f>VLOOKUP(A67,[10]TCS!$A$1:$M$330,5,FALSE)</f>
        <v>2427.1</v>
      </c>
      <c r="L67">
        <f>VLOOKUP(A67,[11]WIPRO!$A$1:$M$330,5,FALSE)</f>
        <v>511.75</v>
      </c>
      <c r="M67">
        <f>VLOOKUP(A67,[12]TVS!$A$1:$M$330,5,FALSE)</f>
        <v>176.7</v>
      </c>
      <c r="N67">
        <f>VLOOKUP(A67,[13]BAJAJ!$A$1:$M$330,5,FALSE)</f>
        <v>2832.7</v>
      </c>
      <c r="O67">
        <f>VLOOKUP(A67,[14]HERO!$A$1:$M$330,5,FALSE)</f>
        <v>3216.6</v>
      </c>
      <c r="P67">
        <f>VLOOKUP(A67,[15]ASIAN!$A$1:$M$330,5,FALSE)</f>
        <v>1080.6500000000001</v>
      </c>
      <c r="Q67">
        <f>VLOOKUP(A67,[16]NEROLAC!$A$1:$M$330,5,FALSE)</f>
        <v>387.6</v>
      </c>
      <c r="R67">
        <f>VLOOKUP(A67,[17]AKZO!$A$1:$M$330,5,FALSE)</f>
        <v>1867.6</v>
      </c>
      <c r="S67">
        <f>VLOOKUP(A67,[18]BERGER!$A$1:$M$330,5,FALSE)</f>
        <v>238.05</v>
      </c>
      <c r="T67">
        <f>VLOOKUP(A67,[19]MONSANTO!$A$1:$M$330,5,FALSE)</f>
        <v>2482.6</v>
      </c>
      <c r="U67">
        <f>VLOOKUP(A67,[20]BAYER!$A$1:$M$330,5,FALSE)</f>
        <v>3785.9</v>
      </c>
      <c r="V67">
        <f>VLOOKUP(A67,[21]EXCELCROP!$A$1:$M$326,5,FALSE)</f>
        <v>1733.45</v>
      </c>
      <c r="W67">
        <f>VLOOKUP(A67,[22]SIEMENS!$A$1:$M$330,5,FALSE)</f>
        <v>1298.55</v>
      </c>
      <c r="X67">
        <f>VLOOKUP(A67,[23]ABB!$A$1:$M$330,5,FALSE)</f>
        <v>1380.55</v>
      </c>
      <c r="Y67">
        <f>VLOOKUP(A67,[24]LNT!$A$1:$M$330,5,FALSE)</f>
        <v>1686.5</v>
      </c>
      <c r="Z67">
        <f>VLOOKUP(A67,[25]GLAXO!$A$1:$M$330,5,FALSE)</f>
        <v>2725.8</v>
      </c>
      <c r="AA67">
        <f>VLOOKUP(A67,[26]PFIZER!$A$1:$M$330,5,FALSE)</f>
        <v>1839.55</v>
      </c>
      <c r="AB67">
        <f>VLOOKUP(A67,[27]ABBOTT!$A$1:$M$330,5,FALSE)</f>
        <v>4770.2</v>
      </c>
      <c r="AC67">
        <f>VLOOKUP(A67,[28]SANOFI!$A$1:$M$330,5,FALSE)</f>
        <v>4632.05</v>
      </c>
    </row>
    <row r="68" spans="1:29" x14ac:dyDescent="0.25">
      <c r="A68" s="4">
        <v>42835</v>
      </c>
      <c r="B68">
        <f>VLOOKUP(A68,[1]ITC!$A$1:$M$330,5,FALSE)</f>
        <v>273.5</v>
      </c>
      <c r="C68">
        <f>VLOOKUP(A68,[2]HUL!$A$1:$M$330,5,FALSE)</f>
        <v>925</v>
      </c>
      <c r="D68">
        <f>VLOOKUP(A68,[3]COLGATE!$A$1:$M$330,5,FALSE)</f>
        <v>1016.15</v>
      </c>
      <c r="E68">
        <f>VLOOKUP(A68,[4]NESTLE!$A$1:$M$330,5,FALSE)</f>
        <v>6608.4</v>
      </c>
      <c r="F68">
        <f>VLOOKUP(A68,[5]BRITANNIA!$A$1:$M$330,5,FALSE)</f>
        <v>3413.75</v>
      </c>
      <c r="G68">
        <f>VLOOKUP(A68,[6]HDFC!$A$1:$M$330,5,FALSE)</f>
        <v>1433.6</v>
      </c>
      <c r="H68">
        <f>VLOOKUP(A68,[7]ICICI!$A$1:$M$330,5,FALSE)</f>
        <v>277.64999999999998</v>
      </c>
      <c r="I68">
        <f>VLOOKUP(A68,[8]AXIS!$A$1:$M$330,5,FALSE)</f>
        <v>510.75</v>
      </c>
      <c r="J68">
        <f>VLOOKUP(A68,[9]INFOSYS!$A$1:$M$330,5,FALSE)</f>
        <v>952.95</v>
      </c>
      <c r="K68">
        <f>VLOOKUP(A68,[10]TCS!$A$1:$M$330,5,FALSE)</f>
        <v>2421.15</v>
      </c>
      <c r="L68">
        <f>VLOOKUP(A68,[11]WIPRO!$A$1:$M$330,5,FALSE)</f>
        <v>503.35</v>
      </c>
      <c r="M68">
        <f>VLOOKUP(A68,[12]TVS!$A$1:$M$330,5,FALSE)</f>
        <v>181.6</v>
      </c>
      <c r="N68">
        <f>VLOOKUP(A68,[13]BAJAJ!$A$1:$M$330,5,FALSE)</f>
        <v>2837.7</v>
      </c>
      <c r="O68">
        <f>VLOOKUP(A68,[14]HERO!$A$1:$M$330,5,FALSE)</f>
        <v>3199.45</v>
      </c>
      <c r="P68">
        <f>VLOOKUP(A68,[15]ASIAN!$A$1:$M$330,5,FALSE)</f>
        <v>1060.05</v>
      </c>
      <c r="Q68">
        <f>VLOOKUP(A68,[16]NEROLAC!$A$1:$M$330,5,FALSE)</f>
        <v>388.25</v>
      </c>
      <c r="R68">
        <f>VLOOKUP(A68,[17]AKZO!$A$1:$M$330,5,FALSE)</f>
        <v>1877.9</v>
      </c>
      <c r="S68">
        <f>VLOOKUP(A68,[18]BERGER!$A$1:$M$330,5,FALSE)</f>
        <v>235.15</v>
      </c>
      <c r="T68">
        <f>VLOOKUP(A68,[19]MONSANTO!$A$1:$M$330,5,FALSE)</f>
        <v>2499</v>
      </c>
      <c r="U68">
        <f>VLOOKUP(A68,[20]BAYER!$A$1:$M$330,5,FALSE)</f>
        <v>3783.85</v>
      </c>
      <c r="V68">
        <f>VLOOKUP(A68,[21]EXCELCROP!$A$1:$M$326,5,FALSE)</f>
        <v>1706.25</v>
      </c>
      <c r="W68">
        <f>VLOOKUP(A68,[22]SIEMENS!$A$1:$M$330,5,FALSE)</f>
        <v>1311.05</v>
      </c>
      <c r="X68">
        <f>VLOOKUP(A68,[23]ABB!$A$1:$M$330,5,FALSE)</f>
        <v>1407.95</v>
      </c>
      <c r="Y68">
        <f>VLOOKUP(A68,[24]LNT!$A$1:$M$330,5,FALSE)</f>
        <v>1674.7</v>
      </c>
      <c r="Z68">
        <f>VLOOKUP(A68,[25]GLAXO!$A$1:$M$330,5,FALSE)</f>
        <v>2735.45</v>
      </c>
      <c r="AA68">
        <f>VLOOKUP(A68,[26]PFIZER!$A$1:$M$330,5,FALSE)</f>
        <v>1861.55</v>
      </c>
      <c r="AB68">
        <f>VLOOKUP(A68,[27]ABBOTT!$A$1:$M$330,5,FALSE)</f>
        <v>4755.55</v>
      </c>
      <c r="AC68">
        <f>VLOOKUP(A68,[28]SANOFI!$A$1:$M$330,5,FALSE)</f>
        <v>4607.05</v>
      </c>
    </row>
    <row r="69" spans="1:29" x14ac:dyDescent="0.25">
      <c r="A69" s="4">
        <v>42836</v>
      </c>
      <c r="B69">
        <f>VLOOKUP(A69,[1]ITC!$A$1:$M$330,5,FALSE)</f>
        <v>282.14999999999998</v>
      </c>
      <c r="C69">
        <f>VLOOKUP(A69,[2]HUL!$A$1:$M$330,5,FALSE)</f>
        <v>923.3</v>
      </c>
      <c r="D69">
        <f>VLOOKUP(A69,[3]COLGATE!$A$1:$M$330,5,FALSE)</f>
        <v>1019.4</v>
      </c>
      <c r="E69">
        <f>VLOOKUP(A69,[4]NESTLE!$A$1:$M$330,5,FALSE)</f>
        <v>6565.05</v>
      </c>
      <c r="F69">
        <f>VLOOKUP(A69,[5]BRITANNIA!$A$1:$M$330,5,FALSE)</f>
        <v>3394.65</v>
      </c>
      <c r="G69">
        <f>VLOOKUP(A69,[6]HDFC!$A$1:$M$330,5,FALSE)</f>
        <v>1439.05</v>
      </c>
      <c r="H69">
        <f>VLOOKUP(A69,[7]ICICI!$A$1:$M$330,5,FALSE)</f>
        <v>282.89999999999998</v>
      </c>
      <c r="I69">
        <f>VLOOKUP(A69,[8]AXIS!$A$1:$M$330,5,FALSE)</f>
        <v>513.65</v>
      </c>
      <c r="J69">
        <f>VLOOKUP(A69,[9]INFOSYS!$A$1:$M$330,5,FALSE)</f>
        <v>967.15</v>
      </c>
      <c r="K69">
        <f>VLOOKUP(A69,[10]TCS!$A$1:$M$330,5,FALSE)</f>
        <v>2420.8000000000002</v>
      </c>
      <c r="L69">
        <f>VLOOKUP(A69,[11]WIPRO!$A$1:$M$330,5,FALSE)</f>
        <v>509.95</v>
      </c>
      <c r="M69">
        <f>VLOOKUP(A69,[12]TVS!$A$1:$M$330,5,FALSE)</f>
        <v>182.9</v>
      </c>
      <c r="N69">
        <f>VLOOKUP(A69,[13]BAJAJ!$A$1:$M$330,5,FALSE)</f>
        <v>2822.45</v>
      </c>
      <c r="O69">
        <f>VLOOKUP(A69,[14]HERO!$A$1:$M$330,5,FALSE)</f>
        <v>3201.35</v>
      </c>
      <c r="P69">
        <f>VLOOKUP(A69,[15]ASIAN!$A$1:$M$330,5,FALSE)</f>
        <v>1072.8499999999999</v>
      </c>
      <c r="Q69">
        <f>VLOOKUP(A69,[16]NEROLAC!$A$1:$M$330,5,FALSE)</f>
        <v>389.35</v>
      </c>
      <c r="R69">
        <f>VLOOKUP(A69,[17]AKZO!$A$1:$M$330,5,FALSE)</f>
        <v>1884.35</v>
      </c>
      <c r="S69">
        <f>VLOOKUP(A69,[18]BERGER!$A$1:$M$330,5,FALSE)</f>
        <v>232.8</v>
      </c>
      <c r="T69">
        <f>VLOOKUP(A69,[19]MONSANTO!$A$1:$M$330,5,FALSE)</f>
        <v>2502.5</v>
      </c>
      <c r="U69">
        <f>VLOOKUP(A69,[20]BAYER!$A$1:$M$330,5,FALSE)</f>
        <v>3812.05</v>
      </c>
      <c r="V69">
        <f>VLOOKUP(A69,[21]EXCELCROP!$A$1:$M$326,5,FALSE)</f>
        <v>1730.9</v>
      </c>
      <c r="W69">
        <f>VLOOKUP(A69,[22]SIEMENS!$A$1:$M$330,5,FALSE)</f>
        <v>1315.65</v>
      </c>
      <c r="X69">
        <f>VLOOKUP(A69,[23]ABB!$A$1:$M$330,5,FALSE)</f>
        <v>1447</v>
      </c>
      <c r="Y69">
        <f>VLOOKUP(A69,[24]LNT!$A$1:$M$330,5,FALSE)</f>
        <v>1704.8</v>
      </c>
      <c r="Z69">
        <f>VLOOKUP(A69,[25]GLAXO!$A$1:$M$330,5,FALSE)</f>
        <v>2709.35</v>
      </c>
      <c r="AA69">
        <f>VLOOKUP(A69,[26]PFIZER!$A$1:$M$330,5,FALSE)</f>
        <v>1887.6</v>
      </c>
      <c r="AB69">
        <f>VLOOKUP(A69,[27]ABBOTT!$A$1:$M$330,5,FALSE)</f>
        <v>4710.3999999999996</v>
      </c>
      <c r="AC69">
        <f>VLOOKUP(A69,[28]SANOFI!$A$1:$M$330,5,FALSE)</f>
        <v>4607.8500000000004</v>
      </c>
    </row>
    <row r="70" spans="1:29" x14ac:dyDescent="0.25">
      <c r="A70" s="4">
        <v>42837</v>
      </c>
      <c r="B70">
        <f>VLOOKUP(A70,[1]ITC!$A$1:$M$330,5,FALSE)</f>
        <v>281.8</v>
      </c>
      <c r="C70">
        <f>VLOOKUP(A70,[2]HUL!$A$1:$M$330,5,FALSE)</f>
        <v>923.5</v>
      </c>
      <c r="D70">
        <f>VLOOKUP(A70,[3]COLGATE!$A$1:$M$330,5,FALSE)</f>
        <v>1022.3</v>
      </c>
      <c r="E70">
        <f>VLOOKUP(A70,[4]NESTLE!$A$1:$M$330,5,FALSE)</f>
        <v>6518.05</v>
      </c>
      <c r="F70">
        <f>VLOOKUP(A70,[5]BRITANNIA!$A$1:$M$330,5,FALSE)</f>
        <v>3449.25</v>
      </c>
      <c r="G70">
        <f>VLOOKUP(A70,[6]HDFC!$A$1:$M$330,5,FALSE)</f>
        <v>1443.55</v>
      </c>
      <c r="H70">
        <f>VLOOKUP(A70,[7]ICICI!$A$1:$M$330,5,FALSE)</f>
        <v>280.75</v>
      </c>
      <c r="I70">
        <f>VLOOKUP(A70,[8]AXIS!$A$1:$M$330,5,FALSE)</f>
        <v>505.7</v>
      </c>
      <c r="J70">
        <f>VLOOKUP(A70,[9]INFOSYS!$A$1:$M$330,5,FALSE)</f>
        <v>968.8</v>
      </c>
      <c r="K70">
        <f>VLOOKUP(A70,[10]TCS!$A$1:$M$330,5,FALSE)</f>
        <v>2394.1999999999998</v>
      </c>
      <c r="L70">
        <f>VLOOKUP(A70,[11]WIPRO!$A$1:$M$330,5,FALSE)</f>
        <v>501</v>
      </c>
      <c r="M70">
        <f>VLOOKUP(A70,[12]TVS!$A$1:$M$330,5,FALSE)</f>
        <v>193.75</v>
      </c>
      <c r="N70">
        <f>VLOOKUP(A70,[13]BAJAJ!$A$1:$M$330,5,FALSE)</f>
        <v>2835.75</v>
      </c>
      <c r="O70">
        <f>VLOOKUP(A70,[14]HERO!$A$1:$M$330,5,FALSE)</f>
        <v>3226.15</v>
      </c>
      <c r="P70">
        <f>VLOOKUP(A70,[15]ASIAN!$A$1:$M$330,5,FALSE)</f>
        <v>1072.4000000000001</v>
      </c>
      <c r="Q70">
        <f>VLOOKUP(A70,[16]NEROLAC!$A$1:$M$330,5,FALSE)</f>
        <v>379.2</v>
      </c>
      <c r="R70">
        <f>VLOOKUP(A70,[17]AKZO!$A$1:$M$330,5,FALSE)</f>
        <v>1861.4</v>
      </c>
      <c r="S70">
        <f>VLOOKUP(A70,[18]BERGER!$A$1:$M$330,5,FALSE)</f>
        <v>238.7</v>
      </c>
      <c r="T70">
        <f>VLOOKUP(A70,[19]MONSANTO!$A$1:$M$330,5,FALSE)</f>
        <v>2491.6</v>
      </c>
      <c r="U70">
        <f>VLOOKUP(A70,[20]BAYER!$A$1:$M$330,5,FALSE)</f>
        <v>3825.6</v>
      </c>
      <c r="V70">
        <f>VLOOKUP(A70,[21]EXCELCROP!$A$1:$M$326,5,FALSE)</f>
        <v>1730.35</v>
      </c>
      <c r="W70">
        <f>VLOOKUP(A70,[22]SIEMENS!$A$1:$M$330,5,FALSE)</f>
        <v>1305.45</v>
      </c>
      <c r="X70">
        <f>VLOOKUP(A70,[23]ABB!$A$1:$M$330,5,FALSE)</f>
        <v>1457.75</v>
      </c>
      <c r="Y70">
        <f>VLOOKUP(A70,[24]LNT!$A$1:$M$330,5,FALSE)</f>
        <v>1699.25</v>
      </c>
      <c r="Z70">
        <f>VLOOKUP(A70,[25]GLAXO!$A$1:$M$330,5,FALSE)</f>
        <v>2671.3</v>
      </c>
      <c r="AA70">
        <f>VLOOKUP(A70,[26]PFIZER!$A$1:$M$330,5,FALSE)</f>
        <v>1871.5</v>
      </c>
      <c r="AB70">
        <f>VLOOKUP(A70,[27]ABBOTT!$A$1:$M$330,5,FALSE)</f>
        <v>4719.8</v>
      </c>
      <c r="AC70">
        <f>VLOOKUP(A70,[28]SANOFI!$A$1:$M$330,5,FALSE)</f>
        <v>4545.3500000000004</v>
      </c>
    </row>
    <row r="71" spans="1:29" x14ac:dyDescent="0.25">
      <c r="A71" s="4">
        <v>42838</v>
      </c>
      <c r="B71">
        <f>VLOOKUP(A71,[1]ITC!$A$1:$M$330,5,FALSE)</f>
        <v>279.75</v>
      </c>
      <c r="C71">
        <f>VLOOKUP(A71,[2]HUL!$A$1:$M$330,5,FALSE)</f>
        <v>923.1</v>
      </c>
      <c r="D71">
        <f>VLOOKUP(A71,[3]COLGATE!$A$1:$M$330,5,FALSE)</f>
        <v>1011.15</v>
      </c>
      <c r="E71">
        <f>VLOOKUP(A71,[4]NESTLE!$A$1:$M$330,5,FALSE)</f>
        <v>6443.5</v>
      </c>
      <c r="F71">
        <f>VLOOKUP(A71,[5]BRITANNIA!$A$1:$M$330,5,FALSE)</f>
        <v>3400.45</v>
      </c>
      <c r="G71">
        <f>VLOOKUP(A71,[6]HDFC!$A$1:$M$330,5,FALSE)</f>
        <v>1439.35</v>
      </c>
      <c r="H71">
        <f>VLOOKUP(A71,[7]ICICI!$A$1:$M$330,5,FALSE)</f>
        <v>281.85000000000002</v>
      </c>
      <c r="I71">
        <f>VLOOKUP(A71,[8]AXIS!$A$1:$M$330,5,FALSE)</f>
        <v>506.7</v>
      </c>
      <c r="J71">
        <f>VLOOKUP(A71,[9]INFOSYS!$A$1:$M$330,5,FALSE)</f>
        <v>931.4</v>
      </c>
      <c r="K71">
        <f>VLOOKUP(A71,[10]TCS!$A$1:$M$330,5,FALSE)</f>
        <v>2327.85</v>
      </c>
      <c r="L71">
        <f>VLOOKUP(A71,[11]WIPRO!$A$1:$M$330,5,FALSE)</f>
        <v>494.8</v>
      </c>
      <c r="M71">
        <f>VLOOKUP(A71,[12]TVS!$A$1:$M$330,5,FALSE)</f>
        <v>207</v>
      </c>
      <c r="N71">
        <f>VLOOKUP(A71,[13]BAJAJ!$A$1:$M$330,5,FALSE)</f>
        <v>2837.35</v>
      </c>
      <c r="O71">
        <f>VLOOKUP(A71,[14]HERO!$A$1:$M$330,5,FALSE)</f>
        <v>3224.9</v>
      </c>
      <c r="P71">
        <f>VLOOKUP(A71,[15]ASIAN!$A$1:$M$330,5,FALSE)</f>
        <v>1077.6500000000001</v>
      </c>
      <c r="Q71">
        <f>VLOOKUP(A71,[16]NEROLAC!$A$1:$M$330,5,FALSE)</f>
        <v>382</v>
      </c>
      <c r="R71">
        <f>VLOOKUP(A71,[17]AKZO!$A$1:$M$330,5,FALSE)</f>
        <v>1858.8</v>
      </c>
      <c r="S71">
        <f>VLOOKUP(A71,[18]BERGER!$A$1:$M$330,5,FALSE)</f>
        <v>236.1</v>
      </c>
      <c r="T71">
        <f>VLOOKUP(A71,[19]MONSANTO!$A$1:$M$330,5,FALSE)</f>
        <v>2500.0500000000002</v>
      </c>
      <c r="U71">
        <f>VLOOKUP(A71,[20]BAYER!$A$1:$M$330,5,FALSE)</f>
        <v>3799.6</v>
      </c>
      <c r="V71" s="5">
        <f>AVERAGE(V70,V72)</f>
        <v>1740.15</v>
      </c>
      <c r="W71">
        <f>VLOOKUP(A71,[22]SIEMENS!$A$1:$M$330,5,FALSE)</f>
        <v>1298.6500000000001</v>
      </c>
      <c r="X71">
        <f>VLOOKUP(A71,[23]ABB!$A$1:$M$330,5,FALSE)</f>
        <v>1455.3</v>
      </c>
      <c r="Y71">
        <f>VLOOKUP(A71,[24]LNT!$A$1:$M$330,5,FALSE)</f>
        <v>1678</v>
      </c>
      <c r="Z71">
        <f>VLOOKUP(A71,[25]GLAXO!$A$1:$M$330,5,FALSE)</f>
        <v>2680.65</v>
      </c>
      <c r="AA71">
        <f>VLOOKUP(A71,[26]PFIZER!$A$1:$M$330,5,FALSE)</f>
        <v>1882.45</v>
      </c>
      <c r="AB71">
        <f>VLOOKUP(A71,[27]ABBOTT!$A$1:$M$330,5,FALSE)</f>
        <v>4775.1499999999996</v>
      </c>
      <c r="AC71">
        <f>VLOOKUP(A71,[28]SANOFI!$A$1:$M$330,5,FALSE)</f>
        <v>4612</v>
      </c>
    </row>
    <row r="72" spans="1:29" x14ac:dyDescent="0.25">
      <c r="A72" s="4">
        <v>42842</v>
      </c>
      <c r="B72">
        <f>VLOOKUP(A72,[1]ITC!$A$1:$M$330,5,FALSE)</f>
        <v>279</v>
      </c>
      <c r="C72">
        <f>VLOOKUP(A72,[2]HUL!$A$1:$M$330,5,FALSE)</f>
        <v>913.35</v>
      </c>
      <c r="D72">
        <f>VLOOKUP(A72,[3]COLGATE!$A$1:$M$330,5,FALSE)</f>
        <v>1003.25</v>
      </c>
      <c r="E72">
        <f>VLOOKUP(A72,[4]NESTLE!$A$1:$M$330,5,FALSE)</f>
        <v>6317</v>
      </c>
      <c r="F72">
        <f>VLOOKUP(A72,[5]BRITANNIA!$A$1:$M$330,5,FALSE)</f>
        <v>3378.15</v>
      </c>
      <c r="G72">
        <f>VLOOKUP(A72,[6]HDFC!$A$1:$M$330,5,FALSE)</f>
        <v>1436.05</v>
      </c>
      <c r="H72">
        <f>VLOOKUP(A72,[7]ICICI!$A$1:$M$330,5,FALSE)</f>
        <v>281.7</v>
      </c>
      <c r="I72">
        <f>VLOOKUP(A72,[8]AXIS!$A$1:$M$330,5,FALSE)</f>
        <v>502.45</v>
      </c>
      <c r="J72">
        <f>VLOOKUP(A72,[9]INFOSYS!$A$1:$M$330,5,FALSE)</f>
        <v>924.8</v>
      </c>
      <c r="K72">
        <f>VLOOKUP(A72,[10]TCS!$A$1:$M$330,5,FALSE)</f>
        <v>2320.85</v>
      </c>
      <c r="L72">
        <f>VLOOKUP(A72,[11]WIPRO!$A$1:$M$330,5,FALSE)</f>
        <v>491.8</v>
      </c>
      <c r="M72">
        <f>VLOOKUP(A72,[12]TVS!$A$1:$M$330,5,FALSE)</f>
        <v>208.1</v>
      </c>
      <c r="N72">
        <f>VLOOKUP(A72,[13]BAJAJ!$A$1:$M$330,5,FALSE)</f>
        <v>2850.5</v>
      </c>
      <c r="O72">
        <f>VLOOKUP(A72,[14]HERO!$A$1:$M$330,5,FALSE)</f>
        <v>3229.95</v>
      </c>
      <c r="P72">
        <f>VLOOKUP(A72,[15]ASIAN!$A$1:$M$330,5,FALSE)</f>
        <v>1058.7</v>
      </c>
      <c r="Q72">
        <f>VLOOKUP(A72,[16]NEROLAC!$A$1:$M$330,5,FALSE)</f>
        <v>385.5</v>
      </c>
      <c r="R72">
        <f>VLOOKUP(A72,[17]AKZO!$A$1:$M$330,5,FALSE)</f>
        <v>1912.2</v>
      </c>
      <c r="S72">
        <f>VLOOKUP(A72,[18]BERGER!$A$1:$M$330,5,FALSE)</f>
        <v>241</v>
      </c>
      <c r="T72">
        <f>VLOOKUP(A72,[19]MONSANTO!$A$1:$M$330,5,FALSE)</f>
        <v>2538</v>
      </c>
      <c r="U72">
        <f>VLOOKUP(A72,[20]BAYER!$A$1:$M$330,5,FALSE)</f>
        <v>3784.2</v>
      </c>
      <c r="V72">
        <f>VLOOKUP(A72,[21]EXCELCROP!$A$1:$M$326,5,FALSE)</f>
        <v>1749.95</v>
      </c>
      <c r="W72">
        <f>VLOOKUP(A72,[22]SIEMENS!$A$1:$M$330,5,FALSE)</f>
        <v>1291.8499999999999</v>
      </c>
      <c r="X72">
        <f>VLOOKUP(A72,[23]ABB!$A$1:$M$330,5,FALSE)</f>
        <v>1451.9</v>
      </c>
      <c r="Y72">
        <f>VLOOKUP(A72,[24]LNT!$A$1:$M$330,5,FALSE)</f>
        <v>1680.4</v>
      </c>
      <c r="Z72">
        <f>VLOOKUP(A72,[25]GLAXO!$A$1:$M$330,5,FALSE)</f>
        <v>2673.65</v>
      </c>
      <c r="AA72">
        <f>VLOOKUP(A72,[26]PFIZER!$A$1:$M$330,5,FALSE)</f>
        <v>1870</v>
      </c>
      <c r="AB72">
        <f>VLOOKUP(A72,[27]ABBOTT!$A$1:$M$330,5,FALSE)</f>
        <v>4725.6499999999996</v>
      </c>
      <c r="AC72">
        <f>VLOOKUP(A72,[28]SANOFI!$A$1:$M$330,5,FALSE)</f>
        <v>4661.8</v>
      </c>
    </row>
    <row r="73" spans="1:29" x14ac:dyDescent="0.25">
      <c r="A73" s="4">
        <v>42843</v>
      </c>
      <c r="B73">
        <f>VLOOKUP(A73,[1]ITC!$A$1:$M$330,5,FALSE)</f>
        <v>278.95</v>
      </c>
      <c r="C73">
        <f>VLOOKUP(A73,[2]HUL!$A$1:$M$330,5,FALSE)</f>
        <v>913.1</v>
      </c>
      <c r="D73">
        <f>VLOOKUP(A73,[3]COLGATE!$A$1:$M$330,5,FALSE)</f>
        <v>990.25</v>
      </c>
      <c r="E73">
        <f>VLOOKUP(A73,[4]NESTLE!$A$1:$M$330,5,FALSE)</f>
        <v>6328.4</v>
      </c>
      <c r="F73">
        <f>VLOOKUP(A73,[5]BRITANNIA!$A$1:$M$330,5,FALSE)</f>
        <v>3373.65</v>
      </c>
      <c r="G73">
        <f>VLOOKUP(A73,[6]HDFC!$A$1:$M$330,5,FALSE)</f>
        <v>1445.75</v>
      </c>
      <c r="H73">
        <f>VLOOKUP(A73,[7]ICICI!$A$1:$M$330,5,FALSE)</f>
        <v>283</v>
      </c>
      <c r="I73">
        <f>VLOOKUP(A73,[8]AXIS!$A$1:$M$330,5,FALSE)</f>
        <v>498</v>
      </c>
      <c r="J73">
        <f>VLOOKUP(A73,[9]INFOSYS!$A$1:$M$330,5,FALSE)</f>
        <v>922.4</v>
      </c>
      <c r="K73">
        <f>VLOOKUP(A73,[10]TCS!$A$1:$M$330,5,FALSE)</f>
        <v>2308.65</v>
      </c>
      <c r="L73">
        <f>VLOOKUP(A73,[11]WIPRO!$A$1:$M$330,5,FALSE)</f>
        <v>493.95</v>
      </c>
      <c r="M73">
        <f>VLOOKUP(A73,[12]TVS!$A$1:$M$330,5,FALSE)</f>
        <v>198.95</v>
      </c>
      <c r="N73">
        <f>VLOOKUP(A73,[13]BAJAJ!$A$1:$M$330,5,FALSE)</f>
        <v>2822.55</v>
      </c>
      <c r="O73">
        <f>VLOOKUP(A73,[14]HERO!$A$1:$M$330,5,FALSE)</f>
        <v>3223.95</v>
      </c>
      <c r="P73">
        <f>VLOOKUP(A73,[15]ASIAN!$A$1:$M$330,5,FALSE)</f>
        <v>1040.95</v>
      </c>
      <c r="Q73">
        <f>VLOOKUP(A73,[16]NEROLAC!$A$1:$M$330,5,FALSE)</f>
        <v>387.15</v>
      </c>
      <c r="R73">
        <f>VLOOKUP(A73,[17]AKZO!$A$1:$M$330,5,FALSE)</f>
        <v>1917.55</v>
      </c>
      <c r="S73">
        <f>VLOOKUP(A73,[18]BERGER!$A$1:$M$330,5,FALSE)</f>
        <v>239.3</v>
      </c>
      <c r="T73">
        <f>VLOOKUP(A73,[19]MONSANTO!$A$1:$M$330,5,FALSE)</f>
        <v>2508.4499999999998</v>
      </c>
      <c r="U73">
        <f>VLOOKUP(A73,[20]BAYER!$A$1:$M$330,5,FALSE)</f>
        <v>3754.3</v>
      </c>
      <c r="V73">
        <f>VLOOKUP(A73,[21]EXCELCROP!$A$1:$M$326,5,FALSE)</f>
        <v>1733.3</v>
      </c>
      <c r="W73">
        <f>VLOOKUP(A73,[22]SIEMENS!$A$1:$M$330,5,FALSE)</f>
        <v>1297.95</v>
      </c>
      <c r="X73">
        <f>VLOOKUP(A73,[23]ABB!$A$1:$M$330,5,FALSE)</f>
        <v>1410.95</v>
      </c>
      <c r="Y73">
        <f>VLOOKUP(A73,[24]LNT!$A$1:$M$330,5,FALSE)</f>
        <v>1671.15</v>
      </c>
      <c r="Z73">
        <f>VLOOKUP(A73,[25]GLAXO!$A$1:$M$330,5,FALSE)</f>
        <v>2640.75</v>
      </c>
      <c r="AA73">
        <f>VLOOKUP(A73,[26]PFIZER!$A$1:$M$330,5,FALSE)</f>
        <v>1846.35</v>
      </c>
      <c r="AB73">
        <f>VLOOKUP(A73,[27]ABBOTT!$A$1:$M$330,5,FALSE)</f>
        <v>4684.3999999999996</v>
      </c>
      <c r="AC73">
        <f>VLOOKUP(A73,[28]SANOFI!$A$1:$M$330,5,FALSE)</f>
        <v>4542.3500000000004</v>
      </c>
    </row>
    <row r="74" spans="1:29" x14ac:dyDescent="0.25">
      <c r="A74" s="4">
        <v>42844</v>
      </c>
      <c r="B74">
        <f>VLOOKUP(A74,[1]ITC!$A$1:$M$330,5,FALSE)</f>
        <v>279.10000000000002</v>
      </c>
      <c r="C74">
        <f>VLOOKUP(A74,[2]HUL!$A$1:$M$330,5,FALSE)</f>
        <v>909.05</v>
      </c>
      <c r="D74">
        <f>VLOOKUP(A74,[3]COLGATE!$A$1:$M$330,5,FALSE)</f>
        <v>988.15</v>
      </c>
      <c r="E74">
        <f>VLOOKUP(A74,[4]NESTLE!$A$1:$M$330,5,FALSE)</f>
        <v>6300.8</v>
      </c>
      <c r="F74">
        <f>VLOOKUP(A74,[5]BRITANNIA!$A$1:$M$330,5,FALSE)</f>
        <v>3428</v>
      </c>
      <c r="G74">
        <f>VLOOKUP(A74,[6]HDFC!$A$1:$M$330,5,FALSE)</f>
        <v>1447.05</v>
      </c>
      <c r="H74">
        <f>VLOOKUP(A74,[7]ICICI!$A$1:$M$330,5,FALSE)</f>
        <v>280.95</v>
      </c>
      <c r="I74">
        <f>VLOOKUP(A74,[8]AXIS!$A$1:$M$330,5,FALSE)</f>
        <v>499.25</v>
      </c>
      <c r="J74">
        <f>VLOOKUP(A74,[9]INFOSYS!$A$1:$M$330,5,FALSE)</f>
        <v>918.8</v>
      </c>
      <c r="K74">
        <f>VLOOKUP(A74,[10]TCS!$A$1:$M$330,5,FALSE)</f>
        <v>2301.75</v>
      </c>
      <c r="L74">
        <f>VLOOKUP(A74,[11]WIPRO!$A$1:$M$330,5,FALSE)</f>
        <v>498.2</v>
      </c>
      <c r="M74">
        <f>VLOOKUP(A74,[12]TVS!$A$1:$M$330,5,FALSE)</f>
        <v>194.45</v>
      </c>
      <c r="N74">
        <f>VLOOKUP(A74,[13]BAJAJ!$A$1:$M$330,5,FALSE)</f>
        <v>2810.45</v>
      </c>
      <c r="O74">
        <f>VLOOKUP(A74,[14]HERO!$A$1:$M$330,5,FALSE)</f>
        <v>3204.6</v>
      </c>
      <c r="P74">
        <f>VLOOKUP(A74,[15]ASIAN!$A$1:$M$330,5,FALSE)</f>
        <v>1049.0999999999999</v>
      </c>
      <c r="Q74">
        <f>VLOOKUP(A74,[16]NEROLAC!$A$1:$M$330,5,FALSE)</f>
        <v>386.9</v>
      </c>
      <c r="R74">
        <f>VLOOKUP(A74,[17]AKZO!$A$1:$M$330,5,FALSE)</f>
        <v>1971.05</v>
      </c>
      <c r="S74">
        <f>VLOOKUP(A74,[18]BERGER!$A$1:$M$330,5,FALSE)</f>
        <v>244.4</v>
      </c>
      <c r="T74">
        <f>VLOOKUP(A74,[19]MONSANTO!$A$1:$M$330,5,FALSE)</f>
        <v>2511.0500000000002</v>
      </c>
      <c r="U74">
        <f>VLOOKUP(A74,[20]BAYER!$A$1:$M$330,5,FALSE)</f>
        <v>3872.6</v>
      </c>
      <c r="V74">
        <f>VLOOKUP(A74,[21]EXCELCROP!$A$1:$M$326,5,FALSE)</f>
        <v>1719.8</v>
      </c>
      <c r="W74">
        <f>VLOOKUP(A74,[22]SIEMENS!$A$1:$M$330,5,FALSE)</f>
        <v>1290.4000000000001</v>
      </c>
      <c r="X74">
        <f>VLOOKUP(A74,[23]ABB!$A$1:$M$330,5,FALSE)</f>
        <v>1410.4</v>
      </c>
      <c r="Y74">
        <f>VLOOKUP(A74,[24]LNT!$A$1:$M$330,5,FALSE)</f>
        <v>1670.9</v>
      </c>
      <c r="Z74">
        <f>VLOOKUP(A74,[25]GLAXO!$A$1:$M$330,5,FALSE)</f>
        <v>2606.0500000000002</v>
      </c>
      <c r="AA74">
        <f>VLOOKUP(A74,[26]PFIZER!$A$1:$M$330,5,FALSE)</f>
        <v>1830.9</v>
      </c>
      <c r="AB74">
        <f>VLOOKUP(A74,[27]ABBOTT!$A$1:$M$330,5,FALSE)</f>
        <v>4614.3500000000004</v>
      </c>
      <c r="AC74">
        <f>VLOOKUP(A74,[28]SANOFI!$A$1:$M$330,5,FALSE)</f>
        <v>4507.25</v>
      </c>
    </row>
    <row r="75" spans="1:29" x14ac:dyDescent="0.25">
      <c r="A75" s="4">
        <v>42845</v>
      </c>
      <c r="B75">
        <f>VLOOKUP(A75,[1]ITC!$A$1:$M$330,5,FALSE)</f>
        <v>279.39999999999998</v>
      </c>
      <c r="C75">
        <f>VLOOKUP(A75,[2]HUL!$A$1:$M$330,5,FALSE)</f>
        <v>916.1</v>
      </c>
      <c r="D75">
        <f>VLOOKUP(A75,[3]COLGATE!$A$1:$M$330,5,FALSE)</f>
        <v>1007.35</v>
      </c>
      <c r="E75">
        <f>VLOOKUP(A75,[4]NESTLE!$A$1:$M$330,5,FALSE)</f>
        <v>6346.1</v>
      </c>
      <c r="F75">
        <f>VLOOKUP(A75,[5]BRITANNIA!$A$1:$M$330,5,FALSE)</f>
        <v>3378.75</v>
      </c>
      <c r="G75">
        <f>VLOOKUP(A75,[6]HDFC!$A$1:$M$330,5,FALSE)</f>
        <v>1461.95</v>
      </c>
      <c r="H75">
        <f>VLOOKUP(A75,[7]ICICI!$A$1:$M$330,5,FALSE)</f>
        <v>272.8</v>
      </c>
      <c r="I75">
        <f>VLOOKUP(A75,[8]AXIS!$A$1:$M$330,5,FALSE)</f>
        <v>487.95</v>
      </c>
      <c r="J75">
        <f>VLOOKUP(A75,[9]INFOSYS!$A$1:$M$330,5,FALSE)</f>
        <v>927.65</v>
      </c>
      <c r="K75">
        <f>VLOOKUP(A75,[10]TCS!$A$1:$M$330,5,FALSE)</f>
        <v>2328.35</v>
      </c>
      <c r="L75">
        <f>VLOOKUP(A75,[11]WIPRO!$A$1:$M$330,5,FALSE)</f>
        <v>500</v>
      </c>
      <c r="M75">
        <f>VLOOKUP(A75,[12]TVS!$A$1:$M$330,5,FALSE)</f>
        <v>201.15</v>
      </c>
      <c r="N75">
        <f>VLOOKUP(A75,[13]BAJAJ!$A$1:$M$330,5,FALSE)</f>
        <v>2832.3</v>
      </c>
      <c r="O75">
        <f>VLOOKUP(A75,[14]HERO!$A$1:$M$330,5,FALSE)</f>
        <v>3201.25</v>
      </c>
      <c r="P75">
        <f>VLOOKUP(A75,[15]ASIAN!$A$1:$M$330,5,FALSE)</f>
        <v>1058.3499999999999</v>
      </c>
      <c r="Q75">
        <f>VLOOKUP(A75,[16]NEROLAC!$A$1:$M$330,5,FALSE)</f>
        <v>384.2</v>
      </c>
      <c r="R75">
        <f>VLOOKUP(A75,[17]AKZO!$A$1:$M$330,5,FALSE)</f>
        <v>1935.5</v>
      </c>
      <c r="S75">
        <f>VLOOKUP(A75,[18]BERGER!$A$1:$M$330,5,FALSE)</f>
        <v>246.45</v>
      </c>
      <c r="T75">
        <f>VLOOKUP(A75,[19]MONSANTO!$A$1:$M$330,5,FALSE)</f>
        <v>2516</v>
      </c>
      <c r="U75">
        <f>VLOOKUP(A75,[20]BAYER!$A$1:$M$330,5,FALSE)</f>
        <v>4105.2</v>
      </c>
      <c r="V75">
        <f>VLOOKUP(A75,[21]EXCELCROP!$A$1:$M$326,5,FALSE)</f>
        <v>1729.55</v>
      </c>
      <c r="W75">
        <f>VLOOKUP(A75,[22]SIEMENS!$A$1:$M$330,5,FALSE)</f>
        <v>1311.45</v>
      </c>
      <c r="X75">
        <f>VLOOKUP(A75,[23]ABB!$A$1:$M$330,5,FALSE)</f>
        <v>1404.95</v>
      </c>
      <c r="Y75">
        <f>VLOOKUP(A75,[24]LNT!$A$1:$M$330,5,FALSE)</f>
        <v>1681.05</v>
      </c>
      <c r="Z75">
        <f>VLOOKUP(A75,[25]GLAXO!$A$1:$M$330,5,FALSE)</f>
        <v>2612.75</v>
      </c>
      <c r="AA75">
        <f>VLOOKUP(A75,[26]PFIZER!$A$1:$M$330,5,FALSE)</f>
        <v>1827.95</v>
      </c>
      <c r="AB75">
        <f>VLOOKUP(A75,[27]ABBOTT!$A$1:$M$330,5,FALSE)</f>
        <v>4645.1000000000004</v>
      </c>
      <c r="AC75">
        <f>VLOOKUP(A75,[28]SANOFI!$A$1:$M$330,5,FALSE)</f>
        <v>4538</v>
      </c>
    </row>
    <row r="76" spans="1:29" x14ac:dyDescent="0.25">
      <c r="A76" s="4">
        <v>42846</v>
      </c>
      <c r="B76">
        <f>VLOOKUP(A76,[1]ITC!$A$1:$M$330,5,FALSE)</f>
        <v>274.35000000000002</v>
      </c>
      <c r="C76">
        <f>VLOOKUP(A76,[2]HUL!$A$1:$M$330,5,FALSE)</f>
        <v>906.2</v>
      </c>
      <c r="D76">
        <f>VLOOKUP(A76,[3]COLGATE!$A$1:$M$330,5,FALSE)</f>
        <v>1032.3</v>
      </c>
      <c r="E76">
        <f>VLOOKUP(A76,[4]NESTLE!$A$1:$M$330,5,FALSE)</f>
        <v>6328.7</v>
      </c>
      <c r="F76">
        <f>VLOOKUP(A76,[5]BRITANNIA!$A$1:$M$330,5,FALSE)</f>
        <v>3373.7</v>
      </c>
      <c r="G76">
        <f>VLOOKUP(A76,[6]HDFC!$A$1:$M$330,5,FALSE)</f>
        <v>1496.75</v>
      </c>
      <c r="H76">
        <f>VLOOKUP(A76,[7]ICICI!$A$1:$M$330,5,FALSE)</f>
        <v>269.14999999999998</v>
      </c>
      <c r="I76">
        <f>VLOOKUP(A76,[8]AXIS!$A$1:$M$330,5,FALSE)</f>
        <v>485.8</v>
      </c>
      <c r="J76">
        <f>VLOOKUP(A76,[9]INFOSYS!$A$1:$M$330,5,FALSE)</f>
        <v>923.7</v>
      </c>
      <c r="K76">
        <f>VLOOKUP(A76,[10]TCS!$A$1:$M$330,5,FALSE)</f>
        <v>2311.1999999999998</v>
      </c>
      <c r="L76">
        <f>VLOOKUP(A76,[11]WIPRO!$A$1:$M$330,5,FALSE)</f>
        <v>493.2</v>
      </c>
      <c r="M76">
        <f>VLOOKUP(A76,[12]TVS!$A$1:$M$330,5,FALSE)</f>
        <v>197.7</v>
      </c>
      <c r="N76">
        <f>VLOOKUP(A76,[13]BAJAJ!$A$1:$M$330,5,FALSE)</f>
        <v>2823.9</v>
      </c>
      <c r="O76">
        <f>VLOOKUP(A76,[14]HERO!$A$1:$M$330,5,FALSE)</f>
        <v>3204.9</v>
      </c>
      <c r="P76">
        <f>VLOOKUP(A76,[15]ASIAN!$A$1:$M$330,5,FALSE)</f>
        <v>1062.9000000000001</v>
      </c>
      <c r="Q76">
        <f>VLOOKUP(A76,[16]NEROLAC!$A$1:$M$330,5,FALSE)</f>
        <v>384.7</v>
      </c>
      <c r="R76">
        <f>VLOOKUP(A76,[17]AKZO!$A$1:$M$330,5,FALSE)</f>
        <v>1928.6</v>
      </c>
      <c r="S76">
        <f>VLOOKUP(A76,[18]BERGER!$A$1:$M$330,5,FALSE)</f>
        <v>247.1</v>
      </c>
      <c r="T76">
        <f>VLOOKUP(A76,[19]MONSANTO!$A$1:$M$330,5,FALSE)</f>
        <v>2538</v>
      </c>
      <c r="U76">
        <f>VLOOKUP(A76,[20]BAYER!$A$1:$M$330,5,FALSE)</f>
        <v>4282.8999999999996</v>
      </c>
      <c r="V76">
        <f>VLOOKUP(A76,[21]EXCELCROP!$A$1:$M$326,5,FALSE)</f>
        <v>1726</v>
      </c>
      <c r="W76">
        <f>VLOOKUP(A76,[22]SIEMENS!$A$1:$M$330,5,FALSE)</f>
        <v>1310.0999999999999</v>
      </c>
      <c r="X76">
        <f>VLOOKUP(A76,[23]ABB!$A$1:$M$330,5,FALSE)</f>
        <v>1401.6</v>
      </c>
      <c r="Y76">
        <f>VLOOKUP(A76,[24]LNT!$A$1:$M$330,5,FALSE)</f>
        <v>1687.65</v>
      </c>
      <c r="Z76">
        <f>VLOOKUP(A76,[25]GLAXO!$A$1:$M$330,5,FALSE)</f>
        <v>2595.65</v>
      </c>
      <c r="AA76">
        <f>VLOOKUP(A76,[26]PFIZER!$A$1:$M$330,5,FALSE)</f>
        <v>1825.65</v>
      </c>
      <c r="AB76">
        <f>VLOOKUP(A76,[27]ABBOTT!$A$1:$M$330,5,FALSE)</f>
        <v>4584.25</v>
      </c>
      <c r="AC76">
        <f>VLOOKUP(A76,[28]SANOFI!$A$1:$M$330,5,FALSE)</f>
        <v>4481.5</v>
      </c>
    </row>
    <row r="77" spans="1:29" x14ac:dyDescent="0.25">
      <c r="A77" s="4">
        <v>42849</v>
      </c>
      <c r="B77">
        <f>VLOOKUP(A77,[1]ITC!$A$1:$M$330,5,FALSE)</f>
        <v>276.25</v>
      </c>
      <c r="C77">
        <f>VLOOKUP(A77,[2]HUL!$A$1:$M$330,5,FALSE)</f>
        <v>904.8</v>
      </c>
      <c r="D77">
        <f>VLOOKUP(A77,[3]COLGATE!$A$1:$M$330,5,FALSE)</f>
        <v>1036.0999999999999</v>
      </c>
      <c r="E77">
        <f>VLOOKUP(A77,[4]NESTLE!$A$1:$M$330,5,FALSE)</f>
        <v>6288</v>
      </c>
      <c r="F77">
        <f>VLOOKUP(A77,[5]BRITANNIA!$A$1:$M$330,5,FALSE)</f>
        <v>3382.35</v>
      </c>
      <c r="G77">
        <f>VLOOKUP(A77,[6]HDFC!$A$1:$M$330,5,FALSE)</f>
        <v>1532.75</v>
      </c>
      <c r="H77">
        <f>VLOOKUP(A77,[7]ICICI!$A$1:$M$330,5,FALSE)</f>
        <v>268.7</v>
      </c>
      <c r="I77">
        <f>VLOOKUP(A77,[8]AXIS!$A$1:$M$330,5,FALSE)</f>
        <v>498.2</v>
      </c>
      <c r="J77">
        <f>VLOOKUP(A77,[9]INFOSYS!$A$1:$M$330,5,FALSE)</f>
        <v>926.05</v>
      </c>
      <c r="K77">
        <f>VLOOKUP(A77,[10]TCS!$A$1:$M$330,5,FALSE)</f>
        <v>2329.1</v>
      </c>
      <c r="L77">
        <f>VLOOKUP(A77,[11]WIPRO!$A$1:$M$330,5,FALSE)</f>
        <v>491.8</v>
      </c>
      <c r="M77">
        <f>VLOOKUP(A77,[12]TVS!$A$1:$M$330,5,FALSE)</f>
        <v>197.4</v>
      </c>
      <c r="N77">
        <f>VLOOKUP(A77,[13]BAJAJ!$A$1:$M$330,5,FALSE)</f>
        <v>2859.3</v>
      </c>
      <c r="O77">
        <f>VLOOKUP(A77,[14]HERO!$A$1:$M$330,5,FALSE)</f>
        <v>3204.55</v>
      </c>
      <c r="P77">
        <f>VLOOKUP(A77,[15]ASIAN!$A$1:$M$330,5,FALSE)</f>
        <v>1068.4000000000001</v>
      </c>
      <c r="Q77">
        <f>VLOOKUP(A77,[16]NEROLAC!$A$1:$M$330,5,FALSE)</f>
        <v>382.9</v>
      </c>
      <c r="R77">
        <f>VLOOKUP(A77,[17]AKZO!$A$1:$M$330,5,FALSE)</f>
        <v>2024.25</v>
      </c>
      <c r="S77">
        <f>VLOOKUP(A77,[18]BERGER!$A$1:$M$330,5,FALSE)</f>
        <v>250.3</v>
      </c>
      <c r="T77">
        <f>VLOOKUP(A77,[19]MONSANTO!$A$1:$M$330,5,FALSE)</f>
        <v>2572.9499999999998</v>
      </c>
      <c r="U77">
        <f>VLOOKUP(A77,[20]BAYER!$A$1:$M$330,5,FALSE)</f>
        <v>4314.1499999999996</v>
      </c>
      <c r="V77">
        <f>VLOOKUP(A77,[21]EXCELCROP!$A$1:$M$326,5,FALSE)</f>
        <v>1739.8</v>
      </c>
      <c r="W77">
        <f>VLOOKUP(A77,[22]SIEMENS!$A$1:$M$330,5,FALSE)</f>
        <v>1318.65</v>
      </c>
      <c r="X77">
        <f>VLOOKUP(A77,[23]ABB!$A$1:$M$330,5,FALSE)</f>
        <v>1398.25</v>
      </c>
      <c r="Y77">
        <f>VLOOKUP(A77,[24]LNT!$A$1:$M$330,5,FALSE)</f>
        <v>1730.6</v>
      </c>
      <c r="Z77">
        <f>VLOOKUP(A77,[25]GLAXO!$A$1:$M$330,5,FALSE)</f>
        <v>2576.65</v>
      </c>
      <c r="AA77">
        <f>VLOOKUP(A77,[26]PFIZER!$A$1:$M$330,5,FALSE)</f>
        <v>1792.65</v>
      </c>
      <c r="AB77">
        <f>VLOOKUP(A77,[27]ABBOTT!$A$1:$M$330,5,FALSE)</f>
        <v>4470.3500000000004</v>
      </c>
      <c r="AC77">
        <f>VLOOKUP(A77,[28]SANOFI!$A$1:$M$330,5,FALSE)</f>
        <v>4391.3999999999996</v>
      </c>
    </row>
    <row r="78" spans="1:29" x14ac:dyDescent="0.25">
      <c r="A78" s="4">
        <v>42850</v>
      </c>
      <c r="B78">
        <f>VLOOKUP(A78,[1]ITC!$A$1:$M$330,5,FALSE)</f>
        <v>281.2</v>
      </c>
      <c r="C78">
        <f>VLOOKUP(A78,[2]HUL!$A$1:$M$330,5,FALSE)</f>
        <v>924.05</v>
      </c>
      <c r="D78">
        <f>VLOOKUP(A78,[3]COLGATE!$A$1:$M$330,5,FALSE)</f>
        <v>1036.95</v>
      </c>
      <c r="E78">
        <f>VLOOKUP(A78,[4]NESTLE!$A$1:$M$330,5,FALSE)</f>
        <v>6325.25</v>
      </c>
      <c r="F78">
        <f>VLOOKUP(A78,[5]BRITANNIA!$A$1:$M$330,5,FALSE)</f>
        <v>3476.5</v>
      </c>
      <c r="G78">
        <f>VLOOKUP(A78,[6]HDFC!$A$1:$M$330,5,FALSE)</f>
        <v>1536.2</v>
      </c>
      <c r="H78">
        <f>VLOOKUP(A78,[7]ICICI!$A$1:$M$330,5,FALSE)</f>
        <v>272.55</v>
      </c>
      <c r="I78">
        <f>VLOOKUP(A78,[8]AXIS!$A$1:$M$330,5,FALSE)</f>
        <v>515.15</v>
      </c>
      <c r="J78">
        <f>VLOOKUP(A78,[9]INFOSYS!$A$1:$M$330,5,FALSE)</f>
        <v>929</v>
      </c>
      <c r="K78">
        <f>VLOOKUP(A78,[10]TCS!$A$1:$M$330,5,FALSE)</f>
        <v>2311.3000000000002</v>
      </c>
      <c r="L78">
        <f>VLOOKUP(A78,[11]WIPRO!$A$1:$M$330,5,FALSE)</f>
        <v>494.55</v>
      </c>
      <c r="M78">
        <f>VLOOKUP(A78,[12]TVS!$A$1:$M$330,5,FALSE)</f>
        <v>195.85</v>
      </c>
      <c r="N78">
        <f>VLOOKUP(A78,[13]BAJAJ!$A$1:$M$330,5,FALSE)</f>
        <v>2896.4</v>
      </c>
      <c r="O78">
        <f>VLOOKUP(A78,[14]HERO!$A$1:$M$330,5,FALSE)</f>
        <v>3305.7</v>
      </c>
      <c r="P78">
        <f>VLOOKUP(A78,[15]ASIAN!$A$1:$M$330,5,FALSE)</f>
        <v>1097.05</v>
      </c>
      <c r="Q78">
        <f>VLOOKUP(A78,[16]NEROLAC!$A$1:$M$330,5,FALSE)</f>
        <v>383</v>
      </c>
      <c r="R78">
        <f>VLOOKUP(A78,[17]AKZO!$A$1:$M$330,5,FALSE)</f>
        <v>2036.5</v>
      </c>
      <c r="S78">
        <f>VLOOKUP(A78,[18]BERGER!$A$1:$M$330,5,FALSE)</f>
        <v>256.55</v>
      </c>
      <c r="T78">
        <f>VLOOKUP(A78,[19]MONSANTO!$A$1:$M$330,5,FALSE)</f>
        <v>2579.65</v>
      </c>
      <c r="U78">
        <f>VLOOKUP(A78,[20]BAYER!$A$1:$M$330,5,FALSE)</f>
        <v>4594.8999999999996</v>
      </c>
      <c r="V78">
        <f>VLOOKUP(A78,[21]EXCELCROP!$A$1:$M$326,5,FALSE)</f>
        <v>1729.15</v>
      </c>
      <c r="W78">
        <f>VLOOKUP(A78,[22]SIEMENS!$A$1:$M$330,5,FALSE)</f>
        <v>1341.55</v>
      </c>
      <c r="X78">
        <f>VLOOKUP(A78,[23]ABB!$A$1:$M$330,5,FALSE)</f>
        <v>1413.05</v>
      </c>
      <c r="Y78">
        <f>VLOOKUP(A78,[24]LNT!$A$1:$M$330,5,FALSE)</f>
        <v>1745.95</v>
      </c>
      <c r="Z78">
        <f>VLOOKUP(A78,[25]GLAXO!$A$1:$M$330,5,FALSE)</f>
        <v>2567.25</v>
      </c>
      <c r="AA78">
        <f>VLOOKUP(A78,[26]PFIZER!$A$1:$M$330,5,FALSE)</f>
        <v>1799.7</v>
      </c>
      <c r="AB78">
        <f>VLOOKUP(A78,[27]ABBOTT!$A$1:$M$330,5,FALSE)</f>
        <v>4445.7</v>
      </c>
      <c r="AC78">
        <f>VLOOKUP(A78,[28]SANOFI!$A$1:$M$330,5,FALSE)</f>
        <v>4259.3999999999996</v>
      </c>
    </row>
    <row r="79" spans="1:29" x14ac:dyDescent="0.25">
      <c r="A79" s="4">
        <v>42851</v>
      </c>
      <c r="B79">
        <f>VLOOKUP(A79,[1]ITC!$A$1:$M$330,5,FALSE)</f>
        <v>290.64999999999998</v>
      </c>
      <c r="C79">
        <f>VLOOKUP(A79,[2]HUL!$A$1:$M$330,5,FALSE)</f>
        <v>940.85</v>
      </c>
      <c r="D79">
        <f>VLOOKUP(A79,[3]COLGATE!$A$1:$M$330,5,FALSE)</f>
        <v>1037.1500000000001</v>
      </c>
      <c r="E79">
        <f>VLOOKUP(A79,[4]NESTLE!$A$1:$M$330,5,FALSE)</f>
        <v>6426.8</v>
      </c>
      <c r="F79">
        <f>VLOOKUP(A79,[5]BRITANNIA!$A$1:$M$330,5,FALSE)</f>
        <v>3561.9</v>
      </c>
      <c r="G79">
        <f>VLOOKUP(A79,[6]HDFC!$A$1:$M$330,5,FALSE)</f>
        <v>1547.45</v>
      </c>
      <c r="H79">
        <f>VLOOKUP(A79,[7]ICICI!$A$1:$M$330,5,FALSE)</f>
        <v>276.95</v>
      </c>
      <c r="I79">
        <f>VLOOKUP(A79,[8]AXIS!$A$1:$M$330,5,FALSE)</f>
        <v>517.29999999999995</v>
      </c>
      <c r="J79">
        <f>VLOOKUP(A79,[9]INFOSYS!$A$1:$M$330,5,FALSE)</f>
        <v>914.05</v>
      </c>
      <c r="K79">
        <f>VLOOKUP(A79,[10]TCS!$A$1:$M$330,5,FALSE)</f>
        <v>2310.4499999999998</v>
      </c>
      <c r="L79">
        <f>VLOOKUP(A79,[11]WIPRO!$A$1:$M$330,5,FALSE)</f>
        <v>490.6</v>
      </c>
      <c r="M79">
        <f>VLOOKUP(A79,[12]TVS!$A$1:$M$330,5,FALSE)</f>
        <v>191.5</v>
      </c>
      <c r="N79">
        <f>VLOOKUP(A79,[13]BAJAJ!$A$1:$M$330,5,FALSE)</f>
        <v>2888.05</v>
      </c>
      <c r="O79">
        <f>VLOOKUP(A79,[14]HERO!$A$1:$M$330,5,FALSE)</f>
        <v>3309.7</v>
      </c>
      <c r="P79">
        <f>VLOOKUP(A79,[15]ASIAN!$A$1:$M$330,5,FALSE)</f>
        <v>1105.05</v>
      </c>
      <c r="Q79">
        <f>VLOOKUP(A79,[16]NEROLAC!$A$1:$M$330,5,FALSE)</f>
        <v>382.85</v>
      </c>
      <c r="R79">
        <f>VLOOKUP(A79,[17]AKZO!$A$1:$M$330,5,FALSE)</f>
        <v>1994.7</v>
      </c>
      <c r="S79">
        <f>VLOOKUP(A79,[18]BERGER!$A$1:$M$330,5,FALSE)</f>
        <v>255.25</v>
      </c>
      <c r="T79">
        <f>VLOOKUP(A79,[19]MONSANTO!$A$1:$M$330,5,FALSE)</f>
        <v>2575.25</v>
      </c>
      <c r="U79">
        <f>VLOOKUP(A79,[20]BAYER!$A$1:$M$330,5,FALSE)</f>
        <v>4633.05</v>
      </c>
      <c r="V79">
        <f>VLOOKUP(A79,[21]EXCELCROP!$A$1:$M$326,5,FALSE)</f>
        <v>1712.15</v>
      </c>
      <c r="W79">
        <f>VLOOKUP(A79,[22]SIEMENS!$A$1:$M$330,5,FALSE)</f>
        <v>1334.65</v>
      </c>
      <c r="X79">
        <f>VLOOKUP(A79,[23]ABB!$A$1:$M$330,5,FALSE)</f>
        <v>1424.6</v>
      </c>
      <c r="Y79">
        <f>VLOOKUP(A79,[24]LNT!$A$1:$M$330,5,FALSE)</f>
        <v>1750.95</v>
      </c>
      <c r="Z79">
        <f>VLOOKUP(A79,[25]GLAXO!$A$1:$M$330,5,FALSE)</f>
        <v>2550.65</v>
      </c>
      <c r="AA79">
        <f>VLOOKUP(A79,[26]PFIZER!$A$1:$M$330,5,FALSE)</f>
        <v>1742.65</v>
      </c>
      <c r="AB79">
        <f>VLOOKUP(A79,[27]ABBOTT!$A$1:$M$330,5,FALSE)</f>
        <v>4451.8999999999996</v>
      </c>
      <c r="AC79">
        <f>VLOOKUP(A79,[28]SANOFI!$A$1:$M$330,5,FALSE)</f>
        <v>4135.6000000000004</v>
      </c>
    </row>
    <row r="80" spans="1:29" x14ac:dyDescent="0.25">
      <c r="A80" s="4">
        <v>42852</v>
      </c>
      <c r="B80">
        <f>VLOOKUP(A80,[1]ITC!$A$1:$M$330,5,FALSE)</f>
        <v>285.10000000000002</v>
      </c>
      <c r="C80">
        <f>VLOOKUP(A80,[2]HUL!$A$1:$M$330,5,FALSE)</f>
        <v>946.35</v>
      </c>
      <c r="D80">
        <f>VLOOKUP(A80,[3]COLGATE!$A$1:$M$330,5,FALSE)</f>
        <v>1035.5</v>
      </c>
      <c r="E80">
        <f>VLOOKUP(A80,[4]NESTLE!$A$1:$M$330,5,FALSE)</f>
        <v>6699.7</v>
      </c>
      <c r="F80">
        <f>VLOOKUP(A80,[5]BRITANNIA!$A$1:$M$330,5,FALSE)</f>
        <v>3562.9</v>
      </c>
      <c r="G80">
        <f>VLOOKUP(A80,[6]HDFC!$A$1:$M$330,5,FALSE)</f>
        <v>1567.25</v>
      </c>
      <c r="H80">
        <f>VLOOKUP(A80,[7]ICICI!$A$1:$M$330,5,FALSE)</f>
        <v>274.05</v>
      </c>
      <c r="I80">
        <f>VLOOKUP(A80,[8]AXIS!$A$1:$M$330,5,FALSE)</f>
        <v>505.95</v>
      </c>
      <c r="J80">
        <f>VLOOKUP(A80,[9]INFOSYS!$A$1:$M$330,5,FALSE)</f>
        <v>923.95</v>
      </c>
      <c r="K80">
        <f>VLOOKUP(A80,[10]TCS!$A$1:$M$330,5,FALSE)</f>
        <v>2301.4</v>
      </c>
      <c r="L80">
        <f>VLOOKUP(A80,[11]WIPRO!$A$1:$M$330,5,FALSE)</f>
        <v>495.7</v>
      </c>
      <c r="M80">
        <f>VLOOKUP(A80,[12]TVS!$A$1:$M$330,5,FALSE)</f>
        <v>190.7</v>
      </c>
      <c r="N80">
        <f>VLOOKUP(A80,[13]BAJAJ!$A$1:$M$330,5,FALSE)</f>
        <v>2860.6</v>
      </c>
      <c r="O80">
        <f>VLOOKUP(A80,[14]HERO!$A$1:$M$330,5,FALSE)</f>
        <v>3297.15</v>
      </c>
      <c r="P80">
        <f>VLOOKUP(A80,[15]ASIAN!$A$1:$M$330,5,FALSE)</f>
        <v>1102.6500000000001</v>
      </c>
      <c r="Q80">
        <f>VLOOKUP(A80,[16]NEROLAC!$A$1:$M$330,5,FALSE)</f>
        <v>388.2</v>
      </c>
      <c r="R80">
        <f>VLOOKUP(A80,[17]AKZO!$A$1:$M$330,5,FALSE)</f>
        <v>1972.4</v>
      </c>
      <c r="S80">
        <f>VLOOKUP(A80,[18]BERGER!$A$1:$M$330,5,FALSE)</f>
        <v>261.14999999999998</v>
      </c>
      <c r="T80">
        <f>VLOOKUP(A80,[19]MONSANTO!$A$1:$M$330,5,FALSE)</f>
        <v>2561.9</v>
      </c>
      <c r="U80">
        <f>VLOOKUP(A80,[20]BAYER!$A$1:$M$330,5,FALSE)</f>
        <v>4550.5</v>
      </c>
      <c r="V80">
        <f>VLOOKUP(A80,[21]EXCELCROP!$A$1:$M$326,5,FALSE)</f>
        <v>1730</v>
      </c>
      <c r="W80">
        <f>VLOOKUP(A80,[22]SIEMENS!$A$1:$M$330,5,FALSE)</f>
        <v>1328.9</v>
      </c>
      <c r="X80">
        <f>VLOOKUP(A80,[23]ABB!$A$1:$M$330,5,FALSE)</f>
        <v>1409.1</v>
      </c>
      <c r="Y80">
        <f>VLOOKUP(A80,[24]LNT!$A$1:$M$330,5,FALSE)</f>
        <v>1763</v>
      </c>
      <c r="Z80">
        <f>VLOOKUP(A80,[25]GLAXO!$A$1:$M$330,5,FALSE)</f>
        <v>2558.0500000000002</v>
      </c>
      <c r="AA80">
        <f>VLOOKUP(A80,[26]PFIZER!$A$1:$M$330,5,FALSE)</f>
        <v>1735.4</v>
      </c>
      <c r="AB80">
        <f>VLOOKUP(A80,[27]ABBOTT!$A$1:$M$330,5,FALSE)</f>
        <v>4378.1499999999996</v>
      </c>
      <c r="AC80">
        <f>VLOOKUP(A80,[28]SANOFI!$A$1:$M$330,5,FALSE)</f>
        <v>4099.7</v>
      </c>
    </row>
    <row r="81" spans="1:29" x14ac:dyDescent="0.25">
      <c r="A81" s="4">
        <v>42853</v>
      </c>
      <c r="B81">
        <f>VLOOKUP(A81,[1]ITC!$A$1:$M$330,5,FALSE)</f>
        <v>278.60000000000002</v>
      </c>
      <c r="C81">
        <f>VLOOKUP(A81,[2]HUL!$A$1:$M$330,5,FALSE)</f>
        <v>934.7</v>
      </c>
      <c r="D81">
        <f>VLOOKUP(A81,[3]COLGATE!$A$1:$M$330,5,FALSE)</f>
        <v>1038.25</v>
      </c>
      <c r="E81">
        <f>VLOOKUP(A81,[4]NESTLE!$A$1:$M$330,5,FALSE)</f>
        <v>6702.4</v>
      </c>
      <c r="F81">
        <f>VLOOKUP(A81,[5]BRITANNIA!$A$1:$M$330,5,FALSE)</f>
        <v>3627.4</v>
      </c>
      <c r="G81">
        <f>VLOOKUP(A81,[6]HDFC!$A$1:$M$330,5,FALSE)</f>
        <v>1542.15</v>
      </c>
      <c r="H81">
        <f>VLOOKUP(A81,[7]ICICI!$A$1:$M$330,5,FALSE)</f>
        <v>278.5</v>
      </c>
      <c r="I81">
        <f>VLOOKUP(A81,[8]AXIS!$A$1:$M$330,5,FALSE)</f>
        <v>509.6</v>
      </c>
      <c r="J81">
        <f>VLOOKUP(A81,[9]INFOSYS!$A$1:$M$330,5,FALSE)</f>
        <v>919.4</v>
      </c>
      <c r="K81">
        <f>VLOOKUP(A81,[10]TCS!$A$1:$M$330,5,FALSE)</f>
        <v>2272.1</v>
      </c>
      <c r="L81">
        <f>VLOOKUP(A81,[11]WIPRO!$A$1:$M$330,5,FALSE)</f>
        <v>494.1</v>
      </c>
      <c r="M81">
        <f>VLOOKUP(A81,[12]TVS!$A$1:$M$330,5,FALSE)</f>
        <v>188.45</v>
      </c>
      <c r="N81">
        <f>VLOOKUP(A81,[13]BAJAJ!$A$1:$M$330,5,FALSE)</f>
        <v>2868.35</v>
      </c>
      <c r="O81">
        <f>VLOOKUP(A81,[14]HERO!$A$1:$M$330,5,FALSE)</f>
        <v>3310.7</v>
      </c>
      <c r="P81">
        <f>VLOOKUP(A81,[15]ASIAN!$A$1:$M$330,5,FALSE)</f>
        <v>1119.5999999999999</v>
      </c>
      <c r="Q81">
        <f>VLOOKUP(A81,[16]NEROLAC!$A$1:$M$330,5,FALSE)</f>
        <v>392.35</v>
      </c>
      <c r="R81">
        <f>VLOOKUP(A81,[17]AKZO!$A$1:$M$330,5,FALSE)</f>
        <v>1962.25</v>
      </c>
      <c r="S81">
        <f>VLOOKUP(A81,[18]BERGER!$A$1:$M$330,5,FALSE)</f>
        <v>261.3</v>
      </c>
      <c r="T81">
        <f>VLOOKUP(A81,[19]MONSANTO!$A$1:$M$330,5,FALSE)</f>
        <v>2563.9</v>
      </c>
      <c r="U81">
        <f>VLOOKUP(A81,[20]BAYER!$A$1:$M$330,5,FALSE)</f>
        <v>4699.55</v>
      </c>
      <c r="V81">
        <f>VLOOKUP(A81,[21]EXCELCROP!$A$1:$M$326,5,FALSE)</f>
        <v>1715</v>
      </c>
      <c r="W81">
        <f>VLOOKUP(A81,[22]SIEMENS!$A$1:$M$330,5,FALSE)</f>
        <v>1311.75</v>
      </c>
      <c r="X81">
        <f>VLOOKUP(A81,[23]ABB!$A$1:$M$330,5,FALSE)</f>
        <v>1410.45</v>
      </c>
      <c r="Y81">
        <f>VLOOKUP(A81,[24]LNT!$A$1:$M$330,5,FALSE)</f>
        <v>1748.05</v>
      </c>
      <c r="Z81">
        <f>VLOOKUP(A81,[25]GLAXO!$A$1:$M$330,5,FALSE)</f>
        <v>2500.4499999999998</v>
      </c>
      <c r="AA81">
        <f>VLOOKUP(A81,[26]PFIZER!$A$1:$M$330,5,FALSE)</f>
        <v>1736.6</v>
      </c>
      <c r="AB81">
        <f>VLOOKUP(A81,[27]ABBOTT!$A$1:$M$330,5,FALSE)</f>
        <v>4419</v>
      </c>
      <c r="AC81">
        <f>VLOOKUP(A81,[28]SANOFI!$A$1:$M$330,5,FALSE)</f>
        <v>4203</v>
      </c>
    </row>
    <row r="82" spans="1:29" x14ac:dyDescent="0.25">
      <c r="A82" s="4">
        <v>42857</v>
      </c>
      <c r="B82">
        <f>VLOOKUP(A82,[1]ITC!$A$1:$M$330,5,FALSE)</f>
        <v>278.60000000000002</v>
      </c>
      <c r="C82">
        <f>VLOOKUP(A82,[2]HUL!$A$1:$M$330,5,FALSE)</f>
        <v>928.7</v>
      </c>
      <c r="D82">
        <f>VLOOKUP(A82,[3]COLGATE!$A$1:$M$330,5,FALSE)</f>
        <v>1029.45</v>
      </c>
      <c r="E82">
        <f>VLOOKUP(A82,[4]NESTLE!$A$1:$M$330,5,FALSE)</f>
        <v>6714.6</v>
      </c>
      <c r="F82">
        <f>VLOOKUP(A82,[5]BRITANNIA!$A$1:$M$330,5,FALSE)</f>
        <v>3572.3</v>
      </c>
      <c r="G82">
        <f>VLOOKUP(A82,[6]HDFC!$A$1:$M$330,5,FALSE)</f>
        <v>1541.75</v>
      </c>
      <c r="H82">
        <f>VLOOKUP(A82,[7]ICICI!$A$1:$M$330,5,FALSE)</f>
        <v>275.95</v>
      </c>
      <c r="I82">
        <f>VLOOKUP(A82,[8]AXIS!$A$1:$M$330,5,FALSE)</f>
        <v>505.15</v>
      </c>
      <c r="J82">
        <f>VLOOKUP(A82,[9]INFOSYS!$A$1:$M$330,5,FALSE)</f>
        <v>921</v>
      </c>
      <c r="K82">
        <f>VLOOKUP(A82,[10]TCS!$A$1:$M$330,5,FALSE)</f>
        <v>2291.9499999999998</v>
      </c>
      <c r="L82">
        <f>VLOOKUP(A82,[11]WIPRO!$A$1:$M$330,5,FALSE)</f>
        <v>495</v>
      </c>
      <c r="M82">
        <f>VLOOKUP(A82,[12]TVS!$A$1:$M$330,5,FALSE)</f>
        <v>188.15</v>
      </c>
      <c r="N82">
        <f>VLOOKUP(A82,[13]BAJAJ!$A$1:$M$330,5,FALSE)</f>
        <v>2904.95</v>
      </c>
      <c r="O82">
        <f>VLOOKUP(A82,[14]HERO!$A$1:$M$330,5,FALSE)</f>
        <v>3351</v>
      </c>
      <c r="P82">
        <f>VLOOKUP(A82,[15]ASIAN!$A$1:$M$330,5,FALSE)</f>
        <v>1115.7</v>
      </c>
      <c r="Q82">
        <f>VLOOKUP(A82,[16]NEROLAC!$A$1:$M$330,5,FALSE)</f>
        <v>397.55</v>
      </c>
      <c r="R82">
        <f>VLOOKUP(A82,[17]AKZO!$A$1:$M$330,5,FALSE)</f>
        <v>1972.25</v>
      </c>
      <c r="S82">
        <f>VLOOKUP(A82,[18]BERGER!$A$1:$M$330,5,FALSE)</f>
        <v>258</v>
      </c>
      <c r="T82">
        <f>VLOOKUP(A82,[19]MONSANTO!$A$1:$M$330,5,FALSE)</f>
        <v>2557.15</v>
      </c>
      <c r="U82">
        <f>VLOOKUP(A82,[20]BAYER!$A$1:$M$330,5,FALSE)</f>
        <v>4658.1499999999996</v>
      </c>
      <c r="V82">
        <f>VLOOKUP(A82,[21]EXCELCROP!$A$1:$M$326,5,FALSE)</f>
        <v>1732.5</v>
      </c>
      <c r="W82">
        <f>VLOOKUP(A82,[22]SIEMENS!$A$1:$M$330,5,FALSE)</f>
        <v>1334.05</v>
      </c>
      <c r="X82">
        <f>VLOOKUP(A82,[23]ABB!$A$1:$M$330,5,FALSE)</f>
        <v>1410.6</v>
      </c>
      <c r="Y82">
        <f>VLOOKUP(A82,[24]LNT!$A$1:$M$330,5,FALSE)</f>
        <v>1729.55</v>
      </c>
      <c r="Z82">
        <f>VLOOKUP(A82,[25]GLAXO!$A$1:$M$330,5,FALSE)</f>
        <v>2423.25</v>
      </c>
      <c r="AA82">
        <f>VLOOKUP(A82,[26]PFIZER!$A$1:$M$330,5,FALSE)</f>
        <v>1703.65</v>
      </c>
      <c r="AB82">
        <f>VLOOKUP(A82,[27]ABBOTT!$A$1:$M$330,5,FALSE)</f>
        <v>4263.5</v>
      </c>
      <c r="AC82">
        <f>VLOOKUP(A82,[28]SANOFI!$A$1:$M$330,5,FALSE)</f>
        <v>4198.1000000000004</v>
      </c>
    </row>
    <row r="83" spans="1:29" x14ac:dyDescent="0.25">
      <c r="A83" s="4">
        <v>42858</v>
      </c>
      <c r="B83">
        <f>VLOOKUP(A83,[1]ITC!$A$1:$M$330,5,FALSE)</f>
        <v>277.2</v>
      </c>
      <c r="C83">
        <f>VLOOKUP(A83,[2]HUL!$A$1:$M$330,5,FALSE)</f>
        <v>934.15</v>
      </c>
      <c r="D83">
        <f>VLOOKUP(A83,[3]COLGATE!$A$1:$M$330,5,FALSE)</f>
        <v>1033.8</v>
      </c>
      <c r="E83">
        <f>VLOOKUP(A83,[4]NESTLE!$A$1:$M$330,5,FALSE)</f>
        <v>6704.8</v>
      </c>
      <c r="F83">
        <f>VLOOKUP(A83,[5]BRITANNIA!$A$1:$M$330,5,FALSE)</f>
        <v>3574.1</v>
      </c>
      <c r="G83">
        <f>VLOOKUP(A83,[6]HDFC!$A$1:$M$330,5,FALSE)</f>
        <v>1541.4</v>
      </c>
      <c r="H83">
        <f>VLOOKUP(A83,[7]ICICI!$A$1:$M$330,5,FALSE)</f>
        <v>272.75</v>
      </c>
      <c r="I83">
        <f>VLOOKUP(A83,[8]AXIS!$A$1:$M$330,5,FALSE)</f>
        <v>500.7</v>
      </c>
      <c r="J83">
        <f>VLOOKUP(A83,[9]INFOSYS!$A$1:$M$330,5,FALSE)</f>
        <v>935.65</v>
      </c>
      <c r="K83">
        <f>VLOOKUP(A83,[10]TCS!$A$1:$M$330,5,FALSE)</f>
        <v>2337.4</v>
      </c>
      <c r="L83">
        <f>VLOOKUP(A83,[11]WIPRO!$A$1:$M$330,5,FALSE)</f>
        <v>496.15</v>
      </c>
      <c r="M83">
        <f>VLOOKUP(A83,[12]TVS!$A$1:$M$330,5,FALSE)</f>
        <v>187.7</v>
      </c>
      <c r="N83">
        <f>VLOOKUP(A83,[13]BAJAJ!$A$1:$M$330,5,FALSE)</f>
        <v>2923.6</v>
      </c>
      <c r="O83">
        <f>VLOOKUP(A83,[14]HERO!$A$1:$M$330,5,FALSE)</f>
        <v>3368.15</v>
      </c>
      <c r="P83">
        <f>VLOOKUP(A83,[15]ASIAN!$A$1:$M$330,5,FALSE)</f>
        <v>1115.9000000000001</v>
      </c>
      <c r="Q83">
        <f>VLOOKUP(A83,[16]NEROLAC!$A$1:$M$330,5,FALSE)</f>
        <v>405.15</v>
      </c>
      <c r="R83">
        <f>VLOOKUP(A83,[17]AKZO!$A$1:$M$330,5,FALSE)</f>
        <v>1990.85</v>
      </c>
      <c r="S83">
        <f>VLOOKUP(A83,[18]BERGER!$A$1:$M$330,5,FALSE)</f>
        <v>251.65</v>
      </c>
      <c r="T83">
        <f>VLOOKUP(A83,[19]MONSANTO!$A$1:$M$330,5,FALSE)</f>
        <v>2546.25</v>
      </c>
      <c r="U83">
        <f>VLOOKUP(A83,[20]BAYER!$A$1:$M$330,5,FALSE)</f>
        <v>4604.55</v>
      </c>
      <c r="V83">
        <f>VLOOKUP(A83,[21]EXCELCROP!$A$1:$M$326,5,FALSE)</f>
        <v>1729</v>
      </c>
      <c r="W83">
        <f>VLOOKUP(A83,[22]SIEMENS!$A$1:$M$330,5,FALSE)</f>
        <v>1341.45</v>
      </c>
      <c r="X83">
        <f>VLOOKUP(A83,[23]ABB!$A$1:$M$330,5,FALSE)</f>
        <v>1419.9</v>
      </c>
      <c r="Y83">
        <f>VLOOKUP(A83,[24]LNT!$A$1:$M$330,5,FALSE)</f>
        <v>1720.6</v>
      </c>
      <c r="Z83">
        <f>VLOOKUP(A83,[25]GLAXO!$A$1:$M$330,5,FALSE)</f>
        <v>2421.75</v>
      </c>
      <c r="AA83">
        <f>VLOOKUP(A83,[26]PFIZER!$A$1:$M$330,5,FALSE)</f>
        <v>1710.1</v>
      </c>
      <c r="AB83">
        <f>VLOOKUP(A83,[27]ABBOTT!$A$1:$M$330,5,FALSE)</f>
        <v>4121.45</v>
      </c>
      <c r="AC83">
        <f>VLOOKUP(A83,[28]SANOFI!$A$1:$M$330,5,FALSE)</f>
        <v>4225.55</v>
      </c>
    </row>
    <row r="84" spans="1:29" x14ac:dyDescent="0.25">
      <c r="A84" s="4">
        <v>42859</v>
      </c>
      <c r="B84">
        <f>VLOOKUP(A84,[1]ITC!$A$1:$M$330,5,FALSE)</f>
        <v>281.10000000000002</v>
      </c>
      <c r="C84">
        <f>VLOOKUP(A84,[2]HUL!$A$1:$M$330,5,FALSE)</f>
        <v>956.15</v>
      </c>
      <c r="D84">
        <f>VLOOKUP(A84,[3]COLGATE!$A$1:$M$330,5,FALSE)</f>
        <v>1043.8</v>
      </c>
      <c r="E84">
        <f>VLOOKUP(A84,[4]NESTLE!$A$1:$M$330,5,FALSE)</f>
        <v>6730.65</v>
      </c>
      <c r="F84">
        <f>VLOOKUP(A84,[5]BRITANNIA!$A$1:$M$330,5,FALSE)</f>
        <v>3583.35</v>
      </c>
      <c r="G84">
        <f>VLOOKUP(A84,[6]HDFC!$A$1:$M$330,5,FALSE)</f>
        <v>1533.45</v>
      </c>
      <c r="H84">
        <f>VLOOKUP(A84,[7]ICICI!$A$1:$M$330,5,FALSE)</f>
        <v>297.95</v>
      </c>
      <c r="I84">
        <f>VLOOKUP(A84,[8]AXIS!$A$1:$M$330,5,FALSE)</f>
        <v>518.9</v>
      </c>
      <c r="J84">
        <f>VLOOKUP(A84,[9]INFOSYS!$A$1:$M$330,5,FALSE)</f>
        <v>936.3</v>
      </c>
      <c r="K84">
        <f>VLOOKUP(A84,[10]TCS!$A$1:$M$330,5,FALSE)</f>
        <v>2327.1</v>
      </c>
      <c r="L84">
        <f>VLOOKUP(A84,[11]WIPRO!$A$1:$M$330,5,FALSE)</f>
        <v>498.8</v>
      </c>
      <c r="M84">
        <f>VLOOKUP(A84,[12]TVS!$A$1:$M$330,5,FALSE)</f>
        <v>186.75</v>
      </c>
      <c r="N84">
        <f>VLOOKUP(A84,[13]BAJAJ!$A$1:$M$330,5,FALSE)</f>
        <v>2934.8</v>
      </c>
      <c r="O84">
        <f>VLOOKUP(A84,[14]HERO!$A$1:$M$330,5,FALSE)</f>
        <v>3394.1</v>
      </c>
      <c r="P84">
        <f>VLOOKUP(A84,[15]ASIAN!$A$1:$M$330,5,FALSE)</f>
        <v>1130.3499999999999</v>
      </c>
      <c r="Q84">
        <f>VLOOKUP(A84,[16]NEROLAC!$A$1:$M$330,5,FALSE)</f>
        <v>395.7</v>
      </c>
      <c r="R84">
        <f>VLOOKUP(A84,[17]AKZO!$A$1:$M$330,5,FALSE)</f>
        <v>2003.7</v>
      </c>
      <c r="S84">
        <f>VLOOKUP(A84,[18]BERGER!$A$1:$M$330,5,FALSE)</f>
        <v>253.75</v>
      </c>
      <c r="T84">
        <f>VLOOKUP(A84,[19]MONSANTO!$A$1:$M$330,5,FALSE)</f>
        <v>2568.35</v>
      </c>
      <c r="U84">
        <f>VLOOKUP(A84,[20]BAYER!$A$1:$M$330,5,FALSE)</f>
        <v>4646.6000000000004</v>
      </c>
      <c r="V84">
        <f>VLOOKUP(A84,[21]EXCELCROP!$A$1:$M$326,5,FALSE)</f>
        <v>1715</v>
      </c>
      <c r="W84">
        <f>VLOOKUP(A84,[22]SIEMENS!$A$1:$M$330,5,FALSE)</f>
        <v>1370.65</v>
      </c>
      <c r="X84">
        <f>VLOOKUP(A84,[23]ABB!$A$1:$M$330,5,FALSE)</f>
        <v>1422.9</v>
      </c>
      <c r="Y84">
        <f>VLOOKUP(A84,[24]LNT!$A$1:$M$330,5,FALSE)</f>
        <v>1732.1</v>
      </c>
      <c r="Z84">
        <f>VLOOKUP(A84,[25]GLAXO!$A$1:$M$330,5,FALSE)</f>
        <v>2459.5500000000002</v>
      </c>
      <c r="AA84">
        <f>VLOOKUP(A84,[26]PFIZER!$A$1:$M$330,5,FALSE)</f>
        <v>1725.65</v>
      </c>
      <c r="AB84">
        <f>VLOOKUP(A84,[27]ABBOTT!$A$1:$M$330,5,FALSE)</f>
        <v>4163.6499999999996</v>
      </c>
      <c r="AC84">
        <f>VLOOKUP(A84,[28]SANOFI!$A$1:$M$330,5,FALSE)</f>
        <v>4232.7</v>
      </c>
    </row>
    <row r="85" spans="1:29" x14ac:dyDescent="0.25">
      <c r="A85" s="4">
        <v>42860</v>
      </c>
      <c r="B85">
        <f>VLOOKUP(A85,[1]ITC!$A$1:$M$330,5,FALSE)</f>
        <v>277.05</v>
      </c>
      <c r="C85">
        <f>VLOOKUP(A85,[2]HUL!$A$1:$M$330,5,FALSE)</f>
        <v>953.85</v>
      </c>
      <c r="D85">
        <f>VLOOKUP(A85,[3]COLGATE!$A$1:$M$330,5,FALSE)</f>
        <v>1012.5</v>
      </c>
      <c r="E85">
        <f>VLOOKUP(A85,[4]NESTLE!$A$1:$M$330,5,FALSE)</f>
        <v>6722.45</v>
      </c>
      <c r="F85">
        <f>VLOOKUP(A85,[5]BRITANNIA!$A$1:$M$330,5,FALSE)</f>
        <v>3522.5</v>
      </c>
      <c r="G85">
        <f>VLOOKUP(A85,[6]HDFC!$A$1:$M$330,5,FALSE)</f>
        <v>1532.1</v>
      </c>
      <c r="H85">
        <f>VLOOKUP(A85,[7]ICICI!$A$1:$M$330,5,FALSE)</f>
        <v>298.55</v>
      </c>
      <c r="I85">
        <f>VLOOKUP(A85,[8]AXIS!$A$1:$M$330,5,FALSE)</f>
        <v>504.9</v>
      </c>
      <c r="J85">
        <f>VLOOKUP(A85,[9]INFOSYS!$A$1:$M$330,5,FALSE)</f>
        <v>931.5</v>
      </c>
      <c r="K85">
        <f>VLOOKUP(A85,[10]TCS!$A$1:$M$330,5,FALSE)</f>
        <v>2319.9499999999998</v>
      </c>
      <c r="L85">
        <f>VLOOKUP(A85,[11]WIPRO!$A$1:$M$330,5,FALSE)</f>
        <v>498.45</v>
      </c>
      <c r="M85">
        <f>VLOOKUP(A85,[12]TVS!$A$1:$M$330,5,FALSE)</f>
        <v>181.9</v>
      </c>
      <c r="N85">
        <f>VLOOKUP(A85,[13]BAJAJ!$A$1:$M$330,5,FALSE)</f>
        <v>2890.15</v>
      </c>
      <c r="O85">
        <f>VLOOKUP(A85,[14]HERO!$A$1:$M$330,5,FALSE)</f>
        <v>3362.6</v>
      </c>
      <c r="P85">
        <f>VLOOKUP(A85,[15]ASIAN!$A$1:$M$330,5,FALSE)</f>
        <v>1146.2</v>
      </c>
      <c r="Q85">
        <f>VLOOKUP(A85,[16]NEROLAC!$A$1:$M$330,5,FALSE)</f>
        <v>400.7</v>
      </c>
      <c r="R85">
        <f>VLOOKUP(A85,[17]AKZO!$A$1:$M$330,5,FALSE)</f>
        <v>1965.05</v>
      </c>
      <c r="S85">
        <f>VLOOKUP(A85,[18]BERGER!$A$1:$M$330,5,FALSE)</f>
        <v>259.2</v>
      </c>
      <c r="T85">
        <f>VLOOKUP(A85,[19]MONSANTO!$A$1:$M$330,5,FALSE)</f>
        <v>2575.1</v>
      </c>
      <c r="U85">
        <f>VLOOKUP(A85,[20]BAYER!$A$1:$M$330,5,FALSE)</f>
        <v>4585.7</v>
      </c>
      <c r="V85">
        <f>VLOOKUP(A85,[21]EXCELCROP!$A$1:$M$326,5,FALSE)</f>
        <v>1717.6</v>
      </c>
      <c r="W85">
        <f>VLOOKUP(A85,[22]SIEMENS!$A$1:$M$330,5,FALSE)</f>
        <v>1355.3</v>
      </c>
      <c r="X85">
        <f>VLOOKUP(A85,[23]ABB!$A$1:$M$330,5,FALSE)</f>
        <v>1412.3</v>
      </c>
      <c r="Y85">
        <f>VLOOKUP(A85,[24]LNT!$A$1:$M$330,5,FALSE)</f>
        <v>1724.85</v>
      </c>
      <c r="Z85">
        <f>VLOOKUP(A85,[25]GLAXO!$A$1:$M$330,5,FALSE)</f>
        <v>2445</v>
      </c>
      <c r="AA85">
        <f>VLOOKUP(A85,[26]PFIZER!$A$1:$M$330,5,FALSE)</f>
        <v>1724.5</v>
      </c>
      <c r="AB85">
        <f>VLOOKUP(A85,[27]ABBOTT!$A$1:$M$330,5,FALSE)</f>
        <v>4268.8500000000004</v>
      </c>
      <c r="AC85">
        <f>VLOOKUP(A85,[28]SANOFI!$A$1:$M$330,5,FALSE)</f>
        <v>4180.75</v>
      </c>
    </row>
    <row r="86" spans="1:29" x14ac:dyDescent="0.25">
      <c r="A86" s="4">
        <v>42863</v>
      </c>
      <c r="B86">
        <f>VLOOKUP(A86,[1]ITC!$A$1:$M$330,5,FALSE)</f>
        <v>272.95</v>
      </c>
      <c r="C86">
        <f>VLOOKUP(A86,[2]HUL!$A$1:$M$330,5,FALSE)</f>
        <v>955.25</v>
      </c>
      <c r="D86">
        <f>VLOOKUP(A86,[3]COLGATE!$A$1:$M$330,5,FALSE)</f>
        <v>987.55</v>
      </c>
      <c r="E86">
        <f>VLOOKUP(A86,[4]NESTLE!$A$1:$M$330,5,FALSE)</f>
        <v>6700.95</v>
      </c>
      <c r="F86">
        <f>VLOOKUP(A86,[5]BRITANNIA!$A$1:$M$330,5,FALSE)</f>
        <v>3525.85</v>
      </c>
      <c r="G86">
        <f>VLOOKUP(A86,[6]HDFC!$A$1:$M$330,5,FALSE)</f>
        <v>1535.05</v>
      </c>
      <c r="H86">
        <f>VLOOKUP(A86,[7]ICICI!$A$1:$M$330,5,FALSE)</f>
        <v>303.3</v>
      </c>
      <c r="I86">
        <f>VLOOKUP(A86,[8]AXIS!$A$1:$M$330,5,FALSE)</f>
        <v>511.1</v>
      </c>
      <c r="J86">
        <f>VLOOKUP(A86,[9]INFOSYS!$A$1:$M$330,5,FALSE)</f>
        <v>945.45</v>
      </c>
      <c r="K86">
        <f>VLOOKUP(A86,[10]TCS!$A$1:$M$330,5,FALSE)</f>
        <v>2341.9</v>
      </c>
      <c r="L86">
        <f>VLOOKUP(A86,[11]WIPRO!$A$1:$M$330,5,FALSE)</f>
        <v>502.6</v>
      </c>
      <c r="M86">
        <f>VLOOKUP(A86,[12]TVS!$A$1:$M$330,5,FALSE)</f>
        <v>183.5</v>
      </c>
      <c r="N86">
        <f>VLOOKUP(A86,[13]BAJAJ!$A$1:$M$330,5,FALSE)</f>
        <v>2854.85</v>
      </c>
      <c r="O86">
        <f>VLOOKUP(A86,[14]HERO!$A$1:$M$330,5,FALSE)</f>
        <v>3393.85</v>
      </c>
      <c r="P86">
        <f>VLOOKUP(A86,[15]ASIAN!$A$1:$M$330,5,FALSE)</f>
        <v>1166.9000000000001</v>
      </c>
      <c r="Q86">
        <f>VLOOKUP(A86,[16]NEROLAC!$A$1:$M$330,5,FALSE)</f>
        <v>404.9</v>
      </c>
      <c r="R86">
        <f>VLOOKUP(A86,[17]AKZO!$A$1:$M$330,5,FALSE)</f>
        <v>1972.05</v>
      </c>
      <c r="S86">
        <f>VLOOKUP(A86,[18]BERGER!$A$1:$M$330,5,FALSE)</f>
        <v>262.14999999999998</v>
      </c>
      <c r="T86">
        <f>VLOOKUP(A86,[19]MONSANTO!$A$1:$M$330,5,FALSE)</f>
        <v>2585.5</v>
      </c>
      <c r="U86">
        <f>VLOOKUP(A86,[20]BAYER!$A$1:$M$330,5,FALSE)</f>
        <v>4672.1000000000004</v>
      </c>
      <c r="V86">
        <f>VLOOKUP(A86,[21]EXCELCROP!$A$1:$M$326,5,FALSE)</f>
        <v>1717</v>
      </c>
      <c r="W86">
        <f>VLOOKUP(A86,[22]SIEMENS!$A$1:$M$330,5,FALSE)</f>
        <v>1355.65</v>
      </c>
      <c r="X86">
        <f>VLOOKUP(A86,[23]ABB!$A$1:$M$330,5,FALSE)</f>
        <v>1401.75</v>
      </c>
      <c r="Y86">
        <f>VLOOKUP(A86,[24]LNT!$A$1:$M$330,5,FALSE)</f>
        <v>1708.65</v>
      </c>
      <c r="Z86">
        <f>VLOOKUP(A86,[25]GLAXO!$A$1:$M$330,5,FALSE)</f>
        <v>2439.4499999999998</v>
      </c>
      <c r="AA86">
        <f>VLOOKUP(A86,[26]PFIZER!$A$1:$M$330,5,FALSE)</f>
        <v>1696.25</v>
      </c>
      <c r="AB86">
        <f>VLOOKUP(A86,[27]ABBOTT!$A$1:$M$330,5,FALSE)</f>
        <v>4189.2</v>
      </c>
      <c r="AC86">
        <f>VLOOKUP(A86,[28]SANOFI!$A$1:$M$330,5,FALSE)</f>
        <v>4157.5</v>
      </c>
    </row>
    <row r="87" spans="1:29" x14ac:dyDescent="0.25">
      <c r="A87" s="4">
        <v>42864</v>
      </c>
      <c r="B87">
        <f>VLOOKUP(A87,[1]ITC!$A$1:$M$330,5,FALSE)</f>
        <v>271.55</v>
      </c>
      <c r="C87">
        <f>VLOOKUP(A87,[2]HUL!$A$1:$M$330,5,FALSE)</f>
        <v>952.1</v>
      </c>
      <c r="D87">
        <f>VLOOKUP(A87,[3]COLGATE!$A$1:$M$330,5,FALSE)</f>
        <v>1006.35</v>
      </c>
      <c r="E87">
        <f>VLOOKUP(A87,[4]NESTLE!$A$1:$M$330,5,FALSE)</f>
        <v>6702.95</v>
      </c>
      <c r="F87">
        <f>VLOOKUP(A87,[5]BRITANNIA!$A$1:$M$330,5,FALSE)</f>
        <v>3583.8</v>
      </c>
      <c r="G87">
        <f>VLOOKUP(A87,[6]HDFC!$A$1:$M$330,5,FALSE)</f>
        <v>1535.4</v>
      </c>
      <c r="H87">
        <f>VLOOKUP(A87,[7]ICICI!$A$1:$M$330,5,FALSE)</f>
        <v>301.3</v>
      </c>
      <c r="I87">
        <f>VLOOKUP(A87,[8]AXIS!$A$1:$M$330,5,FALSE)</f>
        <v>517.29999999999995</v>
      </c>
      <c r="J87">
        <f>VLOOKUP(A87,[9]INFOSYS!$A$1:$M$330,5,FALSE)</f>
        <v>946.7</v>
      </c>
      <c r="K87">
        <f>VLOOKUP(A87,[10]TCS!$A$1:$M$330,5,FALSE)</f>
        <v>2352.75</v>
      </c>
      <c r="L87">
        <f>VLOOKUP(A87,[11]WIPRO!$A$1:$M$330,5,FALSE)</f>
        <v>508.7</v>
      </c>
      <c r="M87">
        <f>VLOOKUP(A87,[12]TVS!$A$1:$M$330,5,FALSE)</f>
        <v>184.6</v>
      </c>
      <c r="N87">
        <f>VLOOKUP(A87,[13]BAJAJ!$A$1:$M$330,5,FALSE)</f>
        <v>2861.2</v>
      </c>
      <c r="O87">
        <f>VLOOKUP(A87,[14]HERO!$A$1:$M$330,5,FALSE)</f>
        <v>3289.8</v>
      </c>
      <c r="P87">
        <f>VLOOKUP(A87,[15]ASIAN!$A$1:$M$330,5,FALSE)</f>
        <v>1165.2</v>
      </c>
      <c r="Q87">
        <f>VLOOKUP(A87,[16]NEROLAC!$A$1:$M$330,5,FALSE)</f>
        <v>403.05</v>
      </c>
      <c r="R87">
        <f>VLOOKUP(A87,[17]AKZO!$A$1:$M$330,5,FALSE)</f>
        <v>1969.25</v>
      </c>
      <c r="S87">
        <f>VLOOKUP(A87,[18]BERGER!$A$1:$M$330,5,FALSE)</f>
        <v>260</v>
      </c>
      <c r="T87">
        <f>VLOOKUP(A87,[19]MONSANTO!$A$1:$M$330,5,FALSE)</f>
        <v>2597.0500000000002</v>
      </c>
      <c r="U87">
        <f>VLOOKUP(A87,[20]BAYER!$A$1:$M$330,5,FALSE)</f>
        <v>4687.6499999999996</v>
      </c>
      <c r="V87">
        <f>VLOOKUP(A87,[21]EXCELCROP!$A$1:$M$326,5,FALSE)</f>
        <v>1729.35</v>
      </c>
      <c r="W87">
        <f>VLOOKUP(A87,[22]SIEMENS!$A$1:$M$330,5,FALSE)</f>
        <v>1446.45</v>
      </c>
      <c r="X87">
        <f>VLOOKUP(A87,[23]ABB!$A$1:$M$330,5,FALSE)</f>
        <v>1537.8</v>
      </c>
      <c r="Y87">
        <f>VLOOKUP(A87,[24]LNT!$A$1:$M$330,5,FALSE)</f>
        <v>1742.8</v>
      </c>
      <c r="Z87">
        <f>VLOOKUP(A87,[25]GLAXO!$A$1:$M$330,5,FALSE)</f>
        <v>2420.3000000000002</v>
      </c>
      <c r="AA87">
        <f>VLOOKUP(A87,[26]PFIZER!$A$1:$M$330,5,FALSE)</f>
        <v>1716.25</v>
      </c>
      <c r="AB87">
        <f>VLOOKUP(A87,[27]ABBOTT!$A$1:$M$330,5,FALSE)</f>
        <v>4199.05</v>
      </c>
      <c r="AC87">
        <f>VLOOKUP(A87,[28]SANOFI!$A$1:$M$330,5,FALSE)</f>
        <v>4154.45</v>
      </c>
    </row>
    <row r="88" spans="1:29" x14ac:dyDescent="0.25">
      <c r="A88" s="4">
        <v>42865</v>
      </c>
      <c r="B88">
        <f>VLOOKUP(A88,[1]ITC!$A$1:$M$330,5,FALSE)</f>
        <v>273.89999999999998</v>
      </c>
      <c r="C88">
        <f>VLOOKUP(A88,[2]HUL!$A$1:$M$330,5,FALSE)</f>
        <v>995.9</v>
      </c>
      <c r="D88">
        <f>VLOOKUP(A88,[3]COLGATE!$A$1:$M$330,5,FALSE)</f>
        <v>1019.45</v>
      </c>
      <c r="E88">
        <f>VLOOKUP(A88,[4]NESTLE!$A$1:$M$330,5,FALSE)</f>
        <v>6919.15</v>
      </c>
      <c r="F88">
        <f>VLOOKUP(A88,[5]BRITANNIA!$A$1:$M$330,5,FALSE)</f>
        <v>3712.85</v>
      </c>
      <c r="G88">
        <f>VLOOKUP(A88,[6]HDFC!$A$1:$M$330,5,FALSE)</f>
        <v>1551.05</v>
      </c>
      <c r="H88">
        <f>VLOOKUP(A88,[7]ICICI!$A$1:$M$330,5,FALSE)</f>
        <v>298.55</v>
      </c>
      <c r="I88">
        <f>VLOOKUP(A88,[8]AXIS!$A$1:$M$330,5,FALSE)</f>
        <v>526</v>
      </c>
      <c r="J88">
        <f>VLOOKUP(A88,[9]INFOSYS!$A$1:$M$330,5,FALSE)</f>
        <v>943.2</v>
      </c>
      <c r="K88">
        <f>VLOOKUP(A88,[10]TCS!$A$1:$M$330,5,FALSE)</f>
        <v>2332.5</v>
      </c>
      <c r="L88">
        <f>VLOOKUP(A88,[11]WIPRO!$A$1:$M$330,5,FALSE)</f>
        <v>500.35</v>
      </c>
      <c r="M88">
        <f>VLOOKUP(A88,[12]TVS!$A$1:$M$330,5,FALSE)</f>
        <v>192.8</v>
      </c>
      <c r="N88">
        <f>VLOOKUP(A88,[13]BAJAJ!$A$1:$M$330,5,FALSE)</f>
        <v>2899.4</v>
      </c>
      <c r="O88">
        <f>VLOOKUP(A88,[14]HERO!$A$1:$M$330,5,FALSE)</f>
        <v>3322.4</v>
      </c>
      <c r="P88">
        <f>VLOOKUP(A88,[15]ASIAN!$A$1:$M$330,5,FALSE)</f>
        <v>1157.6500000000001</v>
      </c>
      <c r="Q88">
        <f>VLOOKUP(A88,[16]NEROLAC!$A$1:$M$330,5,FALSE)</f>
        <v>405.6</v>
      </c>
      <c r="R88">
        <f>VLOOKUP(A88,[17]AKZO!$A$1:$M$330,5,FALSE)</f>
        <v>1955.45</v>
      </c>
      <c r="S88">
        <f>VLOOKUP(A88,[18]BERGER!$A$1:$M$330,5,FALSE)</f>
        <v>260.05</v>
      </c>
      <c r="T88">
        <f>VLOOKUP(A88,[19]MONSANTO!$A$1:$M$330,5,FALSE)</f>
        <v>2664.1</v>
      </c>
      <c r="U88">
        <f>VLOOKUP(A88,[20]BAYER!$A$1:$M$330,5,FALSE)</f>
        <v>4705.95</v>
      </c>
      <c r="V88">
        <f>VLOOKUP(A88,[21]EXCELCROP!$A$1:$M$326,5,FALSE)</f>
        <v>1801.85</v>
      </c>
      <c r="W88">
        <f>VLOOKUP(A88,[22]SIEMENS!$A$1:$M$330,5,FALSE)</f>
        <v>1460.9</v>
      </c>
      <c r="X88">
        <f>VLOOKUP(A88,[23]ABB!$A$1:$M$330,5,FALSE)</f>
        <v>1598.8</v>
      </c>
      <c r="Y88">
        <f>VLOOKUP(A88,[24]LNT!$A$1:$M$330,5,FALSE)</f>
        <v>1740.3</v>
      </c>
      <c r="Z88">
        <f>VLOOKUP(A88,[25]GLAXO!$A$1:$M$330,5,FALSE)</f>
        <v>2422.25</v>
      </c>
      <c r="AA88">
        <f>VLOOKUP(A88,[26]PFIZER!$A$1:$M$330,5,FALSE)</f>
        <v>1722.2</v>
      </c>
      <c r="AB88">
        <f>VLOOKUP(A88,[27]ABBOTT!$A$1:$M$330,5,FALSE)</f>
        <v>4219.7</v>
      </c>
      <c r="AC88">
        <f>VLOOKUP(A88,[28]SANOFI!$A$1:$M$330,5,FALSE)</f>
        <v>4220.8500000000004</v>
      </c>
    </row>
    <row r="89" spans="1:29" x14ac:dyDescent="0.25">
      <c r="A89" s="4">
        <v>42866</v>
      </c>
      <c r="B89">
        <f>VLOOKUP(A89,[1]ITC!$A$1:$M$330,5,FALSE)</f>
        <v>276.64999999999998</v>
      </c>
      <c r="C89">
        <f>VLOOKUP(A89,[2]HUL!$A$1:$M$330,5,FALSE)</f>
        <v>978.15</v>
      </c>
      <c r="D89">
        <f>VLOOKUP(A89,[3]COLGATE!$A$1:$M$330,5,FALSE)</f>
        <v>1007.45</v>
      </c>
      <c r="E89">
        <f>VLOOKUP(A89,[4]NESTLE!$A$1:$M$330,5,FALSE)</f>
        <v>6852.1</v>
      </c>
      <c r="F89">
        <f>VLOOKUP(A89,[5]BRITANNIA!$A$1:$M$330,5,FALSE)</f>
        <v>3696.8</v>
      </c>
      <c r="G89">
        <f>VLOOKUP(A89,[6]HDFC!$A$1:$M$330,5,FALSE)</f>
        <v>1546.8</v>
      </c>
      <c r="H89">
        <f>VLOOKUP(A89,[7]ICICI!$A$1:$M$330,5,FALSE)</f>
        <v>300.35000000000002</v>
      </c>
      <c r="I89">
        <f>VLOOKUP(A89,[8]AXIS!$A$1:$M$330,5,FALSE)</f>
        <v>517.1</v>
      </c>
      <c r="J89">
        <f>VLOOKUP(A89,[9]INFOSYS!$A$1:$M$330,5,FALSE)</f>
        <v>943.85</v>
      </c>
      <c r="K89">
        <f>VLOOKUP(A89,[10]TCS!$A$1:$M$330,5,FALSE)</f>
        <v>2351.25</v>
      </c>
      <c r="L89">
        <f>VLOOKUP(A89,[11]WIPRO!$A$1:$M$330,5,FALSE)</f>
        <v>504.8</v>
      </c>
      <c r="M89">
        <f>VLOOKUP(A89,[12]TVS!$A$1:$M$330,5,FALSE)</f>
        <v>192.2</v>
      </c>
      <c r="N89">
        <f>VLOOKUP(A89,[13]BAJAJ!$A$1:$M$330,5,FALSE)</f>
        <v>2998.25</v>
      </c>
      <c r="O89">
        <f>VLOOKUP(A89,[14]HERO!$A$1:$M$330,5,FALSE)</f>
        <v>3463.8</v>
      </c>
      <c r="P89">
        <f>VLOOKUP(A89,[15]ASIAN!$A$1:$M$330,5,FALSE)</f>
        <v>1167.8</v>
      </c>
      <c r="Q89">
        <f>VLOOKUP(A89,[16]NEROLAC!$A$1:$M$330,5,FALSE)</f>
        <v>406.45</v>
      </c>
      <c r="R89">
        <f>VLOOKUP(A89,[17]AKZO!$A$1:$M$330,5,FALSE)</f>
        <v>1917.75</v>
      </c>
      <c r="S89">
        <f>VLOOKUP(A89,[18]BERGER!$A$1:$M$330,5,FALSE)</f>
        <v>261</v>
      </c>
      <c r="T89">
        <f>VLOOKUP(A89,[19]MONSANTO!$A$1:$M$330,5,FALSE)</f>
        <v>2665.35</v>
      </c>
      <c r="U89">
        <f>VLOOKUP(A89,[20]BAYER!$A$1:$M$330,5,FALSE)</f>
        <v>4646.1000000000004</v>
      </c>
      <c r="V89">
        <f>VLOOKUP(A89,[21]EXCELCROP!$A$1:$M$326,5,FALSE)</f>
        <v>1824.8</v>
      </c>
      <c r="W89">
        <f>VLOOKUP(A89,[22]SIEMENS!$A$1:$M$330,5,FALSE)</f>
        <v>1405.05</v>
      </c>
      <c r="X89">
        <f>VLOOKUP(A89,[23]ABB!$A$1:$M$330,5,FALSE)</f>
        <v>1529</v>
      </c>
      <c r="Y89">
        <f>VLOOKUP(A89,[24]LNT!$A$1:$M$330,5,FALSE)</f>
        <v>1736.25</v>
      </c>
      <c r="Z89">
        <f>VLOOKUP(A89,[25]GLAXO!$A$1:$M$330,5,FALSE)</f>
        <v>2434.85</v>
      </c>
      <c r="AA89">
        <f>VLOOKUP(A89,[26]PFIZER!$A$1:$M$330,5,FALSE)</f>
        <v>1712.5</v>
      </c>
      <c r="AB89">
        <f>VLOOKUP(A89,[27]ABBOTT!$A$1:$M$330,5,FALSE)</f>
        <v>4298.1499999999996</v>
      </c>
      <c r="AC89">
        <f>VLOOKUP(A89,[28]SANOFI!$A$1:$M$330,5,FALSE)</f>
        <v>4212.6499999999996</v>
      </c>
    </row>
    <row r="90" spans="1:29" x14ac:dyDescent="0.25">
      <c r="A90" s="4">
        <v>42867</v>
      </c>
      <c r="B90">
        <f>VLOOKUP(A90,[1]ITC!$A$1:$M$330,5,FALSE)</f>
        <v>274.3</v>
      </c>
      <c r="C90">
        <f>VLOOKUP(A90,[2]HUL!$A$1:$M$330,5,FALSE)</f>
        <v>980.05</v>
      </c>
      <c r="D90">
        <f>VLOOKUP(A90,[3]COLGATE!$A$1:$M$330,5,FALSE)</f>
        <v>1014.95</v>
      </c>
      <c r="E90">
        <f>VLOOKUP(A90,[4]NESTLE!$A$1:$M$330,5,FALSE)</f>
        <v>6819.55</v>
      </c>
      <c r="F90">
        <f>VLOOKUP(A90,[5]BRITANNIA!$A$1:$M$330,5,FALSE)</f>
        <v>3693.5</v>
      </c>
      <c r="G90">
        <f>VLOOKUP(A90,[6]HDFC!$A$1:$M$330,5,FALSE)</f>
        <v>1548.5</v>
      </c>
      <c r="H90">
        <f>VLOOKUP(A90,[7]ICICI!$A$1:$M$330,5,FALSE)</f>
        <v>296.64999999999998</v>
      </c>
      <c r="I90">
        <f>VLOOKUP(A90,[8]AXIS!$A$1:$M$330,5,FALSE)</f>
        <v>502.6</v>
      </c>
      <c r="J90">
        <f>VLOOKUP(A90,[9]INFOSYS!$A$1:$M$330,5,FALSE)</f>
        <v>963.9</v>
      </c>
      <c r="K90">
        <f>VLOOKUP(A90,[10]TCS!$A$1:$M$330,5,FALSE)</f>
        <v>2359.5</v>
      </c>
      <c r="L90">
        <f>VLOOKUP(A90,[11]WIPRO!$A$1:$M$330,5,FALSE)</f>
        <v>506.8</v>
      </c>
      <c r="M90">
        <f>VLOOKUP(A90,[12]TVS!$A$1:$M$330,5,FALSE)</f>
        <v>189.4</v>
      </c>
      <c r="N90">
        <f>VLOOKUP(A90,[13]BAJAJ!$A$1:$M$330,5,FALSE)</f>
        <v>3001</v>
      </c>
      <c r="O90">
        <f>VLOOKUP(A90,[14]HERO!$A$1:$M$330,5,FALSE)</f>
        <v>3536.95</v>
      </c>
      <c r="P90">
        <f>VLOOKUP(A90,[15]ASIAN!$A$1:$M$330,5,FALSE)</f>
        <v>1132.3</v>
      </c>
      <c r="Q90">
        <f>VLOOKUP(A90,[16]NEROLAC!$A$1:$M$330,5,FALSE)</f>
        <v>410.2</v>
      </c>
      <c r="R90">
        <f>VLOOKUP(A90,[17]AKZO!$A$1:$M$330,5,FALSE)</f>
        <v>1919.05</v>
      </c>
      <c r="S90">
        <f>VLOOKUP(A90,[18]BERGER!$A$1:$M$330,5,FALSE)</f>
        <v>256.60000000000002</v>
      </c>
      <c r="T90">
        <f>VLOOKUP(A90,[19]MONSANTO!$A$1:$M$330,5,FALSE)</f>
        <v>2668.6</v>
      </c>
      <c r="U90">
        <f>VLOOKUP(A90,[20]BAYER!$A$1:$M$330,5,FALSE)</f>
        <v>4627.3999999999996</v>
      </c>
      <c r="V90">
        <f>VLOOKUP(A90,[21]EXCELCROP!$A$1:$M$326,5,FALSE)</f>
        <v>1770</v>
      </c>
      <c r="W90">
        <f>VLOOKUP(A90,[22]SIEMENS!$A$1:$M$330,5,FALSE)</f>
        <v>1391.7</v>
      </c>
      <c r="X90">
        <f>VLOOKUP(A90,[23]ABB!$A$1:$M$330,5,FALSE)</f>
        <v>1546.15</v>
      </c>
      <c r="Y90">
        <f>VLOOKUP(A90,[24]LNT!$A$1:$M$330,5,FALSE)</f>
        <v>1739.5</v>
      </c>
      <c r="Z90">
        <f>VLOOKUP(A90,[25]GLAXO!$A$1:$M$330,5,FALSE)</f>
        <v>2418.4499999999998</v>
      </c>
      <c r="AA90">
        <f>VLOOKUP(A90,[26]PFIZER!$A$1:$M$330,5,FALSE)</f>
        <v>1726.7</v>
      </c>
      <c r="AB90">
        <f>VLOOKUP(A90,[27]ABBOTT!$A$1:$M$330,5,FALSE)</f>
        <v>4297</v>
      </c>
      <c r="AC90">
        <f>VLOOKUP(A90,[28]SANOFI!$A$1:$M$330,5,FALSE)</f>
        <v>4199.8999999999996</v>
      </c>
    </row>
    <row r="91" spans="1:29" x14ac:dyDescent="0.25">
      <c r="A91" s="4">
        <v>42870</v>
      </c>
      <c r="B91">
        <f>VLOOKUP(A91,[1]ITC!$A$1:$M$330,5,FALSE)</f>
        <v>277.35000000000002</v>
      </c>
      <c r="C91">
        <f>VLOOKUP(A91,[2]HUL!$A$1:$M$330,5,FALSE)</f>
        <v>982.55</v>
      </c>
      <c r="D91">
        <f>VLOOKUP(A91,[3]COLGATE!$A$1:$M$330,5,FALSE)</f>
        <v>994.05</v>
      </c>
      <c r="E91">
        <f>VLOOKUP(A91,[4]NESTLE!$A$1:$M$330,5,FALSE)</f>
        <v>6611.4</v>
      </c>
      <c r="F91">
        <f>VLOOKUP(A91,[5]BRITANNIA!$A$1:$M$330,5,FALSE)</f>
        <v>3735.45</v>
      </c>
      <c r="G91">
        <f>VLOOKUP(A91,[6]HDFC!$A$1:$M$330,5,FALSE)</f>
        <v>1555.2</v>
      </c>
      <c r="H91">
        <f>VLOOKUP(A91,[7]ICICI!$A$1:$M$330,5,FALSE)</f>
        <v>302.05</v>
      </c>
      <c r="I91">
        <f>VLOOKUP(A91,[8]AXIS!$A$1:$M$330,5,FALSE)</f>
        <v>500</v>
      </c>
      <c r="J91">
        <f>VLOOKUP(A91,[9]INFOSYS!$A$1:$M$330,5,FALSE)</f>
        <v>951.95</v>
      </c>
      <c r="K91">
        <f>VLOOKUP(A91,[10]TCS!$A$1:$M$330,5,FALSE)</f>
        <v>2364.4</v>
      </c>
      <c r="L91">
        <f>VLOOKUP(A91,[11]WIPRO!$A$1:$M$330,5,FALSE)</f>
        <v>506.25</v>
      </c>
      <c r="M91">
        <f>VLOOKUP(A91,[12]TVS!$A$1:$M$330,5,FALSE)</f>
        <v>200.65</v>
      </c>
      <c r="N91">
        <f>VLOOKUP(A91,[13]BAJAJ!$A$1:$M$330,5,FALSE)</f>
        <v>2992.3</v>
      </c>
      <c r="O91">
        <f>VLOOKUP(A91,[14]HERO!$A$1:$M$330,5,FALSE)</f>
        <v>3517.3</v>
      </c>
      <c r="P91">
        <f>VLOOKUP(A91,[15]ASIAN!$A$1:$M$330,5,FALSE)</f>
        <v>1147.25</v>
      </c>
      <c r="Q91">
        <f>VLOOKUP(A91,[16]NEROLAC!$A$1:$M$330,5,FALSE)</f>
        <v>431.55</v>
      </c>
      <c r="R91">
        <f>VLOOKUP(A91,[17]AKZO!$A$1:$M$330,5,FALSE)</f>
        <v>1947.9</v>
      </c>
      <c r="S91">
        <f>VLOOKUP(A91,[18]BERGER!$A$1:$M$330,5,FALSE)</f>
        <v>259.35000000000002</v>
      </c>
      <c r="T91">
        <f>VLOOKUP(A91,[19]MONSANTO!$A$1:$M$330,5,FALSE)</f>
        <v>2719.1</v>
      </c>
      <c r="U91">
        <f>VLOOKUP(A91,[20]BAYER!$A$1:$M$330,5,FALSE)</f>
        <v>4699.3999999999996</v>
      </c>
      <c r="V91">
        <f>VLOOKUP(A91,[21]EXCELCROP!$A$1:$M$326,5,FALSE)</f>
        <v>1754.35</v>
      </c>
      <c r="W91">
        <f>VLOOKUP(A91,[22]SIEMENS!$A$1:$M$330,5,FALSE)</f>
        <v>1419.85</v>
      </c>
      <c r="X91">
        <f>VLOOKUP(A91,[23]ABB!$A$1:$M$330,5,FALSE)</f>
        <v>1563.75</v>
      </c>
      <c r="Y91">
        <f>VLOOKUP(A91,[24]LNT!$A$1:$M$330,5,FALSE)</f>
        <v>1738.3</v>
      </c>
      <c r="Z91">
        <f>VLOOKUP(A91,[25]GLAXO!$A$1:$M$330,5,FALSE)</f>
        <v>2427.5</v>
      </c>
      <c r="AA91">
        <f>VLOOKUP(A91,[26]PFIZER!$A$1:$M$330,5,FALSE)</f>
        <v>1769</v>
      </c>
      <c r="AB91">
        <f>VLOOKUP(A91,[27]ABBOTT!$A$1:$M$330,5,FALSE)</f>
        <v>4199</v>
      </c>
      <c r="AC91">
        <f>VLOOKUP(A91,[28]SANOFI!$A$1:$M$330,5,FALSE)</f>
        <v>4200.8</v>
      </c>
    </row>
    <row r="92" spans="1:29" x14ac:dyDescent="0.25">
      <c r="A92" s="4">
        <v>42871</v>
      </c>
      <c r="B92">
        <f>VLOOKUP(A92,[1]ITC!$A$1:$M$330,5,FALSE)</f>
        <v>283.45</v>
      </c>
      <c r="C92">
        <f>VLOOKUP(A92,[2]HUL!$A$1:$M$330,5,FALSE)</f>
        <v>998.15</v>
      </c>
      <c r="D92">
        <f>VLOOKUP(A92,[3]COLGATE!$A$1:$M$330,5,FALSE)</f>
        <v>975.95</v>
      </c>
      <c r="E92">
        <f>VLOOKUP(A92,[4]NESTLE!$A$1:$M$330,5,FALSE)</f>
        <v>6476.25</v>
      </c>
      <c r="F92">
        <f>VLOOKUP(A92,[5]BRITANNIA!$A$1:$M$330,5,FALSE)</f>
        <v>3754.95</v>
      </c>
      <c r="G92">
        <f>VLOOKUP(A92,[6]HDFC!$A$1:$M$330,5,FALSE)</f>
        <v>1559.15</v>
      </c>
      <c r="H92">
        <f>VLOOKUP(A92,[7]ICICI!$A$1:$M$330,5,FALSE)</f>
        <v>302.7</v>
      </c>
      <c r="I92">
        <f>VLOOKUP(A92,[8]AXIS!$A$1:$M$330,5,FALSE)</f>
        <v>501.6</v>
      </c>
      <c r="J92">
        <f>VLOOKUP(A92,[9]INFOSYS!$A$1:$M$330,5,FALSE)</f>
        <v>956.5</v>
      </c>
      <c r="K92">
        <f>VLOOKUP(A92,[10]TCS!$A$1:$M$330,5,FALSE)</f>
        <v>2427.25</v>
      </c>
      <c r="L92">
        <f>VLOOKUP(A92,[11]WIPRO!$A$1:$M$330,5,FALSE)</f>
        <v>514.79999999999995</v>
      </c>
      <c r="M92">
        <f>VLOOKUP(A92,[12]TVS!$A$1:$M$330,5,FALSE)</f>
        <v>198.2</v>
      </c>
      <c r="N92">
        <f>VLOOKUP(A92,[13]BAJAJ!$A$1:$M$330,5,FALSE)</f>
        <v>3023.9</v>
      </c>
      <c r="O92">
        <f>VLOOKUP(A92,[14]HERO!$A$1:$M$330,5,FALSE)</f>
        <v>3619</v>
      </c>
      <c r="P92">
        <f>VLOOKUP(A92,[15]ASIAN!$A$1:$M$330,5,FALSE)</f>
        <v>1143.75</v>
      </c>
      <c r="Q92">
        <f>VLOOKUP(A92,[16]NEROLAC!$A$1:$M$330,5,FALSE)</f>
        <v>426.15</v>
      </c>
      <c r="R92">
        <f>VLOOKUP(A92,[17]AKZO!$A$1:$M$330,5,FALSE)</f>
        <v>1953.95</v>
      </c>
      <c r="S92">
        <f>VLOOKUP(A92,[18]BERGER!$A$1:$M$330,5,FALSE)</f>
        <v>261.2</v>
      </c>
      <c r="T92">
        <f>VLOOKUP(A92,[19]MONSANTO!$A$1:$M$330,5,FALSE)</f>
        <v>2775.65</v>
      </c>
      <c r="U92">
        <f>VLOOKUP(A92,[20]BAYER!$A$1:$M$330,5,FALSE)</f>
        <v>4651.8500000000004</v>
      </c>
      <c r="V92">
        <f>VLOOKUP(A92,[21]EXCELCROP!$A$1:$M$326,5,FALSE)</f>
        <v>1757.75</v>
      </c>
      <c r="W92">
        <f>VLOOKUP(A92,[22]SIEMENS!$A$1:$M$330,5,FALSE)</f>
        <v>1414.5</v>
      </c>
      <c r="X92">
        <f>VLOOKUP(A92,[23]ABB!$A$1:$M$330,5,FALSE)</f>
        <v>1546</v>
      </c>
      <c r="Y92">
        <f>VLOOKUP(A92,[24]LNT!$A$1:$M$330,5,FALSE)</f>
        <v>1745.2</v>
      </c>
      <c r="Z92">
        <f>VLOOKUP(A92,[25]GLAXO!$A$1:$M$330,5,FALSE)</f>
        <v>2427.6999999999998</v>
      </c>
      <c r="AA92">
        <f>VLOOKUP(A92,[26]PFIZER!$A$1:$M$330,5,FALSE)</f>
        <v>1755.25</v>
      </c>
      <c r="AB92">
        <f>VLOOKUP(A92,[27]ABBOTT!$A$1:$M$330,5,FALSE)</f>
        <v>4218.1499999999996</v>
      </c>
      <c r="AC92">
        <f>VLOOKUP(A92,[28]SANOFI!$A$1:$M$330,5,FALSE)</f>
        <v>4223.45</v>
      </c>
    </row>
    <row r="93" spans="1:29" x14ac:dyDescent="0.25">
      <c r="A93" s="4">
        <v>42872</v>
      </c>
      <c r="B93">
        <f>VLOOKUP(A93,[1]ITC!$A$1:$M$330,5,FALSE)</f>
        <v>281.85000000000002</v>
      </c>
      <c r="C93">
        <f>VLOOKUP(A93,[2]HUL!$A$1:$M$330,5,FALSE)</f>
        <v>1006.35</v>
      </c>
      <c r="D93">
        <f>VLOOKUP(A93,[3]COLGATE!$A$1:$M$330,5,FALSE)</f>
        <v>977.3</v>
      </c>
      <c r="E93">
        <f>VLOOKUP(A93,[4]NESTLE!$A$1:$M$330,5,FALSE)</f>
        <v>6554.65</v>
      </c>
      <c r="F93">
        <f>VLOOKUP(A93,[5]BRITANNIA!$A$1:$M$330,5,FALSE)</f>
        <v>3666.6</v>
      </c>
      <c r="G93">
        <f>VLOOKUP(A93,[6]HDFC!$A$1:$M$330,5,FALSE)</f>
        <v>1558.6</v>
      </c>
      <c r="H93">
        <f>VLOOKUP(A93,[7]ICICI!$A$1:$M$330,5,FALSE)</f>
        <v>309.8</v>
      </c>
      <c r="I93">
        <f>VLOOKUP(A93,[8]AXIS!$A$1:$M$330,5,FALSE)</f>
        <v>502.65</v>
      </c>
      <c r="J93">
        <f>VLOOKUP(A93,[9]INFOSYS!$A$1:$M$330,5,FALSE)</f>
        <v>952.2</v>
      </c>
      <c r="K93">
        <f>VLOOKUP(A93,[10]TCS!$A$1:$M$330,5,FALSE)</f>
        <v>2451.35</v>
      </c>
      <c r="L93">
        <f>VLOOKUP(A93,[11]WIPRO!$A$1:$M$330,5,FALSE)</f>
        <v>506.05</v>
      </c>
      <c r="M93">
        <f>VLOOKUP(A93,[12]TVS!$A$1:$M$330,5,FALSE)</f>
        <v>195.3</v>
      </c>
      <c r="N93">
        <f>VLOOKUP(A93,[13]BAJAJ!$A$1:$M$330,5,FALSE)</f>
        <v>3032.6</v>
      </c>
      <c r="O93">
        <f>VLOOKUP(A93,[14]HERO!$A$1:$M$330,5,FALSE)</f>
        <v>3642.75</v>
      </c>
      <c r="P93">
        <f>VLOOKUP(A93,[15]ASIAN!$A$1:$M$330,5,FALSE)</f>
        <v>1153.8499999999999</v>
      </c>
      <c r="Q93">
        <f>VLOOKUP(A93,[16]NEROLAC!$A$1:$M$330,5,FALSE)</f>
        <v>425.85</v>
      </c>
      <c r="R93">
        <f>VLOOKUP(A93,[17]AKZO!$A$1:$M$330,5,FALSE)</f>
        <v>1953.55</v>
      </c>
      <c r="S93">
        <f>VLOOKUP(A93,[18]BERGER!$A$1:$M$330,5,FALSE)</f>
        <v>261.05</v>
      </c>
      <c r="T93">
        <f>VLOOKUP(A93,[19]MONSANTO!$A$1:$M$330,5,FALSE)</f>
        <v>2878.1</v>
      </c>
      <c r="U93">
        <f>VLOOKUP(A93,[20]BAYER!$A$1:$M$330,5,FALSE)</f>
        <v>4733.45</v>
      </c>
      <c r="V93">
        <f>VLOOKUP(A93,[21]EXCELCROP!$A$1:$M$326,5,FALSE)</f>
        <v>1749.7</v>
      </c>
      <c r="W93">
        <f>VLOOKUP(A93,[22]SIEMENS!$A$1:$M$330,5,FALSE)</f>
        <v>1402.95</v>
      </c>
      <c r="X93">
        <f>VLOOKUP(A93,[23]ABB!$A$1:$M$330,5,FALSE)</f>
        <v>1560.6</v>
      </c>
      <c r="Y93">
        <f>VLOOKUP(A93,[24]LNT!$A$1:$M$330,5,FALSE)</f>
        <v>1755.45</v>
      </c>
      <c r="Z93">
        <f>VLOOKUP(A93,[25]GLAXO!$A$1:$M$330,5,FALSE)</f>
        <v>2424.1999999999998</v>
      </c>
      <c r="AA93">
        <f>VLOOKUP(A93,[26]PFIZER!$A$1:$M$330,5,FALSE)</f>
        <v>1752.5</v>
      </c>
      <c r="AB93">
        <f>VLOOKUP(A93,[27]ABBOTT!$A$1:$M$330,5,FALSE)</f>
        <v>4220.55</v>
      </c>
      <c r="AC93">
        <f>VLOOKUP(A93,[28]SANOFI!$A$1:$M$330,5,FALSE)</f>
        <v>4170.5</v>
      </c>
    </row>
    <row r="94" spans="1:29" x14ac:dyDescent="0.25">
      <c r="A94" s="4">
        <v>42873</v>
      </c>
      <c r="B94">
        <f>VLOOKUP(A94,[1]ITC!$A$1:$M$330,5,FALSE)</f>
        <v>278.05</v>
      </c>
      <c r="C94">
        <f>VLOOKUP(A94,[2]HUL!$A$1:$M$330,5,FALSE)</f>
        <v>987.4</v>
      </c>
      <c r="D94">
        <f>VLOOKUP(A94,[3]COLGATE!$A$1:$M$330,5,FALSE)</f>
        <v>979.4</v>
      </c>
      <c r="E94">
        <f>VLOOKUP(A94,[4]NESTLE!$A$1:$M$330,5,FALSE)</f>
        <v>6527.65</v>
      </c>
      <c r="F94">
        <f>VLOOKUP(A94,[5]BRITANNIA!$A$1:$M$330,5,FALSE)</f>
        <v>3554.4</v>
      </c>
      <c r="G94">
        <f>VLOOKUP(A94,[6]HDFC!$A$1:$M$330,5,FALSE)</f>
        <v>1558.45</v>
      </c>
      <c r="H94">
        <f>VLOOKUP(A94,[7]ICICI!$A$1:$M$330,5,FALSE)</f>
        <v>307</v>
      </c>
      <c r="I94">
        <f>VLOOKUP(A94,[8]AXIS!$A$1:$M$330,5,FALSE)</f>
        <v>491.85</v>
      </c>
      <c r="J94">
        <f>VLOOKUP(A94,[9]INFOSYS!$A$1:$M$330,5,FALSE)</f>
        <v>961.7</v>
      </c>
      <c r="K94">
        <f>VLOOKUP(A94,[10]TCS!$A$1:$M$330,5,FALSE)</f>
        <v>2534.1</v>
      </c>
      <c r="L94">
        <f>VLOOKUP(A94,[11]WIPRO!$A$1:$M$330,5,FALSE)</f>
        <v>523.6</v>
      </c>
      <c r="M94">
        <f>VLOOKUP(A94,[12]TVS!$A$1:$M$330,5,FALSE)</f>
        <v>188.25</v>
      </c>
      <c r="N94">
        <f>VLOOKUP(A94,[13]BAJAJ!$A$1:$M$330,5,FALSE)</f>
        <v>2973.85</v>
      </c>
      <c r="O94">
        <f>VLOOKUP(A94,[14]HERO!$A$1:$M$330,5,FALSE)</f>
        <v>3596.1</v>
      </c>
      <c r="P94">
        <f>VLOOKUP(A94,[15]ASIAN!$A$1:$M$330,5,FALSE)</f>
        <v>1150.1500000000001</v>
      </c>
      <c r="Q94">
        <f>VLOOKUP(A94,[16]NEROLAC!$A$1:$M$330,5,FALSE)</f>
        <v>419.9</v>
      </c>
      <c r="R94">
        <f>VLOOKUP(A94,[17]AKZO!$A$1:$M$330,5,FALSE)</f>
        <v>1922.1</v>
      </c>
      <c r="S94">
        <f>VLOOKUP(A94,[18]BERGER!$A$1:$M$330,5,FALSE)</f>
        <v>254.45</v>
      </c>
      <c r="T94">
        <f>VLOOKUP(A94,[19]MONSANTO!$A$1:$M$330,5,FALSE)</f>
        <v>2798.1</v>
      </c>
      <c r="U94">
        <f>VLOOKUP(A94,[20]BAYER!$A$1:$M$330,5,FALSE)</f>
        <v>4668.5</v>
      </c>
      <c r="V94">
        <f>VLOOKUP(A94,[21]EXCELCROP!$A$1:$M$326,5,FALSE)</f>
        <v>1772.5</v>
      </c>
      <c r="W94">
        <f>VLOOKUP(A94,[22]SIEMENS!$A$1:$M$330,5,FALSE)</f>
        <v>1379.05</v>
      </c>
      <c r="X94">
        <f>VLOOKUP(A94,[23]ABB!$A$1:$M$330,5,FALSE)</f>
        <v>1504.7</v>
      </c>
      <c r="Y94">
        <f>VLOOKUP(A94,[24]LNT!$A$1:$M$330,5,FALSE)</f>
        <v>1721.9</v>
      </c>
      <c r="Z94">
        <f>VLOOKUP(A94,[25]GLAXO!$A$1:$M$330,5,FALSE)</f>
        <v>2404.3000000000002</v>
      </c>
      <c r="AA94">
        <f>VLOOKUP(A94,[26]PFIZER!$A$1:$M$330,5,FALSE)</f>
        <v>1750.35</v>
      </c>
      <c r="AB94">
        <f>VLOOKUP(A94,[27]ABBOTT!$A$1:$M$330,5,FALSE)</f>
        <v>4205</v>
      </c>
      <c r="AC94">
        <f>VLOOKUP(A94,[28]SANOFI!$A$1:$M$330,5,FALSE)</f>
        <v>4137.3999999999996</v>
      </c>
    </row>
    <row r="95" spans="1:29" x14ac:dyDescent="0.25">
      <c r="A95" s="4">
        <v>42874</v>
      </c>
      <c r="B95">
        <f>VLOOKUP(A95,[1]ITC!$A$1:$M$330,5,FALSE)</f>
        <v>285.89999999999998</v>
      </c>
      <c r="C95">
        <f>VLOOKUP(A95,[2]HUL!$A$1:$M$330,5,FALSE)</f>
        <v>1007.55</v>
      </c>
      <c r="D95">
        <f>VLOOKUP(A95,[3]COLGATE!$A$1:$M$330,5,FALSE)</f>
        <v>1014.55</v>
      </c>
      <c r="E95">
        <f>VLOOKUP(A95,[4]NESTLE!$A$1:$M$330,5,FALSE)</f>
        <v>6530.4</v>
      </c>
      <c r="F95">
        <f>VLOOKUP(A95,[5]BRITANNIA!$A$1:$M$330,5,FALSE)</f>
        <v>3588.1</v>
      </c>
      <c r="G95">
        <f>VLOOKUP(A95,[6]HDFC!$A$1:$M$330,5,FALSE)</f>
        <v>1559.95</v>
      </c>
      <c r="H95">
        <f>VLOOKUP(A95,[7]ICICI!$A$1:$M$330,5,FALSE)</f>
        <v>307.10000000000002</v>
      </c>
      <c r="I95">
        <f>VLOOKUP(A95,[8]AXIS!$A$1:$M$330,5,FALSE)</f>
        <v>500.85</v>
      </c>
      <c r="J95">
        <f>VLOOKUP(A95,[9]INFOSYS!$A$1:$M$330,5,FALSE)</f>
        <v>957.9</v>
      </c>
      <c r="K95">
        <f>VLOOKUP(A95,[10]TCS!$A$1:$M$330,5,FALSE)</f>
        <v>2506.8000000000002</v>
      </c>
      <c r="L95">
        <f>VLOOKUP(A95,[11]WIPRO!$A$1:$M$330,5,FALSE)</f>
        <v>519.29999999999995</v>
      </c>
      <c r="M95">
        <f>VLOOKUP(A95,[12]TVS!$A$1:$M$330,5,FALSE)</f>
        <v>185.7</v>
      </c>
      <c r="N95">
        <f>VLOOKUP(A95,[13]BAJAJ!$A$1:$M$330,5,FALSE)</f>
        <v>2971.45</v>
      </c>
      <c r="O95">
        <f>VLOOKUP(A95,[14]HERO!$A$1:$M$330,5,FALSE)</f>
        <v>3572.95</v>
      </c>
      <c r="P95">
        <f>VLOOKUP(A95,[15]ASIAN!$A$1:$M$330,5,FALSE)</f>
        <v>1122.2</v>
      </c>
      <c r="Q95">
        <f>VLOOKUP(A95,[16]NEROLAC!$A$1:$M$330,5,FALSE)</f>
        <v>412.3</v>
      </c>
      <c r="R95">
        <f>VLOOKUP(A95,[17]AKZO!$A$1:$M$330,5,FALSE)</f>
        <v>1877.75</v>
      </c>
      <c r="S95">
        <f>VLOOKUP(A95,[18]BERGER!$A$1:$M$330,5,FALSE)</f>
        <v>248.2</v>
      </c>
      <c r="T95">
        <f>VLOOKUP(A95,[19]MONSANTO!$A$1:$M$330,5,FALSE)</f>
        <v>2782.3</v>
      </c>
      <c r="U95">
        <f>VLOOKUP(A95,[20]BAYER!$A$1:$M$330,5,FALSE)</f>
        <v>4633.95</v>
      </c>
      <c r="V95">
        <f>VLOOKUP(A95,[21]EXCELCROP!$A$1:$M$326,5,FALSE)</f>
        <v>1765</v>
      </c>
      <c r="W95">
        <f>VLOOKUP(A95,[22]SIEMENS!$A$1:$M$330,5,FALSE)</f>
        <v>1375.85</v>
      </c>
      <c r="X95">
        <f>VLOOKUP(A95,[23]ABB!$A$1:$M$330,5,FALSE)</f>
        <v>1527.65</v>
      </c>
      <c r="Y95">
        <f>VLOOKUP(A95,[24]LNT!$A$1:$M$330,5,FALSE)</f>
        <v>1724.1</v>
      </c>
      <c r="Z95">
        <f>VLOOKUP(A95,[25]GLAXO!$A$1:$M$330,5,FALSE)</f>
        <v>2442.25</v>
      </c>
      <c r="AA95">
        <f>VLOOKUP(A95,[26]PFIZER!$A$1:$M$330,5,FALSE)</f>
        <v>1721.4</v>
      </c>
      <c r="AB95">
        <f>VLOOKUP(A95,[27]ABBOTT!$A$1:$M$330,5,FALSE)</f>
        <v>4206.75</v>
      </c>
      <c r="AC95">
        <f>VLOOKUP(A95,[28]SANOFI!$A$1:$M$330,5,FALSE)</f>
        <v>4070.55</v>
      </c>
    </row>
    <row r="96" spans="1:29" x14ac:dyDescent="0.25">
      <c r="A96" s="4">
        <v>42877</v>
      </c>
      <c r="B96">
        <f>VLOOKUP(A96,[1]ITC!$A$1:$M$330,5,FALSE)</f>
        <v>303.64999999999998</v>
      </c>
      <c r="C96">
        <f>VLOOKUP(A96,[2]HUL!$A$1:$M$330,5,FALSE)</f>
        <v>1018.35</v>
      </c>
      <c r="D96">
        <f>VLOOKUP(A96,[3]COLGATE!$A$1:$M$330,5,FALSE)</f>
        <v>1005.25</v>
      </c>
      <c r="E96">
        <f>VLOOKUP(A96,[4]NESTLE!$A$1:$M$330,5,FALSE)</f>
        <v>6574.9</v>
      </c>
      <c r="F96">
        <f>VLOOKUP(A96,[5]BRITANNIA!$A$1:$M$330,5,FALSE)</f>
        <v>3638.95</v>
      </c>
      <c r="G96">
        <f>VLOOKUP(A96,[6]HDFC!$A$1:$M$330,5,FALSE)</f>
        <v>1575.8</v>
      </c>
      <c r="H96">
        <f>VLOOKUP(A96,[7]ICICI!$A$1:$M$330,5,FALSE)</f>
        <v>304.89999999999998</v>
      </c>
      <c r="I96">
        <f>VLOOKUP(A96,[8]AXIS!$A$1:$M$330,5,FALSE)</f>
        <v>502.05</v>
      </c>
      <c r="J96">
        <f>VLOOKUP(A96,[9]INFOSYS!$A$1:$M$330,5,FALSE)</f>
        <v>959.75</v>
      </c>
      <c r="K96">
        <f>VLOOKUP(A96,[10]TCS!$A$1:$M$330,5,FALSE)</f>
        <v>2529.3000000000002</v>
      </c>
      <c r="L96">
        <f>VLOOKUP(A96,[11]WIPRO!$A$1:$M$330,5,FALSE)</f>
        <v>520.70000000000005</v>
      </c>
      <c r="M96">
        <f>VLOOKUP(A96,[12]TVS!$A$1:$M$330,5,FALSE)</f>
        <v>185.3</v>
      </c>
      <c r="N96">
        <f>VLOOKUP(A96,[13]BAJAJ!$A$1:$M$330,5,FALSE)</f>
        <v>2912.5</v>
      </c>
      <c r="O96">
        <f>VLOOKUP(A96,[14]HERO!$A$1:$M$330,5,FALSE)</f>
        <v>3564.5</v>
      </c>
      <c r="P96">
        <f>VLOOKUP(A96,[15]ASIAN!$A$1:$M$330,5,FALSE)</f>
        <v>1115.1500000000001</v>
      </c>
      <c r="Q96">
        <f>VLOOKUP(A96,[16]NEROLAC!$A$1:$M$330,5,FALSE)</f>
        <v>400.45</v>
      </c>
      <c r="R96">
        <f>VLOOKUP(A96,[17]AKZO!$A$1:$M$330,5,FALSE)</f>
        <v>1852.3</v>
      </c>
      <c r="S96">
        <f>VLOOKUP(A96,[18]BERGER!$A$1:$M$330,5,FALSE)</f>
        <v>248.4</v>
      </c>
      <c r="T96">
        <f>VLOOKUP(A96,[19]MONSANTO!$A$1:$M$330,5,FALSE)</f>
        <v>2791.2</v>
      </c>
      <c r="U96">
        <f>VLOOKUP(A96,[20]BAYER!$A$1:$M$330,5,FALSE)</f>
        <v>4528.8</v>
      </c>
      <c r="V96">
        <f>VLOOKUP(A96,[21]EXCELCROP!$A$1:$M$326,5,FALSE)</f>
        <v>1750.35</v>
      </c>
      <c r="W96">
        <f>VLOOKUP(A96,[22]SIEMENS!$A$1:$M$330,5,FALSE)</f>
        <v>1361.3</v>
      </c>
      <c r="X96">
        <f>VLOOKUP(A96,[23]ABB!$A$1:$M$330,5,FALSE)</f>
        <v>1499.4</v>
      </c>
      <c r="Y96">
        <f>VLOOKUP(A96,[24]LNT!$A$1:$M$330,5,FALSE)</f>
        <v>1751.8</v>
      </c>
      <c r="Z96">
        <f>VLOOKUP(A96,[25]GLAXO!$A$1:$M$330,5,FALSE)</f>
        <v>2428.0500000000002</v>
      </c>
      <c r="AA96">
        <f>VLOOKUP(A96,[26]PFIZER!$A$1:$M$330,5,FALSE)</f>
        <v>1726</v>
      </c>
      <c r="AB96">
        <f>VLOOKUP(A96,[27]ABBOTT!$A$1:$M$330,5,FALSE)</f>
        <v>4180</v>
      </c>
      <c r="AC96">
        <f>VLOOKUP(A96,[28]SANOFI!$A$1:$M$330,5,FALSE)</f>
        <v>4101.95</v>
      </c>
    </row>
    <row r="97" spans="1:29" x14ac:dyDescent="0.25">
      <c r="A97" s="4">
        <v>42878</v>
      </c>
      <c r="B97">
        <f>VLOOKUP(A97,[1]ITC!$A$1:$M$330,5,FALSE)</f>
        <v>300.25</v>
      </c>
      <c r="C97">
        <f>VLOOKUP(A97,[2]HUL!$A$1:$M$330,5,FALSE)</f>
        <v>1020.1</v>
      </c>
      <c r="D97">
        <f>VLOOKUP(A97,[3]COLGATE!$A$1:$M$330,5,FALSE)</f>
        <v>985.95</v>
      </c>
      <c r="E97">
        <f>VLOOKUP(A97,[4]NESTLE!$A$1:$M$330,5,FALSE)</f>
        <v>6568.95</v>
      </c>
      <c r="F97">
        <f>VLOOKUP(A97,[5]BRITANNIA!$A$1:$M$330,5,FALSE)</f>
        <v>3594.8</v>
      </c>
      <c r="G97">
        <f>VLOOKUP(A97,[6]HDFC!$A$1:$M$330,5,FALSE)</f>
        <v>1568.65</v>
      </c>
      <c r="H97">
        <f>VLOOKUP(A97,[7]ICICI!$A$1:$M$330,5,FALSE)</f>
        <v>306.25</v>
      </c>
      <c r="I97">
        <f>VLOOKUP(A97,[8]AXIS!$A$1:$M$330,5,FALSE)</f>
        <v>500.7</v>
      </c>
      <c r="J97">
        <f>VLOOKUP(A97,[9]INFOSYS!$A$1:$M$330,5,FALSE)</f>
        <v>957.4</v>
      </c>
      <c r="K97">
        <f>VLOOKUP(A97,[10]TCS!$A$1:$M$330,5,FALSE)</f>
        <v>2520.4499999999998</v>
      </c>
      <c r="L97">
        <f>VLOOKUP(A97,[11]WIPRO!$A$1:$M$330,5,FALSE)</f>
        <v>525.4</v>
      </c>
      <c r="M97">
        <f>VLOOKUP(A97,[12]TVS!$A$1:$M$330,5,FALSE)</f>
        <v>176.8</v>
      </c>
      <c r="N97">
        <f>VLOOKUP(A97,[13]BAJAJ!$A$1:$M$330,5,FALSE)</f>
        <v>2824.4</v>
      </c>
      <c r="O97">
        <f>VLOOKUP(A97,[14]HERO!$A$1:$M$330,5,FALSE)</f>
        <v>3585.45</v>
      </c>
      <c r="P97">
        <f>VLOOKUP(A97,[15]ASIAN!$A$1:$M$330,5,FALSE)</f>
        <v>1099.45</v>
      </c>
      <c r="Q97">
        <f>VLOOKUP(A97,[16]NEROLAC!$A$1:$M$330,5,FALSE)</f>
        <v>399.95</v>
      </c>
      <c r="R97">
        <f>VLOOKUP(A97,[17]AKZO!$A$1:$M$330,5,FALSE)</f>
        <v>1783.8</v>
      </c>
      <c r="S97">
        <f>VLOOKUP(A97,[18]BERGER!$A$1:$M$330,5,FALSE)</f>
        <v>243.85</v>
      </c>
      <c r="T97">
        <f>VLOOKUP(A97,[19]MONSANTO!$A$1:$M$330,5,FALSE)</f>
        <v>2761.2</v>
      </c>
      <c r="U97">
        <f>VLOOKUP(A97,[20]BAYER!$A$1:$M$330,5,FALSE)</f>
        <v>4455.25</v>
      </c>
      <c r="V97">
        <f>VLOOKUP(A97,[21]EXCELCROP!$A$1:$M$326,5,FALSE)</f>
        <v>1713</v>
      </c>
      <c r="W97">
        <f>VLOOKUP(A97,[22]SIEMENS!$A$1:$M$330,5,FALSE)</f>
        <v>1360.55</v>
      </c>
      <c r="X97">
        <f>VLOOKUP(A97,[23]ABB!$A$1:$M$330,5,FALSE)</f>
        <v>1454.65</v>
      </c>
      <c r="Y97">
        <f>VLOOKUP(A97,[24]LNT!$A$1:$M$330,5,FALSE)</f>
        <v>1741</v>
      </c>
      <c r="Z97">
        <f>VLOOKUP(A97,[25]GLAXO!$A$1:$M$330,5,FALSE)</f>
        <v>2418.75</v>
      </c>
      <c r="AA97">
        <f>VLOOKUP(A97,[26]PFIZER!$A$1:$M$330,5,FALSE)</f>
        <v>1708.4</v>
      </c>
      <c r="AB97">
        <f>VLOOKUP(A97,[27]ABBOTT!$A$1:$M$330,5,FALSE)</f>
        <v>4122</v>
      </c>
      <c r="AC97">
        <f>VLOOKUP(A97,[28]SANOFI!$A$1:$M$330,5,FALSE)</f>
        <v>4100.1000000000004</v>
      </c>
    </row>
    <row r="98" spans="1:29" x14ac:dyDescent="0.25">
      <c r="A98" s="4">
        <v>42879</v>
      </c>
      <c r="B98">
        <f>VLOOKUP(A98,[1]ITC!$A$1:$M$330,5,FALSE)</f>
        <v>299.95</v>
      </c>
      <c r="C98">
        <f>VLOOKUP(A98,[2]HUL!$A$1:$M$330,5,FALSE)</f>
        <v>1038.05</v>
      </c>
      <c r="D98">
        <f>VLOOKUP(A98,[3]COLGATE!$A$1:$M$330,5,FALSE)</f>
        <v>989.55</v>
      </c>
      <c r="E98">
        <f>VLOOKUP(A98,[4]NESTLE!$A$1:$M$330,5,FALSE)</f>
        <v>6526.45</v>
      </c>
      <c r="F98">
        <f>VLOOKUP(A98,[5]BRITANNIA!$A$1:$M$330,5,FALSE)</f>
        <v>3533.2</v>
      </c>
      <c r="G98">
        <f>VLOOKUP(A98,[6]HDFC!$A$1:$M$330,5,FALSE)</f>
        <v>1569.4</v>
      </c>
      <c r="H98">
        <f>VLOOKUP(A98,[7]ICICI!$A$1:$M$330,5,FALSE)</f>
        <v>306.8</v>
      </c>
      <c r="I98">
        <f>VLOOKUP(A98,[8]AXIS!$A$1:$M$330,5,FALSE)</f>
        <v>499.2</v>
      </c>
      <c r="J98">
        <f>VLOOKUP(A98,[9]INFOSYS!$A$1:$M$330,5,FALSE)</f>
        <v>953.55</v>
      </c>
      <c r="K98">
        <f>VLOOKUP(A98,[10]TCS!$A$1:$M$330,5,FALSE)</f>
        <v>2557.8000000000002</v>
      </c>
      <c r="L98">
        <f>VLOOKUP(A98,[11]WIPRO!$A$1:$M$330,5,FALSE)</f>
        <v>524.95000000000005</v>
      </c>
      <c r="M98">
        <f>VLOOKUP(A98,[12]TVS!$A$1:$M$330,5,FALSE)</f>
        <v>170.9</v>
      </c>
      <c r="N98">
        <f>VLOOKUP(A98,[13]BAJAJ!$A$1:$M$330,5,FALSE)</f>
        <v>2771.55</v>
      </c>
      <c r="O98">
        <f>VLOOKUP(A98,[14]HERO!$A$1:$M$330,5,FALSE)</f>
        <v>3562.8</v>
      </c>
      <c r="P98">
        <f>VLOOKUP(A98,[15]ASIAN!$A$1:$M$330,5,FALSE)</f>
        <v>1093</v>
      </c>
      <c r="Q98">
        <f>VLOOKUP(A98,[16]NEROLAC!$A$1:$M$330,5,FALSE)</f>
        <v>393</v>
      </c>
      <c r="R98">
        <f>VLOOKUP(A98,[17]AKZO!$A$1:$M$330,5,FALSE)</f>
        <v>1774.55</v>
      </c>
      <c r="S98">
        <f>VLOOKUP(A98,[18]BERGER!$A$1:$M$330,5,FALSE)</f>
        <v>242.45</v>
      </c>
      <c r="T98">
        <f>VLOOKUP(A98,[19]MONSANTO!$A$1:$M$330,5,FALSE)</f>
        <v>2688.5</v>
      </c>
      <c r="U98">
        <f>VLOOKUP(A98,[20]BAYER!$A$1:$M$330,5,FALSE)</f>
        <v>4445.2</v>
      </c>
      <c r="V98">
        <f>VLOOKUP(A98,[21]EXCELCROP!$A$1:$M$326,5,FALSE)</f>
        <v>1704.95</v>
      </c>
      <c r="W98">
        <f>VLOOKUP(A98,[22]SIEMENS!$A$1:$M$330,5,FALSE)</f>
        <v>1332.6</v>
      </c>
      <c r="X98">
        <f>VLOOKUP(A98,[23]ABB!$A$1:$M$330,5,FALSE)</f>
        <v>1470.4</v>
      </c>
      <c r="Y98">
        <f>VLOOKUP(A98,[24]LNT!$A$1:$M$330,5,FALSE)</f>
        <v>1684.95</v>
      </c>
      <c r="Z98">
        <f>VLOOKUP(A98,[25]GLAXO!$A$1:$M$330,5,FALSE)</f>
        <v>2399.6</v>
      </c>
      <c r="AA98">
        <f>VLOOKUP(A98,[26]PFIZER!$A$1:$M$330,5,FALSE)</f>
        <v>1685.8</v>
      </c>
      <c r="AB98">
        <f>VLOOKUP(A98,[27]ABBOTT!$A$1:$M$330,5,FALSE)</f>
        <v>4098.05</v>
      </c>
      <c r="AC98">
        <f>VLOOKUP(A98,[28]SANOFI!$A$1:$M$330,5,FALSE)</f>
        <v>4030.05</v>
      </c>
    </row>
    <row r="99" spans="1:29" x14ac:dyDescent="0.25">
      <c r="A99" s="4">
        <v>42880</v>
      </c>
      <c r="B99">
        <f>VLOOKUP(A99,[1]ITC!$A$1:$M$330,5,FALSE)</f>
        <v>299.7</v>
      </c>
      <c r="C99">
        <f>VLOOKUP(A99,[2]HUL!$A$1:$M$330,5,FALSE)</f>
        <v>1043.2</v>
      </c>
      <c r="D99">
        <f>VLOOKUP(A99,[3]COLGATE!$A$1:$M$330,5,FALSE)</f>
        <v>982.65</v>
      </c>
      <c r="E99">
        <f>VLOOKUP(A99,[4]NESTLE!$A$1:$M$330,5,FALSE)</f>
        <v>6505.9</v>
      </c>
      <c r="F99">
        <f>VLOOKUP(A99,[5]BRITANNIA!$A$1:$M$330,5,FALSE)</f>
        <v>3514.6</v>
      </c>
      <c r="G99">
        <f>VLOOKUP(A99,[6]HDFC!$A$1:$M$330,5,FALSE)</f>
        <v>1617.15</v>
      </c>
      <c r="H99">
        <f>VLOOKUP(A99,[7]ICICI!$A$1:$M$330,5,FALSE)</f>
        <v>317.60000000000002</v>
      </c>
      <c r="I99">
        <f>VLOOKUP(A99,[8]AXIS!$A$1:$M$330,5,FALSE)</f>
        <v>506.35</v>
      </c>
      <c r="J99">
        <f>VLOOKUP(A99,[9]INFOSYS!$A$1:$M$330,5,FALSE)</f>
        <v>981.9</v>
      </c>
      <c r="K99">
        <f>VLOOKUP(A99,[10]TCS!$A$1:$M$330,5,FALSE)</f>
        <v>2619.9499999999998</v>
      </c>
      <c r="L99">
        <f>VLOOKUP(A99,[11]WIPRO!$A$1:$M$330,5,FALSE)</f>
        <v>534.95000000000005</v>
      </c>
      <c r="M99">
        <f>VLOOKUP(A99,[12]TVS!$A$1:$M$330,5,FALSE)</f>
        <v>173.05</v>
      </c>
      <c r="N99">
        <f>VLOOKUP(A99,[13]BAJAJ!$A$1:$M$330,5,FALSE)</f>
        <v>2821.6</v>
      </c>
      <c r="O99">
        <f>VLOOKUP(A99,[14]HERO!$A$1:$M$330,5,FALSE)</f>
        <v>3615.75</v>
      </c>
      <c r="P99">
        <f>VLOOKUP(A99,[15]ASIAN!$A$1:$M$330,5,FALSE)</f>
        <v>1112.3499999999999</v>
      </c>
      <c r="Q99">
        <f>VLOOKUP(A99,[16]NEROLAC!$A$1:$M$330,5,FALSE)</f>
        <v>398.25</v>
      </c>
      <c r="R99">
        <f>VLOOKUP(A99,[17]AKZO!$A$1:$M$330,5,FALSE)</f>
        <v>1806.65</v>
      </c>
      <c r="S99">
        <f>VLOOKUP(A99,[18]BERGER!$A$1:$M$330,5,FALSE)</f>
        <v>242.9</v>
      </c>
      <c r="T99">
        <f>VLOOKUP(A99,[19]MONSANTO!$A$1:$M$330,5,FALSE)</f>
        <v>2750.2</v>
      </c>
      <c r="U99">
        <f>VLOOKUP(A99,[20]BAYER!$A$1:$M$330,5,FALSE)</f>
        <v>4290.8999999999996</v>
      </c>
      <c r="V99">
        <f>VLOOKUP(A99,[21]EXCELCROP!$A$1:$M$326,5,FALSE)</f>
        <v>1715</v>
      </c>
      <c r="W99">
        <f>VLOOKUP(A99,[22]SIEMENS!$A$1:$M$330,5,FALSE)</f>
        <v>1348.05</v>
      </c>
      <c r="X99">
        <f>VLOOKUP(A99,[23]ABB!$A$1:$M$330,5,FALSE)</f>
        <v>1478.4</v>
      </c>
      <c r="Y99">
        <f>VLOOKUP(A99,[24]LNT!$A$1:$M$330,5,FALSE)</f>
        <v>1768.7</v>
      </c>
      <c r="Z99">
        <f>VLOOKUP(A99,[25]GLAXO!$A$1:$M$330,5,FALSE)</f>
        <v>2368.8000000000002</v>
      </c>
      <c r="AA99">
        <f>VLOOKUP(A99,[26]PFIZER!$A$1:$M$330,5,FALSE)</f>
        <v>1679.35</v>
      </c>
      <c r="AB99">
        <f>VLOOKUP(A99,[27]ABBOTT!$A$1:$M$330,5,FALSE)</f>
        <v>4101.3500000000004</v>
      </c>
      <c r="AC99">
        <f>VLOOKUP(A99,[28]SANOFI!$A$1:$M$330,5,FALSE)</f>
        <v>4057.3</v>
      </c>
    </row>
    <row r="100" spans="1:29" x14ac:dyDescent="0.25">
      <c r="A100" s="4">
        <v>42881</v>
      </c>
      <c r="B100">
        <f>VLOOKUP(A100,[1]ITC!$A$1:$M$330,5,FALSE)</f>
        <v>308.64999999999998</v>
      </c>
      <c r="C100">
        <f>VLOOKUP(A100,[2]HUL!$A$1:$M$330,5,FALSE)</f>
        <v>1040.7</v>
      </c>
      <c r="D100">
        <f>VLOOKUP(A100,[3]COLGATE!$A$1:$M$330,5,FALSE)</f>
        <v>998.85</v>
      </c>
      <c r="E100">
        <f>VLOOKUP(A100,[4]NESTLE!$A$1:$M$330,5,FALSE)</f>
        <v>6638.85</v>
      </c>
      <c r="F100">
        <f>VLOOKUP(A100,[5]BRITANNIA!$A$1:$M$330,5,FALSE)</f>
        <v>3412.6</v>
      </c>
      <c r="G100">
        <f>VLOOKUP(A100,[6]HDFC!$A$1:$M$330,5,FALSE)</f>
        <v>1625.7</v>
      </c>
      <c r="H100">
        <f>VLOOKUP(A100,[7]ICICI!$A$1:$M$330,5,FALSE)</f>
        <v>321.64999999999998</v>
      </c>
      <c r="I100">
        <f>VLOOKUP(A100,[8]AXIS!$A$1:$M$330,5,FALSE)</f>
        <v>511.4</v>
      </c>
      <c r="J100">
        <f>VLOOKUP(A100,[9]INFOSYS!$A$1:$M$330,5,FALSE)</f>
        <v>996.2</v>
      </c>
      <c r="K100">
        <f>VLOOKUP(A100,[10]TCS!$A$1:$M$330,5,FALSE)</f>
        <v>2579.3000000000002</v>
      </c>
      <c r="L100">
        <f>VLOOKUP(A100,[11]WIPRO!$A$1:$M$330,5,FALSE)</f>
        <v>538.9</v>
      </c>
      <c r="M100">
        <f>VLOOKUP(A100,[12]TVS!$A$1:$M$330,5,FALSE)</f>
        <v>178.75</v>
      </c>
      <c r="N100">
        <f>VLOOKUP(A100,[13]BAJAJ!$A$1:$M$330,5,FALSE)</f>
        <v>2816.3</v>
      </c>
      <c r="O100">
        <f>VLOOKUP(A100,[14]HERO!$A$1:$M$330,5,FALSE)</f>
        <v>3616.1</v>
      </c>
      <c r="P100">
        <f>VLOOKUP(A100,[15]ASIAN!$A$1:$M$330,5,FALSE)</f>
        <v>1131.9000000000001</v>
      </c>
      <c r="Q100">
        <f>VLOOKUP(A100,[16]NEROLAC!$A$1:$M$330,5,FALSE)</f>
        <v>408.4</v>
      </c>
      <c r="R100">
        <f>VLOOKUP(A100,[17]AKZO!$A$1:$M$330,5,FALSE)</f>
        <v>1807.3</v>
      </c>
      <c r="S100">
        <f>VLOOKUP(A100,[18]BERGER!$A$1:$M$330,5,FALSE)</f>
        <v>258.45</v>
      </c>
      <c r="T100">
        <f>VLOOKUP(A100,[19]MONSANTO!$A$1:$M$330,5,FALSE)</f>
        <v>2759.15</v>
      </c>
      <c r="U100">
        <f>VLOOKUP(A100,[20]BAYER!$A$1:$M$330,5,FALSE)</f>
        <v>4295.6000000000004</v>
      </c>
      <c r="V100">
        <f>VLOOKUP(A100,[21]EXCELCROP!$A$1:$M$326,5,FALSE)</f>
        <v>1711</v>
      </c>
      <c r="W100">
        <f>VLOOKUP(A100,[22]SIEMENS!$A$1:$M$330,5,FALSE)</f>
        <v>1387.9</v>
      </c>
      <c r="X100">
        <f>VLOOKUP(A100,[23]ABB!$A$1:$M$330,5,FALSE)</f>
        <v>1478.4</v>
      </c>
      <c r="Y100">
        <f>VLOOKUP(A100,[24]LNT!$A$1:$M$330,5,FALSE)</f>
        <v>1787.25</v>
      </c>
      <c r="Z100">
        <f>VLOOKUP(A100,[25]GLAXO!$A$1:$M$330,5,FALSE)</f>
        <v>2366.9</v>
      </c>
      <c r="AA100">
        <f>VLOOKUP(A100,[26]PFIZER!$A$1:$M$330,5,FALSE)</f>
        <v>1661.4</v>
      </c>
      <c r="AB100">
        <f>VLOOKUP(A100,[27]ABBOTT!$A$1:$M$330,5,FALSE)</f>
        <v>4103.5</v>
      </c>
      <c r="AC100">
        <f>VLOOKUP(A100,[28]SANOFI!$A$1:$M$330,5,FALSE)</f>
        <v>4011.35</v>
      </c>
    </row>
    <row r="101" spans="1:29" x14ac:dyDescent="0.25">
      <c r="A101" s="4">
        <v>42884</v>
      </c>
      <c r="B101">
        <f>VLOOKUP(A101,[1]ITC!$A$1:$M$330,5,FALSE)</f>
        <v>316</v>
      </c>
      <c r="C101">
        <f>VLOOKUP(A101,[2]HUL!$A$1:$M$330,5,FALSE)</f>
        <v>1072.7</v>
      </c>
      <c r="D101">
        <f>VLOOKUP(A101,[3]COLGATE!$A$1:$M$330,5,FALSE)</f>
        <v>1017.95</v>
      </c>
      <c r="E101">
        <f>VLOOKUP(A101,[4]NESTLE!$A$1:$M$330,5,FALSE)</f>
        <v>6614.35</v>
      </c>
      <c r="F101">
        <f>VLOOKUP(A101,[5]BRITANNIA!$A$1:$M$330,5,FALSE)</f>
        <v>3424.45</v>
      </c>
      <c r="G101">
        <f>VLOOKUP(A101,[6]HDFC!$A$1:$M$330,5,FALSE)</f>
        <v>1632.05</v>
      </c>
      <c r="H101">
        <f>VLOOKUP(A101,[7]ICICI!$A$1:$M$330,5,FALSE)</f>
        <v>314.7</v>
      </c>
      <c r="I101">
        <f>VLOOKUP(A101,[8]AXIS!$A$1:$M$330,5,FALSE)</f>
        <v>505.95</v>
      </c>
      <c r="J101">
        <f>VLOOKUP(A101,[9]INFOSYS!$A$1:$M$330,5,FALSE)</f>
        <v>985.3</v>
      </c>
      <c r="K101">
        <f>VLOOKUP(A101,[10]TCS!$A$1:$M$330,5,FALSE)</f>
        <v>2571.5</v>
      </c>
      <c r="L101">
        <f>VLOOKUP(A101,[11]WIPRO!$A$1:$M$330,5,FALSE)</f>
        <v>534.4</v>
      </c>
      <c r="M101">
        <f>VLOOKUP(A101,[12]TVS!$A$1:$M$330,5,FALSE)</f>
        <v>175.7</v>
      </c>
      <c r="N101">
        <f>VLOOKUP(A101,[13]BAJAJ!$A$1:$M$330,5,FALSE)</f>
        <v>2834.4</v>
      </c>
      <c r="O101">
        <f>VLOOKUP(A101,[14]HERO!$A$1:$M$330,5,FALSE)</f>
        <v>3667.5</v>
      </c>
      <c r="P101">
        <f>VLOOKUP(A101,[15]ASIAN!$A$1:$M$330,5,FALSE)</f>
        <v>1145.1500000000001</v>
      </c>
      <c r="Q101">
        <f>VLOOKUP(A101,[16]NEROLAC!$A$1:$M$330,5,FALSE)</f>
        <v>407.5</v>
      </c>
      <c r="R101">
        <f>VLOOKUP(A101,[17]AKZO!$A$1:$M$330,5,FALSE)</f>
        <v>1810.5</v>
      </c>
      <c r="S101">
        <f>VLOOKUP(A101,[18]BERGER!$A$1:$M$330,5,FALSE)</f>
        <v>257.05</v>
      </c>
      <c r="T101">
        <f>VLOOKUP(A101,[19]MONSANTO!$A$1:$M$330,5,FALSE)</f>
        <v>2747.4</v>
      </c>
      <c r="U101">
        <f>VLOOKUP(A101,[20]BAYER!$A$1:$M$330,5,FALSE)</f>
        <v>4426.3500000000004</v>
      </c>
      <c r="V101">
        <f>VLOOKUP(A101,[21]EXCELCROP!$A$1:$M$326,5,FALSE)</f>
        <v>1716.8</v>
      </c>
      <c r="W101">
        <f>VLOOKUP(A101,[22]SIEMENS!$A$1:$M$330,5,FALSE)</f>
        <v>1369.3</v>
      </c>
      <c r="X101">
        <f>VLOOKUP(A101,[23]ABB!$A$1:$M$330,5,FALSE)</f>
        <v>1467.55</v>
      </c>
      <c r="Y101">
        <f>VLOOKUP(A101,[24]LNT!$A$1:$M$330,5,FALSE)</f>
        <v>1788</v>
      </c>
      <c r="Z101">
        <f>VLOOKUP(A101,[25]GLAXO!$A$1:$M$330,5,FALSE)</f>
        <v>2330.1999999999998</v>
      </c>
      <c r="AA101">
        <f>VLOOKUP(A101,[26]PFIZER!$A$1:$M$330,5,FALSE)</f>
        <v>1653.75</v>
      </c>
      <c r="AB101">
        <f>VLOOKUP(A101,[27]ABBOTT!$A$1:$M$330,5,FALSE)</f>
        <v>4009.2</v>
      </c>
      <c r="AC101">
        <f>VLOOKUP(A101,[28]SANOFI!$A$1:$M$330,5,FALSE)</f>
        <v>4006.5</v>
      </c>
    </row>
    <row r="102" spans="1:29" x14ac:dyDescent="0.25">
      <c r="A102" s="4">
        <v>42885</v>
      </c>
      <c r="B102">
        <f>VLOOKUP(A102,[1]ITC!$A$1:$M$330,5,FALSE)</f>
        <v>310.39999999999998</v>
      </c>
      <c r="C102">
        <f>VLOOKUP(A102,[2]HUL!$A$1:$M$330,5,FALSE)</f>
        <v>1070.6500000000001</v>
      </c>
      <c r="D102">
        <f>VLOOKUP(A102,[3]COLGATE!$A$1:$M$330,5,FALSE)</f>
        <v>1011.55</v>
      </c>
      <c r="E102">
        <f>VLOOKUP(A102,[4]NESTLE!$A$1:$M$330,5,FALSE)</f>
        <v>6604.9</v>
      </c>
      <c r="F102">
        <f>VLOOKUP(A102,[5]BRITANNIA!$A$1:$M$330,5,FALSE)</f>
        <v>3418.7</v>
      </c>
      <c r="G102">
        <f>VLOOKUP(A102,[6]HDFC!$A$1:$M$330,5,FALSE)</f>
        <v>1628.85</v>
      </c>
      <c r="H102">
        <f>VLOOKUP(A102,[7]ICICI!$A$1:$M$330,5,FALSE)</f>
        <v>320.64999999999998</v>
      </c>
      <c r="I102">
        <f>VLOOKUP(A102,[8]AXIS!$A$1:$M$330,5,FALSE)</f>
        <v>512.75</v>
      </c>
      <c r="J102">
        <f>VLOOKUP(A102,[9]INFOSYS!$A$1:$M$330,5,FALSE)</f>
        <v>996.45</v>
      </c>
      <c r="K102">
        <f>VLOOKUP(A102,[10]TCS!$A$1:$M$330,5,FALSE)</f>
        <v>2551.6999999999998</v>
      </c>
      <c r="L102">
        <f>VLOOKUP(A102,[11]WIPRO!$A$1:$M$330,5,FALSE)</f>
        <v>535.45000000000005</v>
      </c>
      <c r="M102">
        <f>VLOOKUP(A102,[12]TVS!$A$1:$M$330,5,FALSE)</f>
        <v>174.2</v>
      </c>
      <c r="N102">
        <f>VLOOKUP(A102,[13]BAJAJ!$A$1:$M$330,5,FALSE)</f>
        <v>2846.25</v>
      </c>
      <c r="O102">
        <f>VLOOKUP(A102,[14]HERO!$A$1:$M$330,5,FALSE)</f>
        <v>3739.5</v>
      </c>
      <c r="P102">
        <f>VLOOKUP(A102,[15]ASIAN!$A$1:$M$330,5,FALSE)</f>
        <v>1158.5</v>
      </c>
      <c r="Q102">
        <f>VLOOKUP(A102,[16]NEROLAC!$A$1:$M$330,5,FALSE)</f>
        <v>407.35</v>
      </c>
      <c r="R102">
        <f>VLOOKUP(A102,[17]AKZO!$A$1:$M$330,5,FALSE)</f>
        <v>1786</v>
      </c>
      <c r="S102">
        <f>VLOOKUP(A102,[18]BERGER!$A$1:$M$330,5,FALSE)</f>
        <v>255.95</v>
      </c>
      <c r="T102">
        <f>VLOOKUP(A102,[19]MONSANTO!$A$1:$M$330,5,FALSE)</f>
        <v>2770.85</v>
      </c>
      <c r="U102">
        <f>VLOOKUP(A102,[20]BAYER!$A$1:$M$330,5,FALSE)</f>
        <v>4516.7</v>
      </c>
      <c r="V102">
        <f>VLOOKUP(A102,[21]EXCELCROP!$A$1:$M$326,5,FALSE)</f>
        <v>1702.25</v>
      </c>
      <c r="W102">
        <f>VLOOKUP(A102,[22]SIEMENS!$A$1:$M$330,5,FALSE)</f>
        <v>1363.55</v>
      </c>
      <c r="X102">
        <f>VLOOKUP(A102,[23]ABB!$A$1:$M$330,5,FALSE)</f>
        <v>1453.45</v>
      </c>
      <c r="Y102">
        <f>VLOOKUP(A102,[24]LNT!$A$1:$M$330,5,FALSE)</f>
        <v>1766.85</v>
      </c>
      <c r="Z102">
        <f>VLOOKUP(A102,[25]GLAXO!$A$1:$M$330,5,FALSE)</f>
        <v>2376.6999999999998</v>
      </c>
      <c r="AA102">
        <f>VLOOKUP(A102,[26]PFIZER!$A$1:$M$330,5,FALSE)</f>
        <v>1647.4</v>
      </c>
      <c r="AB102">
        <f>VLOOKUP(A102,[27]ABBOTT!$A$1:$M$330,5,FALSE)</f>
        <v>4153.95</v>
      </c>
      <c r="AC102">
        <f>VLOOKUP(A102,[28]SANOFI!$A$1:$M$330,5,FALSE)</f>
        <v>4027.55</v>
      </c>
    </row>
    <row r="103" spans="1:29" x14ac:dyDescent="0.25">
      <c r="A103" s="4">
        <v>42886</v>
      </c>
      <c r="B103">
        <f>VLOOKUP(A103,[1]ITC!$A$1:$M$330,5,FALSE)</f>
        <v>311.89999999999998</v>
      </c>
      <c r="C103">
        <f>VLOOKUP(A103,[2]HUL!$A$1:$M$330,5,FALSE)</f>
        <v>1066.8</v>
      </c>
      <c r="D103">
        <f>VLOOKUP(A103,[3]COLGATE!$A$1:$M$330,5,FALSE)</f>
        <v>1012.45</v>
      </c>
      <c r="E103">
        <f>VLOOKUP(A103,[4]NESTLE!$A$1:$M$330,5,FALSE)</f>
        <v>6657.15</v>
      </c>
      <c r="F103">
        <f>VLOOKUP(A103,[5]BRITANNIA!$A$1:$M$330,5,FALSE)</f>
        <v>3533.05</v>
      </c>
      <c r="G103">
        <f>VLOOKUP(A103,[6]HDFC!$A$1:$M$330,5,FALSE)</f>
        <v>1633.35</v>
      </c>
      <c r="H103">
        <f>VLOOKUP(A103,[7]ICICI!$A$1:$M$330,5,FALSE)</f>
        <v>326.3</v>
      </c>
      <c r="I103">
        <f>VLOOKUP(A103,[8]AXIS!$A$1:$M$330,5,FALSE)</f>
        <v>514.20000000000005</v>
      </c>
      <c r="J103">
        <f>VLOOKUP(A103,[9]INFOSYS!$A$1:$M$330,5,FALSE)</f>
        <v>976.95</v>
      </c>
      <c r="K103">
        <f>VLOOKUP(A103,[10]TCS!$A$1:$M$330,5,FALSE)</f>
        <v>2544.35</v>
      </c>
      <c r="L103">
        <f>VLOOKUP(A103,[11]WIPRO!$A$1:$M$330,5,FALSE)</f>
        <v>537.15</v>
      </c>
      <c r="M103">
        <f>VLOOKUP(A103,[12]TVS!$A$1:$M$330,5,FALSE)</f>
        <v>177.7</v>
      </c>
      <c r="N103">
        <f>VLOOKUP(A103,[13]BAJAJ!$A$1:$M$330,5,FALSE)</f>
        <v>2843.95</v>
      </c>
      <c r="O103">
        <f>VLOOKUP(A103,[14]HERO!$A$1:$M$330,5,FALSE)</f>
        <v>3742.8</v>
      </c>
      <c r="P103">
        <f>VLOOKUP(A103,[15]ASIAN!$A$1:$M$330,5,FALSE)</f>
        <v>1152.5999999999999</v>
      </c>
      <c r="Q103">
        <f>VLOOKUP(A103,[16]NEROLAC!$A$1:$M$330,5,FALSE)</f>
        <v>403.25</v>
      </c>
      <c r="R103">
        <f>VLOOKUP(A103,[17]AKZO!$A$1:$M$330,5,FALSE)</f>
        <v>1789.55</v>
      </c>
      <c r="S103">
        <f>VLOOKUP(A103,[18]BERGER!$A$1:$M$330,5,FALSE)</f>
        <v>251.6</v>
      </c>
      <c r="T103">
        <f>VLOOKUP(A103,[19]MONSANTO!$A$1:$M$330,5,FALSE)</f>
        <v>2849.8</v>
      </c>
      <c r="U103">
        <f>VLOOKUP(A103,[20]BAYER!$A$1:$M$330,5,FALSE)</f>
        <v>4547.5</v>
      </c>
      <c r="V103">
        <f>VLOOKUP(A103,[21]EXCELCROP!$A$1:$M$326,5,FALSE)</f>
        <v>1714</v>
      </c>
      <c r="W103">
        <f>VLOOKUP(A103,[22]SIEMENS!$A$1:$M$330,5,FALSE)</f>
        <v>1373.55</v>
      </c>
      <c r="X103">
        <f>VLOOKUP(A103,[23]ABB!$A$1:$M$330,5,FALSE)</f>
        <v>1459.65</v>
      </c>
      <c r="Y103">
        <f>VLOOKUP(A103,[24]LNT!$A$1:$M$330,5,FALSE)</f>
        <v>1759.75</v>
      </c>
      <c r="Z103">
        <f>VLOOKUP(A103,[25]GLAXO!$A$1:$M$330,5,FALSE)</f>
        <v>2427.1</v>
      </c>
      <c r="AA103">
        <f>VLOOKUP(A103,[26]PFIZER!$A$1:$M$330,5,FALSE)</f>
        <v>1666.55</v>
      </c>
      <c r="AB103">
        <f>VLOOKUP(A103,[27]ABBOTT!$A$1:$M$330,5,FALSE)</f>
        <v>4161.6000000000004</v>
      </c>
      <c r="AC103">
        <f>VLOOKUP(A103,[28]SANOFI!$A$1:$M$330,5,FALSE)</f>
        <v>4060.15</v>
      </c>
    </row>
    <row r="104" spans="1:29" x14ac:dyDescent="0.25">
      <c r="A104" s="4">
        <v>42887</v>
      </c>
      <c r="B104">
        <f>VLOOKUP(A104,[1]ITC!$A$1:$M$330,5,FALSE)</f>
        <v>314.60000000000002</v>
      </c>
      <c r="C104">
        <f>VLOOKUP(A104,[2]HUL!$A$1:$M$330,5,FALSE)</f>
        <v>1095.4000000000001</v>
      </c>
      <c r="D104">
        <f>VLOOKUP(A104,[3]COLGATE!$A$1:$M$330,5,FALSE)</f>
        <v>1037.75</v>
      </c>
      <c r="E104">
        <f>VLOOKUP(A104,[4]NESTLE!$A$1:$M$330,5,FALSE)</f>
        <v>6599.95</v>
      </c>
      <c r="F104">
        <f>VLOOKUP(A104,[5]BRITANNIA!$A$1:$M$330,5,FALSE)</f>
        <v>3603.95</v>
      </c>
      <c r="G104">
        <f>VLOOKUP(A104,[6]HDFC!$A$1:$M$330,5,FALSE)</f>
        <v>1627.3</v>
      </c>
      <c r="H104">
        <f>VLOOKUP(A104,[7]ICICI!$A$1:$M$330,5,FALSE)</f>
        <v>320.05</v>
      </c>
      <c r="I104">
        <f>VLOOKUP(A104,[8]AXIS!$A$1:$M$330,5,FALSE)</f>
        <v>509.5</v>
      </c>
      <c r="J104">
        <f>VLOOKUP(A104,[9]INFOSYS!$A$1:$M$330,5,FALSE)</f>
        <v>970.95</v>
      </c>
      <c r="K104">
        <f>VLOOKUP(A104,[10]TCS!$A$1:$M$330,5,FALSE)</f>
        <v>2550.85</v>
      </c>
      <c r="L104">
        <f>VLOOKUP(A104,[11]WIPRO!$A$1:$M$330,5,FALSE)</f>
        <v>541.75</v>
      </c>
      <c r="M104">
        <f>VLOOKUP(A104,[12]TVS!$A$1:$M$330,5,FALSE)</f>
        <v>176.95</v>
      </c>
      <c r="N104">
        <f>VLOOKUP(A104,[13]BAJAJ!$A$1:$M$330,5,FALSE)</f>
        <v>2840.75</v>
      </c>
      <c r="O104">
        <f>VLOOKUP(A104,[14]HERO!$A$1:$M$330,5,FALSE)</f>
        <v>3734.55</v>
      </c>
      <c r="P104">
        <f>VLOOKUP(A104,[15]ASIAN!$A$1:$M$330,5,FALSE)</f>
        <v>1158.95</v>
      </c>
      <c r="Q104">
        <f>VLOOKUP(A104,[16]NEROLAC!$A$1:$M$330,5,FALSE)</f>
        <v>400.6</v>
      </c>
      <c r="R104">
        <f>VLOOKUP(A104,[17]AKZO!$A$1:$M$330,5,FALSE)</f>
        <v>1806.3</v>
      </c>
      <c r="S104">
        <f>VLOOKUP(A104,[18]BERGER!$A$1:$M$330,5,FALSE)</f>
        <v>251.3</v>
      </c>
      <c r="T104">
        <f>VLOOKUP(A104,[19]MONSANTO!$A$1:$M$330,5,FALSE)</f>
        <v>2862.2</v>
      </c>
      <c r="U104">
        <f>VLOOKUP(A104,[20]BAYER!$A$1:$M$330,5,FALSE)</f>
        <v>4559.25</v>
      </c>
      <c r="V104">
        <f>VLOOKUP(A104,[21]EXCELCROP!$A$1:$M$326,5,FALSE)</f>
        <v>1741.25</v>
      </c>
      <c r="W104">
        <f>VLOOKUP(A104,[22]SIEMENS!$A$1:$M$330,5,FALSE)</f>
        <v>1364.3</v>
      </c>
      <c r="X104">
        <f>VLOOKUP(A104,[23]ABB!$A$1:$M$330,5,FALSE)</f>
        <v>1444.9</v>
      </c>
      <c r="Y104">
        <f>VLOOKUP(A104,[24]LNT!$A$1:$M$330,5,FALSE)</f>
        <v>1791.85</v>
      </c>
      <c r="Z104">
        <f>VLOOKUP(A104,[25]GLAXO!$A$1:$M$330,5,FALSE)</f>
        <v>2460.1999999999998</v>
      </c>
      <c r="AA104">
        <f>VLOOKUP(A104,[26]PFIZER!$A$1:$M$330,5,FALSE)</f>
        <v>1712.45</v>
      </c>
      <c r="AB104">
        <f>VLOOKUP(A104,[27]ABBOTT!$A$1:$M$330,5,FALSE)</f>
        <v>4199.25</v>
      </c>
      <c r="AC104">
        <f>VLOOKUP(A104,[28]SANOFI!$A$1:$M$330,5,FALSE)</f>
        <v>4110.7</v>
      </c>
    </row>
    <row r="105" spans="1:29" x14ac:dyDescent="0.25">
      <c r="A105" s="4">
        <v>42888</v>
      </c>
      <c r="B105">
        <f>VLOOKUP(A105,[1]ITC!$A$1:$M$330,5,FALSE)</f>
        <v>319.14999999999998</v>
      </c>
      <c r="C105">
        <f>VLOOKUP(A105,[2]HUL!$A$1:$M$330,5,FALSE)</f>
        <v>1086.95</v>
      </c>
      <c r="D105">
        <f>VLOOKUP(A105,[3]COLGATE!$A$1:$M$330,5,FALSE)</f>
        <v>1026</v>
      </c>
      <c r="E105">
        <f>VLOOKUP(A105,[4]NESTLE!$A$1:$M$330,5,FALSE)</f>
        <v>6644.8</v>
      </c>
      <c r="F105">
        <f>VLOOKUP(A105,[5]BRITANNIA!$A$1:$M$330,5,FALSE)</f>
        <v>3575.25</v>
      </c>
      <c r="G105">
        <f>VLOOKUP(A105,[6]HDFC!$A$1:$M$330,5,FALSE)</f>
        <v>1635.8</v>
      </c>
      <c r="H105">
        <f>VLOOKUP(A105,[7]ICICI!$A$1:$M$330,5,FALSE)</f>
        <v>318.05</v>
      </c>
      <c r="I105">
        <f>VLOOKUP(A105,[8]AXIS!$A$1:$M$330,5,FALSE)</f>
        <v>507.85</v>
      </c>
      <c r="J105">
        <f>VLOOKUP(A105,[9]INFOSYS!$A$1:$M$330,5,FALSE)</f>
        <v>969.45</v>
      </c>
      <c r="K105">
        <f>VLOOKUP(A105,[10]TCS!$A$1:$M$330,5,FALSE)</f>
        <v>2561.85</v>
      </c>
      <c r="L105">
        <f>VLOOKUP(A105,[11]WIPRO!$A$1:$M$330,5,FALSE)</f>
        <v>551.95000000000005</v>
      </c>
      <c r="M105">
        <f>VLOOKUP(A105,[12]TVS!$A$1:$M$330,5,FALSE)</f>
        <v>177.5</v>
      </c>
      <c r="N105">
        <f>VLOOKUP(A105,[13]BAJAJ!$A$1:$M$330,5,FALSE)</f>
        <v>2846.1</v>
      </c>
      <c r="O105">
        <f>VLOOKUP(A105,[14]HERO!$A$1:$M$330,5,FALSE)</f>
        <v>3841.75</v>
      </c>
      <c r="P105">
        <f>VLOOKUP(A105,[15]ASIAN!$A$1:$M$330,5,FALSE)</f>
        <v>1162.8499999999999</v>
      </c>
      <c r="Q105">
        <f>VLOOKUP(A105,[16]NEROLAC!$A$1:$M$330,5,FALSE)</f>
        <v>408.7</v>
      </c>
      <c r="R105">
        <f>VLOOKUP(A105,[17]AKZO!$A$1:$M$330,5,FALSE)</f>
        <v>1774.7</v>
      </c>
      <c r="S105">
        <f>VLOOKUP(A105,[18]BERGER!$A$1:$M$330,5,FALSE)</f>
        <v>254.8</v>
      </c>
      <c r="T105">
        <f>VLOOKUP(A105,[19]MONSANTO!$A$1:$M$330,5,FALSE)</f>
        <v>2852.25</v>
      </c>
      <c r="U105">
        <f>VLOOKUP(A105,[20]BAYER!$A$1:$M$330,5,FALSE)</f>
        <v>5002.5</v>
      </c>
      <c r="V105">
        <f>VLOOKUP(A105,[21]EXCELCROP!$A$1:$M$326,5,FALSE)</f>
        <v>1778</v>
      </c>
      <c r="W105">
        <f>VLOOKUP(A105,[22]SIEMENS!$A$1:$M$330,5,FALSE)</f>
        <v>1369.05</v>
      </c>
      <c r="X105">
        <f>VLOOKUP(A105,[23]ABB!$A$1:$M$330,5,FALSE)</f>
        <v>1448.95</v>
      </c>
      <c r="Y105">
        <f>VLOOKUP(A105,[24]LNT!$A$1:$M$330,5,FALSE)</f>
        <v>1784.2</v>
      </c>
      <c r="Z105">
        <f>VLOOKUP(A105,[25]GLAXO!$A$1:$M$330,5,FALSE)</f>
        <v>2459.6999999999998</v>
      </c>
      <c r="AA105">
        <f>VLOOKUP(A105,[26]PFIZER!$A$1:$M$330,5,FALSE)</f>
        <v>1688</v>
      </c>
      <c r="AB105">
        <f>VLOOKUP(A105,[27]ABBOTT!$A$1:$M$330,5,FALSE)</f>
        <v>4187.55</v>
      </c>
      <c r="AC105">
        <f>VLOOKUP(A105,[28]SANOFI!$A$1:$M$330,5,FALSE)</f>
        <v>4078.25</v>
      </c>
    </row>
    <row r="106" spans="1:29" x14ac:dyDescent="0.25">
      <c r="A106" s="4">
        <v>42891</v>
      </c>
      <c r="B106">
        <f>VLOOKUP(A106,[1]ITC!$A$1:$M$330,5,FALSE)</f>
        <v>317.5</v>
      </c>
      <c r="C106">
        <f>VLOOKUP(A106,[2]HUL!$A$1:$M$330,5,FALSE)</f>
        <v>1097.6500000000001</v>
      </c>
      <c r="D106">
        <f>VLOOKUP(A106,[3]COLGATE!$A$1:$M$330,5,FALSE)</f>
        <v>1020.65</v>
      </c>
      <c r="E106">
        <f>VLOOKUP(A106,[4]NESTLE!$A$1:$M$330,5,FALSE)</f>
        <v>6724.7</v>
      </c>
      <c r="F106">
        <f>VLOOKUP(A106,[5]BRITANNIA!$A$1:$M$330,5,FALSE)</f>
        <v>3639.2</v>
      </c>
      <c r="G106">
        <f>VLOOKUP(A106,[6]HDFC!$A$1:$M$330,5,FALSE)</f>
        <v>1635.75</v>
      </c>
      <c r="H106">
        <f>VLOOKUP(A106,[7]ICICI!$A$1:$M$330,5,FALSE)</f>
        <v>319.64999999999998</v>
      </c>
      <c r="I106">
        <f>VLOOKUP(A106,[8]AXIS!$A$1:$M$330,5,FALSE)</f>
        <v>513.04999999999995</v>
      </c>
      <c r="J106">
        <f>VLOOKUP(A106,[9]INFOSYS!$A$1:$M$330,5,FALSE)</f>
        <v>960.2</v>
      </c>
      <c r="K106">
        <f>VLOOKUP(A106,[10]TCS!$A$1:$M$330,5,FALSE)</f>
        <v>2601.0500000000002</v>
      </c>
      <c r="L106">
        <f>VLOOKUP(A106,[11]WIPRO!$A$1:$M$330,5,FALSE)</f>
        <v>555.6</v>
      </c>
      <c r="M106">
        <f>VLOOKUP(A106,[12]TVS!$A$1:$M$330,5,FALSE)</f>
        <v>178.45</v>
      </c>
      <c r="N106">
        <f>VLOOKUP(A106,[13]BAJAJ!$A$1:$M$330,5,FALSE)</f>
        <v>2900.7</v>
      </c>
      <c r="O106">
        <f>VLOOKUP(A106,[14]HERO!$A$1:$M$330,5,FALSE)</f>
        <v>3826.7</v>
      </c>
      <c r="P106">
        <f>VLOOKUP(A106,[15]ASIAN!$A$1:$M$330,5,FALSE)</f>
        <v>1162.05</v>
      </c>
      <c r="Q106">
        <f>VLOOKUP(A106,[16]NEROLAC!$A$1:$M$330,5,FALSE)</f>
        <v>411.3</v>
      </c>
      <c r="R106">
        <f>VLOOKUP(A106,[17]AKZO!$A$1:$M$330,5,FALSE)</f>
        <v>1796.9</v>
      </c>
      <c r="S106">
        <f>VLOOKUP(A106,[18]BERGER!$A$1:$M$330,5,FALSE)</f>
        <v>255.75</v>
      </c>
      <c r="T106">
        <f>VLOOKUP(A106,[19]MONSANTO!$A$1:$M$330,5,FALSE)</f>
        <v>2810.55</v>
      </c>
      <c r="U106">
        <f>VLOOKUP(A106,[20]BAYER!$A$1:$M$330,5,FALSE)</f>
        <v>4859.05</v>
      </c>
      <c r="V106">
        <f>VLOOKUP(A106,[21]EXCELCROP!$A$1:$M$326,5,FALSE)</f>
        <v>1751.35</v>
      </c>
      <c r="W106">
        <f>VLOOKUP(A106,[22]SIEMENS!$A$1:$M$330,5,FALSE)</f>
        <v>1383.95</v>
      </c>
      <c r="X106">
        <f>VLOOKUP(A106,[23]ABB!$A$1:$M$330,5,FALSE)</f>
        <v>1444.75</v>
      </c>
      <c r="Y106">
        <f>VLOOKUP(A106,[24]LNT!$A$1:$M$330,5,FALSE)</f>
        <v>1804.65</v>
      </c>
      <c r="Z106">
        <f>VLOOKUP(A106,[25]GLAXO!$A$1:$M$330,5,FALSE)</f>
        <v>2469.3000000000002</v>
      </c>
      <c r="AA106">
        <f>VLOOKUP(A106,[26]PFIZER!$A$1:$M$330,5,FALSE)</f>
        <v>1664.3</v>
      </c>
      <c r="AB106">
        <f>VLOOKUP(A106,[27]ABBOTT!$A$1:$M$330,5,FALSE)</f>
        <v>4209.3</v>
      </c>
      <c r="AC106">
        <f>VLOOKUP(A106,[28]SANOFI!$A$1:$M$330,5,FALSE)</f>
        <v>4040.7</v>
      </c>
    </row>
    <row r="107" spans="1:29" x14ac:dyDescent="0.25">
      <c r="A107" s="4">
        <v>42892</v>
      </c>
      <c r="B107">
        <f>VLOOKUP(A107,[1]ITC!$A$1:$M$330,5,FALSE)</f>
        <v>311</v>
      </c>
      <c r="C107">
        <f>VLOOKUP(A107,[2]HUL!$A$1:$M$330,5,FALSE)</f>
        <v>1092.8</v>
      </c>
      <c r="D107">
        <f>VLOOKUP(A107,[3]COLGATE!$A$1:$M$330,5,FALSE)</f>
        <v>1026.45</v>
      </c>
      <c r="E107">
        <f>VLOOKUP(A107,[4]NESTLE!$A$1:$M$330,5,FALSE)</f>
        <v>6679.2</v>
      </c>
      <c r="F107">
        <f>VLOOKUP(A107,[5]BRITANNIA!$A$1:$M$330,5,FALSE)</f>
        <v>3619.7</v>
      </c>
      <c r="G107">
        <f>VLOOKUP(A107,[6]HDFC!$A$1:$M$330,5,FALSE)</f>
        <v>1638.95</v>
      </c>
      <c r="H107">
        <f>VLOOKUP(A107,[7]ICICI!$A$1:$M$330,5,FALSE)</f>
        <v>318.64999999999998</v>
      </c>
      <c r="I107">
        <f>VLOOKUP(A107,[8]AXIS!$A$1:$M$330,5,FALSE)</f>
        <v>510.35</v>
      </c>
      <c r="J107">
        <f>VLOOKUP(A107,[9]INFOSYS!$A$1:$M$330,5,FALSE)</f>
        <v>979.45</v>
      </c>
      <c r="K107">
        <f>VLOOKUP(A107,[10]TCS!$A$1:$M$330,5,FALSE)</f>
        <v>2695.4</v>
      </c>
      <c r="L107">
        <f>VLOOKUP(A107,[11]WIPRO!$A$1:$M$330,5,FALSE)</f>
        <v>560.65</v>
      </c>
      <c r="M107">
        <f>VLOOKUP(A107,[12]TVS!$A$1:$M$330,5,FALSE)</f>
        <v>174.85</v>
      </c>
      <c r="N107">
        <f>VLOOKUP(A107,[13]BAJAJ!$A$1:$M$330,5,FALSE)</f>
        <v>2875.25</v>
      </c>
      <c r="O107">
        <f>VLOOKUP(A107,[14]HERO!$A$1:$M$330,5,FALSE)</f>
        <v>3815.8</v>
      </c>
      <c r="P107">
        <f>VLOOKUP(A107,[15]ASIAN!$A$1:$M$330,5,FALSE)</f>
        <v>1154.5999999999999</v>
      </c>
      <c r="Q107">
        <f>VLOOKUP(A107,[16]NEROLAC!$A$1:$M$330,5,FALSE)</f>
        <v>416.6</v>
      </c>
      <c r="R107">
        <f>VLOOKUP(A107,[17]AKZO!$A$1:$M$330,5,FALSE)</f>
        <v>1772.3</v>
      </c>
      <c r="S107">
        <f>VLOOKUP(A107,[18]BERGER!$A$1:$M$330,5,FALSE)</f>
        <v>251.55</v>
      </c>
      <c r="T107">
        <f>VLOOKUP(A107,[19]MONSANTO!$A$1:$M$330,5,FALSE)</f>
        <v>2780.3</v>
      </c>
      <c r="U107">
        <f>VLOOKUP(A107,[20]BAYER!$A$1:$M$330,5,FALSE)</f>
        <v>4731.55</v>
      </c>
      <c r="V107">
        <f>VLOOKUP(A107,[21]EXCELCROP!$A$1:$M$326,5,FALSE)</f>
        <v>1736.15</v>
      </c>
      <c r="W107">
        <f>VLOOKUP(A107,[22]SIEMENS!$A$1:$M$330,5,FALSE)</f>
        <v>1349.1</v>
      </c>
      <c r="X107">
        <f>VLOOKUP(A107,[23]ABB!$A$1:$M$330,5,FALSE)</f>
        <v>1417.85</v>
      </c>
      <c r="Y107">
        <f>VLOOKUP(A107,[24]LNT!$A$1:$M$330,5,FALSE)</f>
        <v>1775.8</v>
      </c>
      <c r="Z107">
        <f>VLOOKUP(A107,[25]GLAXO!$A$1:$M$330,5,FALSE)</f>
        <v>2449.9499999999998</v>
      </c>
      <c r="AA107">
        <f>VLOOKUP(A107,[26]PFIZER!$A$1:$M$330,5,FALSE)</f>
        <v>1664.3</v>
      </c>
      <c r="AB107">
        <f>VLOOKUP(A107,[27]ABBOTT!$A$1:$M$330,5,FALSE)</f>
        <v>4202.8999999999996</v>
      </c>
      <c r="AC107">
        <f>VLOOKUP(A107,[28]SANOFI!$A$1:$M$330,5,FALSE)</f>
        <v>4070.95</v>
      </c>
    </row>
    <row r="108" spans="1:29" x14ac:dyDescent="0.25">
      <c r="A108" s="4">
        <v>42893</v>
      </c>
      <c r="B108">
        <f>VLOOKUP(A108,[1]ITC!$A$1:$M$330,5,FALSE)</f>
        <v>312.2</v>
      </c>
      <c r="C108">
        <f>VLOOKUP(A108,[2]HUL!$A$1:$M$330,5,FALSE)</f>
        <v>1106.7</v>
      </c>
      <c r="D108">
        <f>VLOOKUP(A108,[3]COLGATE!$A$1:$M$330,5,FALSE)</f>
        <v>1065.7</v>
      </c>
      <c r="E108">
        <f>VLOOKUP(A108,[4]NESTLE!$A$1:$M$330,5,FALSE)</f>
        <v>6668.15</v>
      </c>
      <c r="F108">
        <f>VLOOKUP(A108,[5]BRITANNIA!$A$1:$M$330,5,FALSE)</f>
        <v>3636.85</v>
      </c>
      <c r="G108">
        <f>VLOOKUP(A108,[6]HDFC!$A$1:$M$330,5,FALSE)</f>
        <v>1640.55</v>
      </c>
      <c r="H108">
        <f>VLOOKUP(A108,[7]ICICI!$A$1:$M$330,5,FALSE)</f>
        <v>324.75</v>
      </c>
      <c r="I108">
        <f>VLOOKUP(A108,[8]AXIS!$A$1:$M$330,5,FALSE)</f>
        <v>513.29999999999995</v>
      </c>
      <c r="J108">
        <f>VLOOKUP(A108,[9]INFOSYS!$A$1:$M$330,5,FALSE)</f>
        <v>961.5</v>
      </c>
      <c r="K108">
        <f>VLOOKUP(A108,[10]TCS!$A$1:$M$330,5,FALSE)</f>
        <v>2615.35</v>
      </c>
      <c r="L108">
        <f>VLOOKUP(A108,[11]WIPRO!$A$1:$M$330,5,FALSE)</f>
        <v>548.85</v>
      </c>
      <c r="M108">
        <f>VLOOKUP(A108,[12]TVS!$A$1:$M$330,5,FALSE)</f>
        <v>176.9</v>
      </c>
      <c r="N108">
        <f>VLOOKUP(A108,[13]BAJAJ!$A$1:$M$330,5,FALSE)</f>
        <v>2873.4</v>
      </c>
      <c r="O108">
        <f>VLOOKUP(A108,[14]HERO!$A$1:$M$330,5,FALSE)</f>
        <v>3844.05</v>
      </c>
      <c r="P108">
        <f>VLOOKUP(A108,[15]ASIAN!$A$1:$M$330,5,FALSE)</f>
        <v>1162.3</v>
      </c>
      <c r="Q108">
        <f>VLOOKUP(A108,[16]NEROLAC!$A$1:$M$330,5,FALSE)</f>
        <v>414.35</v>
      </c>
      <c r="R108">
        <f>VLOOKUP(A108,[17]AKZO!$A$1:$M$330,5,FALSE)</f>
        <v>1792.15</v>
      </c>
      <c r="S108">
        <f>VLOOKUP(A108,[18]BERGER!$A$1:$M$330,5,FALSE)</f>
        <v>251.8</v>
      </c>
      <c r="T108">
        <f>VLOOKUP(A108,[19]MONSANTO!$A$1:$M$330,5,FALSE)</f>
        <v>2767.6</v>
      </c>
      <c r="U108">
        <f>VLOOKUP(A108,[20]BAYER!$A$1:$M$330,5,FALSE)</f>
        <v>4695.7</v>
      </c>
      <c r="V108">
        <f>VLOOKUP(A108,[21]EXCELCROP!$A$1:$M$326,5,FALSE)</f>
        <v>1718.4</v>
      </c>
      <c r="W108">
        <f>VLOOKUP(A108,[22]SIEMENS!$A$1:$M$330,5,FALSE)</f>
        <v>1338.6</v>
      </c>
      <c r="X108">
        <f>VLOOKUP(A108,[23]ABB!$A$1:$M$330,5,FALSE)</f>
        <v>1423.6</v>
      </c>
      <c r="Y108">
        <f>VLOOKUP(A108,[24]LNT!$A$1:$M$330,5,FALSE)</f>
        <v>1787.55</v>
      </c>
      <c r="Z108">
        <f>VLOOKUP(A108,[25]GLAXO!$A$1:$M$330,5,FALSE)</f>
        <v>2448.3000000000002</v>
      </c>
      <c r="AA108">
        <f>VLOOKUP(A108,[26]PFIZER!$A$1:$M$330,5,FALSE)</f>
        <v>1662.9</v>
      </c>
      <c r="AB108">
        <f>VLOOKUP(A108,[27]ABBOTT!$A$1:$M$330,5,FALSE)</f>
        <v>4206.7</v>
      </c>
      <c r="AC108">
        <f>VLOOKUP(A108,[28]SANOFI!$A$1:$M$330,5,FALSE)</f>
        <v>4076</v>
      </c>
    </row>
    <row r="109" spans="1:29" x14ac:dyDescent="0.25">
      <c r="A109" s="4">
        <v>42894</v>
      </c>
      <c r="B109">
        <f>VLOOKUP(A109,[1]ITC!$A$1:$M$330,5,FALSE)</f>
        <v>311.60000000000002</v>
      </c>
      <c r="C109">
        <f>VLOOKUP(A109,[2]HUL!$A$1:$M$330,5,FALSE)</f>
        <v>1093.4000000000001</v>
      </c>
      <c r="D109">
        <f>VLOOKUP(A109,[3]COLGATE!$A$1:$M$330,5,FALSE)</f>
        <v>1076.3</v>
      </c>
      <c r="E109">
        <f>VLOOKUP(A109,[4]NESTLE!$A$1:$M$330,5,FALSE)</f>
        <v>6679.55</v>
      </c>
      <c r="F109">
        <f>VLOOKUP(A109,[5]BRITANNIA!$A$1:$M$330,5,FALSE)</f>
        <v>3628.85</v>
      </c>
      <c r="G109">
        <f>VLOOKUP(A109,[6]HDFC!$A$1:$M$330,5,FALSE)</f>
        <v>1645.5</v>
      </c>
      <c r="H109">
        <f>VLOOKUP(A109,[7]ICICI!$A$1:$M$330,5,FALSE)</f>
        <v>320.14999999999998</v>
      </c>
      <c r="I109">
        <f>VLOOKUP(A109,[8]AXIS!$A$1:$M$330,5,FALSE)</f>
        <v>514.70000000000005</v>
      </c>
      <c r="J109">
        <f>VLOOKUP(A109,[9]INFOSYS!$A$1:$M$330,5,FALSE)</f>
        <v>956.3</v>
      </c>
      <c r="K109">
        <f>VLOOKUP(A109,[10]TCS!$A$1:$M$330,5,FALSE)</f>
        <v>2521.5</v>
      </c>
      <c r="L109">
        <f>VLOOKUP(A109,[11]WIPRO!$A$1:$M$330,5,FALSE)</f>
        <v>545.54999999999995</v>
      </c>
      <c r="M109">
        <f>VLOOKUP(A109,[12]TVS!$A$1:$M$330,5,FALSE)</f>
        <v>177.75</v>
      </c>
      <c r="N109">
        <f>VLOOKUP(A109,[13]BAJAJ!$A$1:$M$330,5,FALSE)</f>
        <v>2869.25</v>
      </c>
      <c r="O109">
        <f>VLOOKUP(A109,[14]HERO!$A$1:$M$330,5,FALSE)</f>
        <v>3784.55</v>
      </c>
      <c r="P109">
        <f>VLOOKUP(A109,[15]ASIAN!$A$1:$M$330,5,FALSE)</f>
        <v>1143.5999999999999</v>
      </c>
      <c r="Q109">
        <f>VLOOKUP(A109,[16]NEROLAC!$A$1:$M$330,5,FALSE)</f>
        <v>420.25</v>
      </c>
      <c r="R109">
        <f>VLOOKUP(A109,[17]AKZO!$A$1:$M$330,5,FALSE)</f>
        <v>1792.95</v>
      </c>
      <c r="S109">
        <f>VLOOKUP(A109,[18]BERGER!$A$1:$M$330,5,FALSE)</f>
        <v>251.05</v>
      </c>
      <c r="T109">
        <f>VLOOKUP(A109,[19]MONSANTO!$A$1:$M$330,5,FALSE)</f>
        <v>2804.45</v>
      </c>
      <c r="U109">
        <f>VLOOKUP(A109,[20]BAYER!$A$1:$M$330,5,FALSE)</f>
        <v>4704.55</v>
      </c>
      <c r="V109" s="5">
        <f>AVERAGE(V108,V110)</f>
        <v>1742.9749999999999</v>
      </c>
      <c r="W109">
        <f>VLOOKUP(A109,[22]SIEMENS!$A$1:$M$330,5,FALSE)</f>
        <v>1334.35</v>
      </c>
      <c r="X109">
        <f>VLOOKUP(A109,[23]ABB!$A$1:$M$330,5,FALSE)</f>
        <v>1472.95</v>
      </c>
      <c r="Y109">
        <f>VLOOKUP(A109,[24]LNT!$A$1:$M$330,5,FALSE)</f>
        <v>1774.5</v>
      </c>
      <c r="Z109">
        <f>VLOOKUP(A109,[25]GLAXO!$A$1:$M$330,5,FALSE)</f>
        <v>2469.35</v>
      </c>
      <c r="AA109">
        <f>VLOOKUP(A109,[26]PFIZER!$A$1:$M$330,5,FALSE)</f>
        <v>1674.25</v>
      </c>
      <c r="AB109">
        <f>VLOOKUP(A109,[27]ABBOTT!$A$1:$M$330,5,FALSE)</f>
        <v>4206.3999999999996</v>
      </c>
      <c r="AC109">
        <f>VLOOKUP(A109,[28]SANOFI!$A$1:$M$330,5,FALSE)</f>
        <v>4051</v>
      </c>
    </row>
    <row r="110" spans="1:29" x14ac:dyDescent="0.25">
      <c r="A110" s="4">
        <v>42895</v>
      </c>
      <c r="B110">
        <f>VLOOKUP(A110,[1]ITC!$A$1:$M$330,5,FALSE)</f>
        <v>306.2</v>
      </c>
      <c r="C110">
        <f>VLOOKUP(A110,[2]HUL!$A$1:$M$330,5,FALSE)</f>
        <v>1095.2</v>
      </c>
      <c r="D110">
        <f>VLOOKUP(A110,[3]COLGATE!$A$1:$M$330,5,FALSE)</f>
        <v>1075.25</v>
      </c>
      <c r="E110">
        <f>VLOOKUP(A110,[4]NESTLE!$A$1:$M$330,5,FALSE)</f>
        <v>6667.45</v>
      </c>
      <c r="F110">
        <f>VLOOKUP(A110,[5]BRITANNIA!$A$1:$M$330,5,FALSE)</f>
        <v>3668.05</v>
      </c>
      <c r="G110">
        <f>VLOOKUP(A110,[6]HDFC!$A$1:$M$330,5,FALSE)</f>
        <v>1666.9</v>
      </c>
      <c r="H110">
        <f>VLOOKUP(A110,[7]ICICI!$A$1:$M$330,5,FALSE)</f>
        <v>321.8</v>
      </c>
      <c r="I110">
        <f>VLOOKUP(A110,[8]AXIS!$A$1:$M$330,5,FALSE)</f>
        <v>513.45000000000005</v>
      </c>
      <c r="J110">
        <f>VLOOKUP(A110,[9]INFOSYS!$A$1:$M$330,5,FALSE)</f>
        <v>948.65</v>
      </c>
      <c r="K110">
        <f>VLOOKUP(A110,[10]TCS!$A$1:$M$330,5,FALSE)</f>
        <v>2510.25</v>
      </c>
      <c r="L110">
        <f>VLOOKUP(A110,[11]WIPRO!$A$1:$M$330,5,FALSE)</f>
        <v>536.75</v>
      </c>
      <c r="M110">
        <f>VLOOKUP(A110,[12]TVS!$A$1:$M$330,5,FALSE)</f>
        <v>175.6</v>
      </c>
      <c r="N110">
        <f>VLOOKUP(A110,[13]BAJAJ!$A$1:$M$330,5,FALSE)</f>
        <v>2866.1</v>
      </c>
      <c r="O110">
        <f>VLOOKUP(A110,[14]HERO!$A$1:$M$330,5,FALSE)</f>
        <v>3779.35</v>
      </c>
      <c r="P110">
        <f>VLOOKUP(A110,[15]ASIAN!$A$1:$M$330,5,FALSE)</f>
        <v>1154.3</v>
      </c>
      <c r="Q110">
        <f>VLOOKUP(A110,[16]NEROLAC!$A$1:$M$330,5,FALSE)</f>
        <v>422</v>
      </c>
      <c r="R110">
        <f>VLOOKUP(A110,[17]AKZO!$A$1:$M$330,5,FALSE)</f>
        <v>1799.85</v>
      </c>
      <c r="S110">
        <f>VLOOKUP(A110,[18]BERGER!$A$1:$M$330,5,FALSE)</f>
        <v>251.2</v>
      </c>
      <c r="T110">
        <f>VLOOKUP(A110,[19]MONSANTO!$A$1:$M$330,5,FALSE)</f>
        <v>2776.05</v>
      </c>
      <c r="U110">
        <f>VLOOKUP(A110,[20]BAYER!$A$1:$M$330,5,FALSE)</f>
        <v>4708.75</v>
      </c>
      <c r="V110">
        <f>VLOOKUP(A110,[21]EXCELCROP!$A$1:$M$326,5,FALSE)</f>
        <v>1767.55</v>
      </c>
      <c r="W110">
        <f>VLOOKUP(A110,[22]SIEMENS!$A$1:$M$330,5,FALSE)</f>
        <v>1336.05</v>
      </c>
      <c r="X110">
        <f>VLOOKUP(A110,[23]ABB!$A$1:$M$330,5,FALSE)</f>
        <v>1456.7</v>
      </c>
      <c r="Y110">
        <f>VLOOKUP(A110,[24]LNT!$A$1:$M$330,5,FALSE)</f>
        <v>1776.7</v>
      </c>
      <c r="Z110">
        <f>VLOOKUP(A110,[25]GLAXO!$A$1:$M$330,5,FALSE)</f>
        <v>2462.65</v>
      </c>
      <c r="AA110">
        <f>VLOOKUP(A110,[26]PFIZER!$A$1:$M$330,5,FALSE)</f>
        <v>1679</v>
      </c>
      <c r="AB110">
        <f>VLOOKUP(A110,[27]ABBOTT!$A$1:$M$330,5,FALSE)</f>
        <v>4237.2</v>
      </c>
      <c r="AC110">
        <f>VLOOKUP(A110,[28]SANOFI!$A$1:$M$330,5,FALSE)</f>
        <v>4051.3</v>
      </c>
    </row>
    <row r="111" spans="1:29" x14ac:dyDescent="0.25">
      <c r="A111" s="4">
        <v>42898</v>
      </c>
      <c r="B111">
        <f>VLOOKUP(A111,[1]ITC!$A$1:$M$330,5,FALSE)</f>
        <v>304.35000000000002</v>
      </c>
      <c r="C111">
        <f>VLOOKUP(A111,[2]HUL!$A$1:$M$330,5,FALSE)</f>
        <v>1099.8499999999999</v>
      </c>
      <c r="D111">
        <f>VLOOKUP(A111,[3]COLGATE!$A$1:$M$330,5,FALSE)</f>
        <v>1079.9000000000001</v>
      </c>
      <c r="E111">
        <f>VLOOKUP(A111,[4]NESTLE!$A$1:$M$330,5,FALSE)</f>
        <v>6657.8</v>
      </c>
      <c r="F111">
        <f>VLOOKUP(A111,[5]BRITANNIA!$A$1:$M$330,5,FALSE)</f>
        <v>3620.4</v>
      </c>
      <c r="G111">
        <f>VLOOKUP(A111,[6]HDFC!$A$1:$M$330,5,FALSE)</f>
        <v>1669.25</v>
      </c>
      <c r="H111">
        <f>VLOOKUP(A111,[7]ICICI!$A$1:$M$330,5,FALSE)</f>
        <v>315.75</v>
      </c>
      <c r="I111">
        <f>VLOOKUP(A111,[8]AXIS!$A$1:$M$330,5,FALSE)</f>
        <v>507.4</v>
      </c>
      <c r="J111">
        <f>VLOOKUP(A111,[9]INFOSYS!$A$1:$M$330,5,FALSE)</f>
        <v>963.8</v>
      </c>
      <c r="K111">
        <f>VLOOKUP(A111,[10]TCS!$A$1:$M$330,5,FALSE)</f>
        <v>2489.9</v>
      </c>
      <c r="L111">
        <f>VLOOKUP(A111,[11]WIPRO!$A$1:$M$330,5,FALSE)</f>
        <v>526.29999999999995</v>
      </c>
      <c r="M111">
        <f>VLOOKUP(A111,[12]TVS!$A$1:$M$330,5,FALSE)</f>
        <v>173.7</v>
      </c>
      <c r="N111">
        <f>VLOOKUP(A111,[13]BAJAJ!$A$1:$M$330,5,FALSE)</f>
        <v>2826.9</v>
      </c>
      <c r="O111">
        <f>VLOOKUP(A111,[14]HERO!$A$1:$M$330,5,FALSE)</f>
        <v>3774.65</v>
      </c>
      <c r="P111">
        <f>VLOOKUP(A111,[15]ASIAN!$A$1:$M$330,5,FALSE)</f>
        <v>1150.4000000000001</v>
      </c>
      <c r="Q111">
        <f>VLOOKUP(A111,[16]NEROLAC!$A$1:$M$330,5,FALSE)</f>
        <v>420.15</v>
      </c>
      <c r="R111">
        <f>VLOOKUP(A111,[17]AKZO!$A$1:$M$330,5,FALSE)</f>
        <v>1855.35</v>
      </c>
      <c r="S111">
        <f>VLOOKUP(A111,[18]BERGER!$A$1:$M$330,5,FALSE)</f>
        <v>251</v>
      </c>
      <c r="T111">
        <f>VLOOKUP(A111,[19]MONSANTO!$A$1:$M$330,5,FALSE)</f>
        <v>2781.95</v>
      </c>
      <c r="U111">
        <f>VLOOKUP(A111,[20]BAYER!$A$1:$M$330,5,FALSE)</f>
        <v>4671.1499999999996</v>
      </c>
      <c r="V111">
        <f>VLOOKUP(A111,[21]EXCELCROP!$A$1:$M$326,5,FALSE)</f>
        <v>1724.35</v>
      </c>
      <c r="W111">
        <f>VLOOKUP(A111,[22]SIEMENS!$A$1:$M$330,5,FALSE)</f>
        <v>1311.95</v>
      </c>
      <c r="X111">
        <f>VLOOKUP(A111,[23]ABB!$A$1:$M$330,5,FALSE)</f>
        <v>1462.95</v>
      </c>
      <c r="Y111">
        <f>VLOOKUP(A111,[24]LNT!$A$1:$M$330,5,FALSE)</f>
        <v>1736</v>
      </c>
      <c r="Z111">
        <f>VLOOKUP(A111,[25]GLAXO!$A$1:$M$330,5,FALSE)</f>
        <v>2465.4499999999998</v>
      </c>
      <c r="AA111">
        <f>VLOOKUP(A111,[26]PFIZER!$A$1:$M$330,5,FALSE)</f>
        <v>1670.7</v>
      </c>
      <c r="AB111">
        <f>VLOOKUP(A111,[27]ABBOTT!$A$1:$M$330,5,FALSE)</f>
        <v>4251.75</v>
      </c>
      <c r="AC111">
        <f>VLOOKUP(A111,[28]SANOFI!$A$1:$M$330,5,FALSE)</f>
        <v>4023.7</v>
      </c>
    </row>
    <row r="112" spans="1:29" x14ac:dyDescent="0.25">
      <c r="A112" s="4">
        <v>42899</v>
      </c>
      <c r="B112">
        <f>VLOOKUP(A112,[1]ITC!$A$1:$M$330,5,FALSE)</f>
        <v>304.7</v>
      </c>
      <c r="C112">
        <f>VLOOKUP(A112,[2]HUL!$A$1:$M$330,5,FALSE)</f>
        <v>1102.5999999999999</v>
      </c>
      <c r="D112">
        <f>VLOOKUP(A112,[3]COLGATE!$A$1:$M$330,5,FALSE)</f>
        <v>1075.1500000000001</v>
      </c>
      <c r="E112">
        <f>VLOOKUP(A112,[4]NESTLE!$A$1:$M$330,5,FALSE)</f>
        <v>6689.5</v>
      </c>
      <c r="F112">
        <f>VLOOKUP(A112,[5]BRITANNIA!$A$1:$M$330,5,FALSE)</f>
        <v>3625.6</v>
      </c>
      <c r="G112">
        <f>VLOOKUP(A112,[6]HDFC!$A$1:$M$330,5,FALSE)</f>
        <v>1679.65</v>
      </c>
      <c r="H112">
        <f>VLOOKUP(A112,[7]ICICI!$A$1:$M$330,5,FALSE)</f>
        <v>314.8</v>
      </c>
      <c r="I112">
        <f>VLOOKUP(A112,[8]AXIS!$A$1:$M$330,5,FALSE)</f>
        <v>506.3</v>
      </c>
      <c r="J112">
        <f>VLOOKUP(A112,[9]INFOSYS!$A$1:$M$330,5,FALSE)</f>
        <v>958.2</v>
      </c>
      <c r="K112">
        <f>VLOOKUP(A112,[10]TCS!$A$1:$M$330,5,FALSE)</f>
        <v>2453.4</v>
      </c>
      <c r="L112">
        <f>VLOOKUP(A112,[11]WIPRO!$A$1:$M$330,5,FALSE)</f>
        <v>259.35000000000002</v>
      </c>
      <c r="M112">
        <f>VLOOKUP(A112,[12]TVS!$A$1:$M$330,5,FALSE)</f>
        <v>174.2</v>
      </c>
      <c r="N112">
        <f>VLOOKUP(A112,[13]BAJAJ!$A$1:$M$330,5,FALSE)</f>
        <v>2828.1</v>
      </c>
      <c r="O112">
        <f>VLOOKUP(A112,[14]HERO!$A$1:$M$330,5,FALSE)</f>
        <v>3752.55</v>
      </c>
      <c r="P112">
        <f>VLOOKUP(A112,[15]ASIAN!$A$1:$M$330,5,FALSE)</f>
        <v>1150.4000000000001</v>
      </c>
      <c r="Q112">
        <f>VLOOKUP(A112,[16]NEROLAC!$A$1:$M$330,5,FALSE)</f>
        <v>417.85</v>
      </c>
      <c r="R112">
        <f>VLOOKUP(A112,[17]AKZO!$A$1:$M$330,5,FALSE)</f>
        <v>1874.4</v>
      </c>
      <c r="S112">
        <f>VLOOKUP(A112,[18]BERGER!$A$1:$M$330,5,FALSE)</f>
        <v>249.4</v>
      </c>
      <c r="T112">
        <f>VLOOKUP(A112,[19]MONSANTO!$A$1:$M$330,5,FALSE)</f>
        <v>2747</v>
      </c>
      <c r="U112">
        <f>VLOOKUP(A112,[20]BAYER!$A$1:$M$330,5,FALSE)</f>
        <v>4655.6000000000004</v>
      </c>
      <c r="V112">
        <f>VLOOKUP(A112,[21]EXCELCROP!$A$1:$M$326,5,FALSE)</f>
        <v>1730</v>
      </c>
      <c r="W112">
        <f>VLOOKUP(A112,[22]SIEMENS!$A$1:$M$330,5,FALSE)</f>
        <v>1327.3</v>
      </c>
      <c r="X112">
        <f>VLOOKUP(A112,[23]ABB!$A$1:$M$330,5,FALSE)</f>
        <v>1458.7</v>
      </c>
      <c r="Y112">
        <f>VLOOKUP(A112,[24]LNT!$A$1:$M$330,5,FALSE)</f>
        <v>1737.05</v>
      </c>
      <c r="Z112">
        <f>VLOOKUP(A112,[25]GLAXO!$A$1:$M$330,5,FALSE)</f>
        <v>2455.9499999999998</v>
      </c>
      <c r="AA112">
        <f>VLOOKUP(A112,[26]PFIZER!$A$1:$M$330,5,FALSE)</f>
        <v>1685.3</v>
      </c>
      <c r="AB112">
        <f>VLOOKUP(A112,[27]ABBOTT!$A$1:$M$330,5,FALSE)</f>
        <v>4295.05</v>
      </c>
      <c r="AC112">
        <f>VLOOKUP(A112,[28]SANOFI!$A$1:$M$330,5,FALSE)</f>
        <v>4122</v>
      </c>
    </row>
    <row r="113" spans="1:29" x14ac:dyDescent="0.25">
      <c r="A113" s="4">
        <v>42900</v>
      </c>
      <c r="B113">
        <f>VLOOKUP(A113,[1]ITC!$A$1:$M$330,5,FALSE)</f>
        <v>299.75</v>
      </c>
      <c r="C113">
        <f>VLOOKUP(A113,[2]HUL!$A$1:$M$330,5,FALSE)</f>
        <v>1112.6500000000001</v>
      </c>
      <c r="D113">
        <f>VLOOKUP(A113,[3]COLGATE!$A$1:$M$330,5,FALSE)</f>
        <v>1072.3499999999999</v>
      </c>
      <c r="E113">
        <f>VLOOKUP(A113,[4]NESTLE!$A$1:$M$330,5,FALSE)</f>
        <v>6678.35</v>
      </c>
      <c r="F113">
        <f>VLOOKUP(A113,[5]BRITANNIA!$A$1:$M$330,5,FALSE)</f>
        <v>3610.65</v>
      </c>
      <c r="G113">
        <f>VLOOKUP(A113,[6]HDFC!$A$1:$M$330,5,FALSE)</f>
        <v>1670.85</v>
      </c>
      <c r="H113">
        <f>VLOOKUP(A113,[7]ICICI!$A$1:$M$330,5,FALSE)</f>
        <v>319.14999999999998</v>
      </c>
      <c r="I113">
        <f>VLOOKUP(A113,[8]AXIS!$A$1:$M$330,5,FALSE)</f>
        <v>508.2</v>
      </c>
      <c r="J113">
        <f>VLOOKUP(A113,[9]INFOSYS!$A$1:$M$330,5,FALSE)</f>
        <v>958.65</v>
      </c>
      <c r="K113">
        <f>VLOOKUP(A113,[10]TCS!$A$1:$M$330,5,FALSE)</f>
        <v>2470.8000000000002</v>
      </c>
      <c r="L113">
        <f>VLOOKUP(A113,[11]WIPRO!$A$1:$M$330,5,FALSE)</f>
        <v>256.05</v>
      </c>
      <c r="M113">
        <f>VLOOKUP(A113,[12]TVS!$A$1:$M$330,5,FALSE)</f>
        <v>182.75</v>
      </c>
      <c r="N113">
        <f>VLOOKUP(A113,[13]BAJAJ!$A$1:$M$330,5,FALSE)</f>
        <v>2831.1</v>
      </c>
      <c r="O113">
        <f>VLOOKUP(A113,[14]HERO!$A$1:$M$330,5,FALSE)</f>
        <v>3786.65</v>
      </c>
      <c r="P113">
        <f>VLOOKUP(A113,[15]ASIAN!$A$1:$M$330,5,FALSE)</f>
        <v>1148.5</v>
      </c>
      <c r="Q113">
        <f>VLOOKUP(A113,[16]NEROLAC!$A$1:$M$330,5,FALSE)</f>
        <v>416.1</v>
      </c>
      <c r="R113">
        <f>VLOOKUP(A113,[17]AKZO!$A$1:$M$330,5,FALSE)</f>
        <v>1892.4</v>
      </c>
      <c r="S113">
        <f>VLOOKUP(A113,[18]BERGER!$A$1:$M$330,5,FALSE)</f>
        <v>249.25</v>
      </c>
      <c r="T113">
        <f>VLOOKUP(A113,[19]MONSANTO!$A$1:$M$330,5,FALSE)</f>
        <v>2737.15</v>
      </c>
      <c r="U113">
        <f>VLOOKUP(A113,[20]BAYER!$A$1:$M$330,5,FALSE)</f>
        <v>4652.5</v>
      </c>
      <c r="V113">
        <f>VLOOKUP(A113,[21]EXCELCROP!$A$1:$M$326,5,FALSE)</f>
        <v>1747.55</v>
      </c>
      <c r="W113">
        <f>VLOOKUP(A113,[22]SIEMENS!$A$1:$M$330,5,FALSE)</f>
        <v>1338.55</v>
      </c>
      <c r="X113">
        <f>VLOOKUP(A113,[23]ABB!$A$1:$M$330,5,FALSE)</f>
        <v>1457.4</v>
      </c>
      <c r="Y113">
        <f>VLOOKUP(A113,[24]LNT!$A$1:$M$330,5,FALSE)</f>
        <v>1761.45</v>
      </c>
      <c r="Z113">
        <f>VLOOKUP(A113,[25]GLAXO!$A$1:$M$330,5,FALSE)</f>
        <v>2457.65</v>
      </c>
      <c r="AA113">
        <f>VLOOKUP(A113,[26]PFIZER!$A$1:$M$330,5,FALSE)</f>
        <v>1683.8</v>
      </c>
      <c r="AB113">
        <f>VLOOKUP(A113,[27]ABBOTT!$A$1:$M$330,5,FALSE)</f>
        <v>4283.05</v>
      </c>
      <c r="AC113">
        <f>VLOOKUP(A113,[28]SANOFI!$A$1:$M$330,5,FALSE)</f>
        <v>4076.9</v>
      </c>
    </row>
    <row r="114" spans="1:29" x14ac:dyDescent="0.25">
      <c r="A114" s="4">
        <v>42901</v>
      </c>
      <c r="B114">
        <f>VLOOKUP(A114,[1]ITC!$A$1:$M$330,5,FALSE)</f>
        <v>301.89999999999998</v>
      </c>
      <c r="C114">
        <f>VLOOKUP(A114,[2]HUL!$A$1:$M$330,5,FALSE)</f>
        <v>1103.55</v>
      </c>
      <c r="D114">
        <f>VLOOKUP(A114,[3]COLGATE!$A$1:$M$330,5,FALSE)</f>
        <v>1078.8</v>
      </c>
      <c r="E114">
        <f>VLOOKUP(A114,[4]NESTLE!$A$1:$M$330,5,FALSE)</f>
        <v>6677</v>
      </c>
      <c r="F114">
        <f>VLOOKUP(A114,[5]BRITANNIA!$A$1:$M$330,5,FALSE)</f>
        <v>3562.9</v>
      </c>
      <c r="G114">
        <f>VLOOKUP(A114,[6]HDFC!$A$1:$M$330,5,FALSE)</f>
        <v>1662</v>
      </c>
      <c r="H114">
        <f>VLOOKUP(A114,[7]ICICI!$A$1:$M$330,5,FALSE)</f>
        <v>316.89999999999998</v>
      </c>
      <c r="I114">
        <f>VLOOKUP(A114,[8]AXIS!$A$1:$M$330,5,FALSE)</f>
        <v>508.05</v>
      </c>
      <c r="J114">
        <f>VLOOKUP(A114,[9]INFOSYS!$A$1:$M$330,5,FALSE)</f>
        <v>952.3</v>
      </c>
      <c r="K114">
        <f>VLOOKUP(A114,[10]TCS!$A$1:$M$330,5,FALSE)</f>
        <v>2411.1</v>
      </c>
      <c r="L114">
        <f>VLOOKUP(A114,[11]WIPRO!$A$1:$M$330,5,FALSE)</f>
        <v>260.8</v>
      </c>
      <c r="M114">
        <f>VLOOKUP(A114,[12]TVS!$A$1:$M$330,5,FALSE)</f>
        <v>179.75</v>
      </c>
      <c r="N114">
        <f>VLOOKUP(A114,[13]BAJAJ!$A$1:$M$330,5,FALSE)</f>
        <v>2815.45</v>
      </c>
      <c r="O114">
        <f>VLOOKUP(A114,[14]HERO!$A$1:$M$330,5,FALSE)</f>
        <v>3779.35</v>
      </c>
      <c r="P114">
        <f>VLOOKUP(A114,[15]ASIAN!$A$1:$M$330,5,FALSE)</f>
        <v>1141.2</v>
      </c>
      <c r="Q114">
        <f>VLOOKUP(A114,[16]NEROLAC!$A$1:$M$330,5,FALSE)</f>
        <v>418.5</v>
      </c>
      <c r="R114">
        <f>VLOOKUP(A114,[17]AKZO!$A$1:$M$330,5,FALSE)</f>
        <v>1914.65</v>
      </c>
      <c r="S114">
        <f>VLOOKUP(A114,[18]BERGER!$A$1:$M$330,5,FALSE)</f>
        <v>253.1</v>
      </c>
      <c r="T114">
        <f>VLOOKUP(A114,[19]MONSANTO!$A$1:$M$330,5,FALSE)</f>
        <v>2863.75</v>
      </c>
      <c r="U114">
        <f>VLOOKUP(A114,[20]BAYER!$A$1:$M$330,5,FALSE)</f>
        <v>4658.95</v>
      </c>
      <c r="V114">
        <f>VLOOKUP(A114,[21]EXCELCROP!$A$1:$M$326,5,FALSE)</f>
        <v>1725</v>
      </c>
      <c r="W114">
        <f>VLOOKUP(A114,[22]SIEMENS!$A$1:$M$330,5,FALSE)</f>
        <v>1321.85</v>
      </c>
      <c r="X114">
        <f>VLOOKUP(A114,[23]ABB!$A$1:$M$330,5,FALSE)</f>
        <v>1505.15</v>
      </c>
      <c r="Y114">
        <f>VLOOKUP(A114,[24]LNT!$A$1:$M$330,5,FALSE)</f>
        <v>1735.8</v>
      </c>
      <c r="Z114">
        <f>VLOOKUP(A114,[25]GLAXO!$A$1:$M$330,5,FALSE)</f>
        <v>2454.9499999999998</v>
      </c>
      <c r="AA114">
        <f>VLOOKUP(A114,[26]PFIZER!$A$1:$M$330,5,FALSE)</f>
        <v>1677.45</v>
      </c>
      <c r="AB114">
        <f>VLOOKUP(A114,[27]ABBOTT!$A$1:$M$330,5,FALSE)</f>
        <v>4222.3999999999996</v>
      </c>
      <c r="AC114">
        <f>VLOOKUP(A114,[28]SANOFI!$A$1:$M$330,5,FALSE)</f>
        <v>4041.2</v>
      </c>
    </row>
    <row r="115" spans="1:29" x14ac:dyDescent="0.25">
      <c r="A115" s="4">
        <v>42902</v>
      </c>
      <c r="B115">
        <f>VLOOKUP(A115,[1]ITC!$A$1:$M$330,5,FALSE)</f>
        <v>306.3</v>
      </c>
      <c r="C115">
        <f>VLOOKUP(A115,[2]HUL!$A$1:$M$330,5,FALSE)</f>
        <v>1091.55</v>
      </c>
      <c r="D115">
        <f>VLOOKUP(A115,[3]COLGATE!$A$1:$M$330,5,FALSE)</f>
        <v>1095.45</v>
      </c>
      <c r="E115">
        <f>VLOOKUP(A115,[4]NESTLE!$A$1:$M$330,5,FALSE)</f>
        <v>6759.2</v>
      </c>
      <c r="F115">
        <f>VLOOKUP(A115,[5]BRITANNIA!$A$1:$M$330,5,FALSE)</f>
        <v>3567.35</v>
      </c>
      <c r="G115">
        <f>VLOOKUP(A115,[6]HDFC!$A$1:$M$330,5,FALSE)</f>
        <v>1668</v>
      </c>
      <c r="H115">
        <f>VLOOKUP(A115,[7]ICICI!$A$1:$M$330,5,FALSE)</f>
        <v>316.5</v>
      </c>
      <c r="I115">
        <f>VLOOKUP(A115,[8]AXIS!$A$1:$M$330,5,FALSE)</f>
        <v>510</v>
      </c>
      <c r="J115">
        <f>VLOOKUP(A115,[9]INFOSYS!$A$1:$M$330,5,FALSE)</f>
        <v>940.5</v>
      </c>
      <c r="K115">
        <f>VLOOKUP(A115,[10]TCS!$A$1:$M$330,5,FALSE)</f>
        <v>2397.4499999999998</v>
      </c>
      <c r="L115">
        <f>VLOOKUP(A115,[11]WIPRO!$A$1:$M$330,5,FALSE)</f>
        <v>254.95</v>
      </c>
      <c r="M115">
        <f>VLOOKUP(A115,[12]TVS!$A$1:$M$330,5,FALSE)</f>
        <v>181.9</v>
      </c>
      <c r="N115">
        <f>VLOOKUP(A115,[13]BAJAJ!$A$1:$M$330,5,FALSE)</f>
        <v>2808.95</v>
      </c>
      <c r="O115">
        <f>VLOOKUP(A115,[14]HERO!$A$1:$M$330,5,FALSE)</f>
        <v>3778.4</v>
      </c>
      <c r="P115">
        <f>VLOOKUP(A115,[15]ASIAN!$A$1:$M$330,5,FALSE)</f>
        <v>1144.8</v>
      </c>
      <c r="Q115">
        <f>VLOOKUP(A115,[16]NEROLAC!$A$1:$M$330,5,FALSE)</f>
        <v>417.1</v>
      </c>
      <c r="R115">
        <f>VLOOKUP(A115,[17]AKZO!$A$1:$M$330,5,FALSE)</f>
        <v>1912</v>
      </c>
      <c r="S115">
        <f>VLOOKUP(A115,[18]BERGER!$A$1:$M$330,5,FALSE)</f>
        <v>251.3</v>
      </c>
      <c r="T115">
        <f>VLOOKUP(A115,[19]MONSANTO!$A$1:$M$330,5,FALSE)</f>
        <v>2942</v>
      </c>
      <c r="U115">
        <f>VLOOKUP(A115,[20]BAYER!$A$1:$M$330,5,FALSE)</f>
        <v>4628.6499999999996</v>
      </c>
      <c r="V115">
        <f>VLOOKUP(A115,[21]EXCELCROP!$A$1:$M$326,5,FALSE)</f>
        <v>1740.65</v>
      </c>
      <c r="W115">
        <f>VLOOKUP(A115,[22]SIEMENS!$A$1:$M$330,5,FALSE)</f>
        <v>1316.1</v>
      </c>
      <c r="X115">
        <f>VLOOKUP(A115,[23]ABB!$A$1:$M$330,5,FALSE)</f>
        <v>1511.2</v>
      </c>
      <c r="Y115">
        <f>VLOOKUP(A115,[24]LNT!$A$1:$M$330,5,FALSE)</f>
        <v>1726.75</v>
      </c>
      <c r="Z115">
        <f>VLOOKUP(A115,[25]GLAXO!$A$1:$M$330,5,FALSE)</f>
        <v>2462.5500000000002</v>
      </c>
      <c r="AA115">
        <f>VLOOKUP(A115,[26]PFIZER!$A$1:$M$330,5,FALSE)</f>
        <v>1724.4</v>
      </c>
      <c r="AB115">
        <f>VLOOKUP(A115,[27]ABBOTT!$A$1:$M$330,5,FALSE)</f>
        <v>4215.45</v>
      </c>
      <c r="AC115">
        <f>VLOOKUP(A115,[28]SANOFI!$A$1:$M$330,5,FALSE)</f>
        <v>4053.7</v>
      </c>
    </row>
    <row r="116" spans="1:29" x14ac:dyDescent="0.25">
      <c r="A116" s="4">
        <v>42905</v>
      </c>
      <c r="B116">
        <f>VLOOKUP(A116,[1]ITC!$A$1:$M$330,5,FALSE)</f>
        <v>310.45</v>
      </c>
      <c r="C116">
        <f>VLOOKUP(A116,[2]HUL!$A$1:$M$330,5,FALSE)</f>
        <v>1095.4000000000001</v>
      </c>
      <c r="D116">
        <f>VLOOKUP(A116,[3]COLGATE!$A$1:$M$330,5,FALSE)</f>
        <v>1099.25</v>
      </c>
      <c r="E116">
        <f>VLOOKUP(A116,[4]NESTLE!$A$1:$M$330,5,FALSE)</f>
        <v>6743.7</v>
      </c>
      <c r="F116">
        <f>VLOOKUP(A116,[5]BRITANNIA!$A$1:$M$330,5,FALSE)</f>
        <v>3593.4</v>
      </c>
      <c r="G116">
        <f>VLOOKUP(A116,[6]HDFC!$A$1:$M$330,5,FALSE)</f>
        <v>1691.35</v>
      </c>
      <c r="H116">
        <f>VLOOKUP(A116,[7]ICICI!$A$1:$M$330,5,FALSE)</f>
        <v>320.60000000000002</v>
      </c>
      <c r="I116">
        <f>VLOOKUP(A116,[8]AXIS!$A$1:$M$330,5,FALSE)</f>
        <v>519.9</v>
      </c>
      <c r="J116">
        <f>VLOOKUP(A116,[9]INFOSYS!$A$1:$M$330,5,FALSE)</f>
        <v>929.45</v>
      </c>
      <c r="K116">
        <f>VLOOKUP(A116,[10]TCS!$A$1:$M$330,5,FALSE)</f>
        <v>2431.9</v>
      </c>
      <c r="L116">
        <f>VLOOKUP(A116,[11]WIPRO!$A$1:$M$330,5,FALSE)</f>
        <v>254.35</v>
      </c>
      <c r="M116">
        <f>VLOOKUP(A116,[12]TVS!$A$1:$M$330,5,FALSE)</f>
        <v>179.05</v>
      </c>
      <c r="N116">
        <f>VLOOKUP(A116,[13]BAJAJ!$A$1:$M$330,5,FALSE)</f>
        <v>2834.5</v>
      </c>
      <c r="O116">
        <f>VLOOKUP(A116,[14]HERO!$A$1:$M$330,5,FALSE)</f>
        <v>3826.05</v>
      </c>
      <c r="P116">
        <f>VLOOKUP(A116,[15]ASIAN!$A$1:$M$330,5,FALSE)</f>
        <v>1153.6500000000001</v>
      </c>
      <c r="Q116">
        <f>VLOOKUP(A116,[16]NEROLAC!$A$1:$M$330,5,FALSE)</f>
        <v>417.3</v>
      </c>
      <c r="R116">
        <f>VLOOKUP(A116,[17]AKZO!$A$1:$M$330,5,FALSE)</f>
        <v>1898.9</v>
      </c>
      <c r="S116">
        <f>VLOOKUP(A116,[18]BERGER!$A$1:$M$330,5,FALSE)</f>
        <v>249.65</v>
      </c>
      <c r="T116">
        <f>VLOOKUP(A116,[19]MONSANTO!$A$1:$M$330,5,FALSE)</f>
        <v>2864.45</v>
      </c>
      <c r="U116">
        <f>VLOOKUP(A116,[20]BAYER!$A$1:$M$330,5,FALSE)</f>
        <v>4600.45</v>
      </c>
      <c r="V116">
        <f>VLOOKUP(A116,[21]EXCELCROP!$A$1:$M$326,5,FALSE)</f>
        <v>1750</v>
      </c>
      <c r="W116">
        <f>VLOOKUP(A116,[22]SIEMENS!$A$1:$M$330,5,FALSE)</f>
        <v>1314.7</v>
      </c>
      <c r="X116">
        <f>VLOOKUP(A116,[23]ABB!$A$1:$M$330,5,FALSE)</f>
        <v>1507.25</v>
      </c>
      <c r="Y116">
        <f>VLOOKUP(A116,[24]LNT!$A$1:$M$330,5,FALSE)</f>
        <v>1754.25</v>
      </c>
      <c r="Z116">
        <f>VLOOKUP(A116,[25]GLAXO!$A$1:$M$330,5,FALSE)</f>
        <v>2437.3000000000002</v>
      </c>
      <c r="AA116">
        <f>VLOOKUP(A116,[26]PFIZER!$A$1:$M$330,5,FALSE)</f>
        <v>1737.05</v>
      </c>
      <c r="AB116">
        <f>VLOOKUP(A116,[27]ABBOTT!$A$1:$M$330,5,FALSE)</f>
        <v>4271.8500000000004</v>
      </c>
      <c r="AC116">
        <f>VLOOKUP(A116,[28]SANOFI!$A$1:$M$330,5,FALSE)</f>
        <v>4142.55</v>
      </c>
    </row>
    <row r="117" spans="1:29" x14ac:dyDescent="0.25">
      <c r="A117" s="4">
        <v>42906</v>
      </c>
      <c r="B117">
        <f>VLOOKUP(A117,[1]ITC!$A$1:$M$330,5,FALSE)</f>
        <v>308.5</v>
      </c>
      <c r="C117">
        <f>VLOOKUP(A117,[2]HUL!$A$1:$M$330,5,FALSE)</f>
        <v>1096.0999999999999</v>
      </c>
      <c r="D117">
        <f>VLOOKUP(A117,[3]COLGATE!$A$1:$M$330,5,FALSE)</f>
        <v>1081.55</v>
      </c>
      <c r="E117">
        <f>VLOOKUP(A117,[4]NESTLE!$A$1:$M$330,5,FALSE)</f>
        <v>6704.3</v>
      </c>
      <c r="F117">
        <f>VLOOKUP(A117,[5]BRITANNIA!$A$1:$M$330,5,FALSE)</f>
        <v>3580.7</v>
      </c>
      <c r="G117">
        <f>VLOOKUP(A117,[6]HDFC!$A$1:$M$330,5,FALSE)</f>
        <v>1687.8</v>
      </c>
      <c r="H117">
        <f>VLOOKUP(A117,[7]ICICI!$A$1:$M$330,5,FALSE)</f>
        <v>292.55</v>
      </c>
      <c r="I117">
        <f>VLOOKUP(A117,[8]AXIS!$A$1:$M$330,5,FALSE)</f>
        <v>511.8</v>
      </c>
      <c r="J117">
        <f>VLOOKUP(A117,[9]INFOSYS!$A$1:$M$330,5,FALSE)</f>
        <v>943.8</v>
      </c>
      <c r="K117">
        <f>VLOOKUP(A117,[10]TCS!$A$1:$M$330,5,FALSE)</f>
        <v>2441.5</v>
      </c>
      <c r="L117">
        <f>VLOOKUP(A117,[11]WIPRO!$A$1:$M$330,5,FALSE)</f>
        <v>254.05</v>
      </c>
      <c r="M117">
        <f>VLOOKUP(A117,[12]TVS!$A$1:$M$330,5,FALSE)</f>
        <v>195.35</v>
      </c>
      <c r="N117">
        <f>VLOOKUP(A117,[13]BAJAJ!$A$1:$M$330,5,FALSE)</f>
        <v>2816.45</v>
      </c>
      <c r="O117">
        <f>VLOOKUP(A117,[14]HERO!$A$1:$M$330,5,FALSE)</f>
        <v>3801.2</v>
      </c>
      <c r="P117">
        <f>VLOOKUP(A117,[15]ASIAN!$A$1:$M$330,5,FALSE)</f>
        <v>1150.8</v>
      </c>
      <c r="Q117">
        <f>VLOOKUP(A117,[16]NEROLAC!$A$1:$M$330,5,FALSE)</f>
        <v>418.35</v>
      </c>
      <c r="R117">
        <f>VLOOKUP(A117,[17]AKZO!$A$1:$M$330,5,FALSE)</f>
        <v>1880.35</v>
      </c>
      <c r="S117">
        <f>VLOOKUP(A117,[18]BERGER!$A$1:$M$330,5,FALSE)</f>
        <v>248.7</v>
      </c>
      <c r="T117">
        <f>VLOOKUP(A117,[19]MONSANTO!$A$1:$M$330,5,FALSE)</f>
        <v>2852.25</v>
      </c>
      <c r="U117">
        <f>VLOOKUP(A117,[20]BAYER!$A$1:$M$330,5,FALSE)</f>
        <v>4606.3</v>
      </c>
      <c r="V117">
        <f>VLOOKUP(A117,[21]EXCELCROP!$A$1:$M$326,5,FALSE)</f>
        <v>1770.35</v>
      </c>
      <c r="W117">
        <f>VLOOKUP(A117,[22]SIEMENS!$A$1:$M$330,5,FALSE)</f>
        <v>1330</v>
      </c>
      <c r="X117">
        <f>VLOOKUP(A117,[23]ABB!$A$1:$M$330,5,FALSE)</f>
        <v>1495.55</v>
      </c>
      <c r="Y117">
        <f>VLOOKUP(A117,[24]LNT!$A$1:$M$330,5,FALSE)</f>
        <v>1750.6</v>
      </c>
      <c r="Z117">
        <f>VLOOKUP(A117,[25]GLAXO!$A$1:$M$330,5,FALSE)</f>
        <v>2462.4499999999998</v>
      </c>
      <c r="AA117">
        <f>VLOOKUP(A117,[26]PFIZER!$A$1:$M$330,5,FALSE)</f>
        <v>1762.45</v>
      </c>
      <c r="AB117">
        <f>VLOOKUP(A117,[27]ABBOTT!$A$1:$M$330,5,FALSE)</f>
        <v>4353.3</v>
      </c>
      <c r="AC117">
        <f>VLOOKUP(A117,[28]SANOFI!$A$1:$M$330,5,FALSE)</f>
        <v>4243.8500000000004</v>
      </c>
    </row>
    <row r="118" spans="1:29" x14ac:dyDescent="0.25">
      <c r="A118" s="4">
        <v>42907</v>
      </c>
      <c r="B118">
        <f>VLOOKUP(A118,[1]ITC!$A$1:$M$330,5,FALSE)</f>
        <v>309.14999999999998</v>
      </c>
      <c r="C118">
        <f>VLOOKUP(A118,[2]HUL!$A$1:$M$330,5,FALSE)</f>
        <v>1123.7</v>
      </c>
      <c r="D118">
        <f>VLOOKUP(A118,[3]COLGATE!$A$1:$M$330,5,FALSE)</f>
        <v>1103.3499999999999</v>
      </c>
      <c r="E118">
        <f>VLOOKUP(A118,[4]NESTLE!$A$1:$M$330,5,FALSE)</f>
        <v>6767.35</v>
      </c>
      <c r="F118">
        <f>VLOOKUP(A118,[5]BRITANNIA!$A$1:$M$330,5,FALSE)</f>
        <v>3668.75</v>
      </c>
      <c r="G118">
        <f>VLOOKUP(A118,[6]HDFC!$A$1:$M$330,5,FALSE)</f>
        <v>1699.65</v>
      </c>
      <c r="H118">
        <f>VLOOKUP(A118,[7]ICICI!$A$1:$M$330,5,FALSE)</f>
        <v>291</v>
      </c>
      <c r="I118">
        <f>VLOOKUP(A118,[8]AXIS!$A$1:$M$330,5,FALSE)</f>
        <v>507.55</v>
      </c>
      <c r="J118">
        <f>VLOOKUP(A118,[9]INFOSYS!$A$1:$M$330,5,FALSE)</f>
        <v>943.95</v>
      </c>
      <c r="K118">
        <f>VLOOKUP(A118,[10]TCS!$A$1:$M$330,5,FALSE)</f>
        <v>2406.0500000000002</v>
      </c>
      <c r="L118">
        <f>VLOOKUP(A118,[11]WIPRO!$A$1:$M$330,5,FALSE)</f>
        <v>255.9</v>
      </c>
      <c r="M118">
        <f>VLOOKUP(A118,[12]TVS!$A$1:$M$330,5,FALSE)</f>
        <v>192.3</v>
      </c>
      <c r="N118">
        <f>VLOOKUP(A118,[13]BAJAJ!$A$1:$M$330,5,FALSE)</f>
        <v>2821.1</v>
      </c>
      <c r="O118">
        <f>VLOOKUP(A118,[14]HERO!$A$1:$M$330,5,FALSE)</f>
        <v>3768.65</v>
      </c>
      <c r="P118">
        <f>VLOOKUP(A118,[15]ASIAN!$A$1:$M$330,5,FALSE)</f>
        <v>1155.5</v>
      </c>
      <c r="Q118">
        <f>VLOOKUP(A118,[16]NEROLAC!$A$1:$M$330,5,FALSE)</f>
        <v>421.55</v>
      </c>
      <c r="R118">
        <f>VLOOKUP(A118,[17]AKZO!$A$1:$M$330,5,FALSE)</f>
        <v>1835.1</v>
      </c>
      <c r="S118">
        <f>VLOOKUP(A118,[18]BERGER!$A$1:$M$330,5,FALSE)</f>
        <v>251.45</v>
      </c>
      <c r="T118">
        <f>VLOOKUP(A118,[19]MONSANTO!$A$1:$M$330,5,FALSE)</f>
        <v>2800.8</v>
      </c>
      <c r="U118">
        <f>VLOOKUP(A118,[20]BAYER!$A$1:$M$330,5,FALSE)</f>
        <v>4620.5</v>
      </c>
      <c r="V118">
        <f>VLOOKUP(A118,[21]EXCELCROP!$A$1:$M$326,5,FALSE)</f>
        <v>1770</v>
      </c>
      <c r="W118">
        <f>VLOOKUP(A118,[22]SIEMENS!$A$1:$M$330,5,FALSE)</f>
        <v>1333.35</v>
      </c>
      <c r="X118">
        <f>VLOOKUP(A118,[23]ABB!$A$1:$M$330,5,FALSE)</f>
        <v>1506.3</v>
      </c>
      <c r="Y118">
        <f>VLOOKUP(A118,[24]LNT!$A$1:$M$330,5,FALSE)</f>
        <v>1753.85</v>
      </c>
      <c r="Z118">
        <f>VLOOKUP(A118,[25]GLAXO!$A$1:$M$330,5,FALSE)</f>
        <v>2457.9</v>
      </c>
      <c r="AA118">
        <f>VLOOKUP(A118,[26]PFIZER!$A$1:$M$330,5,FALSE)</f>
        <v>1789.35</v>
      </c>
      <c r="AB118">
        <f>VLOOKUP(A118,[27]ABBOTT!$A$1:$M$330,5,FALSE)</f>
        <v>4402.55</v>
      </c>
      <c r="AC118">
        <f>VLOOKUP(A118,[28]SANOFI!$A$1:$M$330,5,FALSE)</f>
        <v>4317.8</v>
      </c>
    </row>
    <row r="119" spans="1:29" x14ac:dyDescent="0.25">
      <c r="A119" s="4">
        <v>42908</v>
      </c>
      <c r="B119">
        <f>VLOOKUP(A119,[1]ITC!$A$1:$M$330,5,FALSE)</f>
        <v>310.7</v>
      </c>
      <c r="C119">
        <f>VLOOKUP(A119,[2]HUL!$A$1:$M$330,5,FALSE)</f>
        <v>1094.25</v>
      </c>
      <c r="D119">
        <f>VLOOKUP(A119,[3]COLGATE!$A$1:$M$330,5,FALSE)</f>
        <v>1100.8</v>
      </c>
      <c r="E119">
        <f>VLOOKUP(A119,[4]NESTLE!$A$1:$M$330,5,FALSE)</f>
        <v>6772.9</v>
      </c>
      <c r="F119">
        <f>VLOOKUP(A119,[5]BRITANNIA!$A$1:$M$330,5,FALSE)</f>
        <v>3640.1</v>
      </c>
      <c r="G119">
        <f>VLOOKUP(A119,[6]HDFC!$A$1:$M$330,5,FALSE)</f>
        <v>1697.85</v>
      </c>
      <c r="H119">
        <f>VLOOKUP(A119,[7]ICICI!$A$1:$M$330,5,FALSE)</f>
        <v>289.45</v>
      </c>
      <c r="I119">
        <f>VLOOKUP(A119,[8]AXIS!$A$1:$M$330,5,FALSE)</f>
        <v>507.9</v>
      </c>
      <c r="J119">
        <f>VLOOKUP(A119,[9]INFOSYS!$A$1:$M$330,5,FALSE)</f>
        <v>940.3</v>
      </c>
      <c r="K119">
        <f>VLOOKUP(A119,[10]TCS!$A$1:$M$330,5,FALSE)</f>
        <v>2395.75</v>
      </c>
      <c r="L119">
        <f>VLOOKUP(A119,[11]WIPRO!$A$1:$M$330,5,FALSE)</f>
        <v>254.65</v>
      </c>
      <c r="M119">
        <f>VLOOKUP(A119,[12]TVS!$A$1:$M$330,5,FALSE)</f>
        <v>193.65</v>
      </c>
      <c r="N119">
        <f>VLOOKUP(A119,[13]BAJAJ!$A$1:$M$330,5,FALSE)</f>
        <v>2840.45</v>
      </c>
      <c r="O119">
        <f>VLOOKUP(A119,[14]HERO!$A$1:$M$330,5,FALSE)</f>
        <v>3733.15</v>
      </c>
      <c r="P119">
        <f>VLOOKUP(A119,[15]ASIAN!$A$1:$M$330,5,FALSE)</f>
        <v>1163.7</v>
      </c>
      <c r="Q119">
        <f>VLOOKUP(A119,[16]NEROLAC!$A$1:$M$330,5,FALSE)</f>
        <v>426.85</v>
      </c>
      <c r="R119">
        <f>VLOOKUP(A119,[17]AKZO!$A$1:$M$330,5,FALSE)</f>
        <v>1826.9</v>
      </c>
      <c r="S119">
        <f>VLOOKUP(A119,[18]BERGER!$A$1:$M$330,5,FALSE)</f>
        <v>248.65</v>
      </c>
      <c r="T119">
        <f>VLOOKUP(A119,[19]MONSANTO!$A$1:$M$330,5,FALSE)</f>
        <v>2709</v>
      </c>
      <c r="U119">
        <f>VLOOKUP(A119,[20]BAYER!$A$1:$M$330,5,FALSE)</f>
        <v>4612.75</v>
      </c>
      <c r="V119">
        <f>VLOOKUP(A119,[21]EXCELCROP!$A$1:$M$326,5,FALSE)</f>
        <v>1770</v>
      </c>
      <c r="W119">
        <f>VLOOKUP(A119,[22]SIEMENS!$A$1:$M$330,5,FALSE)</f>
        <v>1353.1</v>
      </c>
      <c r="X119">
        <f>VLOOKUP(A119,[23]ABB!$A$1:$M$330,5,FALSE)</f>
        <v>1486.3</v>
      </c>
      <c r="Y119">
        <f>VLOOKUP(A119,[24]LNT!$A$1:$M$330,5,FALSE)</f>
        <v>1736.45</v>
      </c>
      <c r="Z119">
        <f>VLOOKUP(A119,[25]GLAXO!$A$1:$M$330,5,FALSE)</f>
        <v>2464.85</v>
      </c>
      <c r="AA119">
        <f>VLOOKUP(A119,[26]PFIZER!$A$1:$M$330,5,FALSE)</f>
        <v>1800.8</v>
      </c>
      <c r="AB119">
        <f>VLOOKUP(A119,[27]ABBOTT!$A$1:$M$330,5,FALSE)</f>
        <v>4342.2</v>
      </c>
      <c r="AC119">
        <f>VLOOKUP(A119,[28]SANOFI!$A$1:$M$330,5,FALSE)</f>
        <v>4274.1000000000004</v>
      </c>
    </row>
    <row r="120" spans="1:29" x14ac:dyDescent="0.25">
      <c r="A120" s="4">
        <v>42909</v>
      </c>
      <c r="B120">
        <f>VLOOKUP(A120,[1]ITC!$A$1:$M$330,5,FALSE)</f>
        <v>310.85000000000002</v>
      </c>
      <c r="C120">
        <f>VLOOKUP(A120,[2]HUL!$A$1:$M$330,5,FALSE)</f>
        <v>1096.55</v>
      </c>
      <c r="D120">
        <f>VLOOKUP(A120,[3]COLGATE!$A$1:$M$330,5,FALSE)</f>
        <v>1106.0999999999999</v>
      </c>
      <c r="E120">
        <f>VLOOKUP(A120,[4]NESTLE!$A$1:$M$330,5,FALSE)</f>
        <v>6618.5</v>
      </c>
      <c r="F120">
        <f>VLOOKUP(A120,[5]BRITANNIA!$A$1:$M$330,5,FALSE)</f>
        <v>3649.65</v>
      </c>
      <c r="G120">
        <f>VLOOKUP(A120,[6]HDFC!$A$1:$M$330,5,FALSE)</f>
        <v>1678.55</v>
      </c>
      <c r="H120">
        <f>VLOOKUP(A120,[7]ICICI!$A$1:$M$330,5,FALSE)</f>
        <v>291.5</v>
      </c>
      <c r="I120">
        <f>VLOOKUP(A120,[8]AXIS!$A$1:$M$330,5,FALSE)</f>
        <v>504.6</v>
      </c>
      <c r="J120">
        <f>VLOOKUP(A120,[9]INFOSYS!$A$1:$M$330,5,FALSE)</f>
        <v>943.35</v>
      </c>
      <c r="K120">
        <f>VLOOKUP(A120,[10]TCS!$A$1:$M$330,5,FALSE)</f>
        <v>2360.65</v>
      </c>
      <c r="L120">
        <f>VLOOKUP(A120,[11]WIPRO!$A$1:$M$330,5,FALSE)</f>
        <v>256.85000000000002</v>
      </c>
      <c r="M120">
        <f>VLOOKUP(A120,[12]TVS!$A$1:$M$330,5,FALSE)</f>
        <v>187.9</v>
      </c>
      <c r="N120">
        <f>VLOOKUP(A120,[13]BAJAJ!$A$1:$M$330,5,FALSE)</f>
        <v>2824.6</v>
      </c>
      <c r="O120">
        <f>VLOOKUP(A120,[14]HERO!$A$1:$M$330,5,FALSE)</f>
        <v>3660.3</v>
      </c>
      <c r="P120">
        <f>VLOOKUP(A120,[15]ASIAN!$A$1:$M$330,5,FALSE)</f>
        <v>1153.95</v>
      </c>
      <c r="Q120">
        <f>VLOOKUP(A120,[16]NEROLAC!$A$1:$M$330,5,FALSE)</f>
        <v>425</v>
      </c>
      <c r="R120">
        <f>VLOOKUP(A120,[17]AKZO!$A$1:$M$330,5,FALSE)</f>
        <v>1819.95</v>
      </c>
      <c r="S120">
        <f>VLOOKUP(A120,[18]BERGER!$A$1:$M$330,5,FALSE)</f>
        <v>245.2</v>
      </c>
      <c r="T120">
        <f>VLOOKUP(A120,[19]MONSANTO!$A$1:$M$330,5,FALSE)</f>
        <v>2671.65</v>
      </c>
      <c r="U120">
        <f>VLOOKUP(A120,[20]BAYER!$A$1:$M$330,5,FALSE)</f>
        <v>4603.55</v>
      </c>
      <c r="V120">
        <f>VLOOKUP(A120,[21]EXCELCROP!$A$1:$M$326,5,FALSE)</f>
        <v>1750.25</v>
      </c>
      <c r="W120">
        <f>VLOOKUP(A120,[22]SIEMENS!$A$1:$M$330,5,FALSE)</f>
        <v>1329.35</v>
      </c>
      <c r="X120">
        <f>VLOOKUP(A120,[23]ABB!$A$1:$M$330,5,FALSE)</f>
        <v>1440.55</v>
      </c>
      <c r="Y120">
        <f>VLOOKUP(A120,[24]LNT!$A$1:$M$330,5,FALSE)</f>
        <v>1723.05</v>
      </c>
      <c r="Z120">
        <f>VLOOKUP(A120,[25]GLAXO!$A$1:$M$330,5,FALSE)</f>
        <v>2464.75</v>
      </c>
      <c r="AA120">
        <f>VLOOKUP(A120,[26]PFIZER!$A$1:$M$330,5,FALSE)</f>
        <v>1773.6</v>
      </c>
      <c r="AB120">
        <f>VLOOKUP(A120,[27]ABBOTT!$A$1:$M$330,5,FALSE)</f>
        <v>4316.05</v>
      </c>
      <c r="AC120">
        <f>VLOOKUP(A120,[28]SANOFI!$A$1:$M$330,5,FALSE)</f>
        <v>4153.45</v>
      </c>
    </row>
    <row r="121" spans="1:29" x14ac:dyDescent="0.25">
      <c r="A121" s="4">
        <v>42913</v>
      </c>
      <c r="B121">
        <f>VLOOKUP(A121,[1]ITC!$A$1:$M$330,5,FALSE)</f>
        <v>311.64999999999998</v>
      </c>
      <c r="C121">
        <f>VLOOKUP(A121,[2]HUL!$A$1:$M$330,5,FALSE)</f>
        <v>1092.1500000000001</v>
      </c>
      <c r="D121">
        <f>VLOOKUP(A121,[3]COLGATE!$A$1:$M$330,5,FALSE)</f>
        <v>1093.45</v>
      </c>
      <c r="E121">
        <f>VLOOKUP(A121,[4]NESTLE!$A$1:$M$330,5,FALSE)</f>
        <v>6604.05</v>
      </c>
      <c r="F121">
        <f>VLOOKUP(A121,[5]BRITANNIA!$A$1:$M$330,5,FALSE)</f>
        <v>3638.3</v>
      </c>
      <c r="G121">
        <f>VLOOKUP(A121,[6]HDFC!$A$1:$M$330,5,FALSE)</f>
        <v>1667.9</v>
      </c>
      <c r="H121">
        <f>VLOOKUP(A121,[7]ICICI!$A$1:$M$330,5,FALSE)</f>
        <v>288</v>
      </c>
      <c r="I121">
        <f>VLOOKUP(A121,[8]AXIS!$A$1:$M$330,5,FALSE)</f>
        <v>492.8</v>
      </c>
      <c r="J121">
        <f>VLOOKUP(A121,[9]INFOSYS!$A$1:$M$330,5,FALSE)</f>
        <v>926.35</v>
      </c>
      <c r="K121">
        <f>VLOOKUP(A121,[10]TCS!$A$1:$M$330,5,FALSE)</f>
        <v>2345.9</v>
      </c>
      <c r="L121">
        <f>VLOOKUP(A121,[11]WIPRO!$A$1:$M$330,5,FALSE)</f>
        <v>256</v>
      </c>
      <c r="M121">
        <f>VLOOKUP(A121,[12]TVS!$A$1:$M$330,5,FALSE)</f>
        <v>181.9</v>
      </c>
      <c r="N121">
        <f>VLOOKUP(A121,[13]BAJAJ!$A$1:$M$330,5,FALSE)</f>
        <v>2779.2</v>
      </c>
      <c r="O121">
        <f>VLOOKUP(A121,[14]HERO!$A$1:$M$330,5,FALSE)</f>
        <v>3695.95</v>
      </c>
      <c r="P121">
        <f>VLOOKUP(A121,[15]ASIAN!$A$1:$M$330,5,FALSE)</f>
        <v>1134</v>
      </c>
      <c r="Q121">
        <f>VLOOKUP(A121,[16]NEROLAC!$A$1:$M$330,5,FALSE)</f>
        <v>420.1</v>
      </c>
      <c r="R121">
        <f>VLOOKUP(A121,[17]AKZO!$A$1:$M$330,5,FALSE)</f>
        <v>1811.6</v>
      </c>
      <c r="S121">
        <f>VLOOKUP(A121,[18]BERGER!$A$1:$M$330,5,FALSE)</f>
        <v>241.25</v>
      </c>
      <c r="T121">
        <f>VLOOKUP(A121,[19]MONSANTO!$A$1:$M$330,5,FALSE)</f>
        <v>2677.6</v>
      </c>
      <c r="U121">
        <f>VLOOKUP(A121,[20]BAYER!$A$1:$M$330,5,FALSE)</f>
        <v>4603.45</v>
      </c>
      <c r="V121">
        <f>VLOOKUP(A121,[21]EXCELCROP!$A$1:$M$326,5,FALSE)</f>
        <v>1725</v>
      </c>
      <c r="W121">
        <f>VLOOKUP(A121,[22]SIEMENS!$A$1:$M$330,5,FALSE)</f>
        <v>1305.5999999999999</v>
      </c>
      <c r="X121">
        <f>VLOOKUP(A121,[23]ABB!$A$1:$M$330,5,FALSE)</f>
        <v>1442.95</v>
      </c>
      <c r="Y121">
        <f>VLOOKUP(A121,[24]LNT!$A$1:$M$330,5,FALSE)</f>
        <v>1701.8</v>
      </c>
      <c r="Z121">
        <f>VLOOKUP(A121,[25]GLAXO!$A$1:$M$330,5,FALSE)</f>
        <v>2465.65</v>
      </c>
      <c r="AA121">
        <f>VLOOKUP(A121,[26]PFIZER!$A$1:$M$330,5,FALSE)</f>
        <v>1782.3</v>
      </c>
      <c r="AB121">
        <f>VLOOKUP(A121,[27]ABBOTT!$A$1:$M$330,5,FALSE)</f>
        <v>4238.95</v>
      </c>
      <c r="AC121">
        <f>VLOOKUP(A121,[28]SANOFI!$A$1:$M$330,5,FALSE)</f>
        <v>4137.75</v>
      </c>
    </row>
    <row r="122" spans="1:29" x14ac:dyDescent="0.25">
      <c r="A122" s="4">
        <v>42914</v>
      </c>
      <c r="B122">
        <f>VLOOKUP(A122,[1]ITC!$A$1:$M$330,5,FALSE)</f>
        <v>308.14999999999998</v>
      </c>
      <c r="C122">
        <f>VLOOKUP(A122,[2]HUL!$A$1:$M$330,5,FALSE)</f>
        <v>1089.5999999999999</v>
      </c>
      <c r="D122">
        <f>VLOOKUP(A122,[3]COLGATE!$A$1:$M$330,5,FALSE)</f>
        <v>1086.7</v>
      </c>
      <c r="E122">
        <f>VLOOKUP(A122,[4]NESTLE!$A$1:$M$330,5,FALSE)</f>
        <v>6634.65</v>
      </c>
      <c r="F122">
        <f>VLOOKUP(A122,[5]BRITANNIA!$A$1:$M$330,5,FALSE)</f>
        <v>3639.55</v>
      </c>
      <c r="G122">
        <f>VLOOKUP(A122,[6]HDFC!$A$1:$M$330,5,FALSE)</f>
        <v>1666</v>
      </c>
      <c r="H122">
        <f>VLOOKUP(A122,[7]ICICI!$A$1:$M$330,5,FALSE)</f>
        <v>290.95</v>
      </c>
      <c r="I122">
        <f>VLOOKUP(A122,[8]AXIS!$A$1:$M$330,5,FALSE)</f>
        <v>494.5</v>
      </c>
      <c r="J122">
        <f>VLOOKUP(A122,[9]INFOSYS!$A$1:$M$330,5,FALSE)</f>
        <v>924.4</v>
      </c>
      <c r="K122">
        <f>VLOOKUP(A122,[10]TCS!$A$1:$M$330,5,FALSE)</f>
        <v>2351.1999999999998</v>
      </c>
      <c r="L122">
        <f>VLOOKUP(A122,[11]WIPRO!$A$1:$M$330,5,FALSE)</f>
        <v>258.39999999999998</v>
      </c>
      <c r="M122">
        <f>VLOOKUP(A122,[12]TVS!$A$1:$M$330,5,FALSE)</f>
        <v>179.2</v>
      </c>
      <c r="N122">
        <f>VLOOKUP(A122,[13]BAJAJ!$A$1:$M$330,5,FALSE)</f>
        <v>2781.4</v>
      </c>
      <c r="O122">
        <f>VLOOKUP(A122,[14]HERO!$A$1:$M$330,5,FALSE)</f>
        <v>3687.85</v>
      </c>
      <c r="P122">
        <f>VLOOKUP(A122,[15]ASIAN!$A$1:$M$330,5,FALSE)</f>
        <v>1109.1500000000001</v>
      </c>
      <c r="Q122">
        <f>VLOOKUP(A122,[16]NEROLAC!$A$1:$M$330,5,FALSE)</f>
        <v>418.05</v>
      </c>
      <c r="R122">
        <f>VLOOKUP(A122,[17]AKZO!$A$1:$M$330,5,FALSE)</f>
        <v>1839.25</v>
      </c>
      <c r="S122">
        <f>VLOOKUP(A122,[18]BERGER!$A$1:$M$330,5,FALSE)</f>
        <v>236.2</v>
      </c>
      <c r="T122">
        <f>VLOOKUP(A122,[19]MONSANTO!$A$1:$M$330,5,FALSE)</f>
        <v>2722.75</v>
      </c>
      <c r="U122">
        <f>VLOOKUP(A122,[20]BAYER!$A$1:$M$330,5,FALSE)</f>
        <v>4589.3999999999996</v>
      </c>
      <c r="V122">
        <f>VLOOKUP(A122,[21]EXCELCROP!$A$1:$M$326,5,FALSE)</f>
        <v>1767.5</v>
      </c>
      <c r="W122">
        <f>VLOOKUP(A122,[22]SIEMENS!$A$1:$M$330,5,FALSE)</f>
        <v>1290.8499999999999</v>
      </c>
      <c r="X122">
        <f>VLOOKUP(A122,[23]ABB!$A$1:$M$330,5,FALSE)</f>
        <v>1452.4</v>
      </c>
      <c r="Y122">
        <f>VLOOKUP(A122,[24]LNT!$A$1:$M$330,5,FALSE)</f>
        <v>1698.6</v>
      </c>
      <c r="Z122">
        <f>VLOOKUP(A122,[25]GLAXO!$A$1:$M$330,5,FALSE)</f>
        <v>2452.35</v>
      </c>
      <c r="AA122">
        <f>VLOOKUP(A122,[26]PFIZER!$A$1:$M$330,5,FALSE)</f>
        <v>1810.8</v>
      </c>
      <c r="AB122">
        <f>VLOOKUP(A122,[27]ABBOTT!$A$1:$M$330,5,FALSE)</f>
        <v>4217.95</v>
      </c>
      <c r="AC122">
        <f>VLOOKUP(A122,[28]SANOFI!$A$1:$M$330,5,FALSE)</f>
        <v>4139.5</v>
      </c>
    </row>
    <row r="123" spans="1:29" x14ac:dyDescent="0.25">
      <c r="A123" s="4">
        <v>42915</v>
      </c>
      <c r="B123">
        <f>VLOOKUP(A123,[1]ITC!$A$1:$M$330,5,FALSE)</f>
        <v>311.39999999999998</v>
      </c>
      <c r="C123">
        <f>VLOOKUP(A123,[2]HUL!$A$1:$M$330,5,FALSE)</f>
        <v>1087.7</v>
      </c>
      <c r="D123">
        <f>VLOOKUP(A123,[3]COLGATE!$A$1:$M$330,5,FALSE)</f>
        <v>1087.45</v>
      </c>
      <c r="E123">
        <f>VLOOKUP(A123,[4]NESTLE!$A$1:$M$330,5,FALSE)</f>
        <v>6754.45</v>
      </c>
      <c r="F123">
        <f>VLOOKUP(A123,[5]BRITANNIA!$A$1:$M$330,5,FALSE)</f>
        <v>3638.15</v>
      </c>
      <c r="G123">
        <f>VLOOKUP(A123,[6]HDFC!$A$1:$M$330,5,FALSE)</f>
        <v>1661.9</v>
      </c>
      <c r="H123">
        <f>VLOOKUP(A123,[7]ICICI!$A$1:$M$330,5,FALSE)</f>
        <v>293.7</v>
      </c>
      <c r="I123">
        <f>VLOOKUP(A123,[8]AXIS!$A$1:$M$330,5,FALSE)</f>
        <v>511.7</v>
      </c>
      <c r="J123">
        <f>VLOOKUP(A123,[9]INFOSYS!$A$1:$M$330,5,FALSE)</f>
        <v>929.5</v>
      </c>
      <c r="K123">
        <f>VLOOKUP(A123,[10]TCS!$A$1:$M$330,5,FALSE)</f>
        <v>2334.65</v>
      </c>
      <c r="L123">
        <f>VLOOKUP(A123,[11]WIPRO!$A$1:$M$330,5,FALSE)</f>
        <v>259.25</v>
      </c>
      <c r="M123">
        <f>VLOOKUP(A123,[12]TVS!$A$1:$M$330,5,FALSE)</f>
        <v>184.05</v>
      </c>
      <c r="N123">
        <f>VLOOKUP(A123,[13]BAJAJ!$A$1:$M$330,5,FALSE)</f>
        <v>2802.9</v>
      </c>
      <c r="O123">
        <f>VLOOKUP(A123,[14]HERO!$A$1:$M$330,5,FALSE)</f>
        <v>3719.15</v>
      </c>
      <c r="P123">
        <f>VLOOKUP(A123,[15]ASIAN!$A$1:$M$330,5,FALSE)</f>
        <v>1103.7</v>
      </c>
      <c r="Q123">
        <f>VLOOKUP(A123,[16]NEROLAC!$A$1:$M$330,5,FALSE)</f>
        <v>425.9</v>
      </c>
      <c r="R123">
        <f>VLOOKUP(A123,[17]AKZO!$A$1:$M$330,5,FALSE)</f>
        <v>1825.85</v>
      </c>
      <c r="S123">
        <f>VLOOKUP(A123,[18]BERGER!$A$1:$M$330,5,FALSE)</f>
        <v>238.6</v>
      </c>
      <c r="T123">
        <f>VLOOKUP(A123,[19]MONSANTO!$A$1:$M$330,5,FALSE)</f>
        <v>2668.5</v>
      </c>
      <c r="U123">
        <f>VLOOKUP(A123,[20]BAYER!$A$1:$M$330,5,FALSE)</f>
        <v>4614.05</v>
      </c>
      <c r="V123">
        <f>VLOOKUP(A123,[21]EXCELCROP!$A$1:$M$326,5,FALSE)</f>
        <v>1751.45</v>
      </c>
      <c r="W123">
        <f>VLOOKUP(A123,[22]SIEMENS!$A$1:$M$330,5,FALSE)</f>
        <v>1302.4000000000001</v>
      </c>
      <c r="X123">
        <f>VLOOKUP(A123,[23]ABB!$A$1:$M$330,5,FALSE)</f>
        <v>1439.8</v>
      </c>
      <c r="Y123">
        <f>VLOOKUP(A123,[24]LNT!$A$1:$M$330,5,FALSE)</f>
        <v>1702.4</v>
      </c>
      <c r="Z123">
        <f>VLOOKUP(A123,[25]GLAXO!$A$1:$M$330,5,FALSE)</f>
        <v>2477.15</v>
      </c>
      <c r="AA123">
        <f>VLOOKUP(A123,[26]PFIZER!$A$1:$M$330,5,FALSE)</f>
        <v>1824.4</v>
      </c>
      <c r="AB123">
        <f>VLOOKUP(A123,[27]ABBOTT!$A$1:$M$330,5,FALSE)</f>
        <v>4222.8500000000004</v>
      </c>
      <c r="AC123">
        <f>VLOOKUP(A123,[28]SANOFI!$A$1:$M$330,5,FALSE)</f>
        <v>4150.1000000000004</v>
      </c>
    </row>
    <row r="124" spans="1:29" x14ac:dyDescent="0.25">
      <c r="A124" s="4">
        <v>42916</v>
      </c>
      <c r="B124">
        <f>VLOOKUP(A124,[1]ITC!$A$1:$M$330,5,FALSE)</f>
        <v>323.85000000000002</v>
      </c>
      <c r="C124">
        <f>VLOOKUP(A124,[2]HUL!$A$1:$M$330,5,FALSE)</f>
        <v>1081.5999999999999</v>
      </c>
      <c r="D124">
        <f>VLOOKUP(A124,[3]COLGATE!$A$1:$M$330,5,FALSE)</f>
        <v>1111.5999999999999</v>
      </c>
      <c r="E124">
        <f>VLOOKUP(A124,[4]NESTLE!$A$1:$M$330,5,FALSE)</f>
        <v>6723.05</v>
      </c>
      <c r="F124">
        <f>VLOOKUP(A124,[5]BRITANNIA!$A$1:$M$330,5,FALSE)</f>
        <v>3694.65</v>
      </c>
      <c r="G124">
        <f>VLOOKUP(A124,[6]HDFC!$A$1:$M$330,5,FALSE)</f>
        <v>1652.25</v>
      </c>
      <c r="H124">
        <f>VLOOKUP(A124,[7]ICICI!$A$1:$M$330,5,FALSE)</f>
        <v>290.10000000000002</v>
      </c>
      <c r="I124">
        <f>VLOOKUP(A124,[8]AXIS!$A$1:$M$330,5,FALSE)</f>
        <v>516.1</v>
      </c>
      <c r="J124">
        <f>VLOOKUP(A124,[9]INFOSYS!$A$1:$M$330,5,FALSE)</f>
        <v>935.65</v>
      </c>
      <c r="K124">
        <f>VLOOKUP(A124,[10]TCS!$A$1:$M$330,5,FALSE)</f>
        <v>2364.35</v>
      </c>
      <c r="L124">
        <f>VLOOKUP(A124,[11]WIPRO!$A$1:$M$330,5,FALSE)</f>
        <v>258.75</v>
      </c>
      <c r="M124">
        <f>VLOOKUP(A124,[12]TVS!$A$1:$M$330,5,FALSE)</f>
        <v>179.85</v>
      </c>
      <c r="N124">
        <f>VLOOKUP(A124,[13]BAJAJ!$A$1:$M$330,5,FALSE)</f>
        <v>2790.5</v>
      </c>
      <c r="O124">
        <f>VLOOKUP(A124,[14]HERO!$A$1:$M$330,5,FALSE)</f>
        <v>3696.7</v>
      </c>
      <c r="P124">
        <f>VLOOKUP(A124,[15]ASIAN!$A$1:$M$330,5,FALSE)</f>
        <v>1104.1500000000001</v>
      </c>
      <c r="Q124">
        <f>VLOOKUP(A124,[16]NEROLAC!$A$1:$M$330,5,FALSE)</f>
        <v>441.45</v>
      </c>
      <c r="R124">
        <f>VLOOKUP(A124,[17]AKZO!$A$1:$M$330,5,FALSE)</f>
        <v>1826.3</v>
      </c>
      <c r="S124">
        <f>VLOOKUP(A124,[18]BERGER!$A$1:$M$330,5,FALSE)</f>
        <v>246.15</v>
      </c>
      <c r="T124">
        <f>VLOOKUP(A124,[19]MONSANTO!$A$1:$M$330,5,FALSE)</f>
        <v>2739.1</v>
      </c>
      <c r="U124">
        <f>VLOOKUP(A124,[20]BAYER!$A$1:$M$330,5,FALSE)</f>
        <v>4635.75</v>
      </c>
      <c r="V124">
        <f>VLOOKUP(A124,[21]EXCELCROP!$A$1:$M$326,5,FALSE)</f>
        <v>1754.25</v>
      </c>
      <c r="W124">
        <f>VLOOKUP(A124,[22]SIEMENS!$A$1:$M$330,5,FALSE)</f>
        <v>1333.95</v>
      </c>
      <c r="X124">
        <f>VLOOKUP(A124,[23]ABB!$A$1:$M$330,5,FALSE)</f>
        <v>1451.1</v>
      </c>
      <c r="Y124">
        <f>VLOOKUP(A124,[24]LNT!$A$1:$M$330,5,FALSE)</f>
        <v>1687.8</v>
      </c>
      <c r="Z124">
        <f>VLOOKUP(A124,[25]GLAXO!$A$1:$M$330,5,FALSE)</f>
        <v>2498.6</v>
      </c>
      <c r="AA124">
        <f>VLOOKUP(A124,[26]PFIZER!$A$1:$M$330,5,FALSE)</f>
        <v>1803</v>
      </c>
      <c r="AB124">
        <f>VLOOKUP(A124,[27]ABBOTT!$A$1:$M$330,5,FALSE)</f>
        <v>4209.7</v>
      </c>
      <c r="AC124">
        <f>VLOOKUP(A124,[28]SANOFI!$A$1:$M$330,5,FALSE)</f>
        <v>4161.5</v>
      </c>
    </row>
    <row r="125" spans="1:29" x14ac:dyDescent="0.25">
      <c r="A125" s="4">
        <v>42919</v>
      </c>
      <c r="B125">
        <f>VLOOKUP(A125,[1]ITC!$A$1:$M$330,5,FALSE)</f>
        <v>342.3</v>
      </c>
      <c r="C125">
        <f>VLOOKUP(A125,[2]HUL!$A$1:$M$330,5,FALSE)</f>
        <v>1095.55</v>
      </c>
      <c r="D125">
        <f>VLOOKUP(A125,[3]COLGATE!$A$1:$M$330,5,FALSE)</f>
        <v>1127.5999999999999</v>
      </c>
      <c r="E125">
        <f>VLOOKUP(A125,[4]NESTLE!$A$1:$M$330,5,FALSE)</f>
        <v>6730.6</v>
      </c>
      <c r="F125">
        <f>VLOOKUP(A125,[5]BRITANNIA!$A$1:$M$330,5,FALSE)</f>
        <v>3711</v>
      </c>
      <c r="G125">
        <f>VLOOKUP(A125,[6]HDFC!$A$1:$M$330,5,FALSE)</f>
        <v>1658.25</v>
      </c>
      <c r="H125">
        <f>VLOOKUP(A125,[7]ICICI!$A$1:$M$330,5,FALSE)</f>
        <v>289.95</v>
      </c>
      <c r="I125">
        <f>VLOOKUP(A125,[8]AXIS!$A$1:$M$330,5,FALSE)</f>
        <v>517.75</v>
      </c>
      <c r="J125">
        <f>VLOOKUP(A125,[9]INFOSYS!$A$1:$M$330,5,FALSE)</f>
        <v>951.4</v>
      </c>
      <c r="K125">
        <f>VLOOKUP(A125,[10]TCS!$A$1:$M$330,5,FALSE)</f>
        <v>2373.4</v>
      </c>
      <c r="L125">
        <f>VLOOKUP(A125,[11]WIPRO!$A$1:$M$330,5,FALSE)</f>
        <v>259.35000000000002</v>
      </c>
      <c r="M125">
        <f>VLOOKUP(A125,[12]TVS!$A$1:$M$330,5,FALSE)</f>
        <v>194.15</v>
      </c>
      <c r="N125">
        <f>VLOOKUP(A125,[13]BAJAJ!$A$1:$M$330,5,FALSE)</f>
        <v>2790.7</v>
      </c>
      <c r="O125">
        <f>VLOOKUP(A125,[14]HERO!$A$1:$M$330,5,FALSE)</f>
        <v>3777</v>
      </c>
      <c r="P125">
        <f>VLOOKUP(A125,[15]ASIAN!$A$1:$M$330,5,FALSE)</f>
        <v>1118.2</v>
      </c>
      <c r="Q125">
        <f>VLOOKUP(A125,[16]NEROLAC!$A$1:$M$330,5,FALSE)</f>
        <v>451.75</v>
      </c>
      <c r="R125">
        <f>VLOOKUP(A125,[17]AKZO!$A$1:$M$330,5,FALSE)</f>
        <v>1834.9</v>
      </c>
      <c r="S125">
        <f>VLOOKUP(A125,[18]BERGER!$A$1:$M$330,5,FALSE)</f>
        <v>246.6</v>
      </c>
      <c r="T125">
        <f>VLOOKUP(A125,[19]MONSANTO!$A$1:$M$330,5,FALSE)</f>
        <v>2747.35</v>
      </c>
      <c r="U125">
        <f>VLOOKUP(A125,[20]BAYER!$A$1:$M$330,5,FALSE)</f>
        <v>4621.3999999999996</v>
      </c>
      <c r="V125">
        <f>VLOOKUP(A125,[21]EXCELCROP!$A$1:$M$326,5,FALSE)</f>
        <v>1750</v>
      </c>
      <c r="W125">
        <f>VLOOKUP(A125,[22]SIEMENS!$A$1:$M$330,5,FALSE)</f>
        <v>1342.05</v>
      </c>
      <c r="X125">
        <f>VLOOKUP(A125,[23]ABB!$A$1:$M$330,5,FALSE)</f>
        <v>1448.65</v>
      </c>
      <c r="Y125">
        <f>VLOOKUP(A125,[24]LNT!$A$1:$M$330,5,FALSE)</f>
        <v>1689.55</v>
      </c>
      <c r="Z125">
        <f>VLOOKUP(A125,[25]GLAXO!$A$1:$M$330,5,FALSE)</f>
        <v>2537.3000000000002</v>
      </c>
      <c r="AA125">
        <f>VLOOKUP(A125,[26]PFIZER!$A$1:$M$330,5,FALSE)</f>
        <v>1804.5</v>
      </c>
      <c r="AB125">
        <f>VLOOKUP(A125,[27]ABBOTT!$A$1:$M$330,5,FALSE)</f>
        <v>4209.3999999999996</v>
      </c>
      <c r="AC125">
        <f>VLOOKUP(A125,[28]SANOFI!$A$1:$M$330,5,FALSE)</f>
        <v>4160.05</v>
      </c>
    </row>
    <row r="126" spans="1:29" x14ac:dyDescent="0.25">
      <c r="A126" s="4">
        <v>42920</v>
      </c>
      <c r="B126">
        <f>VLOOKUP(A126,[1]ITC!$A$1:$M$330,5,FALSE)</f>
        <v>337.1</v>
      </c>
      <c r="C126">
        <f>VLOOKUP(A126,[2]HUL!$A$1:$M$330,5,FALSE)</f>
        <v>1090.3</v>
      </c>
      <c r="D126">
        <f>VLOOKUP(A126,[3]COLGATE!$A$1:$M$330,5,FALSE)</f>
        <v>1126.2</v>
      </c>
      <c r="E126">
        <f>VLOOKUP(A126,[4]NESTLE!$A$1:$M$330,5,FALSE)</f>
        <v>6848.85</v>
      </c>
      <c r="F126">
        <f>VLOOKUP(A126,[5]BRITANNIA!$A$1:$M$330,5,FALSE)</f>
        <v>3750.85</v>
      </c>
      <c r="G126">
        <f>VLOOKUP(A126,[6]HDFC!$A$1:$M$330,5,FALSE)</f>
        <v>1651.7</v>
      </c>
      <c r="H126">
        <f>VLOOKUP(A126,[7]ICICI!$A$1:$M$330,5,FALSE)</f>
        <v>289.45</v>
      </c>
      <c r="I126">
        <f>VLOOKUP(A126,[8]AXIS!$A$1:$M$330,5,FALSE)</f>
        <v>509</v>
      </c>
      <c r="J126">
        <f>VLOOKUP(A126,[9]INFOSYS!$A$1:$M$330,5,FALSE)</f>
        <v>960.5</v>
      </c>
      <c r="K126">
        <f>VLOOKUP(A126,[10]TCS!$A$1:$M$330,5,FALSE)</f>
        <v>2364</v>
      </c>
      <c r="L126">
        <f>VLOOKUP(A126,[11]WIPRO!$A$1:$M$330,5,FALSE)</f>
        <v>259.89999999999998</v>
      </c>
      <c r="M126">
        <f>VLOOKUP(A126,[12]TVS!$A$1:$M$330,5,FALSE)</f>
        <v>193.65</v>
      </c>
      <c r="N126">
        <f>VLOOKUP(A126,[13]BAJAJ!$A$1:$M$330,5,FALSE)</f>
        <v>2771.25</v>
      </c>
      <c r="O126">
        <f>VLOOKUP(A126,[14]HERO!$A$1:$M$330,5,FALSE)</f>
        <v>3699.95</v>
      </c>
      <c r="P126">
        <f>VLOOKUP(A126,[15]ASIAN!$A$1:$M$330,5,FALSE)</f>
        <v>1108.75</v>
      </c>
      <c r="Q126">
        <f>VLOOKUP(A126,[16]NEROLAC!$A$1:$M$330,5,FALSE)</f>
        <v>446.6</v>
      </c>
      <c r="R126">
        <f>VLOOKUP(A126,[17]AKZO!$A$1:$M$330,5,FALSE)</f>
        <v>1850.05</v>
      </c>
      <c r="S126">
        <f>VLOOKUP(A126,[18]BERGER!$A$1:$M$330,5,FALSE)</f>
        <v>244.5</v>
      </c>
      <c r="T126">
        <f>VLOOKUP(A126,[19]MONSANTO!$A$1:$M$330,5,FALSE)</f>
        <v>2771.75</v>
      </c>
      <c r="U126">
        <f>VLOOKUP(A126,[20]BAYER!$A$1:$M$330,5,FALSE)</f>
        <v>4627.05</v>
      </c>
      <c r="V126">
        <f>VLOOKUP(A126,[21]EXCELCROP!$A$1:$M$326,5,FALSE)</f>
        <v>1764</v>
      </c>
      <c r="W126">
        <f>VLOOKUP(A126,[22]SIEMENS!$A$1:$M$330,5,FALSE)</f>
        <v>1344.6</v>
      </c>
      <c r="X126">
        <f>VLOOKUP(A126,[23]ABB!$A$1:$M$330,5,FALSE)</f>
        <v>1449.9</v>
      </c>
      <c r="Y126">
        <f>VLOOKUP(A126,[24]LNT!$A$1:$M$330,5,FALSE)</f>
        <v>1683.85</v>
      </c>
      <c r="Z126">
        <f>VLOOKUP(A126,[25]GLAXO!$A$1:$M$330,5,FALSE)</f>
        <v>2526.5500000000002</v>
      </c>
      <c r="AA126">
        <f>VLOOKUP(A126,[26]PFIZER!$A$1:$M$330,5,FALSE)</f>
        <v>1812.65</v>
      </c>
      <c r="AB126">
        <f>VLOOKUP(A126,[27]ABBOTT!$A$1:$M$330,5,FALSE)</f>
        <v>4232.7</v>
      </c>
      <c r="AC126">
        <f>VLOOKUP(A126,[28]SANOFI!$A$1:$M$330,5,FALSE)</f>
        <v>4214.75</v>
      </c>
    </row>
    <row r="127" spans="1:29" x14ac:dyDescent="0.25">
      <c r="A127" s="4">
        <v>42921</v>
      </c>
      <c r="B127">
        <f>VLOOKUP(A127,[1]ITC!$A$1:$M$330,5,FALSE)</f>
        <v>331.05</v>
      </c>
      <c r="C127">
        <f>VLOOKUP(A127,[2]HUL!$A$1:$M$330,5,FALSE)</f>
        <v>1097.3</v>
      </c>
      <c r="D127">
        <f>VLOOKUP(A127,[3]COLGATE!$A$1:$M$330,5,FALSE)</f>
        <v>1114.25</v>
      </c>
      <c r="E127">
        <f>VLOOKUP(A127,[4]NESTLE!$A$1:$M$330,5,FALSE)</f>
        <v>6908.2</v>
      </c>
      <c r="F127">
        <f>VLOOKUP(A127,[5]BRITANNIA!$A$1:$M$330,5,FALSE)</f>
        <v>3732.5</v>
      </c>
      <c r="G127">
        <f>VLOOKUP(A127,[6]HDFC!$A$1:$M$330,5,FALSE)</f>
        <v>1650.6</v>
      </c>
      <c r="H127">
        <f>VLOOKUP(A127,[7]ICICI!$A$1:$M$330,5,FALSE)</f>
        <v>292.60000000000002</v>
      </c>
      <c r="I127">
        <f>VLOOKUP(A127,[8]AXIS!$A$1:$M$330,5,FALSE)</f>
        <v>513.79999999999995</v>
      </c>
      <c r="J127">
        <f>VLOOKUP(A127,[9]INFOSYS!$A$1:$M$330,5,FALSE)</f>
        <v>951.05</v>
      </c>
      <c r="K127">
        <f>VLOOKUP(A127,[10]TCS!$A$1:$M$330,5,FALSE)</f>
        <v>2357.75</v>
      </c>
      <c r="L127">
        <f>VLOOKUP(A127,[11]WIPRO!$A$1:$M$330,5,FALSE)</f>
        <v>257.55</v>
      </c>
      <c r="M127">
        <f>VLOOKUP(A127,[12]TVS!$A$1:$M$330,5,FALSE)</f>
        <v>197.6</v>
      </c>
      <c r="N127">
        <f>VLOOKUP(A127,[13]BAJAJ!$A$1:$M$330,5,FALSE)</f>
        <v>2771.8</v>
      </c>
      <c r="O127">
        <f>VLOOKUP(A127,[14]HERO!$A$1:$M$330,5,FALSE)</f>
        <v>3707.05</v>
      </c>
      <c r="P127">
        <f>VLOOKUP(A127,[15]ASIAN!$A$1:$M$330,5,FALSE)</f>
        <v>1126.3</v>
      </c>
      <c r="Q127">
        <f>VLOOKUP(A127,[16]NEROLAC!$A$1:$M$330,5,FALSE)</f>
        <v>441.1</v>
      </c>
      <c r="R127">
        <f>VLOOKUP(A127,[17]AKZO!$A$1:$M$330,5,FALSE)</f>
        <v>1839.6</v>
      </c>
      <c r="S127">
        <f>VLOOKUP(A127,[18]BERGER!$A$1:$M$330,5,FALSE)</f>
        <v>244.6</v>
      </c>
      <c r="T127">
        <f>VLOOKUP(A127,[19]MONSANTO!$A$1:$M$330,5,FALSE)</f>
        <v>2771.05</v>
      </c>
      <c r="U127">
        <f>VLOOKUP(A127,[20]BAYER!$A$1:$M$330,5,FALSE)</f>
        <v>4615.8999999999996</v>
      </c>
      <c r="V127">
        <f>VLOOKUP(A127,[21]EXCELCROP!$A$1:$M$326,5,FALSE)</f>
        <v>1756</v>
      </c>
      <c r="W127">
        <f>VLOOKUP(A127,[22]SIEMENS!$A$1:$M$330,5,FALSE)</f>
        <v>1354.05</v>
      </c>
      <c r="X127">
        <f>VLOOKUP(A127,[23]ABB!$A$1:$M$330,5,FALSE)</f>
        <v>1438.2</v>
      </c>
      <c r="Y127">
        <f>VLOOKUP(A127,[24]LNT!$A$1:$M$330,5,FALSE)</f>
        <v>1695.55</v>
      </c>
      <c r="Z127">
        <f>VLOOKUP(A127,[25]GLAXO!$A$1:$M$330,5,FALSE)</f>
        <v>2566.1</v>
      </c>
      <c r="AA127">
        <f>VLOOKUP(A127,[26]PFIZER!$A$1:$M$330,5,FALSE)</f>
        <v>1808.65</v>
      </c>
      <c r="AB127">
        <f>VLOOKUP(A127,[27]ABBOTT!$A$1:$M$330,5,FALSE)</f>
        <v>4226.25</v>
      </c>
      <c r="AC127">
        <f>VLOOKUP(A127,[28]SANOFI!$A$1:$M$330,5,FALSE)</f>
        <v>4189.8500000000004</v>
      </c>
    </row>
    <row r="128" spans="1:29" x14ac:dyDescent="0.25">
      <c r="A128" s="4">
        <v>42922</v>
      </c>
      <c r="B128">
        <f>VLOOKUP(A128,[1]ITC!$A$1:$M$330,5,FALSE)</f>
        <v>336.75</v>
      </c>
      <c r="C128">
        <f>VLOOKUP(A128,[2]HUL!$A$1:$M$330,5,FALSE)</f>
        <v>1092</v>
      </c>
      <c r="D128">
        <f>VLOOKUP(A128,[3]COLGATE!$A$1:$M$330,5,FALSE)</f>
        <v>1106.9000000000001</v>
      </c>
      <c r="E128">
        <f>VLOOKUP(A128,[4]NESTLE!$A$1:$M$330,5,FALSE)</f>
        <v>6924.6</v>
      </c>
      <c r="F128">
        <f>VLOOKUP(A128,[5]BRITANNIA!$A$1:$M$330,5,FALSE)</f>
        <v>3734.8</v>
      </c>
      <c r="G128">
        <f>VLOOKUP(A128,[6]HDFC!$A$1:$M$330,5,FALSE)</f>
        <v>1658.7</v>
      </c>
      <c r="H128">
        <f>VLOOKUP(A128,[7]ICICI!$A$1:$M$330,5,FALSE)</f>
        <v>293.55</v>
      </c>
      <c r="I128">
        <f>VLOOKUP(A128,[8]AXIS!$A$1:$M$330,5,FALSE)</f>
        <v>509.65</v>
      </c>
      <c r="J128">
        <f>VLOOKUP(A128,[9]INFOSYS!$A$1:$M$330,5,FALSE)</f>
        <v>947.5</v>
      </c>
      <c r="K128">
        <f>VLOOKUP(A128,[10]TCS!$A$1:$M$330,5,FALSE)</f>
        <v>2344.8000000000002</v>
      </c>
      <c r="L128">
        <f>VLOOKUP(A128,[11]WIPRO!$A$1:$M$330,5,FALSE)</f>
        <v>257.10000000000002</v>
      </c>
      <c r="M128">
        <f>VLOOKUP(A128,[12]TVS!$A$1:$M$330,5,FALSE)</f>
        <v>196.6</v>
      </c>
      <c r="N128">
        <f>VLOOKUP(A128,[13]BAJAJ!$A$1:$M$330,5,FALSE)</f>
        <v>2729.6</v>
      </c>
      <c r="O128">
        <f>VLOOKUP(A128,[14]HERO!$A$1:$M$330,5,FALSE)</f>
        <v>3721.4</v>
      </c>
      <c r="P128">
        <f>VLOOKUP(A128,[15]ASIAN!$A$1:$M$330,5,FALSE)</f>
        <v>1130.7</v>
      </c>
      <c r="Q128">
        <f>VLOOKUP(A128,[16]NEROLAC!$A$1:$M$330,5,FALSE)</f>
        <v>437</v>
      </c>
      <c r="R128">
        <f>VLOOKUP(A128,[17]AKZO!$A$1:$M$330,5,FALSE)</f>
        <v>1839.05</v>
      </c>
      <c r="S128">
        <f>VLOOKUP(A128,[18]BERGER!$A$1:$M$330,5,FALSE)</f>
        <v>244.5</v>
      </c>
      <c r="T128">
        <f>VLOOKUP(A128,[19]MONSANTO!$A$1:$M$330,5,FALSE)</f>
        <v>2803.15</v>
      </c>
      <c r="U128">
        <f>VLOOKUP(A128,[20]BAYER!$A$1:$M$330,5,FALSE)</f>
        <v>4620.6499999999996</v>
      </c>
      <c r="V128">
        <f>VLOOKUP(A128,[21]EXCELCROP!$A$1:$M$326,5,FALSE)</f>
        <v>1760</v>
      </c>
      <c r="W128">
        <f>VLOOKUP(A128,[22]SIEMENS!$A$1:$M$330,5,FALSE)</f>
        <v>1352.2</v>
      </c>
      <c r="X128">
        <f>VLOOKUP(A128,[23]ABB!$A$1:$M$330,5,FALSE)</f>
        <v>1445.75</v>
      </c>
      <c r="Y128">
        <f>VLOOKUP(A128,[24]LNT!$A$1:$M$330,5,FALSE)</f>
        <v>1697.2</v>
      </c>
      <c r="Z128">
        <f>VLOOKUP(A128,[25]GLAXO!$A$1:$M$330,5,FALSE)</f>
        <v>2563.5</v>
      </c>
      <c r="AA128">
        <f>VLOOKUP(A128,[26]PFIZER!$A$1:$M$330,5,FALSE)</f>
        <v>1817.75</v>
      </c>
      <c r="AB128">
        <f>VLOOKUP(A128,[27]ABBOTT!$A$1:$M$330,5,FALSE)</f>
        <v>4278.1499999999996</v>
      </c>
      <c r="AC128">
        <f>VLOOKUP(A128,[28]SANOFI!$A$1:$M$330,5,FALSE)</f>
        <v>4154.45</v>
      </c>
    </row>
    <row r="129" spans="1:29" x14ac:dyDescent="0.25">
      <c r="A129" s="4">
        <v>42923</v>
      </c>
      <c r="B129">
        <f>VLOOKUP(A129,[1]ITC!$A$1:$M$330,5,FALSE)</f>
        <v>334.1</v>
      </c>
      <c r="C129">
        <f>VLOOKUP(A129,[2]HUL!$A$1:$M$330,5,FALSE)</f>
        <v>1097.75</v>
      </c>
      <c r="D129">
        <f>VLOOKUP(A129,[3]COLGATE!$A$1:$M$330,5,FALSE)</f>
        <v>1086.5999999999999</v>
      </c>
      <c r="E129">
        <f>VLOOKUP(A129,[4]NESTLE!$A$1:$M$330,5,FALSE)</f>
        <v>6868.9</v>
      </c>
      <c r="F129">
        <f>VLOOKUP(A129,[5]BRITANNIA!$A$1:$M$330,5,FALSE)</f>
        <v>3693.05</v>
      </c>
      <c r="G129">
        <f>VLOOKUP(A129,[6]HDFC!$A$1:$M$330,5,FALSE)</f>
        <v>1665.35</v>
      </c>
      <c r="H129">
        <f>VLOOKUP(A129,[7]ICICI!$A$1:$M$330,5,FALSE)</f>
        <v>289.8</v>
      </c>
      <c r="I129">
        <f>VLOOKUP(A129,[8]AXIS!$A$1:$M$330,5,FALSE)</f>
        <v>503.3</v>
      </c>
      <c r="J129">
        <f>VLOOKUP(A129,[9]INFOSYS!$A$1:$M$330,5,FALSE)</f>
        <v>936</v>
      </c>
      <c r="K129">
        <f>VLOOKUP(A129,[10]TCS!$A$1:$M$330,5,FALSE)</f>
        <v>2332.1999999999998</v>
      </c>
      <c r="L129">
        <f>VLOOKUP(A129,[11]WIPRO!$A$1:$M$330,5,FALSE)</f>
        <v>256.60000000000002</v>
      </c>
      <c r="M129">
        <f>VLOOKUP(A129,[12]TVS!$A$1:$M$330,5,FALSE)</f>
        <v>194.85</v>
      </c>
      <c r="N129">
        <f>VLOOKUP(A129,[13]BAJAJ!$A$1:$M$330,5,FALSE)</f>
        <v>2707.95</v>
      </c>
      <c r="O129">
        <f>VLOOKUP(A129,[14]HERO!$A$1:$M$330,5,FALSE)</f>
        <v>3682.5</v>
      </c>
      <c r="P129">
        <f>VLOOKUP(A129,[15]ASIAN!$A$1:$M$330,5,FALSE)</f>
        <v>1117.1500000000001</v>
      </c>
      <c r="Q129">
        <f>VLOOKUP(A129,[16]NEROLAC!$A$1:$M$330,5,FALSE)</f>
        <v>440.5</v>
      </c>
      <c r="R129">
        <f>VLOOKUP(A129,[17]AKZO!$A$1:$M$330,5,FALSE)</f>
        <v>1823.15</v>
      </c>
      <c r="S129">
        <f>VLOOKUP(A129,[18]BERGER!$A$1:$M$330,5,FALSE)</f>
        <v>245.15</v>
      </c>
      <c r="T129">
        <f>VLOOKUP(A129,[19]MONSANTO!$A$1:$M$330,5,FALSE)</f>
        <v>2815.65</v>
      </c>
      <c r="U129">
        <f>VLOOKUP(A129,[20]BAYER!$A$1:$M$330,5,FALSE)</f>
        <v>4641.7</v>
      </c>
      <c r="V129">
        <f>VLOOKUP(A129,[21]EXCELCROP!$A$1:$M$326,5,FALSE)</f>
        <v>1748.8</v>
      </c>
      <c r="W129">
        <f>VLOOKUP(A129,[22]SIEMENS!$A$1:$M$330,5,FALSE)</f>
        <v>1350.9</v>
      </c>
      <c r="X129">
        <f>VLOOKUP(A129,[23]ABB!$A$1:$M$330,5,FALSE)</f>
        <v>1452.9</v>
      </c>
      <c r="Y129">
        <f>VLOOKUP(A129,[24]LNT!$A$1:$M$330,5,FALSE)</f>
        <v>1705.65</v>
      </c>
      <c r="Z129">
        <f>VLOOKUP(A129,[25]GLAXO!$A$1:$M$330,5,FALSE)</f>
        <v>2574.3000000000002</v>
      </c>
      <c r="AA129">
        <f>VLOOKUP(A129,[26]PFIZER!$A$1:$M$330,5,FALSE)</f>
        <v>1826.5</v>
      </c>
      <c r="AB129">
        <f>VLOOKUP(A129,[27]ABBOTT!$A$1:$M$330,5,FALSE)</f>
        <v>4286.3500000000004</v>
      </c>
      <c r="AC129">
        <f>VLOOKUP(A129,[28]SANOFI!$A$1:$M$330,5,FALSE)</f>
        <v>4195.5</v>
      </c>
    </row>
    <row r="130" spans="1:29" x14ac:dyDescent="0.25">
      <c r="A130" s="4">
        <v>42926</v>
      </c>
      <c r="B130">
        <f>VLOOKUP(A130,[1]ITC!$A$1:$M$330,5,FALSE)</f>
        <v>333.25</v>
      </c>
      <c r="C130">
        <f>VLOOKUP(A130,[2]HUL!$A$1:$M$330,5,FALSE)</f>
        <v>1096.75</v>
      </c>
      <c r="D130">
        <f>VLOOKUP(A130,[3]COLGATE!$A$1:$M$330,5,FALSE)</f>
        <v>1092.95</v>
      </c>
      <c r="E130">
        <f>VLOOKUP(A130,[4]NESTLE!$A$1:$M$330,5,FALSE)</f>
        <v>6809.1</v>
      </c>
      <c r="F130">
        <f>VLOOKUP(A130,[5]BRITANNIA!$A$1:$M$330,5,FALSE)</f>
        <v>3712.2</v>
      </c>
      <c r="G130">
        <f>VLOOKUP(A130,[6]HDFC!$A$1:$M$330,5,FALSE)</f>
        <v>1676.6</v>
      </c>
      <c r="H130">
        <f>VLOOKUP(A130,[7]ICICI!$A$1:$M$330,5,FALSE)</f>
        <v>291.5</v>
      </c>
      <c r="I130">
        <f>VLOOKUP(A130,[8]AXIS!$A$1:$M$330,5,FALSE)</f>
        <v>509.75</v>
      </c>
      <c r="J130">
        <f>VLOOKUP(A130,[9]INFOSYS!$A$1:$M$330,5,FALSE)</f>
        <v>959.05</v>
      </c>
      <c r="K130">
        <f>VLOOKUP(A130,[10]TCS!$A$1:$M$330,5,FALSE)</f>
        <v>2440.85</v>
      </c>
      <c r="L130">
        <f>VLOOKUP(A130,[11]WIPRO!$A$1:$M$330,5,FALSE)</f>
        <v>268.5</v>
      </c>
      <c r="M130">
        <f>VLOOKUP(A130,[12]TVS!$A$1:$M$330,5,FALSE)</f>
        <v>194.15</v>
      </c>
      <c r="N130">
        <f>VLOOKUP(A130,[13]BAJAJ!$A$1:$M$330,5,FALSE)</f>
        <v>2729.5</v>
      </c>
      <c r="O130">
        <f>VLOOKUP(A130,[14]HERO!$A$1:$M$330,5,FALSE)</f>
        <v>3732.75</v>
      </c>
      <c r="P130">
        <f>VLOOKUP(A130,[15]ASIAN!$A$1:$M$330,5,FALSE)</f>
        <v>1130.7</v>
      </c>
      <c r="Q130">
        <f>VLOOKUP(A130,[16]NEROLAC!$A$1:$M$330,5,FALSE)</f>
        <v>444.45</v>
      </c>
      <c r="R130">
        <f>VLOOKUP(A130,[17]AKZO!$A$1:$M$330,5,FALSE)</f>
        <v>1830</v>
      </c>
      <c r="S130">
        <f>VLOOKUP(A130,[18]BERGER!$A$1:$M$330,5,FALSE)</f>
        <v>251.35</v>
      </c>
      <c r="T130">
        <f>VLOOKUP(A130,[19]MONSANTO!$A$1:$M$330,5,FALSE)</f>
        <v>2777.65</v>
      </c>
      <c r="U130">
        <f>VLOOKUP(A130,[20]BAYER!$A$1:$M$330,5,FALSE)</f>
        <v>4623.75</v>
      </c>
      <c r="V130">
        <f>VLOOKUP(A130,[21]EXCELCROP!$A$1:$M$326,5,FALSE)</f>
        <v>1746.95</v>
      </c>
      <c r="W130">
        <f>VLOOKUP(A130,[22]SIEMENS!$A$1:$M$330,5,FALSE)</f>
        <v>1361.5</v>
      </c>
      <c r="X130">
        <f>VLOOKUP(A130,[23]ABB!$A$1:$M$330,5,FALSE)</f>
        <v>1455.4</v>
      </c>
      <c r="Y130">
        <f>VLOOKUP(A130,[24]LNT!$A$1:$M$330,5,FALSE)</f>
        <v>1732.2</v>
      </c>
      <c r="Z130">
        <f>VLOOKUP(A130,[25]GLAXO!$A$1:$M$330,5,FALSE)</f>
        <v>2602.25</v>
      </c>
      <c r="AA130">
        <f>VLOOKUP(A130,[26]PFIZER!$A$1:$M$330,5,FALSE)</f>
        <v>1818.35</v>
      </c>
      <c r="AB130">
        <f>VLOOKUP(A130,[27]ABBOTT!$A$1:$M$330,5,FALSE)</f>
        <v>4350.45</v>
      </c>
      <c r="AC130">
        <f>VLOOKUP(A130,[28]SANOFI!$A$1:$M$330,5,FALSE)</f>
        <v>4250.8500000000004</v>
      </c>
    </row>
    <row r="131" spans="1:29" x14ac:dyDescent="0.25">
      <c r="A131" s="4">
        <v>42927</v>
      </c>
      <c r="B131">
        <f>VLOOKUP(A131,[1]ITC!$A$1:$M$330,5,FALSE)</f>
        <v>330.4</v>
      </c>
      <c r="C131">
        <f>VLOOKUP(A131,[2]HUL!$A$1:$M$330,5,FALSE)</f>
        <v>1107.1500000000001</v>
      </c>
      <c r="D131">
        <f>VLOOKUP(A131,[3]COLGATE!$A$1:$M$330,5,FALSE)</f>
        <v>1078.8499999999999</v>
      </c>
      <c r="E131">
        <f>VLOOKUP(A131,[4]NESTLE!$A$1:$M$330,5,FALSE)</f>
        <v>6791.3</v>
      </c>
      <c r="F131">
        <f>VLOOKUP(A131,[5]BRITANNIA!$A$1:$M$330,5,FALSE)</f>
        <v>3689.7</v>
      </c>
      <c r="G131">
        <f>VLOOKUP(A131,[6]HDFC!$A$1:$M$330,5,FALSE)</f>
        <v>1680.55</v>
      </c>
      <c r="H131">
        <f>VLOOKUP(A131,[7]ICICI!$A$1:$M$330,5,FALSE)</f>
        <v>289.75</v>
      </c>
      <c r="I131">
        <f>VLOOKUP(A131,[8]AXIS!$A$1:$M$330,5,FALSE)</f>
        <v>507.5</v>
      </c>
      <c r="J131">
        <f>VLOOKUP(A131,[9]INFOSYS!$A$1:$M$330,5,FALSE)</f>
        <v>975.8</v>
      </c>
      <c r="K131">
        <f>VLOOKUP(A131,[10]TCS!$A$1:$M$330,5,FALSE)</f>
        <v>2471.9</v>
      </c>
      <c r="L131">
        <f>VLOOKUP(A131,[11]WIPRO!$A$1:$M$330,5,FALSE)</f>
        <v>263.35000000000002</v>
      </c>
      <c r="M131">
        <f>VLOOKUP(A131,[12]TVS!$A$1:$M$330,5,FALSE)</f>
        <v>193.7</v>
      </c>
      <c r="N131">
        <f>VLOOKUP(A131,[13]BAJAJ!$A$1:$M$330,5,FALSE)</f>
        <v>2793.4</v>
      </c>
      <c r="O131">
        <f>VLOOKUP(A131,[14]HERO!$A$1:$M$330,5,FALSE)</f>
        <v>3750.1</v>
      </c>
      <c r="P131">
        <f>VLOOKUP(A131,[15]ASIAN!$A$1:$M$330,5,FALSE)</f>
        <v>1130.2</v>
      </c>
      <c r="Q131">
        <f>VLOOKUP(A131,[16]NEROLAC!$A$1:$M$330,5,FALSE)</f>
        <v>455.2</v>
      </c>
      <c r="R131">
        <f>VLOOKUP(A131,[17]AKZO!$A$1:$M$330,5,FALSE)</f>
        <v>1815</v>
      </c>
      <c r="S131">
        <f>VLOOKUP(A131,[18]BERGER!$A$1:$M$330,5,FALSE)</f>
        <v>254.55</v>
      </c>
      <c r="T131">
        <f>VLOOKUP(A131,[19]MONSANTO!$A$1:$M$330,5,FALSE)</f>
        <v>2729.55</v>
      </c>
      <c r="U131">
        <f>VLOOKUP(A131,[20]BAYER!$A$1:$M$330,5,FALSE)</f>
        <v>4624.8500000000004</v>
      </c>
      <c r="V131">
        <f>VLOOKUP(A131,[21]EXCELCROP!$A$1:$M$326,5,FALSE)</f>
        <v>1765.4</v>
      </c>
      <c r="W131">
        <f>VLOOKUP(A131,[22]SIEMENS!$A$1:$M$330,5,FALSE)</f>
        <v>1348.55</v>
      </c>
      <c r="X131">
        <f>VLOOKUP(A131,[23]ABB!$A$1:$M$330,5,FALSE)</f>
        <v>1467.4</v>
      </c>
      <c r="Y131">
        <f>VLOOKUP(A131,[24]LNT!$A$1:$M$330,5,FALSE)</f>
        <v>1739.25</v>
      </c>
      <c r="Z131">
        <f>VLOOKUP(A131,[25]GLAXO!$A$1:$M$330,5,FALSE)</f>
        <v>2601.4499999999998</v>
      </c>
      <c r="AA131">
        <f>VLOOKUP(A131,[26]PFIZER!$A$1:$M$330,5,FALSE)</f>
        <v>1815.7</v>
      </c>
      <c r="AB131">
        <f>VLOOKUP(A131,[27]ABBOTT!$A$1:$M$330,5,FALSE)</f>
        <v>4310.1000000000004</v>
      </c>
      <c r="AC131">
        <f>VLOOKUP(A131,[28]SANOFI!$A$1:$M$330,5,FALSE)</f>
        <v>4196.3999999999996</v>
      </c>
    </row>
    <row r="132" spans="1:29" x14ac:dyDescent="0.25">
      <c r="A132" s="4">
        <v>42928</v>
      </c>
      <c r="B132">
        <f>VLOOKUP(A132,[1]ITC!$A$1:$M$330,5,FALSE)</f>
        <v>328.7</v>
      </c>
      <c r="C132">
        <f>VLOOKUP(A132,[2]HUL!$A$1:$M$330,5,FALSE)</f>
        <v>1129.7</v>
      </c>
      <c r="D132">
        <f>VLOOKUP(A132,[3]COLGATE!$A$1:$M$330,5,FALSE)</f>
        <v>1075.8</v>
      </c>
      <c r="E132">
        <f>VLOOKUP(A132,[4]NESTLE!$A$1:$M$330,5,FALSE)</f>
        <v>6820.1</v>
      </c>
      <c r="F132">
        <f>VLOOKUP(A132,[5]BRITANNIA!$A$1:$M$330,5,FALSE)</f>
        <v>3700.85</v>
      </c>
      <c r="G132">
        <f>VLOOKUP(A132,[6]HDFC!$A$1:$M$330,5,FALSE)</f>
        <v>1680.95</v>
      </c>
      <c r="H132">
        <f>VLOOKUP(A132,[7]ICICI!$A$1:$M$330,5,FALSE)</f>
        <v>292.75</v>
      </c>
      <c r="I132">
        <f>VLOOKUP(A132,[8]AXIS!$A$1:$M$330,5,FALSE)</f>
        <v>507.3</v>
      </c>
      <c r="J132">
        <f>VLOOKUP(A132,[9]INFOSYS!$A$1:$M$330,5,FALSE)</f>
        <v>973.8</v>
      </c>
      <c r="K132">
        <f>VLOOKUP(A132,[10]TCS!$A$1:$M$330,5,FALSE)</f>
        <v>2439.1</v>
      </c>
      <c r="L132">
        <f>VLOOKUP(A132,[11]WIPRO!$A$1:$M$330,5,FALSE)</f>
        <v>263.95</v>
      </c>
      <c r="M132">
        <f>VLOOKUP(A132,[12]TVS!$A$1:$M$330,5,FALSE)</f>
        <v>193.9</v>
      </c>
      <c r="N132">
        <f>VLOOKUP(A132,[13]BAJAJ!$A$1:$M$330,5,FALSE)</f>
        <v>2786</v>
      </c>
      <c r="O132">
        <f>VLOOKUP(A132,[14]HERO!$A$1:$M$330,5,FALSE)</f>
        <v>3731.95</v>
      </c>
      <c r="P132">
        <f>VLOOKUP(A132,[15]ASIAN!$A$1:$M$330,5,FALSE)</f>
        <v>1132.7</v>
      </c>
      <c r="Q132">
        <f>VLOOKUP(A132,[16]NEROLAC!$A$1:$M$330,5,FALSE)</f>
        <v>447.85</v>
      </c>
      <c r="R132">
        <f>VLOOKUP(A132,[17]AKZO!$A$1:$M$330,5,FALSE)</f>
        <v>1811.4</v>
      </c>
      <c r="S132">
        <f>VLOOKUP(A132,[18]BERGER!$A$1:$M$330,5,FALSE)</f>
        <v>257</v>
      </c>
      <c r="T132">
        <f>VLOOKUP(A132,[19]MONSANTO!$A$1:$M$330,5,FALSE)</f>
        <v>2823.85</v>
      </c>
      <c r="U132">
        <f>VLOOKUP(A132,[20]BAYER!$A$1:$M$330,5,FALSE)</f>
        <v>4623.05</v>
      </c>
      <c r="V132">
        <f>VLOOKUP(A132,[21]EXCELCROP!$A$1:$M$326,5,FALSE)</f>
        <v>1752</v>
      </c>
      <c r="W132">
        <f>VLOOKUP(A132,[22]SIEMENS!$A$1:$M$330,5,FALSE)</f>
        <v>1349.95</v>
      </c>
      <c r="X132">
        <f>VLOOKUP(A132,[23]ABB!$A$1:$M$330,5,FALSE)</f>
        <v>1458.45</v>
      </c>
      <c r="Y132">
        <f>VLOOKUP(A132,[24]LNT!$A$1:$M$330,5,FALSE)</f>
        <v>1740.2</v>
      </c>
      <c r="Z132">
        <f>VLOOKUP(A132,[25]GLAXO!$A$1:$M$330,5,FALSE)</f>
        <v>2585.6999999999998</v>
      </c>
      <c r="AA132">
        <f>VLOOKUP(A132,[26]PFIZER!$A$1:$M$330,5,FALSE)</f>
        <v>1830.8</v>
      </c>
      <c r="AB132">
        <f>VLOOKUP(A132,[27]ABBOTT!$A$1:$M$330,5,FALSE)</f>
        <v>4361.3500000000004</v>
      </c>
      <c r="AC132">
        <f>VLOOKUP(A132,[28]SANOFI!$A$1:$M$330,5,FALSE)</f>
        <v>4189.45</v>
      </c>
    </row>
    <row r="133" spans="1:29" x14ac:dyDescent="0.25">
      <c r="A133" s="4">
        <v>42929</v>
      </c>
      <c r="B133">
        <f>VLOOKUP(A133,[1]ITC!$A$1:$M$330,5,FALSE)</f>
        <v>338.65</v>
      </c>
      <c r="C133">
        <f>VLOOKUP(A133,[2]HUL!$A$1:$M$330,5,FALSE)</f>
        <v>1133.2</v>
      </c>
      <c r="D133">
        <f>VLOOKUP(A133,[3]COLGATE!$A$1:$M$330,5,FALSE)</f>
        <v>1074</v>
      </c>
      <c r="E133">
        <f>VLOOKUP(A133,[4]NESTLE!$A$1:$M$330,5,FALSE)</f>
        <v>6784.75</v>
      </c>
      <c r="F133">
        <f>VLOOKUP(A133,[5]BRITANNIA!$A$1:$M$330,5,FALSE)</f>
        <v>3721.8</v>
      </c>
      <c r="G133">
        <f>VLOOKUP(A133,[6]HDFC!$A$1:$M$330,5,FALSE)</f>
        <v>1681.2</v>
      </c>
      <c r="H133">
        <f>VLOOKUP(A133,[7]ICICI!$A$1:$M$330,5,FALSE)</f>
        <v>297.75</v>
      </c>
      <c r="I133">
        <f>VLOOKUP(A133,[8]AXIS!$A$1:$M$330,5,FALSE)</f>
        <v>512</v>
      </c>
      <c r="J133">
        <f>VLOOKUP(A133,[9]INFOSYS!$A$1:$M$330,5,FALSE)</f>
        <v>976.3</v>
      </c>
      <c r="K133">
        <f>VLOOKUP(A133,[10]TCS!$A$1:$M$330,5,FALSE)</f>
        <v>2444.0500000000002</v>
      </c>
      <c r="L133">
        <f>VLOOKUP(A133,[11]WIPRO!$A$1:$M$330,5,FALSE)</f>
        <v>264.2</v>
      </c>
      <c r="M133">
        <f>VLOOKUP(A133,[12]TVS!$A$1:$M$330,5,FALSE)</f>
        <v>199.25</v>
      </c>
      <c r="N133">
        <f>VLOOKUP(A133,[13]BAJAJ!$A$1:$M$330,5,FALSE)</f>
        <v>2790.5</v>
      </c>
      <c r="O133">
        <f>VLOOKUP(A133,[14]HERO!$A$1:$M$330,5,FALSE)</f>
        <v>3749.7</v>
      </c>
      <c r="P133">
        <f>VLOOKUP(A133,[15]ASIAN!$A$1:$M$330,5,FALSE)</f>
        <v>1124.1500000000001</v>
      </c>
      <c r="Q133">
        <f>VLOOKUP(A133,[16]NEROLAC!$A$1:$M$330,5,FALSE)</f>
        <v>449.4</v>
      </c>
      <c r="R133">
        <f>VLOOKUP(A133,[17]AKZO!$A$1:$M$330,5,FALSE)</f>
        <v>1813.3</v>
      </c>
      <c r="S133">
        <f>VLOOKUP(A133,[18]BERGER!$A$1:$M$330,5,FALSE)</f>
        <v>255.75</v>
      </c>
      <c r="T133">
        <f>VLOOKUP(A133,[19]MONSANTO!$A$1:$M$330,5,FALSE)</f>
        <v>2770.05</v>
      </c>
      <c r="U133">
        <f>VLOOKUP(A133,[20]BAYER!$A$1:$M$330,5,FALSE)</f>
        <v>4621.8999999999996</v>
      </c>
      <c r="V133">
        <f>VLOOKUP(A133,[21]EXCELCROP!$A$1:$M$326,5,FALSE)</f>
        <v>2017.7</v>
      </c>
      <c r="W133">
        <f>VLOOKUP(A133,[22]SIEMENS!$A$1:$M$330,5,FALSE)</f>
        <v>1352.95</v>
      </c>
      <c r="X133">
        <f>VLOOKUP(A133,[23]ABB!$A$1:$M$330,5,FALSE)</f>
        <v>1476.85</v>
      </c>
      <c r="Y133">
        <f>VLOOKUP(A133,[24]LNT!$A$1:$M$330,5,FALSE)</f>
        <v>1175.2</v>
      </c>
      <c r="Z133">
        <f>VLOOKUP(A133,[25]GLAXO!$A$1:$M$330,5,FALSE)</f>
        <v>2582.9499999999998</v>
      </c>
      <c r="AA133">
        <f>VLOOKUP(A133,[26]PFIZER!$A$1:$M$330,5,FALSE)</f>
        <v>1824.55</v>
      </c>
      <c r="AB133">
        <f>VLOOKUP(A133,[27]ABBOTT!$A$1:$M$330,5,FALSE)</f>
        <v>4401.2</v>
      </c>
      <c r="AC133">
        <f>VLOOKUP(A133,[28]SANOFI!$A$1:$M$330,5,FALSE)</f>
        <v>4180.5</v>
      </c>
    </row>
    <row r="134" spans="1:29" x14ac:dyDescent="0.25">
      <c r="A134" s="4">
        <v>42930</v>
      </c>
      <c r="B134">
        <f>VLOOKUP(A134,[1]ITC!$A$1:$M$330,5,FALSE)</f>
        <v>337.2</v>
      </c>
      <c r="C134">
        <f>VLOOKUP(A134,[2]HUL!$A$1:$M$330,5,FALSE)</f>
        <v>1139.7</v>
      </c>
      <c r="D134">
        <f>VLOOKUP(A134,[3]COLGATE!$A$1:$M$330,5,FALSE)</f>
        <v>1070.6500000000001</v>
      </c>
      <c r="E134">
        <f>VLOOKUP(A134,[4]NESTLE!$A$1:$M$330,5,FALSE)</f>
        <v>6810</v>
      </c>
      <c r="F134">
        <f>VLOOKUP(A134,[5]BRITANNIA!$A$1:$M$330,5,FALSE)</f>
        <v>3718</v>
      </c>
      <c r="G134">
        <f>VLOOKUP(A134,[6]HDFC!$A$1:$M$330,5,FALSE)</f>
        <v>1681</v>
      </c>
      <c r="H134">
        <f>VLOOKUP(A134,[7]ICICI!$A$1:$M$330,5,FALSE)</f>
        <v>298</v>
      </c>
      <c r="I134">
        <f>VLOOKUP(A134,[8]AXIS!$A$1:$M$330,5,FALSE)</f>
        <v>513.1</v>
      </c>
      <c r="J134">
        <f>VLOOKUP(A134,[9]INFOSYS!$A$1:$M$330,5,FALSE)</f>
        <v>972.05</v>
      </c>
      <c r="K134">
        <f>VLOOKUP(A134,[10]TCS!$A$1:$M$330,5,FALSE)</f>
        <v>2398.8000000000002</v>
      </c>
      <c r="L134">
        <f>VLOOKUP(A134,[11]WIPRO!$A$1:$M$330,5,FALSE)</f>
        <v>259.5</v>
      </c>
      <c r="M134">
        <f>VLOOKUP(A134,[12]TVS!$A$1:$M$330,5,FALSE)</f>
        <v>195.3</v>
      </c>
      <c r="N134">
        <f>VLOOKUP(A134,[13]BAJAJ!$A$1:$M$330,5,FALSE)</f>
        <v>2811.3</v>
      </c>
      <c r="O134">
        <f>VLOOKUP(A134,[14]HERO!$A$1:$M$330,5,FALSE)</f>
        <v>3753.2</v>
      </c>
      <c r="P134">
        <f>VLOOKUP(A134,[15]ASIAN!$A$1:$M$330,5,FALSE)</f>
        <v>1118.0999999999999</v>
      </c>
      <c r="Q134">
        <f>VLOOKUP(A134,[16]NEROLAC!$A$1:$M$330,5,FALSE)</f>
        <v>449.35</v>
      </c>
      <c r="R134">
        <f>VLOOKUP(A134,[17]AKZO!$A$1:$M$330,5,FALSE)</f>
        <v>1814.45</v>
      </c>
      <c r="S134">
        <f>VLOOKUP(A134,[18]BERGER!$A$1:$M$330,5,FALSE)</f>
        <v>253.15</v>
      </c>
      <c r="T134">
        <f>VLOOKUP(A134,[19]MONSANTO!$A$1:$M$330,5,FALSE)</f>
        <v>2740.25</v>
      </c>
      <c r="U134">
        <f>VLOOKUP(A134,[20]BAYER!$A$1:$M$330,5,FALSE)</f>
        <v>4619.05</v>
      </c>
      <c r="V134">
        <f>VLOOKUP(A134,[21]EXCELCROP!$A$1:$M$326,5,FALSE)</f>
        <v>1965.3</v>
      </c>
      <c r="W134">
        <f>VLOOKUP(A134,[22]SIEMENS!$A$1:$M$330,5,FALSE)</f>
        <v>1335.05</v>
      </c>
      <c r="X134">
        <f>VLOOKUP(A134,[23]ABB!$A$1:$M$330,5,FALSE)</f>
        <v>1468.45</v>
      </c>
      <c r="Y134">
        <f>VLOOKUP(A134,[24]LNT!$A$1:$M$330,5,FALSE)</f>
        <v>1172.0999999999999</v>
      </c>
      <c r="Z134">
        <f>VLOOKUP(A134,[25]GLAXO!$A$1:$M$330,5,FALSE)</f>
        <v>2551.15</v>
      </c>
      <c r="AA134">
        <f>VLOOKUP(A134,[26]PFIZER!$A$1:$M$330,5,FALSE)</f>
        <v>1809.25</v>
      </c>
      <c r="AB134">
        <f>VLOOKUP(A134,[27]ABBOTT!$A$1:$M$330,5,FALSE)</f>
        <v>4529.6000000000004</v>
      </c>
      <c r="AC134">
        <f>VLOOKUP(A134,[28]SANOFI!$A$1:$M$330,5,FALSE)</f>
        <v>4182.6000000000004</v>
      </c>
    </row>
    <row r="135" spans="1:29" x14ac:dyDescent="0.25">
      <c r="A135" s="4">
        <v>42933</v>
      </c>
      <c r="B135">
        <f>VLOOKUP(A135,[1]ITC!$A$1:$M$330,5,FALSE)</f>
        <v>325.75</v>
      </c>
      <c r="C135">
        <f>VLOOKUP(A135,[2]HUL!$A$1:$M$330,5,FALSE)</f>
        <v>1152.8</v>
      </c>
      <c r="D135">
        <f>VLOOKUP(A135,[3]COLGATE!$A$1:$M$330,5,FALSE)</f>
        <v>1070.25</v>
      </c>
      <c r="E135">
        <f>VLOOKUP(A135,[4]NESTLE!$A$1:$M$330,5,FALSE)</f>
        <v>6861.7</v>
      </c>
      <c r="F135">
        <f>VLOOKUP(A135,[5]BRITANNIA!$A$1:$M$330,5,FALSE)</f>
        <v>3696.9</v>
      </c>
      <c r="G135">
        <f>VLOOKUP(A135,[6]HDFC!$A$1:$M$330,5,FALSE)</f>
        <v>1682.8</v>
      </c>
      <c r="H135">
        <f>VLOOKUP(A135,[7]ICICI!$A$1:$M$330,5,FALSE)</f>
        <v>303.05</v>
      </c>
      <c r="I135">
        <f>VLOOKUP(A135,[8]AXIS!$A$1:$M$330,5,FALSE)</f>
        <v>510.95</v>
      </c>
      <c r="J135">
        <f>VLOOKUP(A135,[9]INFOSYS!$A$1:$M$330,5,FALSE)</f>
        <v>985.35</v>
      </c>
      <c r="K135">
        <f>VLOOKUP(A135,[10]TCS!$A$1:$M$330,5,FALSE)</f>
        <v>2395.6999999999998</v>
      </c>
      <c r="L135">
        <f>VLOOKUP(A135,[11]WIPRO!$A$1:$M$330,5,FALSE)</f>
        <v>267.60000000000002</v>
      </c>
      <c r="M135">
        <f>VLOOKUP(A135,[12]TVS!$A$1:$M$330,5,FALSE)</f>
        <v>194.55</v>
      </c>
      <c r="N135">
        <f>VLOOKUP(A135,[13]BAJAJ!$A$1:$M$330,5,FALSE)</f>
        <v>2811.95</v>
      </c>
      <c r="O135">
        <f>VLOOKUP(A135,[14]HERO!$A$1:$M$330,5,FALSE)</f>
        <v>3763.75</v>
      </c>
      <c r="P135">
        <f>VLOOKUP(A135,[15]ASIAN!$A$1:$M$330,5,FALSE)</f>
        <v>1125.5</v>
      </c>
      <c r="Q135">
        <f>VLOOKUP(A135,[16]NEROLAC!$A$1:$M$330,5,FALSE)</f>
        <v>444.55</v>
      </c>
      <c r="R135">
        <f>VLOOKUP(A135,[17]AKZO!$A$1:$M$330,5,FALSE)</f>
        <v>1812.25</v>
      </c>
      <c r="S135">
        <f>VLOOKUP(A135,[18]BERGER!$A$1:$M$330,5,FALSE)</f>
        <v>252.85</v>
      </c>
      <c r="T135">
        <f>VLOOKUP(A135,[19]MONSANTO!$A$1:$M$330,5,FALSE)</f>
        <v>2703.9</v>
      </c>
      <c r="U135">
        <f>VLOOKUP(A135,[20]BAYER!$A$1:$M$330,5,FALSE)</f>
        <v>4615.5</v>
      </c>
      <c r="V135">
        <f>VLOOKUP(A135,[21]EXCELCROP!$A$1:$M$326,5,FALSE)</f>
        <v>1973.3</v>
      </c>
      <c r="W135">
        <f>VLOOKUP(A135,[22]SIEMENS!$A$1:$M$330,5,FALSE)</f>
        <v>1357.15</v>
      </c>
      <c r="X135">
        <f>VLOOKUP(A135,[23]ABB!$A$1:$M$330,5,FALSE)</f>
        <v>1445.65</v>
      </c>
      <c r="Y135">
        <f>VLOOKUP(A135,[24]LNT!$A$1:$M$330,5,FALSE)</f>
        <v>1170.6500000000001</v>
      </c>
      <c r="Z135">
        <f>VLOOKUP(A135,[25]GLAXO!$A$1:$M$330,5,FALSE)</f>
        <v>2533.1999999999998</v>
      </c>
      <c r="AA135">
        <f>VLOOKUP(A135,[26]PFIZER!$A$1:$M$330,5,FALSE)</f>
        <v>1800.3</v>
      </c>
      <c r="AB135">
        <f>VLOOKUP(A135,[27]ABBOTT!$A$1:$M$330,5,FALSE)</f>
        <v>4502</v>
      </c>
      <c r="AC135">
        <f>VLOOKUP(A135,[28]SANOFI!$A$1:$M$330,5,FALSE)</f>
        <v>4170</v>
      </c>
    </row>
    <row r="136" spans="1:29" x14ac:dyDescent="0.25">
      <c r="A136" s="4">
        <v>42934</v>
      </c>
      <c r="B136">
        <f>VLOOKUP(A136,[1]ITC!$A$1:$M$330,5,FALSE)</f>
        <v>284.60000000000002</v>
      </c>
      <c r="C136">
        <f>VLOOKUP(A136,[2]HUL!$A$1:$M$330,5,FALSE)</f>
        <v>1158.2</v>
      </c>
      <c r="D136">
        <f>VLOOKUP(A136,[3]COLGATE!$A$1:$M$330,5,FALSE)</f>
        <v>1072.9000000000001</v>
      </c>
      <c r="E136">
        <f>VLOOKUP(A136,[4]NESTLE!$A$1:$M$330,5,FALSE)</f>
        <v>6861.95</v>
      </c>
      <c r="F136">
        <f>VLOOKUP(A136,[5]BRITANNIA!$A$1:$M$330,5,FALSE)</f>
        <v>3743.3</v>
      </c>
      <c r="G136">
        <f>VLOOKUP(A136,[6]HDFC!$A$1:$M$330,5,FALSE)</f>
        <v>1682.55</v>
      </c>
      <c r="H136">
        <f>VLOOKUP(A136,[7]ICICI!$A$1:$M$330,5,FALSE)</f>
        <v>302.60000000000002</v>
      </c>
      <c r="I136">
        <f>VLOOKUP(A136,[8]AXIS!$A$1:$M$330,5,FALSE)</f>
        <v>517</v>
      </c>
      <c r="J136">
        <f>VLOOKUP(A136,[9]INFOSYS!$A$1:$M$330,5,FALSE)</f>
        <v>985.4</v>
      </c>
      <c r="K136">
        <f>VLOOKUP(A136,[10]TCS!$A$1:$M$330,5,FALSE)</f>
        <v>2405.25</v>
      </c>
      <c r="L136">
        <f>VLOOKUP(A136,[11]WIPRO!$A$1:$M$330,5,FALSE)</f>
        <v>268.64999999999998</v>
      </c>
      <c r="M136">
        <f>VLOOKUP(A136,[12]TVS!$A$1:$M$330,5,FALSE)</f>
        <v>193.3</v>
      </c>
      <c r="N136">
        <f>VLOOKUP(A136,[13]BAJAJ!$A$1:$M$330,5,FALSE)</f>
        <v>2824.05</v>
      </c>
      <c r="O136">
        <f>VLOOKUP(A136,[14]HERO!$A$1:$M$330,5,FALSE)</f>
        <v>3785.5</v>
      </c>
      <c r="P136">
        <f>VLOOKUP(A136,[15]ASIAN!$A$1:$M$330,5,FALSE)</f>
        <v>1146</v>
      </c>
      <c r="Q136">
        <f>VLOOKUP(A136,[16]NEROLAC!$A$1:$M$330,5,FALSE)</f>
        <v>439.2</v>
      </c>
      <c r="R136">
        <f>VLOOKUP(A136,[17]AKZO!$A$1:$M$330,5,FALSE)</f>
        <v>1798.25</v>
      </c>
      <c r="S136">
        <f>VLOOKUP(A136,[18]BERGER!$A$1:$M$330,5,FALSE)</f>
        <v>253.05</v>
      </c>
      <c r="T136">
        <f>VLOOKUP(A136,[19]MONSANTO!$A$1:$M$330,5,FALSE)</f>
        <v>2716.95</v>
      </c>
      <c r="U136">
        <f>VLOOKUP(A136,[20]BAYER!$A$1:$M$330,5,FALSE)</f>
        <v>4624.25</v>
      </c>
      <c r="V136">
        <f>VLOOKUP(A136,[21]EXCELCROP!$A$1:$M$326,5,FALSE)</f>
        <v>1899.5</v>
      </c>
      <c r="W136">
        <f>VLOOKUP(A136,[22]SIEMENS!$A$1:$M$330,5,FALSE)</f>
        <v>1346.85</v>
      </c>
      <c r="X136">
        <f>VLOOKUP(A136,[23]ABB!$A$1:$M$330,5,FALSE)</f>
        <v>1424.5</v>
      </c>
      <c r="Y136">
        <f>VLOOKUP(A136,[24]LNT!$A$1:$M$330,5,FALSE)</f>
        <v>1178.2</v>
      </c>
      <c r="Z136">
        <f>VLOOKUP(A136,[25]GLAXO!$A$1:$M$330,5,FALSE)</f>
        <v>2523.35</v>
      </c>
      <c r="AA136">
        <f>VLOOKUP(A136,[26]PFIZER!$A$1:$M$330,5,FALSE)</f>
        <v>1798.6</v>
      </c>
      <c r="AB136">
        <f>VLOOKUP(A136,[27]ABBOTT!$A$1:$M$330,5,FALSE)</f>
        <v>4472</v>
      </c>
      <c r="AC136">
        <f>VLOOKUP(A136,[28]SANOFI!$A$1:$M$330,5,FALSE)</f>
        <v>4201.3500000000004</v>
      </c>
    </row>
    <row r="137" spans="1:29" x14ac:dyDescent="0.25">
      <c r="A137" s="4">
        <v>42935</v>
      </c>
      <c r="B137">
        <f>VLOOKUP(A137,[1]ITC!$A$1:$M$330,5,FALSE)</f>
        <v>291.5</v>
      </c>
      <c r="C137">
        <f>VLOOKUP(A137,[2]HUL!$A$1:$M$330,5,FALSE)</f>
        <v>1152.9000000000001</v>
      </c>
      <c r="D137">
        <f>VLOOKUP(A137,[3]COLGATE!$A$1:$M$330,5,FALSE)</f>
        <v>1071.3</v>
      </c>
      <c r="E137">
        <f>VLOOKUP(A137,[4]NESTLE!$A$1:$M$330,5,FALSE)</f>
        <v>6934.75</v>
      </c>
      <c r="F137">
        <f>VLOOKUP(A137,[5]BRITANNIA!$A$1:$M$330,5,FALSE)</f>
        <v>3808.05</v>
      </c>
      <c r="G137">
        <f>VLOOKUP(A137,[6]HDFC!$A$1:$M$330,5,FALSE)</f>
        <v>1692.6</v>
      </c>
      <c r="H137">
        <f>VLOOKUP(A137,[7]ICICI!$A$1:$M$330,5,FALSE)</f>
        <v>302.05</v>
      </c>
      <c r="I137">
        <f>VLOOKUP(A137,[8]AXIS!$A$1:$M$330,5,FALSE)</f>
        <v>520.15</v>
      </c>
      <c r="J137">
        <f>VLOOKUP(A137,[9]INFOSYS!$A$1:$M$330,5,FALSE)</f>
        <v>979.9</v>
      </c>
      <c r="K137">
        <f>VLOOKUP(A137,[10]TCS!$A$1:$M$330,5,FALSE)</f>
        <v>2450.4499999999998</v>
      </c>
      <c r="L137">
        <f>VLOOKUP(A137,[11]WIPRO!$A$1:$M$330,5,FALSE)</f>
        <v>271.25</v>
      </c>
      <c r="M137">
        <f>VLOOKUP(A137,[12]TVS!$A$1:$M$330,5,FALSE)</f>
        <v>195</v>
      </c>
      <c r="N137">
        <f>VLOOKUP(A137,[13]BAJAJ!$A$1:$M$330,5,FALSE)</f>
        <v>2824.75</v>
      </c>
      <c r="O137">
        <f>VLOOKUP(A137,[14]HERO!$A$1:$M$330,5,FALSE)</f>
        <v>3766.2</v>
      </c>
      <c r="P137">
        <f>VLOOKUP(A137,[15]ASIAN!$A$1:$M$330,5,FALSE)</f>
        <v>1156.0999999999999</v>
      </c>
      <c r="Q137">
        <f>VLOOKUP(A137,[16]NEROLAC!$A$1:$M$330,5,FALSE)</f>
        <v>451.35</v>
      </c>
      <c r="R137">
        <f>VLOOKUP(A137,[17]AKZO!$A$1:$M$330,5,FALSE)</f>
        <v>1798.75</v>
      </c>
      <c r="S137">
        <f>VLOOKUP(A137,[18]BERGER!$A$1:$M$330,5,FALSE)</f>
        <v>256.35000000000002</v>
      </c>
      <c r="T137">
        <f>VLOOKUP(A137,[19]MONSANTO!$A$1:$M$330,5,FALSE)</f>
        <v>2749.6</v>
      </c>
      <c r="U137">
        <f>VLOOKUP(A137,[20]BAYER!$A$1:$M$330,5,FALSE)</f>
        <v>4617.45</v>
      </c>
      <c r="V137">
        <f>VLOOKUP(A137,[21]EXCELCROP!$A$1:$M$326,5,FALSE)</f>
        <v>1882.05</v>
      </c>
      <c r="W137">
        <f>VLOOKUP(A137,[22]SIEMENS!$A$1:$M$330,5,FALSE)</f>
        <v>1353.45</v>
      </c>
      <c r="X137">
        <f>VLOOKUP(A137,[23]ABB!$A$1:$M$330,5,FALSE)</f>
        <v>1452.65</v>
      </c>
      <c r="Y137">
        <f>VLOOKUP(A137,[24]LNT!$A$1:$M$330,5,FALSE)</f>
        <v>1181</v>
      </c>
      <c r="Z137">
        <f>VLOOKUP(A137,[25]GLAXO!$A$1:$M$330,5,FALSE)</f>
        <v>2554.9</v>
      </c>
      <c r="AA137">
        <f>VLOOKUP(A137,[26]PFIZER!$A$1:$M$330,5,FALSE)</f>
        <v>1818.8</v>
      </c>
      <c r="AB137">
        <f>VLOOKUP(A137,[27]ABBOTT!$A$1:$M$330,5,FALSE)</f>
        <v>4507.1000000000004</v>
      </c>
      <c r="AC137">
        <f>VLOOKUP(A137,[28]SANOFI!$A$1:$M$330,5,FALSE)</f>
        <v>4209.1499999999996</v>
      </c>
    </row>
    <row r="138" spans="1:29" x14ac:dyDescent="0.25">
      <c r="A138" s="4">
        <v>42936</v>
      </c>
      <c r="B138">
        <f>VLOOKUP(A138,[1]ITC!$A$1:$M$330,5,FALSE)</f>
        <v>289.75</v>
      </c>
      <c r="C138">
        <f>VLOOKUP(A138,[2]HUL!$A$1:$M$330,5,FALSE)</f>
        <v>1152.75</v>
      </c>
      <c r="D138">
        <f>VLOOKUP(A138,[3]COLGATE!$A$1:$M$330,5,FALSE)</f>
        <v>1063.05</v>
      </c>
      <c r="E138">
        <f>VLOOKUP(A138,[4]NESTLE!$A$1:$M$330,5,FALSE)</f>
        <v>6859.05</v>
      </c>
      <c r="F138">
        <f>VLOOKUP(A138,[5]BRITANNIA!$A$1:$M$330,5,FALSE)</f>
        <v>3788.6</v>
      </c>
      <c r="G138">
        <f>VLOOKUP(A138,[6]HDFC!$A$1:$M$330,5,FALSE)</f>
        <v>1708.15</v>
      </c>
      <c r="H138">
        <f>VLOOKUP(A138,[7]ICICI!$A$1:$M$330,5,FALSE)</f>
        <v>300.55</v>
      </c>
      <c r="I138">
        <f>VLOOKUP(A138,[8]AXIS!$A$1:$M$330,5,FALSE)</f>
        <v>540.29999999999995</v>
      </c>
      <c r="J138">
        <f>VLOOKUP(A138,[9]INFOSYS!$A$1:$M$330,5,FALSE)</f>
        <v>969</v>
      </c>
      <c r="K138">
        <f>VLOOKUP(A138,[10]TCS!$A$1:$M$330,5,FALSE)</f>
        <v>2445.1999999999998</v>
      </c>
      <c r="L138">
        <f>VLOOKUP(A138,[11]WIPRO!$A$1:$M$330,5,FALSE)</f>
        <v>269</v>
      </c>
      <c r="M138">
        <f>VLOOKUP(A138,[12]TVS!$A$1:$M$330,5,FALSE)</f>
        <v>196.45</v>
      </c>
      <c r="N138">
        <f>VLOOKUP(A138,[13]BAJAJ!$A$1:$M$330,5,FALSE)</f>
        <v>2818.65</v>
      </c>
      <c r="O138">
        <f>VLOOKUP(A138,[14]HERO!$A$1:$M$330,5,FALSE)</f>
        <v>3729.55</v>
      </c>
      <c r="P138">
        <f>VLOOKUP(A138,[15]ASIAN!$A$1:$M$330,5,FALSE)</f>
        <v>1156.9000000000001</v>
      </c>
      <c r="Q138">
        <f>VLOOKUP(A138,[16]NEROLAC!$A$1:$M$330,5,FALSE)</f>
        <v>447.3</v>
      </c>
      <c r="R138">
        <f>VLOOKUP(A138,[17]AKZO!$A$1:$M$330,5,FALSE)</f>
        <v>1810.45</v>
      </c>
      <c r="S138">
        <f>VLOOKUP(A138,[18]BERGER!$A$1:$M$330,5,FALSE)</f>
        <v>253.7</v>
      </c>
      <c r="T138">
        <f>VLOOKUP(A138,[19]MONSANTO!$A$1:$M$330,5,FALSE)</f>
        <v>2703.2</v>
      </c>
      <c r="U138">
        <f>VLOOKUP(A138,[20]BAYER!$A$1:$M$330,5,FALSE)</f>
        <v>4615.75</v>
      </c>
      <c r="V138">
        <f>VLOOKUP(A138,[21]EXCELCROP!$A$1:$M$326,5,FALSE)</f>
        <v>1892.15</v>
      </c>
      <c r="W138">
        <f>VLOOKUP(A138,[22]SIEMENS!$A$1:$M$330,5,FALSE)</f>
        <v>1365.9</v>
      </c>
      <c r="X138">
        <f>VLOOKUP(A138,[23]ABB!$A$1:$M$330,5,FALSE)</f>
        <v>1458.7</v>
      </c>
      <c r="Y138">
        <f>VLOOKUP(A138,[24]LNT!$A$1:$M$330,5,FALSE)</f>
        <v>1186.3</v>
      </c>
      <c r="Z138">
        <f>VLOOKUP(A138,[25]GLAXO!$A$1:$M$330,5,FALSE)</f>
        <v>2546.6999999999998</v>
      </c>
      <c r="AA138">
        <f>VLOOKUP(A138,[26]PFIZER!$A$1:$M$330,5,FALSE)</f>
        <v>1815.9</v>
      </c>
      <c r="AB138">
        <f>VLOOKUP(A138,[27]ABBOTT!$A$1:$M$330,5,FALSE)</f>
        <v>4525.8</v>
      </c>
      <c r="AC138">
        <f>VLOOKUP(A138,[28]SANOFI!$A$1:$M$330,5,FALSE)</f>
        <v>4189.45</v>
      </c>
    </row>
    <row r="139" spans="1:29" x14ac:dyDescent="0.25">
      <c r="A139" s="4">
        <v>42937</v>
      </c>
      <c r="B139">
        <f>VLOOKUP(A139,[1]ITC!$A$1:$M$330,5,FALSE)</f>
        <v>288.5</v>
      </c>
      <c r="C139">
        <f>VLOOKUP(A139,[2]HUL!$A$1:$M$330,5,FALSE)</f>
        <v>1158.55</v>
      </c>
      <c r="D139">
        <f>VLOOKUP(A139,[3]COLGATE!$A$1:$M$330,5,FALSE)</f>
        <v>1070</v>
      </c>
      <c r="E139">
        <f>VLOOKUP(A139,[4]NESTLE!$A$1:$M$330,5,FALSE)</f>
        <v>6815.55</v>
      </c>
      <c r="F139">
        <f>VLOOKUP(A139,[5]BRITANNIA!$A$1:$M$330,5,FALSE)</f>
        <v>3831.5</v>
      </c>
      <c r="G139">
        <f>VLOOKUP(A139,[6]HDFC!$A$1:$M$330,5,FALSE)</f>
        <v>1703.35</v>
      </c>
      <c r="H139">
        <f>VLOOKUP(A139,[7]ICICI!$A$1:$M$330,5,FALSE)</f>
        <v>301.2</v>
      </c>
      <c r="I139">
        <f>VLOOKUP(A139,[8]AXIS!$A$1:$M$330,5,FALSE)</f>
        <v>540.20000000000005</v>
      </c>
      <c r="J139">
        <f>VLOOKUP(A139,[9]INFOSYS!$A$1:$M$330,5,FALSE)</f>
        <v>979.9</v>
      </c>
      <c r="K139">
        <f>VLOOKUP(A139,[10]TCS!$A$1:$M$330,5,FALSE)</f>
        <v>2490.9</v>
      </c>
      <c r="L139">
        <f>VLOOKUP(A139,[11]WIPRO!$A$1:$M$330,5,FALSE)</f>
        <v>286.39999999999998</v>
      </c>
      <c r="M139">
        <f>VLOOKUP(A139,[12]TVS!$A$1:$M$330,5,FALSE)</f>
        <v>194.55</v>
      </c>
      <c r="N139">
        <f>VLOOKUP(A139,[13]BAJAJ!$A$1:$M$330,5,FALSE)</f>
        <v>2815</v>
      </c>
      <c r="O139">
        <f>VLOOKUP(A139,[14]HERO!$A$1:$M$330,5,FALSE)</f>
        <v>3679.65</v>
      </c>
      <c r="P139">
        <f>VLOOKUP(A139,[15]ASIAN!$A$1:$M$330,5,FALSE)</f>
        <v>1155.8499999999999</v>
      </c>
      <c r="Q139">
        <f>VLOOKUP(A139,[16]NEROLAC!$A$1:$M$330,5,FALSE)</f>
        <v>450.8</v>
      </c>
      <c r="R139">
        <f>VLOOKUP(A139,[17]AKZO!$A$1:$M$330,5,FALSE)</f>
        <v>1800.1</v>
      </c>
      <c r="S139">
        <f>VLOOKUP(A139,[18]BERGER!$A$1:$M$330,5,FALSE)</f>
        <v>252.25</v>
      </c>
      <c r="T139">
        <f>VLOOKUP(A139,[19]MONSANTO!$A$1:$M$330,5,FALSE)</f>
        <v>2718.35</v>
      </c>
      <c r="U139">
        <f>VLOOKUP(A139,[20]BAYER!$A$1:$M$330,5,FALSE)</f>
        <v>4611.8999999999996</v>
      </c>
      <c r="V139">
        <f>VLOOKUP(A139,[21]EXCELCROP!$A$1:$M$326,5,FALSE)</f>
        <v>1879.5</v>
      </c>
      <c r="W139">
        <f>VLOOKUP(A139,[22]SIEMENS!$A$1:$M$330,5,FALSE)</f>
        <v>1360.9</v>
      </c>
      <c r="X139">
        <f>VLOOKUP(A139,[23]ABB!$A$1:$M$330,5,FALSE)</f>
        <v>1461.4</v>
      </c>
      <c r="Y139">
        <f>VLOOKUP(A139,[24]LNT!$A$1:$M$330,5,FALSE)</f>
        <v>1179.1500000000001</v>
      </c>
      <c r="Z139">
        <f>VLOOKUP(A139,[25]GLAXO!$A$1:$M$330,5,FALSE)</f>
        <v>2537.6</v>
      </c>
      <c r="AA139">
        <f>VLOOKUP(A139,[26]PFIZER!$A$1:$M$330,5,FALSE)</f>
        <v>1796.7</v>
      </c>
      <c r="AB139">
        <f>VLOOKUP(A139,[27]ABBOTT!$A$1:$M$330,5,FALSE)</f>
        <v>4516.55</v>
      </c>
      <c r="AC139">
        <f>VLOOKUP(A139,[28]SANOFI!$A$1:$M$330,5,FALSE)</f>
        <v>4171.3</v>
      </c>
    </row>
    <row r="140" spans="1:29" x14ac:dyDescent="0.25">
      <c r="A140" s="4">
        <v>42940</v>
      </c>
      <c r="B140">
        <f>VLOOKUP(A140,[1]ITC!$A$1:$M$330,5,FALSE)</f>
        <v>293.2</v>
      </c>
      <c r="C140">
        <f>VLOOKUP(A140,[2]HUL!$A$1:$M$330,5,FALSE)</f>
        <v>1157.8</v>
      </c>
      <c r="D140">
        <f>VLOOKUP(A140,[3]COLGATE!$A$1:$M$330,5,FALSE)</f>
        <v>1069.7</v>
      </c>
      <c r="E140">
        <f>VLOOKUP(A140,[4]NESTLE!$A$1:$M$330,5,FALSE)</f>
        <v>6830.05</v>
      </c>
      <c r="F140">
        <f>VLOOKUP(A140,[5]BRITANNIA!$A$1:$M$330,5,FALSE)</f>
        <v>3824.5</v>
      </c>
      <c r="G140">
        <f>VLOOKUP(A140,[6]HDFC!$A$1:$M$330,5,FALSE)</f>
        <v>1734.55</v>
      </c>
      <c r="H140">
        <f>VLOOKUP(A140,[7]ICICI!$A$1:$M$330,5,FALSE)</f>
        <v>302.95</v>
      </c>
      <c r="I140">
        <f>VLOOKUP(A140,[8]AXIS!$A$1:$M$330,5,FALSE)</f>
        <v>534.29999999999995</v>
      </c>
      <c r="J140">
        <f>VLOOKUP(A140,[9]INFOSYS!$A$1:$M$330,5,FALSE)</f>
        <v>991.2</v>
      </c>
      <c r="K140">
        <f>VLOOKUP(A140,[10]TCS!$A$1:$M$330,5,FALSE)</f>
        <v>2532.65</v>
      </c>
      <c r="L140">
        <f>VLOOKUP(A140,[11]WIPRO!$A$1:$M$330,5,FALSE)</f>
        <v>291.8</v>
      </c>
      <c r="M140">
        <f>VLOOKUP(A140,[12]TVS!$A$1:$M$330,5,FALSE)</f>
        <v>205.1</v>
      </c>
      <c r="N140">
        <f>VLOOKUP(A140,[13]BAJAJ!$A$1:$M$330,5,FALSE)</f>
        <v>2826.85</v>
      </c>
      <c r="O140">
        <f>VLOOKUP(A140,[14]HERO!$A$1:$M$330,5,FALSE)</f>
        <v>3691.15</v>
      </c>
      <c r="P140">
        <f>VLOOKUP(A140,[15]ASIAN!$A$1:$M$330,5,FALSE)</f>
        <v>1156.05</v>
      </c>
      <c r="Q140">
        <f>VLOOKUP(A140,[16]NEROLAC!$A$1:$M$330,5,FALSE)</f>
        <v>447.1</v>
      </c>
      <c r="R140">
        <f>VLOOKUP(A140,[17]AKZO!$A$1:$M$330,5,FALSE)</f>
        <v>1768.1</v>
      </c>
      <c r="S140">
        <f>VLOOKUP(A140,[18]BERGER!$A$1:$M$330,5,FALSE)</f>
        <v>254.95</v>
      </c>
      <c r="T140">
        <f>VLOOKUP(A140,[19]MONSANTO!$A$1:$M$330,5,FALSE)</f>
        <v>2740.85</v>
      </c>
      <c r="U140">
        <f>VLOOKUP(A140,[20]BAYER!$A$1:$M$330,5,FALSE)</f>
        <v>4677.8999999999996</v>
      </c>
      <c r="V140">
        <f>VLOOKUP(A140,[21]EXCELCROP!$A$1:$M$326,5,FALSE)</f>
        <v>1837.2</v>
      </c>
      <c r="W140">
        <f>VLOOKUP(A140,[22]SIEMENS!$A$1:$M$330,5,FALSE)</f>
        <v>1373.55</v>
      </c>
      <c r="X140">
        <f>VLOOKUP(A140,[23]ABB!$A$1:$M$330,5,FALSE)</f>
        <v>1448.15</v>
      </c>
      <c r="Y140">
        <f>VLOOKUP(A140,[24]LNT!$A$1:$M$330,5,FALSE)</f>
        <v>1178.55</v>
      </c>
      <c r="Z140">
        <f>VLOOKUP(A140,[25]GLAXO!$A$1:$M$330,5,FALSE)</f>
        <v>2556</v>
      </c>
      <c r="AA140">
        <f>VLOOKUP(A140,[26]PFIZER!$A$1:$M$330,5,FALSE)</f>
        <v>1801.35</v>
      </c>
      <c r="AB140">
        <f>VLOOKUP(A140,[27]ABBOTT!$A$1:$M$330,5,FALSE)</f>
        <v>4508.6000000000004</v>
      </c>
      <c r="AC140">
        <f>VLOOKUP(A140,[28]SANOFI!$A$1:$M$330,5,FALSE)</f>
        <v>4286.6499999999996</v>
      </c>
    </row>
    <row r="141" spans="1:29" x14ac:dyDescent="0.25">
      <c r="A141" s="4">
        <v>42941</v>
      </c>
      <c r="B141">
        <f>VLOOKUP(A141,[1]ITC!$A$1:$M$330,5,FALSE)</f>
        <v>291.39999999999998</v>
      </c>
      <c r="C141">
        <f>VLOOKUP(A141,[2]HUL!$A$1:$M$330,5,FALSE)</f>
        <v>1149.45</v>
      </c>
      <c r="D141">
        <f>VLOOKUP(A141,[3]COLGATE!$A$1:$M$330,5,FALSE)</f>
        <v>1068.45</v>
      </c>
      <c r="E141">
        <f>VLOOKUP(A141,[4]NESTLE!$A$1:$M$330,5,FALSE)</f>
        <v>6816.4</v>
      </c>
      <c r="F141">
        <f>VLOOKUP(A141,[5]BRITANNIA!$A$1:$M$330,5,FALSE)</f>
        <v>3855.75</v>
      </c>
      <c r="G141">
        <f>VLOOKUP(A141,[6]HDFC!$A$1:$M$330,5,FALSE)</f>
        <v>1739.35</v>
      </c>
      <c r="H141">
        <f>VLOOKUP(A141,[7]ICICI!$A$1:$M$330,5,FALSE)</f>
        <v>303.89999999999998</v>
      </c>
      <c r="I141">
        <f>VLOOKUP(A141,[8]AXIS!$A$1:$M$330,5,FALSE)</f>
        <v>544.65</v>
      </c>
      <c r="J141">
        <f>VLOOKUP(A141,[9]INFOSYS!$A$1:$M$330,5,FALSE)</f>
        <v>994.15</v>
      </c>
      <c r="K141">
        <f>VLOOKUP(A141,[10]TCS!$A$1:$M$330,5,FALSE)</f>
        <v>2570.65</v>
      </c>
      <c r="L141">
        <f>VLOOKUP(A141,[11]WIPRO!$A$1:$M$330,5,FALSE)</f>
        <v>289.85000000000002</v>
      </c>
      <c r="M141">
        <f>VLOOKUP(A141,[12]TVS!$A$1:$M$330,5,FALSE)</f>
        <v>203.4</v>
      </c>
      <c r="N141">
        <f>VLOOKUP(A141,[13]BAJAJ!$A$1:$M$330,5,FALSE)</f>
        <v>2844.95</v>
      </c>
      <c r="O141">
        <f>VLOOKUP(A141,[14]HERO!$A$1:$M$330,5,FALSE)</f>
        <v>3706.85</v>
      </c>
      <c r="P141">
        <f>VLOOKUP(A141,[15]ASIAN!$A$1:$M$330,5,FALSE)</f>
        <v>1151.95</v>
      </c>
      <c r="Q141">
        <f>VLOOKUP(A141,[16]NEROLAC!$A$1:$M$330,5,FALSE)</f>
        <v>451.45</v>
      </c>
      <c r="R141">
        <f>VLOOKUP(A141,[17]AKZO!$A$1:$M$330,5,FALSE)</f>
        <v>1780</v>
      </c>
      <c r="S141">
        <f>VLOOKUP(A141,[18]BERGER!$A$1:$M$330,5,FALSE)</f>
        <v>253.25</v>
      </c>
      <c r="T141">
        <f>VLOOKUP(A141,[19]MONSANTO!$A$1:$M$330,5,FALSE)</f>
        <v>2720.9</v>
      </c>
      <c r="U141">
        <f>VLOOKUP(A141,[20]BAYER!$A$1:$M$330,5,FALSE)</f>
        <v>4718.8999999999996</v>
      </c>
      <c r="V141">
        <f>VLOOKUP(A141,[21]EXCELCROP!$A$1:$M$326,5,FALSE)</f>
        <v>1783.95</v>
      </c>
      <c r="W141">
        <f>VLOOKUP(A141,[22]SIEMENS!$A$1:$M$330,5,FALSE)</f>
        <v>1365.3</v>
      </c>
      <c r="X141">
        <f>VLOOKUP(A141,[23]ABB!$A$1:$M$330,5,FALSE)</f>
        <v>1432.05</v>
      </c>
      <c r="Y141">
        <f>VLOOKUP(A141,[24]LNT!$A$1:$M$330,5,FALSE)</f>
        <v>1170.95</v>
      </c>
      <c r="Z141">
        <f>VLOOKUP(A141,[25]GLAXO!$A$1:$M$330,5,FALSE)</f>
        <v>2510.0500000000002</v>
      </c>
      <c r="AA141">
        <f>VLOOKUP(A141,[26]PFIZER!$A$1:$M$330,5,FALSE)</f>
        <v>1797.75</v>
      </c>
      <c r="AB141">
        <f>VLOOKUP(A141,[27]ABBOTT!$A$1:$M$330,5,FALSE)</f>
        <v>4375.45</v>
      </c>
      <c r="AC141">
        <f>VLOOKUP(A141,[28]SANOFI!$A$1:$M$330,5,FALSE)</f>
        <v>4258.75</v>
      </c>
    </row>
    <row r="142" spans="1:29" x14ac:dyDescent="0.25">
      <c r="A142" s="4">
        <v>42942</v>
      </c>
      <c r="B142">
        <f>VLOOKUP(A142,[1]ITC!$A$1:$M$330,5,FALSE)</f>
        <v>293.39999999999998</v>
      </c>
      <c r="C142">
        <f>VLOOKUP(A142,[2]HUL!$A$1:$M$330,5,FALSE)</f>
        <v>1164.3</v>
      </c>
      <c r="D142">
        <f>VLOOKUP(A142,[3]COLGATE!$A$1:$M$330,5,FALSE)</f>
        <v>1065.6500000000001</v>
      </c>
      <c r="E142">
        <f>VLOOKUP(A142,[4]NESTLE!$A$1:$M$330,5,FALSE)</f>
        <v>6787.3</v>
      </c>
      <c r="F142">
        <f>VLOOKUP(A142,[5]BRITANNIA!$A$1:$M$330,5,FALSE)</f>
        <v>3853.75</v>
      </c>
      <c r="G142">
        <f>VLOOKUP(A142,[6]HDFC!$A$1:$M$330,5,FALSE)</f>
        <v>1749.75</v>
      </c>
      <c r="H142">
        <f>VLOOKUP(A142,[7]ICICI!$A$1:$M$330,5,FALSE)</f>
        <v>310.2</v>
      </c>
      <c r="I142">
        <f>VLOOKUP(A142,[8]AXIS!$A$1:$M$330,5,FALSE)</f>
        <v>528.85</v>
      </c>
      <c r="J142">
        <f>VLOOKUP(A142,[9]INFOSYS!$A$1:$M$330,5,FALSE)</f>
        <v>993.75</v>
      </c>
      <c r="K142">
        <f>VLOOKUP(A142,[10]TCS!$A$1:$M$330,5,FALSE)</f>
        <v>2554.8000000000002</v>
      </c>
      <c r="L142">
        <f>VLOOKUP(A142,[11]WIPRO!$A$1:$M$330,5,FALSE)</f>
        <v>289.95</v>
      </c>
      <c r="M142">
        <f>VLOOKUP(A142,[12]TVS!$A$1:$M$330,5,FALSE)</f>
        <v>198.4</v>
      </c>
      <c r="N142">
        <f>VLOOKUP(A142,[13]BAJAJ!$A$1:$M$330,5,FALSE)</f>
        <v>2838.05</v>
      </c>
      <c r="O142">
        <f>VLOOKUP(A142,[14]HERO!$A$1:$M$330,5,FALSE)</f>
        <v>3717.75</v>
      </c>
      <c r="P142">
        <f>VLOOKUP(A142,[15]ASIAN!$A$1:$M$330,5,FALSE)</f>
        <v>1133.55</v>
      </c>
      <c r="Q142">
        <f>VLOOKUP(A142,[16]NEROLAC!$A$1:$M$330,5,FALSE)</f>
        <v>445.6</v>
      </c>
      <c r="R142">
        <f>VLOOKUP(A142,[17]AKZO!$A$1:$M$330,5,FALSE)</f>
        <v>1766.2</v>
      </c>
      <c r="S142">
        <f>VLOOKUP(A142,[18]BERGER!$A$1:$M$330,5,FALSE)</f>
        <v>254.9</v>
      </c>
      <c r="T142">
        <f>VLOOKUP(A142,[19]MONSANTO!$A$1:$M$330,5,FALSE)</f>
        <v>2759.7</v>
      </c>
      <c r="U142">
        <f>VLOOKUP(A142,[20]BAYER!$A$1:$M$330,5,FALSE)</f>
        <v>4682.1499999999996</v>
      </c>
      <c r="V142">
        <f>VLOOKUP(A142,[21]EXCELCROP!$A$1:$M$326,5,FALSE)</f>
        <v>1801.4</v>
      </c>
      <c r="W142">
        <f>VLOOKUP(A142,[22]SIEMENS!$A$1:$M$330,5,FALSE)</f>
        <v>1384.9</v>
      </c>
      <c r="X142">
        <f>VLOOKUP(A142,[23]ABB!$A$1:$M$330,5,FALSE)</f>
        <v>1444.65</v>
      </c>
      <c r="Y142">
        <f>VLOOKUP(A142,[24]LNT!$A$1:$M$330,5,FALSE)</f>
        <v>1179.6500000000001</v>
      </c>
      <c r="Z142">
        <f>VLOOKUP(A142,[25]GLAXO!$A$1:$M$330,5,FALSE)</f>
        <v>2478.5</v>
      </c>
      <c r="AA142">
        <f>VLOOKUP(A142,[26]PFIZER!$A$1:$M$330,5,FALSE)</f>
        <v>1793.35</v>
      </c>
      <c r="AB142">
        <f>VLOOKUP(A142,[27]ABBOTT!$A$1:$M$330,5,FALSE)</f>
        <v>4310.5</v>
      </c>
      <c r="AC142">
        <f>VLOOKUP(A142,[28]SANOFI!$A$1:$M$330,5,FALSE)</f>
        <v>4293.6499999999996</v>
      </c>
    </row>
    <row r="143" spans="1:29" x14ac:dyDescent="0.25">
      <c r="A143" s="4">
        <v>42943</v>
      </c>
      <c r="B143">
        <f>VLOOKUP(A143,[1]ITC!$A$1:$M$330,5,FALSE)</f>
        <v>288.64999999999998</v>
      </c>
      <c r="C143">
        <f>VLOOKUP(A143,[2]HUL!$A$1:$M$330,5,FALSE)</f>
        <v>1172.55</v>
      </c>
      <c r="D143">
        <f>VLOOKUP(A143,[3]COLGATE!$A$1:$M$330,5,FALSE)</f>
        <v>1076.25</v>
      </c>
      <c r="E143">
        <f>VLOOKUP(A143,[4]NESTLE!$A$1:$M$330,5,FALSE)</f>
        <v>6789.4</v>
      </c>
      <c r="F143">
        <f>VLOOKUP(A143,[5]BRITANNIA!$A$1:$M$330,5,FALSE)</f>
        <v>3863.65</v>
      </c>
      <c r="G143">
        <f>VLOOKUP(A143,[6]HDFC!$A$1:$M$330,5,FALSE)</f>
        <v>1787.95</v>
      </c>
      <c r="H143">
        <f>VLOOKUP(A143,[7]ICICI!$A$1:$M$330,5,FALSE)</f>
        <v>307.05</v>
      </c>
      <c r="I143">
        <f>VLOOKUP(A143,[8]AXIS!$A$1:$M$330,5,FALSE)</f>
        <v>524.70000000000005</v>
      </c>
      <c r="J143">
        <f>VLOOKUP(A143,[9]INFOSYS!$A$1:$M$330,5,FALSE)</f>
        <v>972.3</v>
      </c>
      <c r="K143">
        <f>VLOOKUP(A143,[10]TCS!$A$1:$M$330,5,FALSE)</f>
        <v>2484.35</v>
      </c>
      <c r="L143">
        <f>VLOOKUP(A143,[11]WIPRO!$A$1:$M$330,5,FALSE)</f>
        <v>290.10000000000002</v>
      </c>
      <c r="M143">
        <f>VLOOKUP(A143,[12]TVS!$A$1:$M$330,5,FALSE)</f>
        <v>194.95</v>
      </c>
      <c r="N143">
        <f>VLOOKUP(A143,[13]BAJAJ!$A$1:$M$330,5,FALSE)</f>
        <v>2846.4</v>
      </c>
      <c r="O143">
        <f>VLOOKUP(A143,[14]HERO!$A$1:$M$330,5,FALSE)</f>
        <v>3707.45</v>
      </c>
      <c r="P143">
        <f>VLOOKUP(A143,[15]ASIAN!$A$1:$M$330,5,FALSE)</f>
        <v>1148.55</v>
      </c>
      <c r="Q143">
        <f>VLOOKUP(A143,[16]NEROLAC!$A$1:$M$330,5,FALSE)</f>
        <v>452.65</v>
      </c>
      <c r="R143">
        <f>VLOOKUP(A143,[17]AKZO!$A$1:$M$330,5,FALSE)</f>
        <v>1815.75</v>
      </c>
      <c r="S143">
        <f>VLOOKUP(A143,[18]BERGER!$A$1:$M$330,5,FALSE)</f>
        <v>249.25</v>
      </c>
      <c r="T143">
        <f>VLOOKUP(A143,[19]MONSANTO!$A$1:$M$330,5,FALSE)</f>
        <v>2750.45</v>
      </c>
      <c r="U143">
        <f>VLOOKUP(A143,[20]BAYER!$A$1:$M$330,5,FALSE)</f>
        <v>4667.1499999999996</v>
      </c>
      <c r="V143">
        <f>VLOOKUP(A143,[21]EXCELCROP!$A$1:$M$326,5,FALSE)</f>
        <v>1783.35</v>
      </c>
      <c r="W143">
        <f>VLOOKUP(A143,[22]SIEMENS!$A$1:$M$330,5,FALSE)</f>
        <v>1389.2</v>
      </c>
      <c r="X143">
        <f>VLOOKUP(A143,[23]ABB!$A$1:$M$330,5,FALSE)</f>
        <v>1427.05</v>
      </c>
      <c r="Y143">
        <f>VLOOKUP(A143,[24]LNT!$A$1:$M$330,5,FALSE)</f>
        <v>1182.25</v>
      </c>
      <c r="Z143">
        <f>VLOOKUP(A143,[25]GLAXO!$A$1:$M$330,5,FALSE)</f>
        <v>2467.75</v>
      </c>
      <c r="AA143">
        <f>VLOOKUP(A143,[26]PFIZER!$A$1:$M$330,5,FALSE)</f>
        <v>1793.2</v>
      </c>
      <c r="AB143">
        <f>VLOOKUP(A143,[27]ABBOTT!$A$1:$M$330,5,FALSE)</f>
        <v>4246.55</v>
      </c>
      <c r="AC143">
        <f>VLOOKUP(A143,[28]SANOFI!$A$1:$M$330,5,FALSE)</f>
        <v>4273.55</v>
      </c>
    </row>
    <row r="144" spans="1:29" x14ac:dyDescent="0.25">
      <c r="A144" s="4">
        <v>42944</v>
      </c>
      <c r="B144">
        <f>VLOOKUP(A144,[1]ITC!$A$1:$M$330,5,FALSE)</f>
        <v>291.25</v>
      </c>
      <c r="C144">
        <f>VLOOKUP(A144,[2]HUL!$A$1:$M$330,5,FALSE)</f>
        <v>1154.0999999999999</v>
      </c>
      <c r="D144">
        <f>VLOOKUP(A144,[3]COLGATE!$A$1:$M$330,5,FALSE)</f>
        <v>1069.1500000000001</v>
      </c>
      <c r="E144">
        <f>VLOOKUP(A144,[4]NESTLE!$A$1:$M$330,5,FALSE)</f>
        <v>6778.8</v>
      </c>
      <c r="F144">
        <f>VLOOKUP(A144,[5]BRITANNIA!$A$1:$M$330,5,FALSE)</f>
        <v>3908.6</v>
      </c>
      <c r="G144">
        <f>VLOOKUP(A144,[6]HDFC!$A$1:$M$330,5,FALSE)</f>
        <v>1778.55</v>
      </c>
      <c r="H144">
        <f>VLOOKUP(A144,[7]ICICI!$A$1:$M$330,5,FALSE)</f>
        <v>296</v>
      </c>
      <c r="I144">
        <f>VLOOKUP(A144,[8]AXIS!$A$1:$M$330,5,FALSE)</f>
        <v>515</v>
      </c>
      <c r="J144">
        <f>VLOOKUP(A144,[9]INFOSYS!$A$1:$M$330,5,FALSE)</f>
        <v>997.85</v>
      </c>
      <c r="K144">
        <f>VLOOKUP(A144,[10]TCS!$A$1:$M$330,5,FALSE)</f>
        <v>2482.75</v>
      </c>
      <c r="L144">
        <f>VLOOKUP(A144,[11]WIPRO!$A$1:$M$330,5,FALSE)</f>
        <v>288.89999999999998</v>
      </c>
      <c r="M144">
        <f>VLOOKUP(A144,[12]TVS!$A$1:$M$330,5,FALSE)</f>
        <v>193.5</v>
      </c>
      <c r="N144">
        <f>VLOOKUP(A144,[13]BAJAJ!$A$1:$M$330,5,FALSE)</f>
        <v>2822.75</v>
      </c>
      <c r="O144">
        <f>VLOOKUP(A144,[14]HERO!$A$1:$M$330,5,FALSE)</f>
        <v>3631.8</v>
      </c>
      <c r="P144">
        <f>VLOOKUP(A144,[15]ASIAN!$A$1:$M$330,5,FALSE)</f>
        <v>1152.8499999999999</v>
      </c>
      <c r="Q144">
        <f>VLOOKUP(A144,[16]NEROLAC!$A$1:$M$330,5,FALSE)</f>
        <v>450.3</v>
      </c>
      <c r="R144">
        <f>VLOOKUP(A144,[17]AKZO!$A$1:$M$330,5,FALSE)</f>
        <v>1804.65</v>
      </c>
      <c r="S144">
        <f>VLOOKUP(A144,[18]BERGER!$A$1:$M$330,5,FALSE)</f>
        <v>251.25</v>
      </c>
      <c r="T144">
        <f>VLOOKUP(A144,[19]MONSANTO!$A$1:$M$330,5,FALSE)</f>
        <v>2722.9</v>
      </c>
      <c r="U144">
        <f>VLOOKUP(A144,[20]BAYER!$A$1:$M$330,5,FALSE)</f>
        <v>4690.1499999999996</v>
      </c>
      <c r="V144">
        <f>VLOOKUP(A144,[21]EXCELCROP!$A$1:$M$326,5,FALSE)</f>
        <v>1790.3</v>
      </c>
      <c r="W144">
        <f>VLOOKUP(A144,[22]SIEMENS!$A$1:$M$330,5,FALSE)</f>
        <v>1446.1</v>
      </c>
      <c r="X144">
        <f>VLOOKUP(A144,[23]ABB!$A$1:$M$330,5,FALSE)</f>
        <v>1424.45</v>
      </c>
      <c r="Y144">
        <f>VLOOKUP(A144,[24]LNT!$A$1:$M$330,5,FALSE)</f>
        <v>1159.0999999999999</v>
      </c>
      <c r="Z144">
        <f>VLOOKUP(A144,[25]GLAXO!$A$1:$M$330,5,FALSE)</f>
        <v>2431.4</v>
      </c>
      <c r="AA144">
        <f>VLOOKUP(A144,[26]PFIZER!$A$1:$M$330,5,FALSE)</f>
        <v>1787.45</v>
      </c>
      <c r="AB144">
        <f>VLOOKUP(A144,[27]ABBOTT!$A$1:$M$330,5,FALSE)</f>
        <v>4282.5</v>
      </c>
      <c r="AC144">
        <f>VLOOKUP(A144,[28]SANOFI!$A$1:$M$330,5,FALSE)</f>
        <v>4269.1499999999996</v>
      </c>
    </row>
    <row r="145" spans="1:29" x14ac:dyDescent="0.25">
      <c r="A145" s="4">
        <v>42947</v>
      </c>
      <c r="B145">
        <f>VLOOKUP(A145,[1]ITC!$A$1:$M$330,5,FALSE)</f>
        <v>285.14999999999998</v>
      </c>
      <c r="C145">
        <f>VLOOKUP(A145,[2]HUL!$A$1:$M$330,5,FALSE)</f>
        <v>1153.3499999999999</v>
      </c>
      <c r="D145">
        <f>VLOOKUP(A145,[3]COLGATE!$A$1:$M$330,5,FALSE)</f>
        <v>1079</v>
      </c>
      <c r="E145">
        <f>VLOOKUP(A145,[4]NESTLE!$A$1:$M$330,5,FALSE)</f>
        <v>6750.25</v>
      </c>
      <c r="F145">
        <f>VLOOKUP(A145,[5]BRITANNIA!$A$1:$M$330,5,FALSE)</f>
        <v>3921.85</v>
      </c>
      <c r="G145">
        <f>VLOOKUP(A145,[6]HDFC!$A$1:$M$330,5,FALSE)</f>
        <v>1783.35</v>
      </c>
      <c r="H145">
        <f>VLOOKUP(A145,[7]ICICI!$A$1:$M$330,5,FALSE)</f>
        <v>301.95</v>
      </c>
      <c r="I145">
        <f>VLOOKUP(A145,[8]AXIS!$A$1:$M$330,5,FALSE)</f>
        <v>518.85</v>
      </c>
      <c r="J145">
        <f>VLOOKUP(A145,[9]INFOSYS!$A$1:$M$330,5,FALSE)</f>
        <v>1011.3</v>
      </c>
      <c r="K145">
        <f>VLOOKUP(A145,[10]TCS!$A$1:$M$330,5,FALSE)</f>
        <v>2494.0500000000002</v>
      </c>
      <c r="L145">
        <f>VLOOKUP(A145,[11]WIPRO!$A$1:$M$330,5,FALSE)</f>
        <v>289</v>
      </c>
      <c r="M145">
        <f>VLOOKUP(A145,[12]TVS!$A$1:$M$330,5,FALSE)</f>
        <v>193.9</v>
      </c>
      <c r="N145">
        <f>VLOOKUP(A145,[13]BAJAJ!$A$1:$M$330,5,FALSE)</f>
        <v>2807.6</v>
      </c>
      <c r="O145">
        <f>VLOOKUP(A145,[14]HERO!$A$1:$M$330,5,FALSE)</f>
        <v>3654.1</v>
      </c>
      <c r="P145">
        <f>VLOOKUP(A145,[15]ASIAN!$A$1:$M$330,5,FALSE)</f>
        <v>1159.45</v>
      </c>
      <c r="Q145">
        <f>VLOOKUP(A145,[16]NEROLAC!$A$1:$M$330,5,FALSE)</f>
        <v>455.95</v>
      </c>
      <c r="R145">
        <f>VLOOKUP(A145,[17]AKZO!$A$1:$M$330,5,FALSE)</f>
        <v>1778.55</v>
      </c>
      <c r="S145">
        <f>VLOOKUP(A145,[18]BERGER!$A$1:$M$330,5,FALSE)</f>
        <v>248.05</v>
      </c>
      <c r="T145">
        <f>VLOOKUP(A145,[19]MONSANTO!$A$1:$M$330,5,FALSE)</f>
        <v>2741.1</v>
      </c>
      <c r="U145">
        <f>VLOOKUP(A145,[20]BAYER!$A$1:$M$330,5,FALSE)</f>
        <v>4689.95</v>
      </c>
      <c r="V145">
        <f>VLOOKUP(A145,[21]EXCELCROP!$A$1:$M$326,5,FALSE)</f>
        <v>1801.2</v>
      </c>
      <c r="W145">
        <f>VLOOKUP(A145,[22]SIEMENS!$A$1:$M$330,5,FALSE)</f>
        <v>1451.85</v>
      </c>
      <c r="X145">
        <f>VLOOKUP(A145,[23]ABB!$A$1:$M$330,5,FALSE)</f>
        <v>1427.6</v>
      </c>
      <c r="Y145">
        <f>VLOOKUP(A145,[24]LNT!$A$1:$M$330,5,FALSE)</f>
        <v>1192.0999999999999</v>
      </c>
      <c r="Z145">
        <f>VLOOKUP(A145,[25]GLAXO!$A$1:$M$330,5,FALSE)</f>
        <v>2396</v>
      </c>
      <c r="AA145">
        <f>VLOOKUP(A145,[26]PFIZER!$A$1:$M$330,5,FALSE)</f>
        <v>1779.3</v>
      </c>
      <c r="AB145">
        <f>VLOOKUP(A145,[27]ABBOTT!$A$1:$M$330,5,FALSE)</f>
        <v>4417.05</v>
      </c>
      <c r="AC145">
        <f>VLOOKUP(A145,[28]SANOFI!$A$1:$M$330,5,FALSE)</f>
        <v>4289.8999999999996</v>
      </c>
    </row>
    <row r="146" spans="1:29" x14ac:dyDescent="0.25">
      <c r="A146" s="4">
        <v>42948</v>
      </c>
      <c r="B146">
        <f>VLOOKUP(A146,[1]ITC!$A$1:$M$330,5,FALSE)</f>
        <v>287.75</v>
      </c>
      <c r="C146">
        <f>VLOOKUP(A146,[2]HUL!$A$1:$M$330,5,FALSE)</f>
        <v>1173</v>
      </c>
      <c r="D146">
        <f>VLOOKUP(A146,[3]COLGATE!$A$1:$M$330,5,FALSE)</f>
        <v>1069.4000000000001</v>
      </c>
      <c r="E146">
        <f>VLOOKUP(A146,[4]NESTLE!$A$1:$M$330,5,FALSE)</f>
        <v>6697.4</v>
      </c>
      <c r="F146">
        <f>VLOOKUP(A146,[5]BRITANNIA!$A$1:$M$330,5,FALSE)</f>
        <v>3897.8</v>
      </c>
      <c r="G146">
        <f>VLOOKUP(A146,[6]HDFC!$A$1:$M$330,5,FALSE)</f>
        <v>1795.4</v>
      </c>
      <c r="H146">
        <f>VLOOKUP(A146,[7]ICICI!$A$1:$M$330,5,FALSE)</f>
        <v>302.2</v>
      </c>
      <c r="I146">
        <f>VLOOKUP(A146,[8]AXIS!$A$1:$M$330,5,FALSE)</f>
        <v>516.15</v>
      </c>
      <c r="J146">
        <f>VLOOKUP(A146,[9]INFOSYS!$A$1:$M$330,5,FALSE)</f>
        <v>1005</v>
      </c>
      <c r="K146">
        <f>VLOOKUP(A146,[10]TCS!$A$1:$M$330,5,FALSE)</f>
        <v>2499.9499999999998</v>
      </c>
      <c r="L146">
        <f>VLOOKUP(A146,[11]WIPRO!$A$1:$M$330,5,FALSE)</f>
        <v>294.25</v>
      </c>
      <c r="M146">
        <f>VLOOKUP(A146,[12]TVS!$A$1:$M$330,5,FALSE)</f>
        <v>189.45</v>
      </c>
      <c r="N146">
        <f>VLOOKUP(A146,[13]BAJAJ!$A$1:$M$330,5,FALSE)</f>
        <v>2823</v>
      </c>
      <c r="O146">
        <f>VLOOKUP(A146,[14]HERO!$A$1:$M$330,5,FALSE)</f>
        <v>3721.55</v>
      </c>
      <c r="P146">
        <f>VLOOKUP(A146,[15]ASIAN!$A$1:$M$330,5,FALSE)</f>
        <v>1148.0999999999999</v>
      </c>
      <c r="Q146">
        <f>VLOOKUP(A146,[16]NEROLAC!$A$1:$M$330,5,FALSE)</f>
        <v>455.65</v>
      </c>
      <c r="R146">
        <f>VLOOKUP(A146,[17]AKZO!$A$1:$M$330,5,FALSE)</f>
        <v>1787.1</v>
      </c>
      <c r="S146">
        <f>VLOOKUP(A146,[18]BERGER!$A$1:$M$330,5,FALSE)</f>
        <v>248.95</v>
      </c>
      <c r="T146">
        <f>VLOOKUP(A146,[19]MONSANTO!$A$1:$M$330,5,FALSE)</f>
        <v>2717.15</v>
      </c>
      <c r="U146">
        <f>VLOOKUP(A146,[20]BAYER!$A$1:$M$330,5,FALSE)</f>
        <v>4682.1499999999996</v>
      </c>
      <c r="V146">
        <f>VLOOKUP(A146,[21]EXCELCROP!$A$1:$M$326,5,FALSE)</f>
        <v>1789.85</v>
      </c>
      <c r="W146">
        <f>VLOOKUP(A146,[22]SIEMENS!$A$1:$M$330,5,FALSE)</f>
        <v>1397.6</v>
      </c>
      <c r="X146">
        <f>VLOOKUP(A146,[23]ABB!$A$1:$M$330,5,FALSE)</f>
        <v>1427.1</v>
      </c>
      <c r="Y146">
        <f>VLOOKUP(A146,[24]LNT!$A$1:$M$330,5,FALSE)</f>
        <v>1188.95</v>
      </c>
      <c r="Z146">
        <f>VLOOKUP(A146,[25]GLAXO!$A$1:$M$330,5,FALSE)</f>
        <v>2377.3000000000002</v>
      </c>
      <c r="AA146">
        <f>VLOOKUP(A146,[26]PFIZER!$A$1:$M$330,5,FALSE)</f>
        <v>1791.2</v>
      </c>
      <c r="AB146">
        <f>VLOOKUP(A146,[27]ABBOTT!$A$1:$M$330,5,FALSE)</f>
        <v>4396.75</v>
      </c>
      <c r="AC146">
        <f>VLOOKUP(A146,[28]SANOFI!$A$1:$M$330,5,FALSE)</f>
        <v>4286.3999999999996</v>
      </c>
    </row>
    <row r="147" spans="1:29" x14ac:dyDescent="0.25">
      <c r="A147" s="4">
        <v>42949</v>
      </c>
      <c r="B147">
        <f>VLOOKUP(A147,[1]ITC!$A$1:$M$330,5,FALSE)</f>
        <v>285.14999999999998</v>
      </c>
      <c r="C147">
        <f>VLOOKUP(A147,[2]HUL!$A$1:$M$330,5,FALSE)</f>
        <v>1168.3499999999999</v>
      </c>
      <c r="D147">
        <f>VLOOKUP(A147,[3]COLGATE!$A$1:$M$330,5,FALSE)</f>
        <v>1038.8499999999999</v>
      </c>
      <c r="E147">
        <f>VLOOKUP(A147,[4]NESTLE!$A$1:$M$330,5,FALSE)</f>
        <v>6705.95</v>
      </c>
      <c r="F147">
        <f>VLOOKUP(A147,[5]BRITANNIA!$A$1:$M$330,5,FALSE)</f>
        <v>3863.55</v>
      </c>
      <c r="G147">
        <f>VLOOKUP(A147,[6]HDFC!$A$1:$M$330,5,FALSE)</f>
        <v>1794.65</v>
      </c>
      <c r="H147">
        <f>VLOOKUP(A147,[7]ICICI!$A$1:$M$330,5,FALSE)</f>
        <v>301.60000000000002</v>
      </c>
      <c r="I147">
        <f>VLOOKUP(A147,[8]AXIS!$A$1:$M$330,5,FALSE)</f>
        <v>516.4</v>
      </c>
      <c r="J147">
        <f>VLOOKUP(A147,[9]INFOSYS!$A$1:$M$330,5,FALSE)</f>
        <v>992.45</v>
      </c>
      <c r="K147">
        <f>VLOOKUP(A147,[10]TCS!$A$1:$M$330,5,FALSE)</f>
        <v>2467.35</v>
      </c>
      <c r="L147">
        <f>VLOOKUP(A147,[11]WIPRO!$A$1:$M$330,5,FALSE)</f>
        <v>294.35000000000002</v>
      </c>
      <c r="M147">
        <f>VLOOKUP(A147,[12]TVS!$A$1:$M$330,5,FALSE)</f>
        <v>188.55</v>
      </c>
      <c r="N147">
        <f>VLOOKUP(A147,[13]BAJAJ!$A$1:$M$330,5,FALSE)</f>
        <v>2802.05</v>
      </c>
      <c r="O147">
        <f>VLOOKUP(A147,[14]HERO!$A$1:$M$330,5,FALSE)</f>
        <v>3800.35</v>
      </c>
      <c r="P147">
        <f>VLOOKUP(A147,[15]ASIAN!$A$1:$M$330,5,FALSE)</f>
        <v>1143.75</v>
      </c>
      <c r="Q147">
        <f>VLOOKUP(A147,[16]NEROLAC!$A$1:$M$330,5,FALSE)</f>
        <v>455.55</v>
      </c>
      <c r="R147">
        <f>VLOOKUP(A147,[17]AKZO!$A$1:$M$330,5,FALSE)</f>
        <v>1773</v>
      </c>
      <c r="S147">
        <f>VLOOKUP(A147,[18]BERGER!$A$1:$M$330,5,FALSE)</f>
        <v>250.25</v>
      </c>
      <c r="T147">
        <f>VLOOKUP(A147,[19]MONSANTO!$A$1:$M$330,5,FALSE)</f>
        <v>2715.1</v>
      </c>
      <c r="U147">
        <f>VLOOKUP(A147,[20]BAYER!$A$1:$M$330,5,FALSE)</f>
        <v>4670</v>
      </c>
      <c r="V147">
        <f>VLOOKUP(A147,[21]EXCELCROP!$A$1:$M$326,5,FALSE)</f>
        <v>1815.9</v>
      </c>
      <c r="W147">
        <f>VLOOKUP(A147,[22]SIEMENS!$A$1:$M$330,5,FALSE)</f>
        <v>1367.55</v>
      </c>
      <c r="X147">
        <f>VLOOKUP(A147,[23]ABB!$A$1:$M$330,5,FALSE)</f>
        <v>1412.7</v>
      </c>
      <c r="Y147">
        <f>VLOOKUP(A147,[24]LNT!$A$1:$M$330,5,FALSE)</f>
        <v>1176.55</v>
      </c>
      <c r="Z147">
        <f>VLOOKUP(A147,[25]GLAXO!$A$1:$M$330,5,FALSE)</f>
        <v>2360.4</v>
      </c>
      <c r="AA147">
        <f>VLOOKUP(A147,[26]PFIZER!$A$1:$M$330,5,FALSE)</f>
        <v>1786.75</v>
      </c>
      <c r="AB147">
        <f>VLOOKUP(A147,[27]ABBOTT!$A$1:$M$330,5,FALSE)</f>
        <v>4427.2</v>
      </c>
      <c r="AC147">
        <f>VLOOKUP(A147,[28]SANOFI!$A$1:$M$330,5,FALSE)</f>
        <v>4330.45</v>
      </c>
    </row>
    <row r="148" spans="1:29" x14ac:dyDescent="0.25">
      <c r="A148" s="4">
        <v>42950</v>
      </c>
      <c r="B148">
        <f>VLOOKUP(A148,[1]ITC!$A$1:$M$330,5,FALSE)</f>
        <v>281.39999999999998</v>
      </c>
      <c r="C148">
        <f>VLOOKUP(A148,[2]HUL!$A$1:$M$330,5,FALSE)</f>
        <v>1169.5999999999999</v>
      </c>
      <c r="D148">
        <f>VLOOKUP(A148,[3]COLGATE!$A$1:$M$330,5,FALSE)</f>
        <v>1082.95</v>
      </c>
      <c r="E148">
        <f>VLOOKUP(A148,[4]NESTLE!$A$1:$M$330,5,FALSE)</f>
        <v>6735.1</v>
      </c>
      <c r="F148">
        <f>VLOOKUP(A148,[5]BRITANNIA!$A$1:$M$330,5,FALSE)</f>
        <v>3871.1</v>
      </c>
      <c r="G148">
        <f>VLOOKUP(A148,[6]HDFC!$A$1:$M$330,5,FALSE)</f>
        <v>1780.05</v>
      </c>
      <c r="H148">
        <f>VLOOKUP(A148,[7]ICICI!$A$1:$M$330,5,FALSE)</f>
        <v>295.60000000000002</v>
      </c>
      <c r="I148">
        <f>VLOOKUP(A148,[8]AXIS!$A$1:$M$330,5,FALSE)</f>
        <v>506</v>
      </c>
      <c r="J148">
        <f>VLOOKUP(A148,[9]INFOSYS!$A$1:$M$330,5,FALSE)</f>
        <v>983.6</v>
      </c>
      <c r="K148">
        <f>VLOOKUP(A148,[10]TCS!$A$1:$M$330,5,FALSE)</f>
        <v>2489.5500000000002</v>
      </c>
      <c r="L148">
        <f>VLOOKUP(A148,[11]WIPRO!$A$1:$M$330,5,FALSE)</f>
        <v>289.64999999999998</v>
      </c>
      <c r="M148">
        <f>VLOOKUP(A148,[12]TVS!$A$1:$M$330,5,FALSE)</f>
        <v>186.35</v>
      </c>
      <c r="N148">
        <f>VLOOKUP(A148,[13]BAJAJ!$A$1:$M$330,5,FALSE)</f>
        <v>2834.75</v>
      </c>
      <c r="O148">
        <f>VLOOKUP(A148,[14]HERO!$A$1:$M$330,5,FALSE)</f>
        <v>3839.15</v>
      </c>
      <c r="P148">
        <f>VLOOKUP(A148,[15]ASIAN!$A$1:$M$330,5,FALSE)</f>
        <v>1146.4000000000001</v>
      </c>
      <c r="Q148">
        <f>VLOOKUP(A148,[16]NEROLAC!$A$1:$M$330,5,FALSE)</f>
        <v>449.4</v>
      </c>
      <c r="R148">
        <f>VLOOKUP(A148,[17]AKZO!$A$1:$M$330,5,FALSE)</f>
        <v>1755.05</v>
      </c>
      <c r="S148">
        <f>VLOOKUP(A148,[18]BERGER!$A$1:$M$330,5,FALSE)</f>
        <v>246.9</v>
      </c>
      <c r="T148">
        <f>VLOOKUP(A148,[19]MONSANTO!$A$1:$M$330,5,FALSE)</f>
        <v>2686.2</v>
      </c>
      <c r="U148">
        <f>VLOOKUP(A148,[20]BAYER!$A$1:$M$330,5,FALSE)</f>
        <v>4572.3999999999996</v>
      </c>
      <c r="V148">
        <f>VLOOKUP(A148,[21]EXCELCROP!$A$1:$M$326,5,FALSE)</f>
        <v>1794.9</v>
      </c>
      <c r="W148">
        <f>VLOOKUP(A148,[22]SIEMENS!$A$1:$M$330,5,FALSE)</f>
        <v>1378.5</v>
      </c>
      <c r="X148">
        <f>VLOOKUP(A148,[23]ABB!$A$1:$M$330,5,FALSE)</f>
        <v>1410.85</v>
      </c>
      <c r="Y148">
        <f>VLOOKUP(A148,[24]LNT!$A$1:$M$330,5,FALSE)</f>
        <v>1174.3499999999999</v>
      </c>
      <c r="Z148">
        <f>VLOOKUP(A148,[25]GLAXO!$A$1:$M$330,5,FALSE)</f>
        <v>2348.1999999999998</v>
      </c>
      <c r="AA148">
        <f>VLOOKUP(A148,[26]PFIZER!$A$1:$M$330,5,FALSE)</f>
        <v>1783.3</v>
      </c>
      <c r="AB148">
        <f>VLOOKUP(A148,[27]ABBOTT!$A$1:$M$330,5,FALSE)</f>
        <v>4371.95</v>
      </c>
      <c r="AC148">
        <f>VLOOKUP(A148,[28]SANOFI!$A$1:$M$330,5,FALSE)</f>
        <v>4215.6499999999996</v>
      </c>
    </row>
    <row r="149" spans="1:29" x14ac:dyDescent="0.25">
      <c r="A149" s="4">
        <v>42951</v>
      </c>
      <c r="B149">
        <f>VLOOKUP(A149,[1]ITC!$A$1:$M$330,5,FALSE)</f>
        <v>280.75</v>
      </c>
      <c r="C149">
        <f>VLOOKUP(A149,[2]HUL!$A$1:$M$330,5,FALSE)</f>
        <v>1191.9000000000001</v>
      </c>
      <c r="D149">
        <f>VLOOKUP(A149,[3]COLGATE!$A$1:$M$330,5,FALSE)</f>
        <v>1073.95</v>
      </c>
      <c r="E149">
        <f>VLOOKUP(A149,[4]NESTLE!$A$1:$M$330,5,FALSE)</f>
        <v>6696.85</v>
      </c>
      <c r="F149">
        <f>VLOOKUP(A149,[5]BRITANNIA!$A$1:$M$330,5,FALSE)</f>
        <v>3913.4</v>
      </c>
      <c r="G149">
        <f>VLOOKUP(A149,[6]HDFC!$A$1:$M$330,5,FALSE)</f>
        <v>1791.25</v>
      </c>
      <c r="H149">
        <f>VLOOKUP(A149,[7]ICICI!$A$1:$M$330,5,FALSE)</f>
        <v>296.14999999999998</v>
      </c>
      <c r="I149">
        <f>VLOOKUP(A149,[8]AXIS!$A$1:$M$330,5,FALSE)</f>
        <v>508.45</v>
      </c>
      <c r="J149">
        <f>VLOOKUP(A149,[9]INFOSYS!$A$1:$M$330,5,FALSE)</f>
        <v>985.35</v>
      </c>
      <c r="K149">
        <f>VLOOKUP(A149,[10]TCS!$A$1:$M$330,5,FALSE)</f>
        <v>2522.75</v>
      </c>
      <c r="L149">
        <f>VLOOKUP(A149,[11]WIPRO!$A$1:$M$330,5,FALSE)</f>
        <v>289.3</v>
      </c>
      <c r="M149">
        <f>VLOOKUP(A149,[12]TVS!$A$1:$M$330,5,FALSE)</f>
        <v>183.4</v>
      </c>
      <c r="N149">
        <f>VLOOKUP(A149,[13]BAJAJ!$A$1:$M$330,5,FALSE)</f>
        <v>2873.7</v>
      </c>
      <c r="O149">
        <f>VLOOKUP(A149,[14]HERO!$A$1:$M$330,5,FALSE)</f>
        <v>3958.65</v>
      </c>
      <c r="P149">
        <f>VLOOKUP(A149,[15]ASIAN!$A$1:$M$330,5,FALSE)</f>
        <v>1156.8</v>
      </c>
      <c r="Q149">
        <f>VLOOKUP(A149,[16]NEROLAC!$A$1:$M$330,5,FALSE)</f>
        <v>444.15</v>
      </c>
      <c r="R149">
        <f>VLOOKUP(A149,[17]AKZO!$A$1:$M$330,5,FALSE)</f>
        <v>1795.15</v>
      </c>
      <c r="S149">
        <f>VLOOKUP(A149,[18]BERGER!$A$1:$M$330,5,FALSE)</f>
        <v>241.9</v>
      </c>
      <c r="T149">
        <f>VLOOKUP(A149,[19]MONSANTO!$A$1:$M$330,5,FALSE)</f>
        <v>2699.3</v>
      </c>
      <c r="U149">
        <f>VLOOKUP(A149,[20]BAYER!$A$1:$M$330,5,FALSE)</f>
        <v>4570.05</v>
      </c>
      <c r="V149">
        <f>VLOOKUP(A149,[21]EXCELCROP!$A$1:$M$326,5,FALSE)</f>
        <v>1810</v>
      </c>
      <c r="W149">
        <f>VLOOKUP(A149,[22]SIEMENS!$A$1:$M$330,5,FALSE)</f>
        <v>1362.65</v>
      </c>
      <c r="X149">
        <f>VLOOKUP(A149,[23]ABB!$A$1:$M$330,5,FALSE)</f>
        <v>1424.85</v>
      </c>
      <c r="Y149">
        <f>VLOOKUP(A149,[24]LNT!$A$1:$M$330,5,FALSE)</f>
        <v>1176.7</v>
      </c>
      <c r="Z149">
        <f>VLOOKUP(A149,[25]GLAXO!$A$1:$M$330,5,FALSE)</f>
        <v>2400.65</v>
      </c>
      <c r="AA149">
        <f>VLOOKUP(A149,[26]PFIZER!$A$1:$M$330,5,FALSE)</f>
        <v>1795.9</v>
      </c>
      <c r="AB149">
        <f>VLOOKUP(A149,[27]ABBOTT!$A$1:$M$330,5,FALSE)</f>
        <v>4387.3500000000004</v>
      </c>
      <c r="AC149">
        <f>VLOOKUP(A149,[28]SANOFI!$A$1:$M$330,5,FALSE)</f>
        <v>4246.7</v>
      </c>
    </row>
    <row r="150" spans="1:29" x14ac:dyDescent="0.25">
      <c r="A150" s="4">
        <v>42954</v>
      </c>
      <c r="B150">
        <f>VLOOKUP(A150,[1]ITC!$A$1:$M$330,5,FALSE)</f>
        <v>280</v>
      </c>
      <c r="C150">
        <f>VLOOKUP(A150,[2]HUL!$A$1:$M$330,5,FALSE)</f>
        <v>1184.25</v>
      </c>
      <c r="D150">
        <f>VLOOKUP(A150,[3]COLGATE!$A$1:$M$330,5,FALSE)</f>
        <v>1072.4000000000001</v>
      </c>
      <c r="E150">
        <f>VLOOKUP(A150,[4]NESTLE!$A$1:$M$330,5,FALSE)</f>
        <v>6734</v>
      </c>
      <c r="F150">
        <f>VLOOKUP(A150,[5]BRITANNIA!$A$1:$M$330,5,FALSE)</f>
        <v>4107.3500000000004</v>
      </c>
      <c r="G150">
        <f>VLOOKUP(A150,[6]HDFC!$A$1:$M$330,5,FALSE)</f>
        <v>1787.4</v>
      </c>
      <c r="H150">
        <f>VLOOKUP(A150,[7]ICICI!$A$1:$M$330,5,FALSE)</f>
        <v>299.95</v>
      </c>
      <c r="I150">
        <f>VLOOKUP(A150,[8]AXIS!$A$1:$M$330,5,FALSE)</f>
        <v>506</v>
      </c>
      <c r="J150">
        <f>VLOOKUP(A150,[9]INFOSYS!$A$1:$M$330,5,FALSE)</f>
        <v>968.15</v>
      </c>
      <c r="K150">
        <f>VLOOKUP(A150,[10]TCS!$A$1:$M$330,5,FALSE)</f>
        <v>2504.6</v>
      </c>
      <c r="L150">
        <f>VLOOKUP(A150,[11]WIPRO!$A$1:$M$330,5,FALSE)</f>
        <v>288.5</v>
      </c>
      <c r="M150">
        <f>VLOOKUP(A150,[12]TVS!$A$1:$M$330,5,FALSE)</f>
        <v>186.2</v>
      </c>
      <c r="N150">
        <f>VLOOKUP(A150,[13]BAJAJ!$A$1:$M$330,5,FALSE)</f>
        <v>2890</v>
      </c>
      <c r="O150">
        <f>VLOOKUP(A150,[14]HERO!$A$1:$M$330,5,FALSE)</f>
        <v>3953.6</v>
      </c>
      <c r="P150">
        <f>VLOOKUP(A150,[15]ASIAN!$A$1:$M$330,5,FALSE)</f>
        <v>1149.5999999999999</v>
      </c>
      <c r="Q150">
        <f>VLOOKUP(A150,[16]NEROLAC!$A$1:$M$330,5,FALSE)</f>
        <v>453</v>
      </c>
      <c r="R150">
        <f>VLOOKUP(A150,[17]AKZO!$A$1:$M$330,5,FALSE)</f>
        <v>1800.1</v>
      </c>
      <c r="S150">
        <f>VLOOKUP(A150,[18]BERGER!$A$1:$M$330,5,FALSE)</f>
        <v>248.75</v>
      </c>
      <c r="T150">
        <f>VLOOKUP(A150,[19]MONSANTO!$A$1:$M$330,5,FALSE)</f>
        <v>2660.4</v>
      </c>
      <c r="U150">
        <f>VLOOKUP(A150,[20]BAYER!$A$1:$M$330,5,FALSE)</f>
        <v>4480.6000000000004</v>
      </c>
      <c r="V150">
        <f>VLOOKUP(A150,[21]EXCELCROP!$A$1:$M$326,5,FALSE)</f>
        <v>1820.5</v>
      </c>
      <c r="W150">
        <f>VLOOKUP(A150,[22]SIEMENS!$A$1:$M$330,5,FALSE)</f>
        <v>1358.65</v>
      </c>
      <c r="X150">
        <f>VLOOKUP(A150,[23]ABB!$A$1:$M$330,5,FALSE)</f>
        <v>1400.65</v>
      </c>
      <c r="Y150">
        <f>VLOOKUP(A150,[24]LNT!$A$1:$M$330,5,FALSE)</f>
        <v>1178.9000000000001</v>
      </c>
      <c r="Z150">
        <f>VLOOKUP(A150,[25]GLAXO!$A$1:$M$330,5,FALSE)</f>
        <v>2391.65</v>
      </c>
      <c r="AA150">
        <f>VLOOKUP(A150,[26]PFIZER!$A$1:$M$330,5,FALSE)</f>
        <v>1793.6</v>
      </c>
      <c r="AB150">
        <f>VLOOKUP(A150,[27]ABBOTT!$A$1:$M$330,5,FALSE)</f>
        <v>4453.1000000000004</v>
      </c>
      <c r="AC150">
        <f>VLOOKUP(A150,[28]SANOFI!$A$1:$M$330,5,FALSE)</f>
        <v>4293.75</v>
      </c>
    </row>
    <row r="151" spans="1:29" x14ac:dyDescent="0.25">
      <c r="A151" s="4">
        <v>42955</v>
      </c>
      <c r="B151">
        <f>VLOOKUP(A151,[1]ITC!$A$1:$M$330,5,FALSE)</f>
        <v>274.2</v>
      </c>
      <c r="C151">
        <f>VLOOKUP(A151,[2]HUL!$A$1:$M$330,5,FALSE)</f>
        <v>1186.25</v>
      </c>
      <c r="D151">
        <f>VLOOKUP(A151,[3]COLGATE!$A$1:$M$330,5,FALSE)</f>
        <v>1065.95</v>
      </c>
      <c r="E151">
        <f>VLOOKUP(A151,[4]NESTLE!$A$1:$M$330,5,FALSE)</f>
        <v>6684.8</v>
      </c>
      <c r="F151">
        <f>VLOOKUP(A151,[5]BRITANNIA!$A$1:$M$330,5,FALSE)</f>
        <v>4070.95</v>
      </c>
      <c r="G151">
        <f>VLOOKUP(A151,[6]HDFC!$A$1:$M$330,5,FALSE)</f>
        <v>1780.15</v>
      </c>
      <c r="H151">
        <f>VLOOKUP(A151,[7]ICICI!$A$1:$M$330,5,FALSE)</f>
        <v>294.85000000000002</v>
      </c>
      <c r="I151">
        <f>VLOOKUP(A151,[8]AXIS!$A$1:$M$330,5,FALSE)</f>
        <v>499.3</v>
      </c>
      <c r="J151">
        <f>VLOOKUP(A151,[9]INFOSYS!$A$1:$M$330,5,FALSE)</f>
        <v>964.6</v>
      </c>
      <c r="K151">
        <f>VLOOKUP(A151,[10]TCS!$A$1:$M$330,5,FALSE)</f>
        <v>2497.8000000000002</v>
      </c>
      <c r="L151">
        <f>VLOOKUP(A151,[11]WIPRO!$A$1:$M$330,5,FALSE)</f>
        <v>287.45</v>
      </c>
      <c r="M151">
        <f>VLOOKUP(A151,[12]TVS!$A$1:$M$330,5,FALSE)</f>
        <v>185.95</v>
      </c>
      <c r="N151">
        <f>VLOOKUP(A151,[13]BAJAJ!$A$1:$M$330,5,FALSE)</f>
        <v>2913.8</v>
      </c>
      <c r="O151">
        <f>VLOOKUP(A151,[14]HERO!$A$1:$M$330,5,FALSE)</f>
        <v>3912.7</v>
      </c>
      <c r="P151">
        <f>VLOOKUP(A151,[15]ASIAN!$A$1:$M$330,5,FALSE)</f>
        <v>1145.6500000000001</v>
      </c>
      <c r="Q151">
        <f>VLOOKUP(A151,[16]NEROLAC!$A$1:$M$330,5,FALSE)</f>
        <v>453.15</v>
      </c>
      <c r="R151">
        <f>VLOOKUP(A151,[17]AKZO!$A$1:$M$330,5,FALSE)</f>
        <v>1799.05</v>
      </c>
      <c r="S151">
        <f>VLOOKUP(A151,[18]BERGER!$A$1:$M$330,5,FALSE)</f>
        <v>252.9</v>
      </c>
      <c r="T151">
        <f>VLOOKUP(A151,[19]MONSANTO!$A$1:$M$330,5,FALSE)</f>
        <v>2671.1</v>
      </c>
      <c r="U151">
        <f>VLOOKUP(A151,[20]BAYER!$A$1:$M$330,5,FALSE)</f>
        <v>4440.1000000000004</v>
      </c>
      <c r="V151">
        <f>VLOOKUP(A151,[21]EXCELCROP!$A$1:$M$326,5,FALSE)</f>
        <v>1823.8</v>
      </c>
      <c r="W151">
        <f>VLOOKUP(A151,[22]SIEMENS!$A$1:$M$330,5,FALSE)</f>
        <v>1344.3</v>
      </c>
      <c r="X151">
        <f>VLOOKUP(A151,[23]ABB!$A$1:$M$330,5,FALSE)</f>
        <v>1389.1</v>
      </c>
      <c r="Y151">
        <f>VLOOKUP(A151,[24]LNT!$A$1:$M$330,5,FALSE)</f>
        <v>1170.8</v>
      </c>
      <c r="Z151">
        <f>VLOOKUP(A151,[25]GLAXO!$A$1:$M$330,5,FALSE)</f>
        <v>2380.9499999999998</v>
      </c>
      <c r="AA151">
        <f>VLOOKUP(A151,[26]PFIZER!$A$1:$M$330,5,FALSE)</f>
        <v>1808.5</v>
      </c>
      <c r="AB151">
        <f>VLOOKUP(A151,[27]ABBOTT!$A$1:$M$330,5,FALSE)</f>
        <v>4375.8999999999996</v>
      </c>
      <c r="AC151">
        <f>VLOOKUP(A151,[28]SANOFI!$A$1:$M$330,5,FALSE)</f>
        <v>4224.7</v>
      </c>
    </row>
    <row r="152" spans="1:29" x14ac:dyDescent="0.25">
      <c r="A152" s="4">
        <v>42956</v>
      </c>
      <c r="B152">
        <f>VLOOKUP(A152,[1]ITC!$A$1:$M$330,5,FALSE)</f>
        <v>272.7</v>
      </c>
      <c r="C152">
        <f>VLOOKUP(A152,[2]HUL!$A$1:$M$330,5,FALSE)</f>
        <v>1183.7</v>
      </c>
      <c r="D152">
        <f>VLOOKUP(A152,[3]COLGATE!$A$1:$M$330,5,FALSE)</f>
        <v>1055.6500000000001</v>
      </c>
      <c r="E152">
        <f>VLOOKUP(A152,[4]NESTLE!$A$1:$M$330,5,FALSE)</f>
        <v>6729.55</v>
      </c>
      <c r="F152">
        <f>VLOOKUP(A152,[5]BRITANNIA!$A$1:$M$330,5,FALSE)</f>
        <v>4060.8</v>
      </c>
      <c r="G152">
        <f>VLOOKUP(A152,[6]HDFC!$A$1:$M$330,5,FALSE)</f>
        <v>1764.95</v>
      </c>
      <c r="H152">
        <f>VLOOKUP(A152,[7]ICICI!$A$1:$M$330,5,FALSE)</f>
        <v>290.85000000000002</v>
      </c>
      <c r="I152">
        <f>VLOOKUP(A152,[8]AXIS!$A$1:$M$330,5,FALSE)</f>
        <v>488.65</v>
      </c>
      <c r="J152">
        <f>VLOOKUP(A152,[9]INFOSYS!$A$1:$M$330,5,FALSE)</f>
        <v>969.45</v>
      </c>
      <c r="K152">
        <f>VLOOKUP(A152,[10]TCS!$A$1:$M$330,5,FALSE)</f>
        <v>2501.9499999999998</v>
      </c>
      <c r="L152">
        <f>VLOOKUP(A152,[11]WIPRO!$A$1:$M$330,5,FALSE)</f>
        <v>286.75</v>
      </c>
      <c r="M152">
        <f>VLOOKUP(A152,[12]TVS!$A$1:$M$330,5,FALSE)</f>
        <v>182.55</v>
      </c>
      <c r="N152">
        <f>VLOOKUP(A152,[13]BAJAJ!$A$1:$M$330,5,FALSE)</f>
        <v>2833.05</v>
      </c>
      <c r="O152">
        <f>VLOOKUP(A152,[14]HERO!$A$1:$M$330,5,FALSE)</f>
        <v>3884.25</v>
      </c>
      <c r="P152">
        <f>VLOOKUP(A152,[15]ASIAN!$A$1:$M$330,5,FALSE)</f>
        <v>1155.25</v>
      </c>
      <c r="Q152">
        <f>VLOOKUP(A152,[16]NEROLAC!$A$1:$M$330,5,FALSE)</f>
        <v>450.4</v>
      </c>
      <c r="R152">
        <f>VLOOKUP(A152,[17]AKZO!$A$1:$M$330,5,FALSE)</f>
        <v>1802.15</v>
      </c>
      <c r="S152">
        <f>VLOOKUP(A152,[18]BERGER!$A$1:$M$330,5,FALSE)</f>
        <v>255.65</v>
      </c>
      <c r="T152">
        <f>VLOOKUP(A152,[19]MONSANTO!$A$1:$M$330,5,FALSE)</f>
        <v>2608.6999999999998</v>
      </c>
      <c r="U152">
        <f>VLOOKUP(A152,[20]BAYER!$A$1:$M$330,5,FALSE)</f>
        <v>4269.5</v>
      </c>
      <c r="V152">
        <f>VLOOKUP(A152,[21]EXCELCROP!$A$1:$M$326,5,FALSE)</f>
        <v>1797.65</v>
      </c>
      <c r="W152">
        <f>VLOOKUP(A152,[22]SIEMENS!$A$1:$M$330,5,FALSE)</f>
        <v>1323.55</v>
      </c>
      <c r="X152">
        <f>VLOOKUP(A152,[23]ABB!$A$1:$M$330,5,FALSE)</f>
        <v>1388.3</v>
      </c>
      <c r="Y152">
        <f>VLOOKUP(A152,[24]LNT!$A$1:$M$330,5,FALSE)</f>
        <v>1156</v>
      </c>
      <c r="Z152">
        <f>VLOOKUP(A152,[25]GLAXO!$A$1:$M$330,5,FALSE)</f>
        <v>2381.6999999999998</v>
      </c>
      <c r="AA152">
        <f>VLOOKUP(A152,[26]PFIZER!$A$1:$M$330,5,FALSE)</f>
        <v>1792.3</v>
      </c>
      <c r="AB152">
        <f>VLOOKUP(A152,[27]ABBOTT!$A$1:$M$330,5,FALSE)</f>
        <v>4407.3500000000004</v>
      </c>
      <c r="AC152">
        <f>VLOOKUP(A152,[28]SANOFI!$A$1:$M$330,5,FALSE)</f>
        <v>4150</v>
      </c>
    </row>
    <row r="153" spans="1:29" x14ac:dyDescent="0.25">
      <c r="A153" s="4">
        <v>42957</v>
      </c>
      <c r="B153">
        <f>VLOOKUP(A153,[1]ITC!$A$1:$M$330,5,FALSE)</f>
        <v>273.10000000000002</v>
      </c>
      <c r="C153">
        <f>VLOOKUP(A153,[2]HUL!$A$1:$M$330,5,FALSE)</f>
        <v>1171.4000000000001</v>
      </c>
      <c r="D153">
        <f>VLOOKUP(A153,[3]COLGATE!$A$1:$M$330,5,FALSE)</f>
        <v>1050.95</v>
      </c>
      <c r="E153">
        <f>VLOOKUP(A153,[4]NESTLE!$A$1:$M$330,5,FALSE)</f>
        <v>6632.3</v>
      </c>
      <c r="F153">
        <f>VLOOKUP(A153,[5]BRITANNIA!$A$1:$M$330,5,FALSE)</f>
        <v>4119.1000000000004</v>
      </c>
      <c r="G153">
        <f>VLOOKUP(A153,[6]HDFC!$A$1:$M$330,5,FALSE)</f>
        <v>1759.7</v>
      </c>
      <c r="H153">
        <f>VLOOKUP(A153,[7]ICICI!$A$1:$M$330,5,FALSE)</f>
        <v>288.7</v>
      </c>
      <c r="I153">
        <f>VLOOKUP(A153,[8]AXIS!$A$1:$M$330,5,FALSE)</f>
        <v>486.9</v>
      </c>
      <c r="J153">
        <f>VLOOKUP(A153,[9]INFOSYS!$A$1:$M$330,5,FALSE)</f>
        <v>982.5</v>
      </c>
      <c r="K153">
        <f>VLOOKUP(A153,[10]TCS!$A$1:$M$330,5,FALSE)</f>
        <v>2511.25</v>
      </c>
      <c r="L153">
        <f>VLOOKUP(A153,[11]WIPRO!$A$1:$M$330,5,FALSE)</f>
        <v>288</v>
      </c>
      <c r="M153">
        <f>VLOOKUP(A153,[12]TVS!$A$1:$M$330,5,FALSE)</f>
        <v>174.65</v>
      </c>
      <c r="N153">
        <f>VLOOKUP(A153,[13]BAJAJ!$A$1:$M$330,5,FALSE)</f>
        <v>2794.8</v>
      </c>
      <c r="O153">
        <f>VLOOKUP(A153,[14]HERO!$A$1:$M$330,5,FALSE)</f>
        <v>3886.9</v>
      </c>
      <c r="P153">
        <f>VLOOKUP(A153,[15]ASIAN!$A$1:$M$330,5,FALSE)</f>
        <v>1152.25</v>
      </c>
      <c r="Q153">
        <f>VLOOKUP(A153,[16]NEROLAC!$A$1:$M$330,5,FALSE)</f>
        <v>445.05</v>
      </c>
      <c r="R153">
        <f>VLOOKUP(A153,[17]AKZO!$A$1:$M$330,5,FALSE)</f>
        <v>1785</v>
      </c>
      <c r="S153">
        <f>VLOOKUP(A153,[18]BERGER!$A$1:$M$330,5,FALSE)</f>
        <v>247.95</v>
      </c>
      <c r="T153">
        <f>VLOOKUP(A153,[19]MONSANTO!$A$1:$M$330,5,FALSE)</f>
        <v>2540.8000000000002</v>
      </c>
      <c r="U153">
        <f>VLOOKUP(A153,[20]BAYER!$A$1:$M$330,5,FALSE)</f>
        <v>4128</v>
      </c>
      <c r="V153">
        <f>VLOOKUP(A153,[21]EXCELCROP!$A$1:$M$326,5,FALSE)</f>
        <v>1775.9</v>
      </c>
      <c r="W153">
        <f>VLOOKUP(A153,[22]SIEMENS!$A$1:$M$330,5,FALSE)</f>
        <v>1284.3</v>
      </c>
      <c r="X153">
        <f>VLOOKUP(A153,[23]ABB!$A$1:$M$330,5,FALSE)</f>
        <v>1342.3</v>
      </c>
      <c r="Y153">
        <f>VLOOKUP(A153,[24]LNT!$A$1:$M$330,5,FALSE)</f>
        <v>1159.5</v>
      </c>
      <c r="Z153">
        <f>VLOOKUP(A153,[25]GLAXO!$A$1:$M$330,5,FALSE)</f>
        <v>2371.6999999999998</v>
      </c>
      <c r="AA153">
        <f>VLOOKUP(A153,[26]PFIZER!$A$1:$M$330,5,FALSE)</f>
        <v>1790.7</v>
      </c>
      <c r="AB153">
        <f>VLOOKUP(A153,[27]ABBOTT!$A$1:$M$330,5,FALSE)</f>
        <v>4387.5</v>
      </c>
      <c r="AC153">
        <f>VLOOKUP(A153,[28]SANOFI!$A$1:$M$330,5,FALSE)</f>
        <v>4160.05</v>
      </c>
    </row>
    <row r="154" spans="1:29" x14ac:dyDescent="0.25">
      <c r="A154" s="4">
        <v>42958</v>
      </c>
      <c r="B154">
        <f>VLOOKUP(A154,[1]ITC!$A$1:$M$330,5,FALSE)</f>
        <v>271.55</v>
      </c>
      <c r="C154">
        <f>VLOOKUP(A154,[2]HUL!$A$1:$M$330,5,FALSE)</f>
        <v>1152.8499999999999</v>
      </c>
      <c r="D154">
        <f>VLOOKUP(A154,[3]COLGATE!$A$1:$M$330,5,FALSE)</f>
        <v>1048</v>
      </c>
      <c r="E154">
        <f>VLOOKUP(A154,[4]NESTLE!$A$1:$M$330,5,FALSE)</f>
        <v>6535.8</v>
      </c>
      <c r="F154">
        <f>VLOOKUP(A154,[5]BRITANNIA!$A$1:$M$330,5,FALSE)</f>
        <v>4100.3</v>
      </c>
      <c r="G154">
        <f>VLOOKUP(A154,[6]HDFC!$A$1:$M$330,5,FALSE)</f>
        <v>1751.35</v>
      </c>
      <c r="H154">
        <f>VLOOKUP(A154,[7]ICICI!$A$1:$M$330,5,FALSE)</f>
        <v>287.10000000000002</v>
      </c>
      <c r="I154">
        <f>VLOOKUP(A154,[8]AXIS!$A$1:$M$330,5,FALSE)</f>
        <v>489.95</v>
      </c>
      <c r="J154">
        <f>VLOOKUP(A154,[9]INFOSYS!$A$1:$M$330,5,FALSE)</f>
        <v>987.75</v>
      </c>
      <c r="K154">
        <f>VLOOKUP(A154,[10]TCS!$A$1:$M$330,5,FALSE)</f>
        <v>2494</v>
      </c>
      <c r="L154">
        <f>VLOOKUP(A154,[11]WIPRO!$A$1:$M$330,5,FALSE)</f>
        <v>289.89999999999998</v>
      </c>
      <c r="M154">
        <f>VLOOKUP(A154,[12]TVS!$A$1:$M$330,5,FALSE)</f>
        <v>172.55</v>
      </c>
      <c r="N154">
        <f>VLOOKUP(A154,[13]BAJAJ!$A$1:$M$330,5,FALSE)</f>
        <v>2788.5</v>
      </c>
      <c r="O154">
        <f>VLOOKUP(A154,[14]HERO!$A$1:$M$330,5,FALSE)</f>
        <v>3844.75</v>
      </c>
      <c r="P154">
        <f>VLOOKUP(A154,[15]ASIAN!$A$1:$M$330,5,FALSE)</f>
        <v>1144.45</v>
      </c>
      <c r="Q154">
        <f>VLOOKUP(A154,[16]NEROLAC!$A$1:$M$330,5,FALSE)</f>
        <v>442.6</v>
      </c>
      <c r="R154">
        <f>VLOOKUP(A154,[17]AKZO!$A$1:$M$330,5,FALSE)</f>
        <v>1755.25</v>
      </c>
      <c r="S154">
        <f>VLOOKUP(A154,[18]BERGER!$A$1:$M$330,5,FALSE)</f>
        <v>238.35</v>
      </c>
      <c r="T154">
        <f>VLOOKUP(A154,[19]MONSANTO!$A$1:$M$330,5,FALSE)</f>
        <v>2494</v>
      </c>
      <c r="U154">
        <f>VLOOKUP(A154,[20]BAYER!$A$1:$M$330,5,FALSE)</f>
        <v>4230.7</v>
      </c>
      <c r="V154">
        <f>VLOOKUP(A154,[21]EXCELCROP!$A$1:$M$326,5,FALSE)</f>
        <v>1760.1</v>
      </c>
      <c r="W154">
        <f>VLOOKUP(A154,[22]SIEMENS!$A$1:$M$330,5,FALSE)</f>
        <v>1277.55</v>
      </c>
      <c r="X154">
        <f>VLOOKUP(A154,[23]ABB!$A$1:$M$330,5,FALSE)</f>
        <v>1336.25</v>
      </c>
      <c r="Y154">
        <f>VLOOKUP(A154,[24]LNT!$A$1:$M$330,5,FALSE)</f>
        <v>1132.8</v>
      </c>
      <c r="Z154">
        <f>VLOOKUP(A154,[25]GLAXO!$A$1:$M$330,5,FALSE)</f>
        <v>2368.1</v>
      </c>
      <c r="AA154">
        <f>VLOOKUP(A154,[26]PFIZER!$A$1:$M$330,5,FALSE)</f>
        <v>1786.7</v>
      </c>
      <c r="AB154">
        <f>VLOOKUP(A154,[27]ABBOTT!$A$1:$M$330,5,FALSE)</f>
        <v>4326.25</v>
      </c>
      <c r="AC154">
        <f>VLOOKUP(A154,[28]SANOFI!$A$1:$M$330,5,FALSE)</f>
        <v>4103.8999999999996</v>
      </c>
    </row>
    <row r="155" spans="1:29" x14ac:dyDescent="0.25">
      <c r="A155" s="4">
        <v>42961</v>
      </c>
      <c r="B155">
        <f>VLOOKUP(A155,[1]ITC!$A$1:$M$330,5,FALSE)</f>
        <v>271.14999999999998</v>
      </c>
      <c r="C155">
        <f>VLOOKUP(A155,[2]HUL!$A$1:$M$330,5,FALSE)</f>
        <v>1152.3499999999999</v>
      </c>
      <c r="D155">
        <f>VLOOKUP(A155,[3]COLGATE!$A$1:$M$330,5,FALSE)</f>
        <v>1045.9000000000001</v>
      </c>
      <c r="E155">
        <f>VLOOKUP(A155,[4]NESTLE!$A$1:$M$330,5,FALSE)</f>
        <v>6643.45</v>
      </c>
      <c r="F155">
        <f>VLOOKUP(A155,[5]BRITANNIA!$A$1:$M$330,5,FALSE)</f>
        <v>4173.1000000000004</v>
      </c>
      <c r="G155">
        <f>VLOOKUP(A155,[6]HDFC!$A$1:$M$330,5,FALSE)</f>
        <v>1757.85</v>
      </c>
      <c r="H155">
        <f>VLOOKUP(A155,[7]ICICI!$A$1:$M$330,5,FALSE)</f>
        <v>291.8</v>
      </c>
      <c r="I155">
        <f>VLOOKUP(A155,[8]AXIS!$A$1:$M$330,5,FALSE)</f>
        <v>491.25</v>
      </c>
      <c r="J155">
        <f>VLOOKUP(A155,[9]INFOSYS!$A$1:$M$330,5,FALSE)</f>
        <v>979.45</v>
      </c>
      <c r="K155">
        <f>VLOOKUP(A155,[10]TCS!$A$1:$M$330,5,FALSE)</f>
        <v>2469.15</v>
      </c>
      <c r="L155">
        <f>VLOOKUP(A155,[11]WIPRO!$A$1:$M$330,5,FALSE)</f>
        <v>289</v>
      </c>
      <c r="M155">
        <f>VLOOKUP(A155,[12]TVS!$A$1:$M$330,5,FALSE)</f>
        <v>181.9</v>
      </c>
      <c r="N155">
        <f>VLOOKUP(A155,[13]BAJAJ!$A$1:$M$330,5,FALSE)</f>
        <v>2833.4</v>
      </c>
      <c r="O155">
        <f>VLOOKUP(A155,[14]HERO!$A$1:$M$330,5,FALSE)</f>
        <v>3954.15</v>
      </c>
      <c r="P155">
        <f>VLOOKUP(A155,[15]ASIAN!$A$1:$M$330,5,FALSE)</f>
        <v>1154</v>
      </c>
      <c r="Q155">
        <f>VLOOKUP(A155,[16]NEROLAC!$A$1:$M$330,5,FALSE)</f>
        <v>456.45</v>
      </c>
      <c r="R155">
        <f>VLOOKUP(A155,[17]AKZO!$A$1:$M$330,5,FALSE)</f>
        <v>1776.6</v>
      </c>
      <c r="S155">
        <f>VLOOKUP(A155,[18]BERGER!$A$1:$M$330,5,FALSE)</f>
        <v>247</v>
      </c>
      <c r="T155">
        <f>VLOOKUP(A155,[19]MONSANTO!$A$1:$M$330,5,FALSE)</f>
        <v>2484.4</v>
      </c>
      <c r="U155">
        <f>VLOOKUP(A155,[20]BAYER!$A$1:$M$330,5,FALSE)</f>
        <v>4273.3</v>
      </c>
      <c r="V155">
        <f>VLOOKUP(A155,[21]EXCELCROP!$A$1:$M$326,5,FALSE)</f>
        <v>1746.85</v>
      </c>
      <c r="W155">
        <f>VLOOKUP(A155,[22]SIEMENS!$A$1:$M$330,5,FALSE)</f>
        <v>1288.95</v>
      </c>
      <c r="X155">
        <f>VLOOKUP(A155,[23]ABB!$A$1:$M$330,5,FALSE)</f>
        <v>1347.35</v>
      </c>
      <c r="Y155">
        <f>VLOOKUP(A155,[24]LNT!$A$1:$M$330,5,FALSE)</f>
        <v>1146.5999999999999</v>
      </c>
      <c r="Z155">
        <f>VLOOKUP(A155,[25]GLAXO!$A$1:$M$330,5,FALSE)</f>
        <v>2398.35</v>
      </c>
      <c r="AA155">
        <f>VLOOKUP(A155,[26]PFIZER!$A$1:$M$330,5,FALSE)</f>
        <v>1793.15</v>
      </c>
      <c r="AB155">
        <f>VLOOKUP(A155,[27]ABBOTT!$A$1:$M$330,5,FALSE)</f>
        <v>4315.95</v>
      </c>
      <c r="AC155">
        <f>VLOOKUP(A155,[28]SANOFI!$A$1:$M$330,5,FALSE)</f>
        <v>4140</v>
      </c>
    </row>
    <row r="156" spans="1:29" x14ac:dyDescent="0.25">
      <c r="A156" s="4">
        <v>42963</v>
      </c>
      <c r="B156">
        <f>VLOOKUP(A156,[1]ITC!$A$1:$M$330,5,FALSE)</f>
        <v>279.3</v>
      </c>
      <c r="C156">
        <f>VLOOKUP(A156,[2]HUL!$A$1:$M$330,5,FALSE)</f>
        <v>1186.95</v>
      </c>
      <c r="D156">
        <f>VLOOKUP(A156,[3]COLGATE!$A$1:$M$330,5,FALSE)</f>
        <v>1065.8499999999999</v>
      </c>
      <c r="E156">
        <f>VLOOKUP(A156,[4]NESTLE!$A$1:$M$330,5,FALSE)</f>
        <v>6671.75</v>
      </c>
      <c r="F156">
        <f>VLOOKUP(A156,[5]BRITANNIA!$A$1:$M$330,5,FALSE)</f>
        <v>4298.8999999999996</v>
      </c>
      <c r="G156">
        <f>VLOOKUP(A156,[6]HDFC!$A$1:$M$330,5,FALSE)</f>
        <v>1780.4</v>
      </c>
      <c r="H156">
        <f>VLOOKUP(A156,[7]ICICI!$A$1:$M$330,5,FALSE)</f>
        <v>294.2</v>
      </c>
      <c r="I156">
        <f>VLOOKUP(A156,[8]AXIS!$A$1:$M$330,5,FALSE)</f>
        <v>499.1</v>
      </c>
      <c r="J156">
        <f>VLOOKUP(A156,[9]INFOSYS!$A$1:$M$330,5,FALSE)</f>
        <v>976.8</v>
      </c>
      <c r="K156">
        <f>VLOOKUP(A156,[10]TCS!$A$1:$M$330,5,FALSE)</f>
        <v>2491.0500000000002</v>
      </c>
      <c r="L156">
        <f>VLOOKUP(A156,[11]WIPRO!$A$1:$M$330,5,FALSE)</f>
        <v>290</v>
      </c>
      <c r="M156">
        <f>VLOOKUP(A156,[12]TVS!$A$1:$M$330,5,FALSE)</f>
        <v>181</v>
      </c>
      <c r="N156">
        <f>VLOOKUP(A156,[13]BAJAJ!$A$1:$M$330,5,FALSE)</f>
        <v>2850.55</v>
      </c>
      <c r="O156">
        <f>VLOOKUP(A156,[14]HERO!$A$1:$M$330,5,FALSE)</f>
        <v>4018.05</v>
      </c>
      <c r="P156">
        <f>VLOOKUP(A156,[15]ASIAN!$A$1:$M$330,5,FALSE)</f>
        <v>1142.4000000000001</v>
      </c>
      <c r="Q156">
        <f>VLOOKUP(A156,[16]NEROLAC!$A$1:$M$330,5,FALSE)</f>
        <v>459.75</v>
      </c>
      <c r="R156">
        <f>VLOOKUP(A156,[17]AKZO!$A$1:$M$330,5,FALSE)</f>
        <v>1785.7</v>
      </c>
      <c r="S156">
        <f>VLOOKUP(A156,[18]BERGER!$A$1:$M$330,5,FALSE)</f>
        <v>245.8</v>
      </c>
      <c r="T156">
        <f>VLOOKUP(A156,[19]MONSANTO!$A$1:$M$330,5,FALSE)</f>
        <v>2486.1999999999998</v>
      </c>
      <c r="U156">
        <f>VLOOKUP(A156,[20]BAYER!$A$1:$M$330,5,FALSE)</f>
        <v>4254.05</v>
      </c>
      <c r="V156">
        <f>VLOOKUP(A156,[21]EXCELCROP!$A$1:$M$326,5,FALSE)</f>
        <v>1777.95</v>
      </c>
      <c r="W156">
        <f>VLOOKUP(A156,[22]SIEMENS!$A$1:$M$330,5,FALSE)</f>
        <v>1309.7</v>
      </c>
      <c r="X156">
        <f>VLOOKUP(A156,[23]ABB!$A$1:$M$330,5,FALSE)</f>
        <v>1360.5</v>
      </c>
      <c r="Y156">
        <f>VLOOKUP(A156,[24]LNT!$A$1:$M$330,5,FALSE)</f>
        <v>1141.6500000000001</v>
      </c>
      <c r="Z156">
        <f>VLOOKUP(A156,[25]GLAXO!$A$1:$M$330,5,FALSE)</f>
        <v>2365.0500000000002</v>
      </c>
      <c r="AA156">
        <f>VLOOKUP(A156,[26]PFIZER!$A$1:$M$330,5,FALSE)</f>
        <v>1783.5</v>
      </c>
      <c r="AB156">
        <f>VLOOKUP(A156,[27]ABBOTT!$A$1:$M$330,5,FALSE)</f>
        <v>4330.1000000000004</v>
      </c>
      <c r="AC156">
        <f>VLOOKUP(A156,[28]SANOFI!$A$1:$M$330,5,FALSE)</f>
        <v>4126.8</v>
      </c>
    </row>
    <row r="157" spans="1:29" x14ac:dyDescent="0.25">
      <c r="A157" s="4">
        <v>42964</v>
      </c>
      <c r="B157">
        <f>VLOOKUP(A157,[1]ITC!$A$1:$M$330,5,FALSE)</f>
        <v>279.45</v>
      </c>
      <c r="C157">
        <f>VLOOKUP(A157,[2]HUL!$A$1:$M$330,5,FALSE)</f>
        <v>1174.6500000000001</v>
      </c>
      <c r="D157">
        <f>VLOOKUP(A157,[3]COLGATE!$A$1:$M$330,5,FALSE)</f>
        <v>1058.6500000000001</v>
      </c>
      <c r="E157">
        <f>VLOOKUP(A157,[4]NESTLE!$A$1:$M$330,5,FALSE)</f>
        <v>6674.9</v>
      </c>
      <c r="F157">
        <f>VLOOKUP(A157,[5]BRITANNIA!$A$1:$M$330,5,FALSE)</f>
        <v>4245.8</v>
      </c>
      <c r="G157">
        <f>VLOOKUP(A157,[6]HDFC!$A$1:$M$330,5,FALSE)</f>
        <v>1767.15</v>
      </c>
      <c r="H157">
        <f>VLOOKUP(A157,[7]ICICI!$A$1:$M$330,5,FALSE)</f>
        <v>293.7</v>
      </c>
      <c r="I157">
        <f>VLOOKUP(A157,[8]AXIS!$A$1:$M$330,5,FALSE)</f>
        <v>496.8</v>
      </c>
      <c r="J157">
        <f>VLOOKUP(A157,[9]INFOSYS!$A$1:$M$330,5,FALSE)</f>
        <v>1021.15</v>
      </c>
      <c r="K157">
        <f>VLOOKUP(A157,[10]TCS!$A$1:$M$330,5,FALSE)</f>
        <v>2480.15</v>
      </c>
      <c r="L157">
        <f>VLOOKUP(A157,[11]WIPRO!$A$1:$M$330,5,FALSE)</f>
        <v>288.8</v>
      </c>
      <c r="M157">
        <f>VLOOKUP(A157,[12]TVS!$A$1:$M$330,5,FALSE)</f>
        <v>182.8</v>
      </c>
      <c r="N157">
        <f>VLOOKUP(A157,[13]BAJAJ!$A$1:$M$330,5,FALSE)</f>
        <v>2820.7</v>
      </c>
      <c r="O157">
        <f>VLOOKUP(A157,[14]HERO!$A$1:$M$330,5,FALSE)</f>
        <v>3996.85</v>
      </c>
      <c r="P157">
        <f>VLOOKUP(A157,[15]ASIAN!$A$1:$M$330,5,FALSE)</f>
        <v>1133.5999999999999</v>
      </c>
      <c r="Q157">
        <f>VLOOKUP(A157,[16]NEROLAC!$A$1:$M$330,5,FALSE)</f>
        <v>465.25</v>
      </c>
      <c r="R157">
        <f>VLOOKUP(A157,[17]AKZO!$A$1:$M$330,5,FALSE)</f>
        <v>1790.1</v>
      </c>
      <c r="S157">
        <f>VLOOKUP(A157,[18]BERGER!$A$1:$M$330,5,FALSE)</f>
        <v>242.15</v>
      </c>
      <c r="T157">
        <f>VLOOKUP(A157,[19]MONSANTO!$A$1:$M$330,5,FALSE)</f>
        <v>2489.5</v>
      </c>
      <c r="U157">
        <f>VLOOKUP(A157,[20]BAYER!$A$1:$M$330,5,FALSE)</f>
        <v>4259.95</v>
      </c>
      <c r="V157">
        <f>VLOOKUP(A157,[21]EXCELCROP!$A$1:$M$326,5,FALSE)</f>
        <v>1774.2</v>
      </c>
      <c r="W157">
        <f>VLOOKUP(A157,[22]SIEMENS!$A$1:$M$330,5,FALSE)</f>
        <v>1321.8</v>
      </c>
      <c r="X157">
        <f>VLOOKUP(A157,[23]ABB!$A$1:$M$330,5,FALSE)</f>
        <v>1368.6</v>
      </c>
      <c r="Y157">
        <f>VLOOKUP(A157,[24]LNT!$A$1:$M$330,5,FALSE)</f>
        <v>1133.05</v>
      </c>
      <c r="Z157">
        <f>VLOOKUP(A157,[25]GLAXO!$A$1:$M$330,5,FALSE)</f>
        <v>2385.0500000000002</v>
      </c>
      <c r="AA157">
        <f>VLOOKUP(A157,[26]PFIZER!$A$1:$M$330,5,FALSE)</f>
        <v>1790.2</v>
      </c>
      <c r="AB157">
        <f>VLOOKUP(A157,[27]ABBOTT!$A$1:$M$330,5,FALSE)</f>
        <v>4310.8999999999996</v>
      </c>
      <c r="AC157">
        <f>VLOOKUP(A157,[28]SANOFI!$A$1:$M$330,5,FALSE)</f>
        <v>4090</v>
      </c>
    </row>
    <row r="158" spans="1:29" x14ac:dyDescent="0.25">
      <c r="A158" s="4">
        <v>42965</v>
      </c>
      <c r="B158">
        <f>VLOOKUP(A158,[1]ITC!$A$1:$M$330,5,FALSE)</f>
        <v>281.8</v>
      </c>
      <c r="C158">
        <f>VLOOKUP(A158,[2]HUL!$A$1:$M$330,5,FALSE)</f>
        <v>1199.7</v>
      </c>
      <c r="D158">
        <f>VLOOKUP(A158,[3]COLGATE!$A$1:$M$330,5,FALSE)</f>
        <v>1068.9000000000001</v>
      </c>
      <c r="E158">
        <f>VLOOKUP(A158,[4]NESTLE!$A$1:$M$330,5,FALSE)</f>
        <v>6645.5</v>
      </c>
      <c r="F158">
        <f>VLOOKUP(A158,[5]BRITANNIA!$A$1:$M$330,5,FALSE)</f>
        <v>4247.1000000000004</v>
      </c>
      <c r="G158">
        <f>VLOOKUP(A158,[6]HDFC!$A$1:$M$330,5,FALSE)</f>
        <v>1753.7</v>
      </c>
      <c r="H158">
        <f>VLOOKUP(A158,[7]ICICI!$A$1:$M$330,5,FALSE)</f>
        <v>293.05</v>
      </c>
      <c r="I158">
        <f>VLOOKUP(A158,[8]AXIS!$A$1:$M$330,5,FALSE)</f>
        <v>490.7</v>
      </c>
      <c r="J158">
        <f>VLOOKUP(A158,[9]INFOSYS!$A$1:$M$330,5,FALSE)</f>
        <v>923.1</v>
      </c>
      <c r="K158">
        <f>VLOOKUP(A158,[10]TCS!$A$1:$M$330,5,FALSE)</f>
        <v>2512.85</v>
      </c>
      <c r="L158">
        <f>VLOOKUP(A158,[11]WIPRO!$A$1:$M$330,5,FALSE)</f>
        <v>288.2</v>
      </c>
      <c r="M158">
        <f>VLOOKUP(A158,[12]TVS!$A$1:$M$330,5,FALSE)</f>
        <v>179.4</v>
      </c>
      <c r="N158">
        <f>VLOOKUP(A158,[13]BAJAJ!$A$1:$M$330,5,FALSE)</f>
        <v>2815.7</v>
      </c>
      <c r="O158">
        <f>VLOOKUP(A158,[14]HERO!$A$1:$M$330,5,FALSE)</f>
        <v>3982.75</v>
      </c>
      <c r="P158">
        <f>VLOOKUP(A158,[15]ASIAN!$A$1:$M$330,5,FALSE)</f>
        <v>1139.9000000000001</v>
      </c>
      <c r="Q158">
        <f>VLOOKUP(A158,[16]NEROLAC!$A$1:$M$330,5,FALSE)</f>
        <v>460.65</v>
      </c>
      <c r="R158">
        <f>VLOOKUP(A158,[17]AKZO!$A$1:$M$330,5,FALSE)</f>
        <v>1771.05</v>
      </c>
      <c r="S158">
        <f>VLOOKUP(A158,[18]BERGER!$A$1:$M$330,5,FALSE)</f>
        <v>240.45</v>
      </c>
      <c r="T158">
        <f>VLOOKUP(A158,[19]MONSANTO!$A$1:$M$330,5,FALSE)</f>
        <v>2441.25</v>
      </c>
      <c r="U158">
        <f>VLOOKUP(A158,[20]BAYER!$A$1:$M$330,5,FALSE)</f>
        <v>4299.55</v>
      </c>
      <c r="V158">
        <f>VLOOKUP(A158,[21]EXCELCROP!$A$1:$M$326,5,FALSE)</f>
        <v>1771</v>
      </c>
      <c r="W158">
        <f>VLOOKUP(A158,[22]SIEMENS!$A$1:$M$330,5,FALSE)</f>
        <v>1306.1500000000001</v>
      </c>
      <c r="X158">
        <f>VLOOKUP(A158,[23]ABB!$A$1:$M$330,5,FALSE)</f>
        <v>1363</v>
      </c>
      <c r="Y158">
        <f>VLOOKUP(A158,[24]LNT!$A$1:$M$330,5,FALSE)</f>
        <v>1131</v>
      </c>
      <c r="Z158">
        <f>VLOOKUP(A158,[25]GLAXO!$A$1:$M$330,5,FALSE)</f>
        <v>2390.9</v>
      </c>
      <c r="AA158">
        <f>VLOOKUP(A158,[26]PFIZER!$A$1:$M$330,5,FALSE)</f>
        <v>1780.35</v>
      </c>
      <c r="AB158">
        <f>VLOOKUP(A158,[27]ABBOTT!$A$1:$M$330,5,FALSE)</f>
        <v>4274.6499999999996</v>
      </c>
      <c r="AC158">
        <f>VLOOKUP(A158,[28]SANOFI!$A$1:$M$330,5,FALSE)</f>
        <v>4034.05</v>
      </c>
    </row>
    <row r="159" spans="1:29" x14ac:dyDescent="0.25">
      <c r="A159" s="4">
        <v>42968</v>
      </c>
      <c r="B159">
        <f>VLOOKUP(A159,[1]ITC!$A$1:$M$330,5,FALSE)</f>
        <v>282.14999999999998</v>
      </c>
      <c r="C159">
        <f>VLOOKUP(A159,[2]HUL!$A$1:$M$330,5,FALSE)</f>
        <v>1193.1500000000001</v>
      </c>
      <c r="D159">
        <f>VLOOKUP(A159,[3]COLGATE!$A$1:$M$330,5,FALSE)</f>
        <v>1077.5</v>
      </c>
      <c r="E159">
        <f>VLOOKUP(A159,[4]NESTLE!$A$1:$M$330,5,FALSE)</f>
        <v>6617.65</v>
      </c>
      <c r="F159">
        <f>VLOOKUP(A159,[5]BRITANNIA!$A$1:$M$330,5,FALSE)</f>
        <v>4236.3500000000004</v>
      </c>
      <c r="G159">
        <f>VLOOKUP(A159,[6]HDFC!$A$1:$M$330,5,FALSE)</f>
        <v>1744.3</v>
      </c>
      <c r="H159">
        <f>VLOOKUP(A159,[7]ICICI!$A$1:$M$330,5,FALSE)</f>
        <v>293</v>
      </c>
      <c r="I159">
        <f>VLOOKUP(A159,[8]AXIS!$A$1:$M$330,5,FALSE)</f>
        <v>494.15</v>
      </c>
      <c r="J159">
        <f>VLOOKUP(A159,[9]INFOSYS!$A$1:$M$330,5,FALSE)</f>
        <v>873.5</v>
      </c>
      <c r="K159">
        <f>VLOOKUP(A159,[10]TCS!$A$1:$M$330,5,FALSE)</f>
        <v>2521.4</v>
      </c>
      <c r="L159">
        <f>VLOOKUP(A159,[11]WIPRO!$A$1:$M$330,5,FALSE)</f>
        <v>288.35000000000002</v>
      </c>
      <c r="M159">
        <f>VLOOKUP(A159,[12]TVS!$A$1:$M$330,5,FALSE)</f>
        <v>178.55</v>
      </c>
      <c r="N159">
        <f>VLOOKUP(A159,[13]BAJAJ!$A$1:$M$330,5,FALSE)</f>
        <v>2770.6</v>
      </c>
      <c r="O159">
        <f>VLOOKUP(A159,[14]HERO!$A$1:$M$330,5,FALSE)</f>
        <v>3967.6</v>
      </c>
      <c r="P159">
        <f>VLOOKUP(A159,[15]ASIAN!$A$1:$M$330,5,FALSE)</f>
        <v>1135.45</v>
      </c>
      <c r="Q159">
        <f>VLOOKUP(A159,[16]NEROLAC!$A$1:$M$330,5,FALSE)</f>
        <v>455.85</v>
      </c>
      <c r="R159">
        <f>VLOOKUP(A159,[17]AKZO!$A$1:$M$330,5,FALSE)</f>
        <v>1743.7</v>
      </c>
      <c r="S159">
        <f>VLOOKUP(A159,[18]BERGER!$A$1:$M$330,5,FALSE)</f>
        <v>238.6</v>
      </c>
      <c r="T159">
        <f>VLOOKUP(A159,[19]MONSANTO!$A$1:$M$330,5,FALSE)</f>
        <v>2447.75</v>
      </c>
      <c r="U159">
        <f>VLOOKUP(A159,[20]BAYER!$A$1:$M$330,5,FALSE)</f>
        <v>4213.95</v>
      </c>
      <c r="V159">
        <f>VLOOKUP(A159,[21]EXCELCROP!$A$1:$M$326,5,FALSE)</f>
        <v>1761.25</v>
      </c>
      <c r="W159">
        <f>VLOOKUP(A159,[22]SIEMENS!$A$1:$M$330,5,FALSE)</f>
        <v>1281.8</v>
      </c>
      <c r="X159">
        <f>VLOOKUP(A159,[23]ABB!$A$1:$M$330,5,FALSE)</f>
        <v>1351.65</v>
      </c>
      <c r="Y159">
        <f>VLOOKUP(A159,[24]LNT!$A$1:$M$330,5,FALSE)</f>
        <v>1126.5</v>
      </c>
      <c r="Z159">
        <f>VLOOKUP(A159,[25]GLAXO!$A$1:$M$330,5,FALSE)</f>
        <v>2381.35</v>
      </c>
      <c r="AA159">
        <f>VLOOKUP(A159,[26]PFIZER!$A$1:$M$330,5,FALSE)</f>
        <v>1778.15</v>
      </c>
      <c r="AB159">
        <f>VLOOKUP(A159,[27]ABBOTT!$A$1:$M$330,5,FALSE)</f>
        <v>4210.8500000000004</v>
      </c>
      <c r="AC159">
        <f>VLOOKUP(A159,[28]SANOFI!$A$1:$M$330,5,FALSE)</f>
        <v>3991.9</v>
      </c>
    </row>
    <row r="160" spans="1:29" x14ac:dyDescent="0.25">
      <c r="A160" s="4">
        <v>42969</v>
      </c>
      <c r="B160">
        <f>VLOOKUP(A160,[1]ITC!$A$1:$M$330,5,FALSE)</f>
        <v>283.05</v>
      </c>
      <c r="C160">
        <f>VLOOKUP(A160,[2]HUL!$A$1:$M$330,5,FALSE)</f>
        <v>1200.75</v>
      </c>
      <c r="D160">
        <f>VLOOKUP(A160,[3]COLGATE!$A$1:$M$330,5,FALSE)</f>
        <v>1083.4000000000001</v>
      </c>
      <c r="E160">
        <f>VLOOKUP(A160,[4]NESTLE!$A$1:$M$330,5,FALSE)</f>
        <v>6618.7</v>
      </c>
      <c r="F160">
        <f>VLOOKUP(A160,[5]BRITANNIA!$A$1:$M$330,5,FALSE)</f>
        <v>4199.6000000000004</v>
      </c>
      <c r="G160">
        <f>VLOOKUP(A160,[6]HDFC!$A$1:$M$330,5,FALSE)</f>
        <v>1750.4</v>
      </c>
      <c r="H160">
        <f>VLOOKUP(A160,[7]ICICI!$A$1:$M$330,5,FALSE)</f>
        <v>293.45</v>
      </c>
      <c r="I160">
        <f>VLOOKUP(A160,[8]AXIS!$A$1:$M$330,5,FALSE)</f>
        <v>499.15</v>
      </c>
      <c r="J160">
        <f>VLOOKUP(A160,[9]INFOSYS!$A$1:$M$330,5,FALSE)</f>
        <v>877.15</v>
      </c>
      <c r="K160">
        <f>VLOOKUP(A160,[10]TCS!$A$1:$M$330,5,FALSE)</f>
        <v>2496.0500000000002</v>
      </c>
      <c r="L160">
        <f>VLOOKUP(A160,[11]WIPRO!$A$1:$M$330,5,FALSE)</f>
        <v>290.25</v>
      </c>
      <c r="M160">
        <f>VLOOKUP(A160,[12]TVS!$A$1:$M$330,5,FALSE)</f>
        <v>176.45</v>
      </c>
      <c r="N160">
        <f>VLOOKUP(A160,[13]BAJAJ!$A$1:$M$330,5,FALSE)</f>
        <v>2740.5</v>
      </c>
      <c r="O160">
        <f>VLOOKUP(A160,[14]HERO!$A$1:$M$330,5,FALSE)</f>
        <v>3885.3</v>
      </c>
      <c r="P160">
        <f>VLOOKUP(A160,[15]ASIAN!$A$1:$M$330,5,FALSE)</f>
        <v>1129.8499999999999</v>
      </c>
      <c r="Q160">
        <f>VLOOKUP(A160,[16]NEROLAC!$A$1:$M$330,5,FALSE)</f>
        <v>453.1</v>
      </c>
      <c r="R160">
        <f>VLOOKUP(A160,[17]AKZO!$A$1:$M$330,5,FALSE)</f>
        <v>1750</v>
      </c>
      <c r="S160">
        <f>VLOOKUP(A160,[18]BERGER!$A$1:$M$330,5,FALSE)</f>
        <v>237.4</v>
      </c>
      <c r="T160">
        <f>VLOOKUP(A160,[19]MONSANTO!$A$1:$M$330,5,FALSE)</f>
        <v>2442.0500000000002</v>
      </c>
      <c r="U160">
        <f>VLOOKUP(A160,[20]BAYER!$A$1:$M$330,5,FALSE)</f>
        <v>4181.7</v>
      </c>
      <c r="V160">
        <f>VLOOKUP(A160,[21]EXCELCROP!$A$1:$M$326,5,FALSE)</f>
        <v>1750</v>
      </c>
      <c r="W160">
        <f>VLOOKUP(A160,[22]SIEMENS!$A$1:$M$330,5,FALSE)</f>
        <v>1264.6500000000001</v>
      </c>
      <c r="X160">
        <f>VLOOKUP(A160,[23]ABB!$A$1:$M$330,5,FALSE)</f>
        <v>1350.85</v>
      </c>
      <c r="Y160">
        <f>VLOOKUP(A160,[24]LNT!$A$1:$M$330,5,FALSE)</f>
        <v>1119.25</v>
      </c>
      <c r="Z160">
        <f>VLOOKUP(A160,[25]GLAXO!$A$1:$M$330,5,FALSE)</f>
        <v>2355.85</v>
      </c>
      <c r="AA160">
        <f>VLOOKUP(A160,[26]PFIZER!$A$1:$M$330,5,FALSE)</f>
        <v>1753.5</v>
      </c>
      <c r="AB160">
        <f>VLOOKUP(A160,[27]ABBOTT!$A$1:$M$330,5,FALSE)</f>
        <v>4299.8500000000004</v>
      </c>
      <c r="AC160">
        <f>VLOOKUP(A160,[28]SANOFI!$A$1:$M$330,5,FALSE)</f>
        <v>3990.4</v>
      </c>
    </row>
    <row r="161" spans="1:29" x14ac:dyDescent="0.25">
      <c r="A161" s="4">
        <v>42970</v>
      </c>
      <c r="B161">
        <f>VLOOKUP(A161,[1]ITC!$A$1:$M$330,5,FALSE)</f>
        <v>282.25</v>
      </c>
      <c r="C161">
        <f>VLOOKUP(A161,[2]HUL!$A$1:$M$330,5,FALSE)</f>
        <v>1187.55</v>
      </c>
      <c r="D161">
        <f>VLOOKUP(A161,[3]COLGATE!$A$1:$M$330,5,FALSE)</f>
        <v>1086.25</v>
      </c>
      <c r="E161">
        <f>VLOOKUP(A161,[4]NESTLE!$A$1:$M$330,5,FALSE)</f>
        <v>6624.5</v>
      </c>
      <c r="F161">
        <f>VLOOKUP(A161,[5]BRITANNIA!$A$1:$M$330,5,FALSE)</f>
        <v>4250.8500000000004</v>
      </c>
      <c r="G161">
        <f>VLOOKUP(A161,[6]HDFC!$A$1:$M$330,5,FALSE)</f>
        <v>1773.05</v>
      </c>
      <c r="H161">
        <f>VLOOKUP(A161,[7]ICICI!$A$1:$M$330,5,FALSE)</f>
        <v>298.35000000000002</v>
      </c>
      <c r="I161">
        <f>VLOOKUP(A161,[8]AXIS!$A$1:$M$330,5,FALSE)</f>
        <v>503</v>
      </c>
      <c r="J161">
        <f>VLOOKUP(A161,[9]INFOSYS!$A$1:$M$330,5,FALSE)</f>
        <v>894.5</v>
      </c>
      <c r="K161">
        <f>VLOOKUP(A161,[10]TCS!$A$1:$M$330,5,FALSE)</f>
        <v>2493</v>
      </c>
      <c r="L161">
        <f>VLOOKUP(A161,[11]WIPRO!$A$1:$M$330,5,FALSE)</f>
        <v>290.85000000000002</v>
      </c>
      <c r="M161">
        <f>VLOOKUP(A161,[12]TVS!$A$1:$M$330,5,FALSE)</f>
        <v>178.05</v>
      </c>
      <c r="N161">
        <f>VLOOKUP(A161,[13]BAJAJ!$A$1:$M$330,5,FALSE)</f>
        <v>2760.5</v>
      </c>
      <c r="O161">
        <f>VLOOKUP(A161,[14]HERO!$A$1:$M$330,5,FALSE)</f>
        <v>3890.15</v>
      </c>
      <c r="P161">
        <f>VLOOKUP(A161,[15]ASIAN!$A$1:$M$330,5,FALSE)</f>
        <v>1140.25</v>
      </c>
      <c r="Q161">
        <f>VLOOKUP(A161,[16]NEROLAC!$A$1:$M$330,5,FALSE)</f>
        <v>458.3</v>
      </c>
      <c r="R161">
        <f>VLOOKUP(A161,[17]AKZO!$A$1:$M$330,5,FALSE)</f>
        <v>1756.05</v>
      </c>
      <c r="S161">
        <f>VLOOKUP(A161,[18]BERGER!$A$1:$M$330,5,FALSE)</f>
        <v>237.05</v>
      </c>
      <c r="T161">
        <f>VLOOKUP(A161,[19]MONSANTO!$A$1:$M$330,5,FALSE)</f>
        <v>2474</v>
      </c>
      <c r="U161">
        <f>VLOOKUP(A161,[20]BAYER!$A$1:$M$330,5,FALSE)</f>
        <v>4107.1499999999996</v>
      </c>
      <c r="V161">
        <f>VLOOKUP(A161,[21]EXCELCROP!$A$1:$M$326,5,FALSE)</f>
        <v>1760</v>
      </c>
      <c r="W161">
        <f>VLOOKUP(A161,[22]SIEMENS!$A$1:$M$330,5,FALSE)</f>
        <v>1256.95</v>
      </c>
      <c r="X161">
        <f>VLOOKUP(A161,[23]ABB!$A$1:$M$330,5,FALSE)</f>
        <v>1354.1</v>
      </c>
      <c r="Y161">
        <f>VLOOKUP(A161,[24]LNT!$A$1:$M$330,5,FALSE)</f>
        <v>1124.4000000000001</v>
      </c>
      <c r="Z161">
        <f>VLOOKUP(A161,[25]GLAXO!$A$1:$M$330,5,FALSE)</f>
        <v>2380.5500000000002</v>
      </c>
      <c r="AA161">
        <f>VLOOKUP(A161,[26]PFIZER!$A$1:$M$330,5,FALSE)</f>
        <v>1808.95</v>
      </c>
      <c r="AB161">
        <f>VLOOKUP(A161,[27]ABBOTT!$A$1:$M$330,5,FALSE)</f>
        <v>4289.1499999999996</v>
      </c>
      <c r="AC161">
        <f>VLOOKUP(A161,[28]SANOFI!$A$1:$M$330,5,FALSE)</f>
        <v>3992.65</v>
      </c>
    </row>
    <row r="162" spans="1:29" x14ac:dyDescent="0.25">
      <c r="A162" s="4">
        <v>42971</v>
      </c>
      <c r="B162">
        <f>VLOOKUP(A162,[1]ITC!$A$1:$M$330,5,FALSE)</f>
        <v>281.5</v>
      </c>
      <c r="C162">
        <f>VLOOKUP(A162,[2]HUL!$A$1:$M$330,5,FALSE)</f>
        <v>1178.95</v>
      </c>
      <c r="D162">
        <f>VLOOKUP(A162,[3]COLGATE!$A$1:$M$330,5,FALSE)</f>
        <v>1093.4000000000001</v>
      </c>
      <c r="E162">
        <f>VLOOKUP(A162,[4]NESTLE!$A$1:$M$330,5,FALSE)</f>
        <v>6594.65</v>
      </c>
      <c r="F162">
        <f>VLOOKUP(A162,[5]BRITANNIA!$A$1:$M$330,5,FALSE)</f>
        <v>4217.55</v>
      </c>
      <c r="G162">
        <f>VLOOKUP(A162,[6]HDFC!$A$1:$M$330,5,FALSE)</f>
        <v>1765.55</v>
      </c>
      <c r="H162">
        <f>VLOOKUP(A162,[7]ICICI!$A$1:$M$330,5,FALSE)</f>
        <v>297.89999999999998</v>
      </c>
      <c r="I162">
        <f>VLOOKUP(A162,[8]AXIS!$A$1:$M$330,5,FALSE)</f>
        <v>505.6</v>
      </c>
      <c r="J162">
        <f>VLOOKUP(A162,[9]INFOSYS!$A$1:$M$330,5,FALSE)</f>
        <v>912.5</v>
      </c>
      <c r="K162">
        <f>VLOOKUP(A162,[10]TCS!$A$1:$M$330,5,FALSE)</f>
        <v>2495.3000000000002</v>
      </c>
      <c r="L162">
        <f>VLOOKUP(A162,[11]WIPRO!$A$1:$M$330,5,FALSE)</f>
        <v>289.60000000000002</v>
      </c>
      <c r="M162">
        <f>VLOOKUP(A162,[12]TVS!$A$1:$M$330,5,FALSE)</f>
        <v>179.3</v>
      </c>
      <c r="N162">
        <f>VLOOKUP(A162,[13]BAJAJ!$A$1:$M$330,5,FALSE)</f>
        <v>2734.45</v>
      </c>
      <c r="O162">
        <f>VLOOKUP(A162,[14]HERO!$A$1:$M$330,5,FALSE)</f>
        <v>3874.5</v>
      </c>
      <c r="P162">
        <f>VLOOKUP(A162,[15]ASIAN!$A$1:$M$330,5,FALSE)</f>
        <v>1136.3499999999999</v>
      </c>
      <c r="Q162">
        <f>VLOOKUP(A162,[16]NEROLAC!$A$1:$M$330,5,FALSE)</f>
        <v>467</v>
      </c>
      <c r="R162">
        <f>VLOOKUP(A162,[17]AKZO!$A$1:$M$330,5,FALSE)</f>
        <v>1773.05</v>
      </c>
      <c r="S162">
        <f>VLOOKUP(A162,[18]BERGER!$A$1:$M$330,5,FALSE)</f>
        <v>243.8</v>
      </c>
      <c r="T162">
        <f>VLOOKUP(A162,[19]MONSANTO!$A$1:$M$330,5,FALSE)</f>
        <v>2447.8000000000002</v>
      </c>
      <c r="U162">
        <f>VLOOKUP(A162,[20]BAYER!$A$1:$M$330,5,FALSE)</f>
        <v>4067.4</v>
      </c>
      <c r="V162">
        <f>VLOOKUP(A162,[21]EXCELCROP!$A$1:$M$326,5,FALSE)</f>
        <v>1745</v>
      </c>
      <c r="W162">
        <f>VLOOKUP(A162,[22]SIEMENS!$A$1:$M$330,5,FALSE)</f>
        <v>1263.45</v>
      </c>
      <c r="X162">
        <f>VLOOKUP(A162,[23]ABB!$A$1:$M$330,5,FALSE)</f>
        <v>1350.5</v>
      </c>
      <c r="Y162">
        <f>VLOOKUP(A162,[24]LNT!$A$1:$M$330,5,FALSE)</f>
        <v>1131.3</v>
      </c>
      <c r="Z162">
        <f>VLOOKUP(A162,[25]GLAXO!$A$1:$M$330,5,FALSE)</f>
        <v>2384.85</v>
      </c>
      <c r="AA162">
        <f>VLOOKUP(A162,[26]PFIZER!$A$1:$M$330,5,FALSE)</f>
        <v>1814.95</v>
      </c>
      <c r="AB162">
        <f>VLOOKUP(A162,[27]ABBOTT!$A$1:$M$330,5,FALSE)</f>
        <v>4301.25</v>
      </c>
      <c r="AC162">
        <f>VLOOKUP(A162,[28]SANOFI!$A$1:$M$330,5,FALSE)</f>
        <v>4007.25</v>
      </c>
    </row>
    <row r="163" spans="1:29" x14ac:dyDescent="0.25">
      <c r="A163" s="4">
        <v>42975</v>
      </c>
      <c r="B163">
        <f>VLOOKUP(A163,[1]ITC!$A$1:$M$330,5,FALSE)</f>
        <v>282.25</v>
      </c>
      <c r="C163">
        <f>VLOOKUP(A163,[2]HUL!$A$1:$M$330,5,FALSE)</f>
        <v>1199.9000000000001</v>
      </c>
      <c r="D163">
        <f>VLOOKUP(A163,[3]COLGATE!$A$1:$M$330,5,FALSE)</f>
        <v>1100.5999999999999</v>
      </c>
      <c r="E163">
        <f>VLOOKUP(A163,[4]NESTLE!$A$1:$M$330,5,FALSE)</f>
        <v>7051.2</v>
      </c>
      <c r="F163">
        <f>VLOOKUP(A163,[5]BRITANNIA!$A$1:$M$330,5,FALSE)</f>
        <v>4187.95</v>
      </c>
      <c r="G163">
        <f>VLOOKUP(A163,[6]HDFC!$A$1:$M$330,5,FALSE)</f>
        <v>1761.55</v>
      </c>
      <c r="H163">
        <f>VLOOKUP(A163,[7]ICICI!$A$1:$M$330,5,FALSE)</f>
        <v>300.25</v>
      </c>
      <c r="I163">
        <f>VLOOKUP(A163,[8]AXIS!$A$1:$M$330,5,FALSE)</f>
        <v>510.75</v>
      </c>
      <c r="J163">
        <f>VLOOKUP(A163,[9]INFOSYS!$A$1:$M$330,5,FALSE)</f>
        <v>941.15</v>
      </c>
      <c r="K163">
        <f>VLOOKUP(A163,[10]TCS!$A$1:$M$330,5,FALSE)</f>
        <v>2485.85</v>
      </c>
      <c r="L163">
        <f>VLOOKUP(A163,[11]WIPRO!$A$1:$M$330,5,FALSE)</f>
        <v>290.89999999999998</v>
      </c>
      <c r="M163">
        <f>VLOOKUP(A163,[12]TVS!$A$1:$M$330,5,FALSE)</f>
        <v>181.15</v>
      </c>
      <c r="N163">
        <f>VLOOKUP(A163,[13]BAJAJ!$A$1:$M$330,5,FALSE)</f>
        <v>2739.55</v>
      </c>
      <c r="O163">
        <f>VLOOKUP(A163,[14]HERO!$A$1:$M$330,5,FALSE)</f>
        <v>3960.05</v>
      </c>
      <c r="P163">
        <f>VLOOKUP(A163,[15]ASIAN!$A$1:$M$330,5,FALSE)</f>
        <v>1155.25</v>
      </c>
      <c r="Q163">
        <f>VLOOKUP(A163,[16]NEROLAC!$A$1:$M$330,5,FALSE)</f>
        <v>471</v>
      </c>
      <c r="R163">
        <f>VLOOKUP(A163,[17]AKZO!$A$1:$M$330,5,FALSE)</f>
        <v>1787.7</v>
      </c>
      <c r="S163">
        <f>VLOOKUP(A163,[18]BERGER!$A$1:$M$330,5,FALSE)</f>
        <v>244.3</v>
      </c>
      <c r="T163">
        <f>VLOOKUP(A163,[19]MONSANTO!$A$1:$M$330,5,FALSE)</f>
        <v>2442.6999999999998</v>
      </c>
      <c r="U163">
        <f>VLOOKUP(A163,[20]BAYER!$A$1:$M$330,5,FALSE)</f>
        <v>4073.45</v>
      </c>
      <c r="V163">
        <f>VLOOKUP(A163,[21]EXCELCROP!$A$1:$M$326,5,FALSE)</f>
        <v>1745</v>
      </c>
      <c r="W163">
        <f>VLOOKUP(A163,[22]SIEMENS!$A$1:$M$330,5,FALSE)</f>
        <v>1292.3499999999999</v>
      </c>
      <c r="X163">
        <f>VLOOKUP(A163,[23]ABB!$A$1:$M$330,5,FALSE)</f>
        <v>1361.7</v>
      </c>
      <c r="Y163">
        <f>VLOOKUP(A163,[24]LNT!$A$1:$M$330,5,FALSE)</f>
        <v>1140.6500000000001</v>
      </c>
      <c r="Z163">
        <f>VLOOKUP(A163,[25]GLAXO!$A$1:$M$330,5,FALSE)</f>
        <v>2410.65</v>
      </c>
      <c r="AA163">
        <f>VLOOKUP(A163,[26]PFIZER!$A$1:$M$330,5,FALSE)</f>
        <v>1802.15</v>
      </c>
      <c r="AB163">
        <f>VLOOKUP(A163,[27]ABBOTT!$A$1:$M$330,5,FALSE)</f>
        <v>4261.8999999999996</v>
      </c>
      <c r="AC163">
        <f>VLOOKUP(A163,[28]SANOFI!$A$1:$M$330,5,FALSE)</f>
        <v>4000.95</v>
      </c>
    </row>
    <row r="164" spans="1:29" x14ac:dyDescent="0.25">
      <c r="A164" s="4">
        <v>42976</v>
      </c>
      <c r="B164">
        <f>VLOOKUP(A164,[1]ITC!$A$1:$M$330,5,FALSE)</f>
        <v>280.3</v>
      </c>
      <c r="C164">
        <f>VLOOKUP(A164,[2]HUL!$A$1:$M$330,5,FALSE)</f>
        <v>1191.1500000000001</v>
      </c>
      <c r="D164">
        <f>VLOOKUP(A164,[3]COLGATE!$A$1:$M$330,5,FALSE)</f>
        <v>1093.55</v>
      </c>
      <c r="E164">
        <f>VLOOKUP(A164,[4]NESTLE!$A$1:$M$330,5,FALSE)</f>
        <v>6955.2</v>
      </c>
      <c r="F164">
        <f>VLOOKUP(A164,[5]BRITANNIA!$A$1:$M$330,5,FALSE)</f>
        <v>4173.1000000000004</v>
      </c>
      <c r="G164">
        <f>VLOOKUP(A164,[6]HDFC!$A$1:$M$330,5,FALSE)</f>
        <v>1747.3</v>
      </c>
      <c r="H164">
        <f>VLOOKUP(A164,[7]ICICI!$A$1:$M$330,5,FALSE)</f>
        <v>298.5</v>
      </c>
      <c r="I164">
        <f>VLOOKUP(A164,[8]AXIS!$A$1:$M$330,5,FALSE)</f>
        <v>503.65</v>
      </c>
      <c r="J164">
        <f>VLOOKUP(A164,[9]INFOSYS!$A$1:$M$330,5,FALSE)</f>
        <v>927.55</v>
      </c>
      <c r="K164">
        <f>VLOOKUP(A164,[10]TCS!$A$1:$M$330,5,FALSE)</f>
        <v>2474.9499999999998</v>
      </c>
      <c r="L164">
        <f>VLOOKUP(A164,[11]WIPRO!$A$1:$M$330,5,FALSE)</f>
        <v>290.95</v>
      </c>
      <c r="M164">
        <f>VLOOKUP(A164,[12]TVS!$A$1:$M$330,5,FALSE)</f>
        <v>178.85</v>
      </c>
      <c r="N164">
        <f>VLOOKUP(A164,[13]BAJAJ!$A$1:$M$330,5,FALSE)</f>
        <v>2732.25</v>
      </c>
      <c r="O164">
        <f>VLOOKUP(A164,[14]HERO!$A$1:$M$330,5,FALSE)</f>
        <v>3948.8</v>
      </c>
      <c r="P164">
        <f>VLOOKUP(A164,[15]ASIAN!$A$1:$M$330,5,FALSE)</f>
        <v>1151.9000000000001</v>
      </c>
      <c r="Q164">
        <f>VLOOKUP(A164,[16]NEROLAC!$A$1:$M$330,5,FALSE)</f>
        <v>472.05</v>
      </c>
      <c r="R164">
        <f>VLOOKUP(A164,[17]AKZO!$A$1:$M$330,5,FALSE)</f>
        <v>1794.3</v>
      </c>
      <c r="S164">
        <f>VLOOKUP(A164,[18]BERGER!$A$1:$M$330,5,FALSE)</f>
        <v>243.6</v>
      </c>
      <c r="T164">
        <f>VLOOKUP(A164,[19]MONSANTO!$A$1:$M$330,5,FALSE)</f>
        <v>2466.9</v>
      </c>
      <c r="U164">
        <f>VLOOKUP(A164,[20]BAYER!$A$1:$M$330,5,FALSE)</f>
        <v>4018.6</v>
      </c>
      <c r="V164">
        <f>VLOOKUP(A164,[21]EXCELCROP!$A$1:$M$326,5,FALSE)</f>
        <v>1749.9</v>
      </c>
      <c r="W164">
        <f>VLOOKUP(A164,[22]SIEMENS!$A$1:$M$330,5,FALSE)</f>
        <v>1272.6500000000001</v>
      </c>
      <c r="X164">
        <f>VLOOKUP(A164,[23]ABB!$A$1:$M$330,5,FALSE)</f>
        <v>1352.8</v>
      </c>
      <c r="Y164">
        <f>VLOOKUP(A164,[24]LNT!$A$1:$M$330,5,FALSE)</f>
        <v>1130.2</v>
      </c>
      <c r="Z164">
        <f>VLOOKUP(A164,[25]GLAXO!$A$1:$M$330,5,FALSE)</f>
        <v>2431.6999999999998</v>
      </c>
      <c r="AA164">
        <f>VLOOKUP(A164,[26]PFIZER!$A$1:$M$330,5,FALSE)</f>
        <v>1802.1</v>
      </c>
      <c r="AB164">
        <f>VLOOKUP(A164,[27]ABBOTT!$A$1:$M$330,5,FALSE)</f>
        <v>4248.7</v>
      </c>
      <c r="AC164">
        <f>VLOOKUP(A164,[28]SANOFI!$A$1:$M$330,5,FALSE)</f>
        <v>3973.9</v>
      </c>
    </row>
    <row r="165" spans="1:29" x14ac:dyDescent="0.25">
      <c r="A165" s="4">
        <v>42977</v>
      </c>
      <c r="B165">
        <f>VLOOKUP(A165,[1]ITC!$A$1:$M$330,5,FALSE)</f>
        <v>282.39999999999998</v>
      </c>
      <c r="C165">
        <f>VLOOKUP(A165,[2]HUL!$A$1:$M$330,5,FALSE)</f>
        <v>1203.8499999999999</v>
      </c>
      <c r="D165">
        <f>VLOOKUP(A165,[3]COLGATE!$A$1:$M$330,5,FALSE)</f>
        <v>1104.8</v>
      </c>
      <c r="E165">
        <f>VLOOKUP(A165,[4]NESTLE!$A$1:$M$330,5,FALSE)</f>
        <v>7022.4</v>
      </c>
      <c r="F165">
        <f>VLOOKUP(A165,[5]BRITANNIA!$A$1:$M$330,5,FALSE)</f>
        <v>4244.45</v>
      </c>
      <c r="G165">
        <f>VLOOKUP(A165,[6]HDFC!$A$1:$M$330,5,FALSE)</f>
        <v>1769</v>
      </c>
      <c r="H165">
        <f>VLOOKUP(A165,[7]ICICI!$A$1:$M$330,5,FALSE)</f>
        <v>300.35000000000002</v>
      </c>
      <c r="I165">
        <f>VLOOKUP(A165,[8]AXIS!$A$1:$M$330,5,FALSE)</f>
        <v>504.7</v>
      </c>
      <c r="J165">
        <f>VLOOKUP(A165,[9]INFOSYS!$A$1:$M$330,5,FALSE)</f>
        <v>926.65</v>
      </c>
      <c r="K165">
        <f>VLOOKUP(A165,[10]TCS!$A$1:$M$330,5,FALSE)</f>
        <v>2486.75</v>
      </c>
      <c r="L165">
        <f>VLOOKUP(A165,[11]WIPRO!$A$1:$M$330,5,FALSE)</f>
        <v>291.64999999999998</v>
      </c>
      <c r="M165">
        <f>VLOOKUP(A165,[12]TVS!$A$1:$M$330,5,FALSE)</f>
        <v>179.8</v>
      </c>
      <c r="N165">
        <f>VLOOKUP(A165,[13]BAJAJ!$A$1:$M$330,5,FALSE)</f>
        <v>2746.95</v>
      </c>
      <c r="O165">
        <f>VLOOKUP(A165,[14]HERO!$A$1:$M$330,5,FALSE)</f>
        <v>3987.15</v>
      </c>
      <c r="P165">
        <f>VLOOKUP(A165,[15]ASIAN!$A$1:$M$330,5,FALSE)</f>
        <v>1153.3</v>
      </c>
      <c r="Q165">
        <f>VLOOKUP(A165,[16]NEROLAC!$A$1:$M$330,5,FALSE)</f>
        <v>472.7</v>
      </c>
      <c r="R165">
        <f>VLOOKUP(A165,[17]AKZO!$A$1:$M$330,5,FALSE)</f>
        <v>1793.85</v>
      </c>
      <c r="S165">
        <f>VLOOKUP(A165,[18]BERGER!$A$1:$M$330,5,FALSE)</f>
        <v>242.3</v>
      </c>
      <c r="T165">
        <f>VLOOKUP(A165,[19]MONSANTO!$A$1:$M$330,5,FALSE)</f>
        <v>2479.1999999999998</v>
      </c>
      <c r="U165">
        <f>VLOOKUP(A165,[20]BAYER!$A$1:$M$330,5,FALSE)</f>
        <v>4010.05</v>
      </c>
      <c r="V165">
        <f>VLOOKUP(A165,[21]EXCELCROP!$A$1:$M$326,5,FALSE)</f>
        <v>1726.25</v>
      </c>
      <c r="W165">
        <f>VLOOKUP(A165,[22]SIEMENS!$A$1:$M$330,5,FALSE)</f>
        <v>1275.3499999999999</v>
      </c>
      <c r="X165">
        <f>VLOOKUP(A165,[23]ABB!$A$1:$M$330,5,FALSE)</f>
        <v>1347.3</v>
      </c>
      <c r="Y165">
        <f>VLOOKUP(A165,[24]LNT!$A$1:$M$330,5,FALSE)</f>
        <v>1139.9000000000001</v>
      </c>
      <c r="Z165">
        <f>VLOOKUP(A165,[25]GLAXO!$A$1:$M$330,5,FALSE)</f>
        <v>2421.65</v>
      </c>
      <c r="AA165">
        <f>VLOOKUP(A165,[26]PFIZER!$A$1:$M$330,5,FALSE)</f>
        <v>1800.25</v>
      </c>
      <c r="AB165">
        <f>VLOOKUP(A165,[27]ABBOTT!$A$1:$M$330,5,FALSE)</f>
        <v>4249.6499999999996</v>
      </c>
      <c r="AC165">
        <f>VLOOKUP(A165,[28]SANOFI!$A$1:$M$330,5,FALSE)</f>
        <v>3948.25</v>
      </c>
    </row>
    <row r="166" spans="1:29" x14ac:dyDescent="0.25">
      <c r="A166" s="4">
        <v>42978</v>
      </c>
      <c r="B166">
        <f>VLOOKUP(A166,[1]ITC!$A$1:$M$330,5,FALSE)</f>
        <v>282.2</v>
      </c>
      <c r="C166">
        <f>VLOOKUP(A166,[2]HUL!$A$1:$M$330,5,FALSE)</f>
        <v>1217.3499999999999</v>
      </c>
      <c r="D166">
        <f>VLOOKUP(A166,[3]COLGATE!$A$1:$M$330,5,FALSE)</f>
        <v>1111.6500000000001</v>
      </c>
      <c r="E166">
        <f>VLOOKUP(A166,[4]NESTLE!$A$1:$M$330,5,FALSE)</f>
        <v>7101.1</v>
      </c>
      <c r="F166">
        <f>VLOOKUP(A166,[5]BRITANNIA!$A$1:$M$330,5,FALSE)</f>
        <v>4212.55</v>
      </c>
      <c r="G166">
        <f>VLOOKUP(A166,[6]HDFC!$A$1:$M$330,5,FALSE)</f>
        <v>1775</v>
      </c>
      <c r="H166">
        <f>VLOOKUP(A166,[7]ICICI!$A$1:$M$330,5,FALSE)</f>
        <v>297.64999999999998</v>
      </c>
      <c r="I166">
        <f>VLOOKUP(A166,[8]AXIS!$A$1:$M$330,5,FALSE)</f>
        <v>500.65</v>
      </c>
      <c r="J166">
        <f>VLOOKUP(A166,[9]INFOSYS!$A$1:$M$330,5,FALSE)</f>
        <v>915.3</v>
      </c>
      <c r="K166">
        <f>VLOOKUP(A166,[10]TCS!$A$1:$M$330,5,FALSE)</f>
        <v>2496.75</v>
      </c>
      <c r="L166">
        <f>VLOOKUP(A166,[11]WIPRO!$A$1:$M$330,5,FALSE)</f>
        <v>299.05</v>
      </c>
      <c r="M166">
        <f>VLOOKUP(A166,[12]TVS!$A$1:$M$330,5,FALSE)</f>
        <v>184.95</v>
      </c>
      <c r="N166">
        <f>VLOOKUP(A166,[13]BAJAJ!$A$1:$M$330,5,FALSE)</f>
        <v>2808.45</v>
      </c>
      <c r="O166">
        <f>VLOOKUP(A166,[14]HERO!$A$1:$M$330,5,FALSE)</f>
        <v>3998.1</v>
      </c>
      <c r="P166">
        <f>VLOOKUP(A166,[15]ASIAN!$A$1:$M$330,5,FALSE)</f>
        <v>1168.1500000000001</v>
      </c>
      <c r="Q166">
        <f>VLOOKUP(A166,[16]NEROLAC!$A$1:$M$330,5,FALSE)</f>
        <v>510.1</v>
      </c>
      <c r="R166">
        <f>VLOOKUP(A166,[17]AKZO!$A$1:$M$330,5,FALSE)</f>
        <v>1818.65</v>
      </c>
      <c r="S166">
        <f>VLOOKUP(A166,[18]BERGER!$A$1:$M$330,5,FALSE)</f>
        <v>246.2</v>
      </c>
      <c r="T166">
        <f>VLOOKUP(A166,[19]MONSANTO!$A$1:$M$330,5,FALSE)</f>
        <v>2476.15</v>
      </c>
      <c r="U166">
        <f>VLOOKUP(A166,[20]BAYER!$A$1:$M$330,5,FALSE)</f>
        <v>3977.8</v>
      </c>
      <c r="V166">
        <f>VLOOKUP(A166,[21]EXCELCROP!$A$1:$M$326,5,FALSE)</f>
        <v>1785.95</v>
      </c>
      <c r="W166">
        <f>VLOOKUP(A166,[22]SIEMENS!$A$1:$M$330,5,FALSE)</f>
        <v>1285.3</v>
      </c>
      <c r="X166">
        <f>VLOOKUP(A166,[23]ABB!$A$1:$M$330,5,FALSE)</f>
        <v>1343.75</v>
      </c>
      <c r="Y166">
        <f>VLOOKUP(A166,[24]LNT!$A$1:$M$330,5,FALSE)</f>
        <v>1136</v>
      </c>
      <c r="Z166">
        <f>VLOOKUP(A166,[25]GLAXO!$A$1:$M$330,5,FALSE)</f>
        <v>2391.5</v>
      </c>
      <c r="AA166">
        <f>VLOOKUP(A166,[26]PFIZER!$A$1:$M$330,5,FALSE)</f>
        <v>1818.3</v>
      </c>
      <c r="AB166">
        <f>VLOOKUP(A166,[27]ABBOTT!$A$1:$M$330,5,FALSE)</f>
        <v>4168.75</v>
      </c>
      <c r="AC166">
        <f>VLOOKUP(A166,[28]SANOFI!$A$1:$M$330,5,FALSE)</f>
        <v>4059.6</v>
      </c>
    </row>
    <row r="167" spans="1:29" x14ac:dyDescent="0.25">
      <c r="A167" s="4">
        <v>42979</v>
      </c>
      <c r="B167">
        <f>VLOOKUP(A167,[1]ITC!$A$1:$M$330,5,FALSE)</f>
        <v>283.60000000000002</v>
      </c>
      <c r="C167">
        <f>VLOOKUP(A167,[2]HUL!$A$1:$M$330,5,FALSE)</f>
        <v>1215.7</v>
      </c>
      <c r="D167">
        <f>VLOOKUP(A167,[3]COLGATE!$A$1:$M$330,5,FALSE)</f>
        <v>1124.55</v>
      </c>
      <c r="E167">
        <f>VLOOKUP(A167,[4]NESTLE!$A$1:$M$330,5,FALSE)</f>
        <v>7022.1</v>
      </c>
      <c r="F167">
        <f>VLOOKUP(A167,[5]BRITANNIA!$A$1:$M$330,5,FALSE)</f>
        <v>4240.3999999999996</v>
      </c>
      <c r="G167">
        <f>VLOOKUP(A167,[6]HDFC!$A$1:$M$330,5,FALSE)</f>
        <v>1768.4</v>
      </c>
      <c r="H167">
        <f>VLOOKUP(A167,[7]ICICI!$A$1:$M$330,5,FALSE)</f>
        <v>298.2</v>
      </c>
      <c r="I167">
        <f>VLOOKUP(A167,[8]AXIS!$A$1:$M$330,5,FALSE)</f>
        <v>507.65</v>
      </c>
      <c r="J167">
        <f>VLOOKUP(A167,[9]INFOSYS!$A$1:$M$330,5,FALSE)</f>
        <v>920.1</v>
      </c>
      <c r="K167">
        <f>VLOOKUP(A167,[10]TCS!$A$1:$M$330,5,FALSE)</f>
        <v>2463.1999999999998</v>
      </c>
      <c r="L167">
        <f>VLOOKUP(A167,[11]WIPRO!$A$1:$M$330,5,FALSE)</f>
        <v>296.8</v>
      </c>
      <c r="M167">
        <f>VLOOKUP(A167,[12]TVS!$A$1:$M$330,5,FALSE)</f>
        <v>184.6</v>
      </c>
      <c r="N167">
        <f>VLOOKUP(A167,[13]BAJAJ!$A$1:$M$330,5,FALSE)</f>
        <v>2918.65</v>
      </c>
      <c r="O167">
        <f>VLOOKUP(A167,[14]HERO!$A$1:$M$330,5,FALSE)</f>
        <v>4047.3</v>
      </c>
      <c r="P167">
        <f>VLOOKUP(A167,[15]ASIAN!$A$1:$M$330,5,FALSE)</f>
        <v>1214.55</v>
      </c>
      <c r="Q167">
        <f>VLOOKUP(A167,[16]NEROLAC!$A$1:$M$330,5,FALSE)</f>
        <v>489.15</v>
      </c>
      <c r="R167">
        <f>VLOOKUP(A167,[17]AKZO!$A$1:$M$330,5,FALSE)</f>
        <v>1848.55</v>
      </c>
      <c r="S167">
        <f>VLOOKUP(A167,[18]BERGER!$A$1:$M$330,5,FALSE)</f>
        <v>249.8</v>
      </c>
      <c r="T167">
        <f>VLOOKUP(A167,[19]MONSANTO!$A$1:$M$330,5,FALSE)</f>
        <v>2500.1999999999998</v>
      </c>
      <c r="U167">
        <f>VLOOKUP(A167,[20]BAYER!$A$1:$M$330,5,FALSE)</f>
        <v>4035.8</v>
      </c>
      <c r="V167">
        <f>VLOOKUP(A167,[21]EXCELCROP!$A$1:$M$326,5,FALSE)</f>
        <v>1807.65</v>
      </c>
      <c r="W167">
        <f>VLOOKUP(A167,[22]SIEMENS!$A$1:$M$330,5,FALSE)</f>
        <v>1305.8</v>
      </c>
      <c r="X167">
        <f>VLOOKUP(A167,[23]ABB!$A$1:$M$330,5,FALSE)</f>
        <v>1332.45</v>
      </c>
      <c r="Y167">
        <f>VLOOKUP(A167,[24]LNT!$A$1:$M$330,5,FALSE)</f>
        <v>1139.7</v>
      </c>
      <c r="Z167">
        <f>VLOOKUP(A167,[25]GLAXO!$A$1:$M$330,5,FALSE)</f>
        <v>2424.65</v>
      </c>
      <c r="AA167">
        <f>VLOOKUP(A167,[26]PFIZER!$A$1:$M$330,5,FALSE)</f>
        <v>1806.35</v>
      </c>
      <c r="AB167">
        <f>VLOOKUP(A167,[27]ABBOTT!$A$1:$M$330,5,FALSE)</f>
        <v>4171.1000000000004</v>
      </c>
      <c r="AC167">
        <f>VLOOKUP(A167,[28]SANOFI!$A$1:$M$330,5,FALSE)</f>
        <v>4077.8</v>
      </c>
    </row>
    <row r="168" spans="1:29" x14ac:dyDescent="0.25">
      <c r="A168" s="4">
        <v>42982</v>
      </c>
      <c r="B168">
        <f>VLOOKUP(A168,[1]ITC!$A$1:$M$330,5,FALSE)</f>
        <v>282.60000000000002</v>
      </c>
      <c r="C168">
        <f>VLOOKUP(A168,[2]HUL!$A$1:$M$330,5,FALSE)</f>
        <v>1196.95</v>
      </c>
      <c r="D168">
        <f>VLOOKUP(A168,[3]COLGATE!$A$1:$M$330,5,FALSE)</f>
        <v>1110.4000000000001</v>
      </c>
      <c r="E168">
        <f>VLOOKUP(A168,[4]NESTLE!$A$1:$M$330,5,FALSE)</f>
        <v>6858.75</v>
      </c>
      <c r="F168">
        <f>VLOOKUP(A168,[5]BRITANNIA!$A$1:$M$330,5,FALSE)</f>
        <v>4216</v>
      </c>
      <c r="G168">
        <f>VLOOKUP(A168,[6]HDFC!$A$1:$M$330,5,FALSE)</f>
        <v>1752.25</v>
      </c>
      <c r="H168">
        <f>VLOOKUP(A168,[7]ICICI!$A$1:$M$330,5,FALSE)</f>
        <v>297.14999999999998</v>
      </c>
      <c r="I168">
        <f>VLOOKUP(A168,[8]AXIS!$A$1:$M$330,5,FALSE)</f>
        <v>502.35</v>
      </c>
      <c r="J168">
        <f>VLOOKUP(A168,[9]INFOSYS!$A$1:$M$330,5,FALSE)</f>
        <v>901.3</v>
      </c>
      <c r="K168">
        <f>VLOOKUP(A168,[10]TCS!$A$1:$M$330,5,FALSE)</f>
        <v>2457.8000000000002</v>
      </c>
      <c r="L168">
        <f>VLOOKUP(A168,[11]WIPRO!$A$1:$M$330,5,FALSE)</f>
        <v>297.35000000000002</v>
      </c>
      <c r="M168">
        <f>VLOOKUP(A168,[12]TVS!$A$1:$M$330,5,FALSE)</f>
        <v>183.05</v>
      </c>
      <c r="N168">
        <f>VLOOKUP(A168,[13]BAJAJ!$A$1:$M$330,5,FALSE)</f>
        <v>2913.4</v>
      </c>
      <c r="O168">
        <f>VLOOKUP(A168,[14]HERO!$A$1:$M$330,5,FALSE)</f>
        <v>3973.6</v>
      </c>
      <c r="P168">
        <f>VLOOKUP(A168,[15]ASIAN!$A$1:$M$330,5,FALSE)</f>
        <v>1196.5</v>
      </c>
      <c r="Q168">
        <f>VLOOKUP(A168,[16]NEROLAC!$A$1:$M$330,5,FALSE)</f>
        <v>482.15</v>
      </c>
      <c r="R168">
        <f>VLOOKUP(A168,[17]AKZO!$A$1:$M$330,5,FALSE)</f>
        <v>1838.1</v>
      </c>
      <c r="S168">
        <f>VLOOKUP(A168,[18]BERGER!$A$1:$M$330,5,FALSE)</f>
        <v>245.6</v>
      </c>
      <c r="T168">
        <f>VLOOKUP(A168,[19]MONSANTO!$A$1:$M$330,5,FALSE)</f>
        <v>2612.3000000000002</v>
      </c>
      <c r="U168">
        <f>VLOOKUP(A168,[20]BAYER!$A$1:$M$330,5,FALSE)</f>
        <v>4092.25</v>
      </c>
      <c r="V168">
        <f>VLOOKUP(A168,[21]EXCELCROP!$A$1:$M$326,5,FALSE)</f>
        <v>1755.3</v>
      </c>
      <c r="W168">
        <f>VLOOKUP(A168,[22]SIEMENS!$A$1:$M$330,5,FALSE)</f>
        <v>1279.7</v>
      </c>
      <c r="X168">
        <f>VLOOKUP(A168,[23]ABB!$A$1:$M$330,5,FALSE)</f>
        <v>1315.55</v>
      </c>
      <c r="Y168">
        <f>VLOOKUP(A168,[24]LNT!$A$1:$M$330,5,FALSE)</f>
        <v>1129.95</v>
      </c>
      <c r="Z168">
        <f>VLOOKUP(A168,[25]GLAXO!$A$1:$M$330,5,FALSE)</f>
        <v>2423.15</v>
      </c>
      <c r="AA168">
        <f>VLOOKUP(A168,[26]PFIZER!$A$1:$M$330,5,FALSE)</f>
        <v>1822</v>
      </c>
      <c r="AB168">
        <f>VLOOKUP(A168,[27]ABBOTT!$A$1:$M$330,5,FALSE)</f>
        <v>4205.6000000000004</v>
      </c>
      <c r="AC168">
        <f>VLOOKUP(A168,[28]SANOFI!$A$1:$M$330,5,FALSE)</f>
        <v>4029.05</v>
      </c>
    </row>
    <row r="169" spans="1:29" x14ac:dyDescent="0.25">
      <c r="A169" s="4">
        <v>42983</v>
      </c>
      <c r="B169">
        <f>VLOOKUP(A169,[1]ITC!$A$1:$M$330,5,FALSE)</f>
        <v>282.39999999999998</v>
      </c>
      <c r="C169">
        <f>VLOOKUP(A169,[2]HUL!$A$1:$M$330,5,FALSE)</f>
        <v>1202.7</v>
      </c>
      <c r="D169">
        <f>VLOOKUP(A169,[3]COLGATE!$A$1:$M$330,5,FALSE)</f>
        <v>1110.25</v>
      </c>
      <c r="E169">
        <f>VLOOKUP(A169,[4]NESTLE!$A$1:$M$330,5,FALSE)</f>
        <v>7022.95</v>
      </c>
      <c r="F169">
        <f>VLOOKUP(A169,[5]BRITANNIA!$A$1:$M$330,5,FALSE)</f>
        <v>4260.55</v>
      </c>
      <c r="G169">
        <f>VLOOKUP(A169,[6]HDFC!$A$1:$M$330,5,FALSE)</f>
        <v>1756.5</v>
      </c>
      <c r="H169">
        <f>VLOOKUP(A169,[7]ICICI!$A$1:$M$330,5,FALSE)</f>
        <v>297.8</v>
      </c>
      <c r="I169">
        <f>VLOOKUP(A169,[8]AXIS!$A$1:$M$330,5,FALSE)</f>
        <v>502.5</v>
      </c>
      <c r="J169">
        <f>VLOOKUP(A169,[9]INFOSYS!$A$1:$M$330,5,FALSE)</f>
        <v>901.1</v>
      </c>
      <c r="K169">
        <f>VLOOKUP(A169,[10]TCS!$A$1:$M$330,5,FALSE)</f>
        <v>2477.65</v>
      </c>
      <c r="L169">
        <f>VLOOKUP(A169,[11]WIPRO!$A$1:$M$330,5,FALSE)</f>
        <v>297.2</v>
      </c>
      <c r="M169">
        <f>VLOOKUP(A169,[12]TVS!$A$1:$M$330,5,FALSE)</f>
        <v>182.55</v>
      </c>
      <c r="N169">
        <f>VLOOKUP(A169,[13]BAJAJ!$A$1:$M$330,5,FALSE)</f>
        <v>2949.85</v>
      </c>
      <c r="O169">
        <f>VLOOKUP(A169,[14]HERO!$A$1:$M$330,5,FALSE)</f>
        <v>3970.6</v>
      </c>
      <c r="P169">
        <f>VLOOKUP(A169,[15]ASIAN!$A$1:$M$330,5,FALSE)</f>
        <v>1204.9000000000001</v>
      </c>
      <c r="Q169">
        <f>VLOOKUP(A169,[16]NEROLAC!$A$1:$M$330,5,FALSE)</f>
        <v>485.75</v>
      </c>
      <c r="R169">
        <f>VLOOKUP(A169,[17]AKZO!$A$1:$M$330,5,FALSE)</f>
        <v>1843.8</v>
      </c>
      <c r="S169">
        <f>VLOOKUP(A169,[18]BERGER!$A$1:$M$330,5,FALSE)</f>
        <v>255.3</v>
      </c>
      <c r="T169">
        <f>VLOOKUP(A169,[19]MONSANTO!$A$1:$M$330,5,FALSE)</f>
        <v>2623.15</v>
      </c>
      <c r="U169">
        <f>VLOOKUP(A169,[20]BAYER!$A$1:$M$330,5,FALSE)</f>
        <v>4066.4</v>
      </c>
      <c r="V169">
        <f>VLOOKUP(A169,[21]EXCELCROP!$A$1:$M$326,5,FALSE)</f>
        <v>1755</v>
      </c>
      <c r="W169">
        <f>VLOOKUP(A169,[22]SIEMENS!$A$1:$M$330,5,FALSE)</f>
        <v>1287.5999999999999</v>
      </c>
      <c r="X169">
        <f>VLOOKUP(A169,[23]ABB!$A$1:$M$330,5,FALSE)</f>
        <v>1341.75</v>
      </c>
      <c r="Y169">
        <f>VLOOKUP(A169,[24]LNT!$A$1:$M$330,5,FALSE)</f>
        <v>1129</v>
      </c>
      <c r="Z169">
        <f>VLOOKUP(A169,[25]GLAXO!$A$1:$M$330,5,FALSE)</f>
        <v>2442.85</v>
      </c>
      <c r="AA169">
        <f>VLOOKUP(A169,[26]PFIZER!$A$1:$M$330,5,FALSE)</f>
        <v>1820.7</v>
      </c>
      <c r="AB169">
        <f>VLOOKUP(A169,[27]ABBOTT!$A$1:$M$330,5,FALSE)</f>
        <v>4259.75</v>
      </c>
      <c r="AC169">
        <f>VLOOKUP(A169,[28]SANOFI!$A$1:$M$330,5,FALSE)</f>
        <v>3998.75</v>
      </c>
    </row>
    <row r="170" spans="1:29" x14ac:dyDescent="0.25">
      <c r="A170" s="4">
        <v>42984</v>
      </c>
      <c r="B170">
        <f>VLOOKUP(A170,[1]ITC!$A$1:$M$330,5,FALSE)</f>
        <v>275.55</v>
      </c>
      <c r="C170">
        <f>VLOOKUP(A170,[2]HUL!$A$1:$M$330,5,FALSE)</f>
        <v>1203.5999999999999</v>
      </c>
      <c r="D170">
        <f>VLOOKUP(A170,[3]COLGATE!$A$1:$M$330,5,FALSE)</f>
        <v>1113.25</v>
      </c>
      <c r="E170">
        <f>VLOOKUP(A170,[4]NESTLE!$A$1:$M$330,5,FALSE)</f>
        <v>6949.7</v>
      </c>
      <c r="F170">
        <f>VLOOKUP(A170,[5]BRITANNIA!$A$1:$M$330,5,FALSE)</f>
        <v>4243.2</v>
      </c>
      <c r="G170">
        <f>VLOOKUP(A170,[6]HDFC!$A$1:$M$330,5,FALSE)</f>
        <v>1759.8</v>
      </c>
      <c r="H170">
        <f>VLOOKUP(A170,[7]ICICI!$A$1:$M$330,5,FALSE)</f>
        <v>295.25</v>
      </c>
      <c r="I170">
        <f>VLOOKUP(A170,[8]AXIS!$A$1:$M$330,5,FALSE)</f>
        <v>493.5</v>
      </c>
      <c r="J170">
        <f>VLOOKUP(A170,[9]INFOSYS!$A$1:$M$330,5,FALSE)</f>
        <v>895.7</v>
      </c>
      <c r="K170">
        <f>VLOOKUP(A170,[10]TCS!$A$1:$M$330,5,FALSE)</f>
        <v>2456.4499999999998</v>
      </c>
      <c r="L170">
        <f>VLOOKUP(A170,[11]WIPRO!$A$1:$M$330,5,FALSE)</f>
        <v>297.2</v>
      </c>
      <c r="M170">
        <f>VLOOKUP(A170,[12]TVS!$A$1:$M$330,5,FALSE)</f>
        <v>185.1</v>
      </c>
      <c r="N170">
        <f>VLOOKUP(A170,[13]BAJAJ!$A$1:$M$330,5,FALSE)</f>
        <v>2925.8</v>
      </c>
      <c r="O170">
        <f>VLOOKUP(A170,[14]HERO!$A$1:$M$330,5,FALSE)</f>
        <v>3950.55</v>
      </c>
      <c r="P170">
        <f>VLOOKUP(A170,[15]ASIAN!$A$1:$M$330,5,FALSE)</f>
        <v>1205.4000000000001</v>
      </c>
      <c r="Q170">
        <f>VLOOKUP(A170,[16]NEROLAC!$A$1:$M$330,5,FALSE)</f>
        <v>480.55</v>
      </c>
      <c r="R170">
        <f>VLOOKUP(A170,[17]AKZO!$A$1:$M$330,5,FALSE)</f>
        <v>1831</v>
      </c>
      <c r="S170">
        <f>VLOOKUP(A170,[18]BERGER!$A$1:$M$330,5,FALSE)</f>
        <v>259.45</v>
      </c>
      <c r="T170">
        <f>VLOOKUP(A170,[19]MONSANTO!$A$1:$M$330,5,FALSE)</f>
        <v>2642.9</v>
      </c>
      <c r="U170">
        <f>VLOOKUP(A170,[20]BAYER!$A$1:$M$330,5,FALSE)</f>
        <v>4071.6</v>
      </c>
      <c r="V170">
        <f>VLOOKUP(A170,[21]EXCELCROP!$A$1:$M$326,5,FALSE)</f>
        <v>1754.3</v>
      </c>
      <c r="W170">
        <f>VLOOKUP(A170,[22]SIEMENS!$A$1:$M$330,5,FALSE)</f>
        <v>1276.45</v>
      </c>
      <c r="X170">
        <f>VLOOKUP(A170,[23]ABB!$A$1:$M$330,5,FALSE)</f>
        <v>1335.15</v>
      </c>
      <c r="Y170">
        <f>VLOOKUP(A170,[24]LNT!$A$1:$M$330,5,FALSE)</f>
        <v>1117.95</v>
      </c>
      <c r="Z170">
        <f>VLOOKUP(A170,[25]GLAXO!$A$1:$M$330,5,FALSE)</f>
        <v>2447.1</v>
      </c>
      <c r="AA170">
        <f>VLOOKUP(A170,[26]PFIZER!$A$1:$M$330,5,FALSE)</f>
        <v>1819.65</v>
      </c>
      <c r="AB170">
        <f>VLOOKUP(A170,[27]ABBOTT!$A$1:$M$330,5,FALSE)</f>
        <v>4197.6000000000004</v>
      </c>
      <c r="AC170">
        <f>VLOOKUP(A170,[28]SANOFI!$A$1:$M$330,5,FALSE)</f>
        <v>3955.75</v>
      </c>
    </row>
    <row r="171" spans="1:29" x14ac:dyDescent="0.25">
      <c r="A171" s="4">
        <v>42985</v>
      </c>
      <c r="B171">
        <f>VLOOKUP(A171,[1]ITC!$A$1:$M$330,5,FALSE)</f>
        <v>270.35000000000002</v>
      </c>
      <c r="C171">
        <f>VLOOKUP(A171,[2]HUL!$A$1:$M$330,5,FALSE)</f>
        <v>1209.0999999999999</v>
      </c>
      <c r="D171">
        <f>VLOOKUP(A171,[3]COLGATE!$A$1:$M$330,5,FALSE)</f>
        <v>1144.55</v>
      </c>
      <c r="E171">
        <f>VLOOKUP(A171,[4]NESTLE!$A$1:$M$330,5,FALSE)</f>
        <v>7137.75</v>
      </c>
      <c r="F171">
        <f>VLOOKUP(A171,[5]BRITANNIA!$A$1:$M$330,5,FALSE)</f>
        <v>4259.8999999999996</v>
      </c>
      <c r="G171">
        <f>VLOOKUP(A171,[6]HDFC!$A$1:$M$330,5,FALSE)</f>
        <v>1770.6</v>
      </c>
      <c r="H171">
        <f>VLOOKUP(A171,[7]ICICI!$A$1:$M$330,5,FALSE)</f>
        <v>292.7</v>
      </c>
      <c r="I171">
        <f>VLOOKUP(A171,[8]AXIS!$A$1:$M$330,5,FALSE)</f>
        <v>496.5</v>
      </c>
      <c r="J171">
        <f>VLOOKUP(A171,[9]INFOSYS!$A$1:$M$330,5,FALSE)</f>
        <v>895.55</v>
      </c>
      <c r="K171">
        <f>VLOOKUP(A171,[10]TCS!$A$1:$M$330,5,FALSE)</f>
        <v>2458.9499999999998</v>
      </c>
      <c r="L171">
        <f>VLOOKUP(A171,[11]WIPRO!$A$1:$M$330,5,FALSE)</f>
        <v>298.95</v>
      </c>
      <c r="M171">
        <f>VLOOKUP(A171,[12]TVS!$A$1:$M$330,5,FALSE)</f>
        <v>184.55</v>
      </c>
      <c r="N171">
        <f>VLOOKUP(A171,[13]BAJAJ!$A$1:$M$330,5,FALSE)</f>
        <v>2965.95</v>
      </c>
      <c r="O171">
        <f>VLOOKUP(A171,[14]HERO!$A$1:$M$330,5,FALSE)</f>
        <v>3982.9</v>
      </c>
      <c r="P171">
        <f>VLOOKUP(A171,[15]ASIAN!$A$1:$M$330,5,FALSE)</f>
        <v>1199.5999999999999</v>
      </c>
      <c r="Q171">
        <f>VLOOKUP(A171,[16]NEROLAC!$A$1:$M$330,5,FALSE)</f>
        <v>477.35</v>
      </c>
      <c r="R171">
        <f>VLOOKUP(A171,[17]AKZO!$A$1:$M$330,5,FALSE)</f>
        <v>1802.1</v>
      </c>
      <c r="S171">
        <f>VLOOKUP(A171,[18]BERGER!$A$1:$M$330,5,FALSE)</f>
        <v>258.85000000000002</v>
      </c>
      <c r="T171">
        <f>VLOOKUP(A171,[19]MONSANTO!$A$1:$M$330,5,FALSE)</f>
        <v>2636.05</v>
      </c>
      <c r="U171">
        <f>VLOOKUP(A171,[20]BAYER!$A$1:$M$330,5,FALSE)</f>
        <v>4099.3</v>
      </c>
      <c r="V171">
        <f>VLOOKUP(A171,[21]EXCELCROP!$A$1:$M$326,5,FALSE)</f>
        <v>1779.9</v>
      </c>
      <c r="W171">
        <f>VLOOKUP(A171,[22]SIEMENS!$A$1:$M$330,5,FALSE)</f>
        <v>1276.4000000000001</v>
      </c>
      <c r="X171">
        <f>VLOOKUP(A171,[23]ABB!$A$1:$M$330,5,FALSE)</f>
        <v>1340.9</v>
      </c>
      <c r="Y171">
        <f>VLOOKUP(A171,[24]LNT!$A$1:$M$330,5,FALSE)</f>
        <v>1126.5</v>
      </c>
      <c r="Z171">
        <f>VLOOKUP(A171,[25]GLAXO!$A$1:$M$330,5,FALSE)</f>
        <v>2448.35</v>
      </c>
      <c r="AA171">
        <f>VLOOKUP(A171,[26]PFIZER!$A$1:$M$330,5,FALSE)</f>
        <v>1813.55</v>
      </c>
      <c r="AB171">
        <f>VLOOKUP(A171,[27]ABBOTT!$A$1:$M$330,5,FALSE)</f>
        <v>4232.8500000000004</v>
      </c>
      <c r="AC171">
        <f>VLOOKUP(A171,[28]SANOFI!$A$1:$M$330,5,FALSE)</f>
        <v>3970.5</v>
      </c>
    </row>
    <row r="172" spans="1:29" x14ac:dyDescent="0.25">
      <c r="A172" s="4">
        <v>42986</v>
      </c>
      <c r="B172">
        <f>VLOOKUP(A172,[1]ITC!$A$1:$M$330,5,FALSE)</f>
        <v>272.45</v>
      </c>
      <c r="C172">
        <f>VLOOKUP(A172,[2]HUL!$A$1:$M$330,5,FALSE)</f>
        <v>1206.75</v>
      </c>
      <c r="D172">
        <f>VLOOKUP(A172,[3]COLGATE!$A$1:$M$330,5,FALSE)</f>
        <v>1156.5999999999999</v>
      </c>
      <c r="E172">
        <f>VLOOKUP(A172,[4]NESTLE!$A$1:$M$330,5,FALSE)</f>
        <v>7194.8</v>
      </c>
      <c r="F172">
        <f>VLOOKUP(A172,[5]BRITANNIA!$A$1:$M$330,5,FALSE)</f>
        <v>4290.95</v>
      </c>
      <c r="G172">
        <f>VLOOKUP(A172,[6]HDFC!$A$1:$M$330,5,FALSE)</f>
        <v>1788</v>
      </c>
      <c r="H172">
        <f>VLOOKUP(A172,[7]ICICI!$A$1:$M$330,5,FALSE)</f>
        <v>292</v>
      </c>
      <c r="I172">
        <f>VLOOKUP(A172,[8]AXIS!$A$1:$M$330,5,FALSE)</f>
        <v>493.25</v>
      </c>
      <c r="J172">
        <f>VLOOKUP(A172,[9]INFOSYS!$A$1:$M$330,5,FALSE)</f>
        <v>884.4</v>
      </c>
      <c r="K172">
        <f>VLOOKUP(A172,[10]TCS!$A$1:$M$330,5,FALSE)</f>
        <v>2470.15</v>
      </c>
      <c r="L172">
        <f>VLOOKUP(A172,[11]WIPRO!$A$1:$M$330,5,FALSE)</f>
        <v>300.39999999999998</v>
      </c>
      <c r="M172">
        <f>VLOOKUP(A172,[12]TVS!$A$1:$M$330,5,FALSE)</f>
        <v>185.7</v>
      </c>
      <c r="N172">
        <f>VLOOKUP(A172,[13]BAJAJ!$A$1:$M$330,5,FALSE)</f>
        <v>2913.85</v>
      </c>
      <c r="O172">
        <f>VLOOKUP(A172,[14]HERO!$A$1:$M$330,5,FALSE)</f>
        <v>3959</v>
      </c>
      <c r="P172">
        <f>VLOOKUP(A172,[15]ASIAN!$A$1:$M$330,5,FALSE)</f>
        <v>1202.6500000000001</v>
      </c>
      <c r="Q172">
        <f>VLOOKUP(A172,[16]NEROLAC!$A$1:$M$330,5,FALSE)</f>
        <v>480.75</v>
      </c>
      <c r="R172">
        <f>VLOOKUP(A172,[17]AKZO!$A$1:$M$330,5,FALSE)</f>
        <v>1815.15</v>
      </c>
      <c r="S172">
        <f>VLOOKUP(A172,[18]BERGER!$A$1:$M$330,5,FALSE)</f>
        <v>256.39999999999998</v>
      </c>
      <c r="T172">
        <f>VLOOKUP(A172,[19]MONSANTO!$A$1:$M$330,5,FALSE)</f>
        <v>2564.6999999999998</v>
      </c>
      <c r="U172">
        <f>VLOOKUP(A172,[20]BAYER!$A$1:$M$330,5,FALSE)</f>
        <v>4077.1</v>
      </c>
      <c r="V172">
        <f>VLOOKUP(A172,[21]EXCELCROP!$A$1:$M$326,5,FALSE)</f>
        <v>1799.25</v>
      </c>
      <c r="W172">
        <f>VLOOKUP(A172,[22]SIEMENS!$A$1:$M$330,5,FALSE)</f>
        <v>1281.9000000000001</v>
      </c>
      <c r="X172">
        <f>VLOOKUP(A172,[23]ABB!$A$1:$M$330,5,FALSE)</f>
        <v>1340.95</v>
      </c>
      <c r="Y172">
        <f>VLOOKUP(A172,[24]LNT!$A$1:$M$330,5,FALSE)</f>
        <v>1172.3</v>
      </c>
      <c r="Z172">
        <f>VLOOKUP(A172,[25]GLAXO!$A$1:$M$330,5,FALSE)</f>
        <v>2457.5</v>
      </c>
      <c r="AA172">
        <f>VLOOKUP(A172,[26]PFIZER!$A$1:$M$330,5,FALSE)</f>
        <v>1812.6</v>
      </c>
      <c r="AB172">
        <f>VLOOKUP(A172,[27]ABBOTT!$A$1:$M$330,5,FALSE)</f>
        <v>4198.3</v>
      </c>
      <c r="AC172">
        <f>VLOOKUP(A172,[28]SANOFI!$A$1:$M$330,5,FALSE)</f>
        <v>3953.3</v>
      </c>
    </row>
    <row r="173" spans="1:29" x14ac:dyDescent="0.25">
      <c r="A173" s="4">
        <v>42989</v>
      </c>
      <c r="B173">
        <f>VLOOKUP(A173,[1]ITC!$A$1:$M$330,5,FALSE)</f>
        <v>273.8</v>
      </c>
      <c r="C173">
        <f>VLOOKUP(A173,[2]HUL!$A$1:$M$330,5,FALSE)</f>
        <v>1219.05</v>
      </c>
      <c r="D173">
        <f>VLOOKUP(A173,[3]COLGATE!$A$1:$M$330,5,FALSE)</f>
        <v>1148.95</v>
      </c>
      <c r="E173">
        <f>VLOOKUP(A173,[4]NESTLE!$A$1:$M$330,5,FALSE)</f>
        <v>7293.65</v>
      </c>
      <c r="F173">
        <f>VLOOKUP(A173,[5]BRITANNIA!$A$1:$M$330,5,FALSE)</f>
        <v>4299.45</v>
      </c>
      <c r="G173">
        <f>VLOOKUP(A173,[6]HDFC!$A$1:$M$330,5,FALSE)</f>
        <v>1822.9</v>
      </c>
      <c r="H173">
        <f>VLOOKUP(A173,[7]ICICI!$A$1:$M$330,5,FALSE)</f>
        <v>291</v>
      </c>
      <c r="I173">
        <f>VLOOKUP(A173,[8]AXIS!$A$1:$M$330,5,FALSE)</f>
        <v>493.2</v>
      </c>
      <c r="J173">
        <f>VLOOKUP(A173,[9]INFOSYS!$A$1:$M$330,5,FALSE)</f>
        <v>878.55</v>
      </c>
      <c r="K173">
        <f>VLOOKUP(A173,[10]TCS!$A$1:$M$330,5,FALSE)</f>
        <v>2463.5500000000002</v>
      </c>
      <c r="L173">
        <f>VLOOKUP(A173,[11]WIPRO!$A$1:$M$330,5,FALSE)</f>
        <v>301.25</v>
      </c>
      <c r="M173">
        <f>VLOOKUP(A173,[12]TVS!$A$1:$M$330,5,FALSE)</f>
        <v>186.85</v>
      </c>
      <c r="N173">
        <f>VLOOKUP(A173,[13]BAJAJ!$A$1:$M$330,5,FALSE)</f>
        <v>2930.3</v>
      </c>
      <c r="O173">
        <f>VLOOKUP(A173,[14]HERO!$A$1:$M$330,5,FALSE)</f>
        <v>3945.85</v>
      </c>
      <c r="P173">
        <f>VLOOKUP(A173,[15]ASIAN!$A$1:$M$330,5,FALSE)</f>
        <v>1236.8499999999999</v>
      </c>
      <c r="Q173">
        <f>VLOOKUP(A173,[16]NEROLAC!$A$1:$M$330,5,FALSE)</f>
        <v>483.15</v>
      </c>
      <c r="R173">
        <f>VLOOKUP(A173,[17]AKZO!$A$1:$M$330,5,FALSE)</f>
        <v>1815.55</v>
      </c>
      <c r="S173">
        <f>VLOOKUP(A173,[18]BERGER!$A$1:$M$330,5,FALSE)</f>
        <v>266.7</v>
      </c>
      <c r="T173">
        <f>VLOOKUP(A173,[19]MONSANTO!$A$1:$M$330,5,FALSE)</f>
        <v>2526.8000000000002</v>
      </c>
      <c r="U173">
        <f>VLOOKUP(A173,[20]BAYER!$A$1:$M$330,5,FALSE)</f>
        <v>4202.25</v>
      </c>
      <c r="V173">
        <f>VLOOKUP(A173,[21]EXCELCROP!$A$1:$M$326,5,FALSE)</f>
        <v>1795.75</v>
      </c>
      <c r="W173">
        <f>VLOOKUP(A173,[22]SIEMENS!$A$1:$M$330,5,FALSE)</f>
        <v>1337.6</v>
      </c>
      <c r="X173">
        <f>VLOOKUP(A173,[23]ABB!$A$1:$M$330,5,FALSE)</f>
        <v>1363.9</v>
      </c>
      <c r="Y173">
        <f>VLOOKUP(A173,[24]LNT!$A$1:$M$330,5,FALSE)</f>
        <v>1216.9000000000001</v>
      </c>
      <c r="Z173">
        <f>VLOOKUP(A173,[25]GLAXO!$A$1:$M$330,5,FALSE)</f>
        <v>2434.15</v>
      </c>
      <c r="AA173">
        <f>VLOOKUP(A173,[26]PFIZER!$A$1:$M$330,5,FALSE)</f>
        <v>1821.35</v>
      </c>
      <c r="AB173">
        <f>VLOOKUP(A173,[27]ABBOTT!$A$1:$M$330,5,FALSE)</f>
        <v>4152.6499999999996</v>
      </c>
      <c r="AC173">
        <f>VLOOKUP(A173,[28]SANOFI!$A$1:$M$330,5,FALSE)</f>
        <v>4006.05</v>
      </c>
    </row>
    <row r="174" spans="1:29" x14ac:dyDescent="0.25">
      <c r="A174" s="4">
        <v>42990</v>
      </c>
      <c r="B174">
        <f>VLOOKUP(A174,[1]ITC!$A$1:$M$330,5,FALSE)</f>
        <v>277.55</v>
      </c>
      <c r="C174">
        <f>VLOOKUP(A174,[2]HUL!$A$1:$M$330,5,FALSE)</f>
        <v>1246.6500000000001</v>
      </c>
      <c r="D174">
        <f>VLOOKUP(A174,[3]COLGATE!$A$1:$M$330,5,FALSE)</f>
        <v>1157.2</v>
      </c>
      <c r="E174">
        <f>VLOOKUP(A174,[4]NESTLE!$A$1:$M$330,5,FALSE)</f>
        <v>7371.5</v>
      </c>
      <c r="F174">
        <f>VLOOKUP(A174,[5]BRITANNIA!$A$1:$M$330,5,FALSE)</f>
        <v>4318.75</v>
      </c>
      <c r="G174">
        <f>VLOOKUP(A174,[6]HDFC!$A$1:$M$330,5,FALSE)</f>
        <v>1834.15</v>
      </c>
      <c r="H174">
        <f>VLOOKUP(A174,[7]ICICI!$A$1:$M$330,5,FALSE)</f>
        <v>291.10000000000002</v>
      </c>
      <c r="I174">
        <f>VLOOKUP(A174,[8]AXIS!$A$1:$M$330,5,FALSE)</f>
        <v>495.55</v>
      </c>
      <c r="J174">
        <f>VLOOKUP(A174,[9]INFOSYS!$A$1:$M$330,5,FALSE)</f>
        <v>883.85</v>
      </c>
      <c r="K174">
        <f>VLOOKUP(A174,[10]TCS!$A$1:$M$330,5,FALSE)</f>
        <v>2486.8000000000002</v>
      </c>
      <c r="L174">
        <f>VLOOKUP(A174,[11]WIPRO!$A$1:$M$330,5,FALSE)</f>
        <v>298.25</v>
      </c>
      <c r="M174">
        <f>VLOOKUP(A174,[12]TVS!$A$1:$M$330,5,FALSE)</f>
        <v>186.8</v>
      </c>
      <c r="N174">
        <f>VLOOKUP(A174,[13]BAJAJ!$A$1:$M$330,5,FALSE)</f>
        <v>2933.4</v>
      </c>
      <c r="O174">
        <f>VLOOKUP(A174,[14]HERO!$A$1:$M$330,5,FALSE)</f>
        <v>3917.55</v>
      </c>
      <c r="P174">
        <f>VLOOKUP(A174,[15]ASIAN!$A$1:$M$330,5,FALSE)</f>
        <v>1255.2</v>
      </c>
      <c r="Q174">
        <f>VLOOKUP(A174,[16]NEROLAC!$A$1:$M$330,5,FALSE)</f>
        <v>490.1</v>
      </c>
      <c r="R174">
        <f>VLOOKUP(A174,[17]AKZO!$A$1:$M$330,5,FALSE)</f>
        <v>1851.5</v>
      </c>
      <c r="S174">
        <f>VLOOKUP(A174,[18]BERGER!$A$1:$M$330,5,FALSE)</f>
        <v>267.95</v>
      </c>
      <c r="T174">
        <f>VLOOKUP(A174,[19]MONSANTO!$A$1:$M$330,5,FALSE)</f>
        <v>2548.1999999999998</v>
      </c>
      <c r="U174">
        <f>VLOOKUP(A174,[20]BAYER!$A$1:$M$330,5,FALSE)</f>
        <v>4241</v>
      </c>
      <c r="V174">
        <f>VLOOKUP(A174,[21]EXCELCROP!$A$1:$M$326,5,FALSE)</f>
        <v>1781.05</v>
      </c>
      <c r="W174">
        <f>VLOOKUP(A174,[22]SIEMENS!$A$1:$M$330,5,FALSE)</f>
        <v>1345.25</v>
      </c>
      <c r="X174">
        <f>VLOOKUP(A174,[23]ABB!$A$1:$M$330,5,FALSE)</f>
        <v>1392.55</v>
      </c>
      <c r="Y174">
        <f>VLOOKUP(A174,[24]LNT!$A$1:$M$330,5,FALSE)</f>
        <v>1228.3499999999999</v>
      </c>
      <c r="Z174">
        <f>VLOOKUP(A174,[25]GLAXO!$A$1:$M$330,5,FALSE)</f>
        <v>2430</v>
      </c>
      <c r="AA174">
        <f>VLOOKUP(A174,[26]PFIZER!$A$1:$M$330,5,FALSE)</f>
        <v>1837.45</v>
      </c>
      <c r="AB174">
        <f>VLOOKUP(A174,[27]ABBOTT!$A$1:$M$330,5,FALSE)</f>
        <v>4190.25</v>
      </c>
      <c r="AC174">
        <f>VLOOKUP(A174,[28]SANOFI!$A$1:$M$330,5,FALSE)</f>
        <v>4066.25</v>
      </c>
    </row>
    <row r="175" spans="1:29" x14ac:dyDescent="0.25">
      <c r="A175" s="4">
        <v>42991</v>
      </c>
      <c r="B175">
        <f>VLOOKUP(A175,[1]ITC!$A$1:$M$330,5,FALSE)</f>
        <v>271.5</v>
      </c>
      <c r="C175">
        <f>VLOOKUP(A175,[2]HUL!$A$1:$M$330,5,FALSE)</f>
        <v>1250.75</v>
      </c>
      <c r="D175">
        <f>VLOOKUP(A175,[3]COLGATE!$A$1:$M$330,5,FALSE)</f>
        <v>1144</v>
      </c>
      <c r="E175">
        <f>VLOOKUP(A175,[4]NESTLE!$A$1:$M$330,5,FALSE)</f>
        <v>7253.35</v>
      </c>
      <c r="F175">
        <f>VLOOKUP(A175,[5]BRITANNIA!$A$1:$M$330,5,FALSE)</f>
        <v>4324.55</v>
      </c>
      <c r="G175">
        <f>VLOOKUP(A175,[6]HDFC!$A$1:$M$330,5,FALSE)</f>
        <v>1842.6</v>
      </c>
      <c r="H175">
        <f>VLOOKUP(A175,[7]ICICI!$A$1:$M$330,5,FALSE)</f>
        <v>291.95</v>
      </c>
      <c r="I175">
        <f>VLOOKUP(A175,[8]AXIS!$A$1:$M$330,5,FALSE)</f>
        <v>498.8</v>
      </c>
      <c r="J175">
        <f>VLOOKUP(A175,[9]INFOSYS!$A$1:$M$330,5,FALSE)</f>
        <v>883.55</v>
      </c>
      <c r="K175">
        <f>VLOOKUP(A175,[10]TCS!$A$1:$M$330,5,FALSE)</f>
        <v>2488.1</v>
      </c>
      <c r="L175">
        <f>VLOOKUP(A175,[11]WIPRO!$A$1:$M$330,5,FALSE)</f>
        <v>296.05</v>
      </c>
      <c r="M175">
        <f>VLOOKUP(A175,[12]TVS!$A$1:$M$330,5,FALSE)</f>
        <v>187.7</v>
      </c>
      <c r="N175">
        <f>VLOOKUP(A175,[13]BAJAJ!$A$1:$M$330,5,FALSE)</f>
        <v>2931.25</v>
      </c>
      <c r="O175">
        <f>VLOOKUP(A175,[14]HERO!$A$1:$M$330,5,FALSE)</f>
        <v>3895.5</v>
      </c>
      <c r="P175">
        <f>VLOOKUP(A175,[15]ASIAN!$A$1:$M$330,5,FALSE)</f>
        <v>1252.25</v>
      </c>
      <c r="Q175">
        <f>VLOOKUP(A175,[16]NEROLAC!$A$1:$M$330,5,FALSE)</f>
        <v>488.55</v>
      </c>
      <c r="R175">
        <f>VLOOKUP(A175,[17]AKZO!$A$1:$M$330,5,FALSE)</f>
        <v>1825.45</v>
      </c>
      <c r="S175">
        <f>VLOOKUP(A175,[18]BERGER!$A$1:$M$330,5,FALSE)</f>
        <v>267.45</v>
      </c>
      <c r="T175">
        <f>VLOOKUP(A175,[19]MONSANTO!$A$1:$M$330,5,FALSE)</f>
        <v>2538.9</v>
      </c>
      <c r="U175">
        <f>VLOOKUP(A175,[20]BAYER!$A$1:$M$330,5,FALSE)</f>
        <v>4208.6000000000004</v>
      </c>
      <c r="V175">
        <f>VLOOKUP(A175,[21]EXCELCROP!$A$1:$M$326,5,FALSE)</f>
        <v>1780.65</v>
      </c>
      <c r="W175">
        <f>VLOOKUP(A175,[22]SIEMENS!$A$1:$M$330,5,FALSE)</f>
        <v>1337.1</v>
      </c>
      <c r="X175">
        <f>VLOOKUP(A175,[23]ABB!$A$1:$M$330,5,FALSE)</f>
        <v>1385.25</v>
      </c>
      <c r="Y175">
        <f>VLOOKUP(A175,[24]LNT!$A$1:$M$330,5,FALSE)</f>
        <v>1222.75</v>
      </c>
      <c r="Z175">
        <f>VLOOKUP(A175,[25]GLAXO!$A$1:$M$330,5,FALSE)</f>
        <v>2415.3000000000002</v>
      </c>
      <c r="AA175">
        <f>VLOOKUP(A175,[26]PFIZER!$A$1:$M$330,5,FALSE)</f>
        <v>1847.2</v>
      </c>
      <c r="AB175">
        <f>VLOOKUP(A175,[27]ABBOTT!$A$1:$M$330,5,FALSE)</f>
        <v>4116.6000000000004</v>
      </c>
      <c r="AC175">
        <f>VLOOKUP(A175,[28]SANOFI!$A$1:$M$330,5,FALSE)</f>
        <v>4060.3</v>
      </c>
    </row>
    <row r="176" spans="1:29" x14ac:dyDescent="0.25">
      <c r="A176" s="4">
        <v>42992</v>
      </c>
      <c r="B176">
        <f>VLOOKUP(A176,[1]ITC!$A$1:$M$330,5,FALSE)</f>
        <v>271.85000000000002</v>
      </c>
      <c r="C176">
        <f>VLOOKUP(A176,[2]HUL!$A$1:$M$330,5,FALSE)</f>
        <v>1246.8</v>
      </c>
      <c r="D176">
        <f>VLOOKUP(A176,[3]COLGATE!$A$1:$M$330,5,FALSE)</f>
        <v>1140.9000000000001</v>
      </c>
      <c r="E176">
        <f>VLOOKUP(A176,[4]NESTLE!$A$1:$M$330,5,FALSE)</f>
        <v>7252.6</v>
      </c>
      <c r="F176">
        <f>VLOOKUP(A176,[5]BRITANNIA!$A$1:$M$330,5,FALSE)</f>
        <v>4342.05</v>
      </c>
      <c r="G176">
        <f>VLOOKUP(A176,[6]HDFC!$A$1:$M$330,5,FALSE)</f>
        <v>1843.2</v>
      </c>
      <c r="H176">
        <f>VLOOKUP(A176,[7]ICICI!$A$1:$M$330,5,FALSE)</f>
        <v>293.85000000000002</v>
      </c>
      <c r="I176">
        <f>VLOOKUP(A176,[8]AXIS!$A$1:$M$330,5,FALSE)</f>
        <v>519.75</v>
      </c>
      <c r="J176">
        <f>VLOOKUP(A176,[9]INFOSYS!$A$1:$M$330,5,FALSE)</f>
        <v>892.3</v>
      </c>
      <c r="K176">
        <f>VLOOKUP(A176,[10]TCS!$A$1:$M$330,5,FALSE)</f>
        <v>2485.0500000000002</v>
      </c>
      <c r="L176">
        <f>VLOOKUP(A176,[11]WIPRO!$A$1:$M$330,5,FALSE)</f>
        <v>283.89999999999998</v>
      </c>
      <c r="M176">
        <f>VLOOKUP(A176,[12]TVS!$A$1:$M$330,5,FALSE)</f>
        <v>187.9</v>
      </c>
      <c r="N176">
        <f>VLOOKUP(A176,[13]BAJAJ!$A$1:$M$330,5,FALSE)</f>
        <v>2928.65</v>
      </c>
      <c r="O176">
        <f>VLOOKUP(A176,[14]HERO!$A$1:$M$330,5,FALSE)</f>
        <v>3894.7</v>
      </c>
      <c r="P176">
        <f>VLOOKUP(A176,[15]ASIAN!$A$1:$M$330,5,FALSE)</f>
        <v>1245.25</v>
      </c>
      <c r="Q176">
        <f>VLOOKUP(A176,[16]NEROLAC!$A$1:$M$330,5,FALSE)</f>
        <v>512</v>
      </c>
      <c r="R176">
        <f>VLOOKUP(A176,[17]AKZO!$A$1:$M$330,5,FALSE)</f>
        <v>1822.75</v>
      </c>
      <c r="S176">
        <f>VLOOKUP(A176,[18]BERGER!$A$1:$M$330,5,FALSE)</f>
        <v>271.95</v>
      </c>
      <c r="T176">
        <f>VLOOKUP(A176,[19]MONSANTO!$A$1:$M$330,5,FALSE)</f>
        <v>2539.35</v>
      </c>
      <c r="U176">
        <f>VLOOKUP(A176,[20]BAYER!$A$1:$M$330,5,FALSE)</f>
        <v>4206.55</v>
      </c>
      <c r="V176">
        <f>VLOOKUP(A176,[21]EXCELCROP!$A$1:$M$326,5,FALSE)</f>
        <v>1762.25</v>
      </c>
      <c r="W176">
        <f>VLOOKUP(A176,[22]SIEMENS!$A$1:$M$330,5,FALSE)</f>
        <v>1384.15</v>
      </c>
      <c r="X176">
        <f>VLOOKUP(A176,[23]ABB!$A$1:$M$330,5,FALSE)</f>
        <v>1422.7</v>
      </c>
      <c r="Y176">
        <f>VLOOKUP(A176,[24]LNT!$A$1:$M$330,5,FALSE)</f>
        <v>1214.7</v>
      </c>
      <c r="Z176">
        <f>VLOOKUP(A176,[25]GLAXO!$A$1:$M$330,5,FALSE)</f>
        <v>2381.0500000000002</v>
      </c>
      <c r="AA176">
        <f>VLOOKUP(A176,[26]PFIZER!$A$1:$M$330,5,FALSE)</f>
        <v>1797.15</v>
      </c>
      <c r="AB176">
        <f>VLOOKUP(A176,[27]ABBOTT!$A$1:$M$330,5,FALSE)</f>
        <v>4109.6000000000004</v>
      </c>
      <c r="AC176">
        <f>VLOOKUP(A176,[28]SANOFI!$A$1:$M$330,5,FALSE)</f>
        <v>4050.6</v>
      </c>
    </row>
    <row r="177" spans="1:29" x14ac:dyDescent="0.25">
      <c r="A177" s="4">
        <v>42993</v>
      </c>
      <c r="B177">
        <f>VLOOKUP(A177,[1]ITC!$A$1:$M$330,5,FALSE)</f>
        <v>269.35000000000002</v>
      </c>
      <c r="C177">
        <f>VLOOKUP(A177,[2]HUL!$A$1:$M$330,5,FALSE)</f>
        <v>1245.5</v>
      </c>
      <c r="D177">
        <f>VLOOKUP(A177,[3]COLGATE!$A$1:$M$330,5,FALSE)</f>
        <v>1133.75</v>
      </c>
      <c r="E177">
        <f>VLOOKUP(A177,[4]NESTLE!$A$1:$M$330,5,FALSE)</f>
        <v>7335.3</v>
      </c>
      <c r="F177">
        <f>VLOOKUP(A177,[5]BRITANNIA!$A$1:$M$330,5,FALSE)</f>
        <v>4367.45</v>
      </c>
      <c r="G177">
        <f>VLOOKUP(A177,[6]HDFC!$A$1:$M$330,5,FALSE)</f>
        <v>1848.85</v>
      </c>
      <c r="H177">
        <f>VLOOKUP(A177,[7]ICICI!$A$1:$M$330,5,FALSE)</f>
        <v>291.95</v>
      </c>
      <c r="I177">
        <f>VLOOKUP(A177,[8]AXIS!$A$1:$M$330,5,FALSE)</f>
        <v>517.54999999999995</v>
      </c>
      <c r="J177">
        <f>VLOOKUP(A177,[9]INFOSYS!$A$1:$M$330,5,FALSE)</f>
        <v>908.6</v>
      </c>
      <c r="K177">
        <f>VLOOKUP(A177,[10]TCS!$A$1:$M$330,5,FALSE)</f>
        <v>2498.5500000000002</v>
      </c>
      <c r="L177">
        <f>VLOOKUP(A177,[11]WIPRO!$A$1:$M$330,5,FALSE)</f>
        <v>285.75</v>
      </c>
      <c r="M177">
        <f>VLOOKUP(A177,[12]TVS!$A$1:$M$330,5,FALSE)</f>
        <v>221.45</v>
      </c>
      <c r="N177">
        <f>VLOOKUP(A177,[13]BAJAJ!$A$1:$M$330,5,FALSE)</f>
        <v>3022.05</v>
      </c>
      <c r="O177">
        <f>VLOOKUP(A177,[14]HERO!$A$1:$M$330,5,FALSE)</f>
        <v>3891.25</v>
      </c>
      <c r="P177">
        <f>VLOOKUP(A177,[15]ASIAN!$A$1:$M$330,5,FALSE)</f>
        <v>1244.1500000000001</v>
      </c>
      <c r="Q177">
        <f>VLOOKUP(A177,[16]NEROLAC!$A$1:$M$330,5,FALSE)</f>
        <v>496.2</v>
      </c>
      <c r="R177">
        <f>VLOOKUP(A177,[17]AKZO!$A$1:$M$330,5,FALSE)</f>
        <v>1809.15</v>
      </c>
      <c r="S177">
        <f>VLOOKUP(A177,[18]BERGER!$A$1:$M$330,5,FALSE)</f>
        <v>264.85000000000002</v>
      </c>
      <c r="T177">
        <f>VLOOKUP(A177,[19]MONSANTO!$A$1:$M$330,5,FALSE)</f>
        <v>2479.4499999999998</v>
      </c>
      <c r="U177">
        <f>VLOOKUP(A177,[20]BAYER!$A$1:$M$330,5,FALSE)</f>
        <v>4201.3500000000004</v>
      </c>
      <c r="V177">
        <f>VLOOKUP(A177,[21]EXCELCROP!$A$1:$M$326,5,FALSE)</f>
        <v>1786.85</v>
      </c>
      <c r="W177">
        <f>VLOOKUP(A177,[22]SIEMENS!$A$1:$M$330,5,FALSE)</f>
        <v>1377.45</v>
      </c>
      <c r="X177">
        <f>VLOOKUP(A177,[23]ABB!$A$1:$M$330,5,FALSE)</f>
        <v>1420.75</v>
      </c>
      <c r="Y177">
        <f>VLOOKUP(A177,[24]LNT!$A$1:$M$330,5,FALSE)</f>
        <v>1212.45</v>
      </c>
      <c r="Z177">
        <f>VLOOKUP(A177,[25]GLAXO!$A$1:$M$330,5,FALSE)</f>
        <v>2410.9</v>
      </c>
      <c r="AA177">
        <f>VLOOKUP(A177,[26]PFIZER!$A$1:$M$330,5,FALSE)</f>
        <v>1776.2</v>
      </c>
      <c r="AB177">
        <f>VLOOKUP(A177,[27]ABBOTT!$A$1:$M$330,5,FALSE)</f>
        <v>4135.8</v>
      </c>
      <c r="AC177">
        <f>VLOOKUP(A177,[28]SANOFI!$A$1:$M$330,5,FALSE)</f>
        <v>4078</v>
      </c>
    </row>
    <row r="178" spans="1:29" x14ac:dyDescent="0.25">
      <c r="A178" s="4">
        <v>42996</v>
      </c>
      <c r="B178">
        <f>VLOOKUP(A178,[1]ITC!$A$1:$M$330,5,FALSE)</f>
        <v>266.8</v>
      </c>
      <c r="C178">
        <f>VLOOKUP(A178,[2]HUL!$A$1:$M$330,5,FALSE)</f>
        <v>1279.5</v>
      </c>
      <c r="D178">
        <f>VLOOKUP(A178,[3]COLGATE!$A$1:$M$330,5,FALSE)</f>
        <v>1139.7</v>
      </c>
      <c r="E178">
        <f>VLOOKUP(A178,[4]NESTLE!$A$1:$M$330,5,FALSE)</f>
        <v>7290.7</v>
      </c>
      <c r="F178">
        <f>VLOOKUP(A178,[5]BRITANNIA!$A$1:$M$330,5,FALSE)</f>
        <v>4390.45</v>
      </c>
      <c r="G178">
        <f>VLOOKUP(A178,[6]HDFC!$A$1:$M$330,5,FALSE)</f>
        <v>1860</v>
      </c>
      <c r="H178">
        <f>VLOOKUP(A178,[7]ICICI!$A$1:$M$330,5,FALSE)</f>
        <v>292.60000000000002</v>
      </c>
      <c r="I178">
        <f>VLOOKUP(A178,[8]AXIS!$A$1:$M$330,5,FALSE)</f>
        <v>523.54999999999995</v>
      </c>
      <c r="J178">
        <f>VLOOKUP(A178,[9]INFOSYS!$A$1:$M$330,5,FALSE)</f>
        <v>908.45</v>
      </c>
      <c r="K178">
        <f>VLOOKUP(A178,[10]TCS!$A$1:$M$330,5,FALSE)</f>
        <v>2499.0500000000002</v>
      </c>
      <c r="L178">
        <f>VLOOKUP(A178,[11]WIPRO!$A$1:$M$330,5,FALSE)</f>
        <v>288.60000000000002</v>
      </c>
      <c r="M178">
        <f>VLOOKUP(A178,[12]TVS!$A$1:$M$330,5,FALSE)</f>
        <v>265.7</v>
      </c>
      <c r="N178">
        <f>VLOOKUP(A178,[13]BAJAJ!$A$1:$M$330,5,FALSE)</f>
        <v>3129.8</v>
      </c>
      <c r="O178">
        <f>VLOOKUP(A178,[14]HERO!$A$1:$M$330,5,FALSE)</f>
        <v>3951.05</v>
      </c>
      <c r="P178">
        <f>VLOOKUP(A178,[15]ASIAN!$A$1:$M$330,5,FALSE)</f>
        <v>1255.8499999999999</v>
      </c>
      <c r="Q178">
        <f>VLOOKUP(A178,[16]NEROLAC!$A$1:$M$330,5,FALSE)</f>
        <v>499.7</v>
      </c>
      <c r="R178">
        <f>VLOOKUP(A178,[17]AKZO!$A$1:$M$330,5,FALSE)</f>
        <v>1820.25</v>
      </c>
      <c r="S178">
        <f>VLOOKUP(A178,[18]BERGER!$A$1:$M$330,5,FALSE)</f>
        <v>268.10000000000002</v>
      </c>
      <c r="T178">
        <f>VLOOKUP(A178,[19]MONSANTO!$A$1:$M$330,5,FALSE)</f>
        <v>2493.5500000000002</v>
      </c>
      <c r="U178">
        <f>VLOOKUP(A178,[20]BAYER!$A$1:$M$330,5,FALSE)</f>
        <v>4182.55</v>
      </c>
      <c r="V178">
        <f>VLOOKUP(A178,[21]EXCELCROP!$A$1:$M$326,5,FALSE)</f>
        <v>1777.5</v>
      </c>
      <c r="W178">
        <f>VLOOKUP(A178,[22]SIEMENS!$A$1:$M$330,5,FALSE)</f>
        <v>1413.9</v>
      </c>
      <c r="X178">
        <f>VLOOKUP(A178,[23]ABB!$A$1:$M$330,5,FALSE)</f>
        <v>1418.65</v>
      </c>
      <c r="Y178">
        <f>VLOOKUP(A178,[24]LNT!$A$1:$M$330,5,FALSE)</f>
        <v>1237.8</v>
      </c>
      <c r="Z178">
        <f>VLOOKUP(A178,[25]GLAXO!$A$1:$M$330,5,FALSE)</f>
        <v>2409.5500000000002</v>
      </c>
      <c r="AA178">
        <f>VLOOKUP(A178,[26]PFIZER!$A$1:$M$330,5,FALSE)</f>
        <v>1781.4</v>
      </c>
      <c r="AB178">
        <f>VLOOKUP(A178,[27]ABBOTT!$A$1:$M$330,5,FALSE)</f>
        <v>4070.65</v>
      </c>
      <c r="AC178">
        <f>VLOOKUP(A178,[28]SANOFI!$A$1:$M$330,5,FALSE)</f>
        <v>4051.35</v>
      </c>
    </row>
    <row r="179" spans="1:29" x14ac:dyDescent="0.25">
      <c r="A179" s="4">
        <v>42997</v>
      </c>
      <c r="B179">
        <f>VLOOKUP(A179,[1]ITC!$A$1:$M$330,5,FALSE)</f>
        <v>267.8</v>
      </c>
      <c r="C179">
        <f>VLOOKUP(A179,[2]HUL!$A$1:$M$330,5,FALSE)</f>
        <v>1279.9000000000001</v>
      </c>
      <c r="D179">
        <f>VLOOKUP(A179,[3]COLGATE!$A$1:$M$330,5,FALSE)</f>
        <v>1143.8499999999999</v>
      </c>
      <c r="E179">
        <f>VLOOKUP(A179,[4]NESTLE!$A$1:$M$330,5,FALSE)</f>
        <v>7272.1</v>
      </c>
      <c r="F179">
        <f>VLOOKUP(A179,[5]BRITANNIA!$A$1:$M$330,5,FALSE)</f>
        <v>4363.3500000000004</v>
      </c>
      <c r="G179">
        <f>VLOOKUP(A179,[6]HDFC!$A$1:$M$330,5,FALSE)</f>
        <v>1851.55</v>
      </c>
      <c r="H179">
        <f>VLOOKUP(A179,[7]ICICI!$A$1:$M$330,5,FALSE)</f>
        <v>294.35000000000002</v>
      </c>
      <c r="I179">
        <f>VLOOKUP(A179,[8]AXIS!$A$1:$M$330,5,FALSE)</f>
        <v>520.85</v>
      </c>
      <c r="J179">
        <f>VLOOKUP(A179,[9]INFOSYS!$A$1:$M$330,5,FALSE)</f>
        <v>911.3</v>
      </c>
      <c r="K179">
        <f>VLOOKUP(A179,[10]TCS!$A$1:$M$330,5,FALSE)</f>
        <v>2498.3000000000002</v>
      </c>
      <c r="L179">
        <f>VLOOKUP(A179,[11]WIPRO!$A$1:$M$330,5,FALSE)</f>
        <v>288.89999999999998</v>
      </c>
      <c r="M179">
        <f>VLOOKUP(A179,[12]TVS!$A$1:$M$330,5,FALSE)</f>
        <v>280.95</v>
      </c>
      <c r="N179">
        <f>VLOOKUP(A179,[13]BAJAJ!$A$1:$M$330,5,FALSE)</f>
        <v>3115.6</v>
      </c>
      <c r="O179">
        <f>VLOOKUP(A179,[14]HERO!$A$1:$M$330,5,FALSE)</f>
        <v>3948.6</v>
      </c>
      <c r="P179">
        <f>VLOOKUP(A179,[15]ASIAN!$A$1:$M$330,5,FALSE)</f>
        <v>1253.05</v>
      </c>
      <c r="Q179">
        <f>VLOOKUP(A179,[16]NEROLAC!$A$1:$M$330,5,FALSE)</f>
        <v>495.75</v>
      </c>
      <c r="R179">
        <f>VLOOKUP(A179,[17]AKZO!$A$1:$M$330,5,FALSE)</f>
        <v>1846.05</v>
      </c>
      <c r="S179">
        <f>VLOOKUP(A179,[18]BERGER!$A$1:$M$330,5,FALSE)</f>
        <v>266.75</v>
      </c>
      <c r="T179">
        <f>VLOOKUP(A179,[19]MONSANTO!$A$1:$M$330,5,FALSE)</f>
        <v>2493.6</v>
      </c>
      <c r="U179">
        <f>VLOOKUP(A179,[20]BAYER!$A$1:$M$330,5,FALSE)</f>
        <v>4142.1499999999996</v>
      </c>
      <c r="V179" s="5">
        <f>AVERAGE(V178,V180)</f>
        <v>1797.6</v>
      </c>
      <c r="W179">
        <f>VLOOKUP(A179,[22]SIEMENS!$A$1:$M$330,5,FALSE)</f>
        <v>1406</v>
      </c>
      <c r="X179">
        <f>VLOOKUP(A179,[23]ABB!$A$1:$M$330,5,FALSE)</f>
        <v>1440.45</v>
      </c>
      <c r="Y179">
        <f>VLOOKUP(A179,[24]LNT!$A$1:$M$330,5,FALSE)</f>
        <v>1226.4000000000001</v>
      </c>
      <c r="Z179">
        <f>VLOOKUP(A179,[25]GLAXO!$A$1:$M$330,5,FALSE)</f>
        <v>2402.25</v>
      </c>
      <c r="AA179">
        <f>VLOOKUP(A179,[26]PFIZER!$A$1:$M$330,5,FALSE)</f>
        <v>1775.1</v>
      </c>
      <c r="AB179">
        <f>VLOOKUP(A179,[27]ABBOTT!$A$1:$M$330,5,FALSE)</f>
        <v>4171.3999999999996</v>
      </c>
      <c r="AC179">
        <f>VLOOKUP(A179,[28]SANOFI!$A$1:$M$330,5,FALSE)</f>
        <v>4045.7</v>
      </c>
    </row>
    <row r="180" spans="1:29" x14ac:dyDescent="0.25">
      <c r="A180" s="4">
        <v>42998</v>
      </c>
      <c r="B180">
        <f>VLOOKUP(A180,[1]ITC!$A$1:$M$330,5,FALSE)</f>
        <v>271.2</v>
      </c>
      <c r="C180">
        <f>VLOOKUP(A180,[2]HUL!$A$1:$M$330,5,FALSE)</f>
        <v>1258.7</v>
      </c>
      <c r="D180">
        <f>VLOOKUP(A180,[3]COLGATE!$A$1:$M$330,5,FALSE)</f>
        <v>1135.95</v>
      </c>
      <c r="E180">
        <f>VLOOKUP(A180,[4]NESTLE!$A$1:$M$330,5,FALSE)</f>
        <v>7223</v>
      </c>
      <c r="F180">
        <f>VLOOKUP(A180,[5]BRITANNIA!$A$1:$M$330,5,FALSE)</f>
        <v>4348.6499999999996</v>
      </c>
      <c r="G180">
        <f>VLOOKUP(A180,[6]HDFC!$A$1:$M$330,5,FALSE)</f>
        <v>1849.15</v>
      </c>
      <c r="H180">
        <f>VLOOKUP(A180,[7]ICICI!$A$1:$M$330,5,FALSE)</f>
        <v>290.8</v>
      </c>
      <c r="I180">
        <f>VLOOKUP(A180,[8]AXIS!$A$1:$M$330,5,FALSE)</f>
        <v>519.35</v>
      </c>
      <c r="J180">
        <f>VLOOKUP(A180,[9]INFOSYS!$A$1:$M$330,5,FALSE)</f>
        <v>912</v>
      </c>
      <c r="K180">
        <f>VLOOKUP(A180,[10]TCS!$A$1:$M$330,5,FALSE)</f>
        <v>2492.4</v>
      </c>
      <c r="L180">
        <f>VLOOKUP(A180,[11]WIPRO!$A$1:$M$330,5,FALSE)</f>
        <v>291.75</v>
      </c>
      <c r="M180">
        <f>VLOOKUP(A180,[12]TVS!$A$1:$M$330,5,FALSE)</f>
        <v>276.10000000000002</v>
      </c>
      <c r="N180">
        <f>VLOOKUP(A180,[13]BAJAJ!$A$1:$M$330,5,FALSE)</f>
        <v>3088.1</v>
      </c>
      <c r="O180">
        <f>VLOOKUP(A180,[14]HERO!$A$1:$M$330,5,FALSE)</f>
        <v>3858.1</v>
      </c>
      <c r="P180">
        <f>VLOOKUP(A180,[15]ASIAN!$A$1:$M$330,5,FALSE)</f>
        <v>1238.75</v>
      </c>
      <c r="Q180">
        <f>VLOOKUP(A180,[16]NEROLAC!$A$1:$M$330,5,FALSE)</f>
        <v>487.35</v>
      </c>
      <c r="R180">
        <f>VLOOKUP(A180,[17]AKZO!$A$1:$M$330,5,FALSE)</f>
        <v>1892.55</v>
      </c>
      <c r="S180">
        <f>VLOOKUP(A180,[18]BERGER!$A$1:$M$330,5,FALSE)</f>
        <v>264.2</v>
      </c>
      <c r="T180">
        <f>VLOOKUP(A180,[19]MONSANTO!$A$1:$M$330,5,FALSE)</f>
        <v>2510.3000000000002</v>
      </c>
      <c r="U180">
        <f>VLOOKUP(A180,[20]BAYER!$A$1:$M$330,5,FALSE)</f>
        <v>4185.1000000000004</v>
      </c>
      <c r="V180">
        <f>VLOOKUP(A180,[21]EXCELCROP!$A$1:$M$326,5,FALSE)</f>
        <v>1817.7</v>
      </c>
      <c r="W180">
        <f>VLOOKUP(A180,[22]SIEMENS!$A$1:$M$330,5,FALSE)</f>
        <v>1433.05</v>
      </c>
      <c r="X180">
        <f>VLOOKUP(A180,[23]ABB!$A$1:$M$330,5,FALSE)</f>
        <v>1466.6</v>
      </c>
      <c r="Y180">
        <f>VLOOKUP(A180,[24]LNT!$A$1:$M$330,5,FALSE)</f>
        <v>1235.2</v>
      </c>
      <c r="Z180">
        <f>VLOOKUP(A180,[25]GLAXO!$A$1:$M$330,5,FALSE)</f>
        <v>2387.6</v>
      </c>
      <c r="AA180">
        <f>VLOOKUP(A180,[26]PFIZER!$A$1:$M$330,5,FALSE)</f>
        <v>1765.25</v>
      </c>
      <c r="AB180">
        <f>VLOOKUP(A180,[27]ABBOTT!$A$1:$M$330,5,FALSE)</f>
        <v>4237.5</v>
      </c>
      <c r="AC180">
        <f>VLOOKUP(A180,[28]SANOFI!$A$1:$M$330,5,FALSE)</f>
        <v>4084.95</v>
      </c>
    </row>
    <row r="181" spans="1:29" x14ac:dyDescent="0.25">
      <c r="A181" s="4">
        <v>42999</v>
      </c>
      <c r="B181">
        <f>VLOOKUP(A181,[1]ITC!$A$1:$M$330,5,FALSE)</f>
        <v>269.45</v>
      </c>
      <c r="C181">
        <f>VLOOKUP(A181,[2]HUL!$A$1:$M$330,5,FALSE)</f>
        <v>1254.8</v>
      </c>
      <c r="D181">
        <f>VLOOKUP(A181,[3]COLGATE!$A$1:$M$330,5,FALSE)</f>
        <v>1117.5</v>
      </c>
      <c r="E181">
        <f>VLOOKUP(A181,[4]NESTLE!$A$1:$M$330,5,FALSE)</f>
        <v>7143.9</v>
      </c>
      <c r="F181">
        <f>VLOOKUP(A181,[5]BRITANNIA!$A$1:$M$330,5,FALSE)</f>
        <v>4331.8500000000004</v>
      </c>
      <c r="G181">
        <f>VLOOKUP(A181,[6]HDFC!$A$1:$M$330,5,FALSE)</f>
        <v>1839.7</v>
      </c>
      <c r="H181">
        <f>VLOOKUP(A181,[7]ICICI!$A$1:$M$330,5,FALSE)</f>
        <v>285</v>
      </c>
      <c r="I181">
        <f>VLOOKUP(A181,[8]AXIS!$A$1:$M$330,5,FALSE)</f>
        <v>512.25</v>
      </c>
      <c r="J181">
        <f>VLOOKUP(A181,[9]INFOSYS!$A$1:$M$330,5,FALSE)</f>
        <v>909.55</v>
      </c>
      <c r="K181">
        <f>VLOOKUP(A181,[10]TCS!$A$1:$M$330,5,FALSE)</f>
        <v>2525.85</v>
      </c>
      <c r="L181">
        <f>VLOOKUP(A181,[11]WIPRO!$A$1:$M$330,5,FALSE)</f>
        <v>291.14999999999998</v>
      </c>
      <c r="M181">
        <f>VLOOKUP(A181,[12]TVS!$A$1:$M$330,5,FALSE)</f>
        <v>294.39999999999998</v>
      </c>
      <c r="N181">
        <f>VLOOKUP(A181,[13]BAJAJ!$A$1:$M$330,5,FALSE)</f>
        <v>3078.1</v>
      </c>
      <c r="O181">
        <f>VLOOKUP(A181,[14]HERO!$A$1:$M$330,5,FALSE)</f>
        <v>3888.85</v>
      </c>
      <c r="P181">
        <f>VLOOKUP(A181,[15]ASIAN!$A$1:$M$330,5,FALSE)</f>
        <v>1229.8</v>
      </c>
      <c r="Q181">
        <f>VLOOKUP(A181,[16]NEROLAC!$A$1:$M$330,5,FALSE)</f>
        <v>485.15</v>
      </c>
      <c r="R181">
        <f>VLOOKUP(A181,[17]AKZO!$A$1:$M$330,5,FALSE)</f>
        <v>1912.3</v>
      </c>
      <c r="S181">
        <f>VLOOKUP(A181,[18]BERGER!$A$1:$M$330,5,FALSE)</f>
        <v>260.7</v>
      </c>
      <c r="T181">
        <f>VLOOKUP(A181,[19]MONSANTO!$A$1:$M$330,5,FALSE)</f>
        <v>2496.25</v>
      </c>
      <c r="U181">
        <f>VLOOKUP(A181,[20]BAYER!$A$1:$M$330,5,FALSE)</f>
        <v>4121.3999999999996</v>
      </c>
      <c r="V181">
        <f>VLOOKUP(A181,[21]EXCELCROP!$A$1:$M$326,5,FALSE)</f>
        <v>1767.95</v>
      </c>
      <c r="W181">
        <f>VLOOKUP(A181,[22]SIEMENS!$A$1:$M$330,5,FALSE)</f>
        <v>1404.4</v>
      </c>
      <c r="X181">
        <f>VLOOKUP(A181,[23]ABB!$A$1:$M$330,5,FALSE)</f>
        <v>1446.05</v>
      </c>
      <c r="Y181">
        <f>VLOOKUP(A181,[24]LNT!$A$1:$M$330,5,FALSE)</f>
        <v>1227.75</v>
      </c>
      <c r="Z181">
        <f>VLOOKUP(A181,[25]GLAXO!$A$1:$M$330,5,FALSE)</f>
        <v>2437.85</v>
      </c>
      <c r="AA181">
        <f>VLOOKUP(A181,[26]PFIZER!$A$1:$M$330,5,FALSE)</f>
        <v>1768.05</v>
      </c>
      <c r="AB181">
        <f>VLOOKUP(A181,[27]ABBOTT!$A$1:$M$330,5,FALSE)</f>
        <v>4269.8</v>
      </c>
      <c r="AC181">
        <f>VLOOKUP(A181,[28]SANOFI!$A$1:$M$330,5,FALSE)</f>
        <v>4056.75</v>
      </c>
    </row>
    <row r="182" spans="1:29" x14ac:dyDescent="0.25">
      <c r="A182" s="4">
        <v>43000</v>
      </c>
      <c r="B182">
        <f>VLOOKUP(A182,[1]ITC!$A$1:$M$330,5,FALSE)</f>
        <v>268.25</v>
      </c>
      <c r="C182">
        <f>VLOOKUP(A182,[2]HUL!$A$1:$M$330,5,FALSE)</f>
        <v>1239.55</v>
      </c>
      <c r="D182">
        <f>VLOOKUP(A182,[3]COLGATE!$A$1:$M$330,5,FALSE)</f>
        <v>1100.4000000000001</v>
      </c>
      <c r="E182">
        <f>VLOOKUP(A182,[4]NESTLE!$A$1:$M$330,5,FALSE)</f>
        <v>7167.9</v>
      </c>
      <c r="F182">
        <f>VLOOKUP(A182,[5]BRITANNIA!$A$1:$M$330,5,FALSE)</f>
        <v>4259.8</v>
      </c>
      <c r="G182">
        <f>VLOOKUP(A182,[6]HDFC!$A$1:$M$330,5,FALSE)</f>
        <v>1824.55</v>
      </c>
      <c r="H182">
        <f>VLOOKUP(A182,[7]ICICI!$A$1:$M$330,5,FALSE)</f>
        <v>277.10000000000002</v>
      </c>
      <c r="I182">
        <f>VLOOKUP(A182,[8]AXIS!$A$1:$M$330,5,FALSE)</f>
        <v>505.05</v>
      </c>
      <c r="J182">
        <f>VLOOKUP(A182,[9]INFOSYS!$A$1:$M$330,5,FALSE)</f>
        <v>898.05</v>
      </c>
      <c r="K182">
        <f>VLOOKUP(A182,[10]TCS!$A$1:$M$330,5,FALSE)</f>
        <v>2502.35</v>
      </c>
      <c r="L182">
        <f>VLOOKUP(A182,[11]WIPRO!$A$1:$M$330,5,FALSE)</f>
        <v>294.05</v>
      </c>
      <c r="M182">
        <f>VLOOKUP(A182,[12]TVS!$A$1:$M$330,5,FALSE)</f>
        <v>297.3</v>
      </c>
      <c r="N182">
        <f>VLOOKUP(A182,[13]BAJAJ!$A$1:$M$330,5,FALSE)</f>
        <v>3039.4</v>
      </c>
      <c r="O182">
        <f>VLOOKUP(A182,[14]HERO!$A$1:$M$330,5,FALSE)</f>
        <v>3788.15</v>
      </c>
      <c r="P182">
        <f>VLOOKUP(A182,[15]ASIAN!$A$1:$M$330,5,FALSE)</f>
        <v>1215.1500000000001</v>
      </c>
      <c r="Q182">
        <f>VLOOKUP(A182,[16]NEROLAC!$A$1:$M$330,5,FALSE)</f>
        <v>479.25</v>
      </c>
      <c r="R182">
        <f>VLOOKUP(A182,[17]AKZO!$A$1:$M$330,5,FALSE)</f>
        <v>1866</v>
      </c>
      <c r="S182">
        <f>VLOOKUP(A182,[18]BERGER!$A$1:$M$330,5,FALSE)</f>
        <v>252.65</v>
      </c>
      <c r="T182">
        <f>VLOOKUP(A182,[19]MONSANTO!$A$1:$M$330,5,FALSE)</f>
        <v>2474.9499999999998</v>
      </c>
      <c r="U182">
        <f>VLOOKUP(A182,[20]BAYER!$A$1:$M$330,5,FALSE)</f>
        <v>3987.05</v>
      </c>
      <c r="V182">
        <f>VLOOKUP(A182,[21]EXCELCROP!$A$1:$M$326,5,FALSE)</f>
        <v>1715.45</v>
      </c>
      <c r="W182">
        <f>VLOOKUP(A182,[22]SIEMENS!$A$1:$M$330,5,FALSE)</f>
        <v>1363.8</v>
      </c>
      <c r="X182">
        <f>VLOOKUP(A182,[23]ABB!$A$1:$M$330,5,FALSE)</f>
        <v>1424</v>
      </c>
      <c r="Y182">
        <f>VLOOKUP(A182,[24]LNT!$A$1:$M$330,5,FALSE)</f>
        <v>1184.9000000000001</v>
      </c>
      <c r="Z182">
        <f>VLOOKUP(A182,[25]GLAXO!$A$1:$M$330,5,FALSE)</f>
        <v>2428.0500000000002</v>
      </c>
      <c r="AA182">
        <f>VLOOKUP(A182,[26]PFIZER!$A$1:$M$330,5,FALSE)</f>
        <v>1736.4</v>
      </c>
      <c r="AB182">
        <f>VLOOKUP(A182,[27]ABBOTT!$A$1:$M$330,5,FALSE)</f>
        <v>4213.8500000000004</v>
      </c>
      <c r="AC182">
        <f>VLOOKUP(A182,[28]SANOFI!$A$1:$M$330,5,FALSE)</f>
        <v>4015.7</v>
      </c>
    </row>
    <row r="183" spans="1:29" x14ac:dyDescent="0.25">
      <c r="A183" s="4">
        <v>43003</v>
      </c>
      <c r="B183">
        <f>VLOOKUP(A183,[1]ITC!$A$1:$M$330,5,FALSE)</f>
        <v>262.39999999999998</v>
      </c>
      <c r="C183">
        <f>VLOOKUP(A183,[2]HUL!$A$1:$M$330,5,FALSE)</f>
        <v>1246.3499999999999</v>
      </c>
      <c r="D183">
        <f>VLOOKUP(A183,[3]COLGATE!$A$1:$M$330,5,FALSE)</f>
        <v>1084.95</v>
      </c>
      <c r="E183">
        <f>VLOOKUP(A183,[4]NESTLE!$A$1:$M$330,5,FALSE)</f>
        <v>7131.4</v>
      </c>
      <c r="F183">
        <f>VLOOKUP(A183,[5]BRITANNIA!$A$1:$M$330,5,FALSE)</f>
        <v>4280.2</v>
      </c>
      <c r="G183">
        <f>VLOOKUP(A183,[6]HDFC!$A$1:$M$330,5,FALSE)</f>
        <v>1798.95</v>
      </c>
      <c r="H183">
        <f>VLOOKUP(A183,[7]ICICI!$A$1:$M$330,5,FALSE)</f>
        <v>279.5</v>
      </c>
      <c r="I183">
        <f>VLOOKUP(A183,[8]AXIS!$A$1:$M$330,5,FALSE)</f>
        <v>501.3</v>
      </c>
      <c r="J183">
        <f>VLOOKUP(A183,[9]INFOSYS!$A$1:$M$330,5,FALSE)</f>
        <v>896.65</v>
      </c>
      <c r="K183">
        <f>VLOOKUP(A183,[10]TCS!$A$1:$M$330,5,FALSE)</f>
        <v>2508.1999999999998</v>
      </c>
      <c r="L183">
        <f>VLOOKUP(A183,[11]WIPRO!$A$1:$M$330,5,FALSE)</f>
        <v>291.60000000000002</v>
      </c>
      <c r="M183">
        <f>VLOOKUP(A183,[12]TVS!$A$1:$M$330,5,FALSE)</f>
        <v>283.14999999999998</v>
      </c>
      <c r="N183">
        <f>VLOOKUP(A183,[13]BAJAJ!$A$1:$M$330,5,FALSE)</f>
        <v>3038.6</v>
      </c>
      <c r="O183">
        <f>VLOOKUP(A183,[14]HERO!$A$1:$M$330,5,FALSE)</f>
        <v>3755.65</v>
      </c>
      <c r="P183">
        <f>VLOOKUP(A183,[15]ASIAN!$A$1:$M$330,5,FALSE)</f>
        <v>1196.25</v>
      </c>
      <c r="Q183">
        <f>VLOOKUP(A183,[16]NEROLAC!$A$1:$M$330,5,FALSE)</f>
        <v>465.5</v>
      </c>
      <c r="R183">
        <f>VLOOKUP(A183,[17]AKZO!$A$1:$M$330,5,FALSE)</f>
        <v>1815.75</v>
      </c>
      <c r="S183">
        <f>VLOOKUP(A183,[18]BERGER!$A$1:$M$330,5,FALSE)</f>
        <v>247.4</v>
      </c>
      <c r="T183">
        <f>VLOOKUP(A183,[19]MONSANTO!$A$1:$M$330,5,FALSE)</f>
        <v>2483.5</v>
      </c>
      <c r="U183">
        <f>VLOOKUP(A183,[20]BAYER!$A$1:$M$330,5,FALSE)</f>
        <v>3945.85</v>
      </c>
      <c r="V183">
        <f>VLOOKUP(A183,[21]EXCELCROP!$A$1:$M$326,5,FALSE)</f>
        <v>1700</v>
      </c>
      <c r="W183">
        <f>VLOOKUP(A183,[22]SIEMENS!$A$1:$M$330,5,FALSE)</f>
        <v>1318</v>
      </c>
      <c r="X183">
        <f>VLOOKUP(A183,[23]ABB!$A$1:$M$330,5,FALSE)</f>
        <v>1429.05</v>
      </c>
      <c r="Y183">
        <f>VLOOKUP(A183,[24]LNT!$A$1:$M$330,5,FALSE)</f>
        <v>1164.6500000000001</v>
      </c>
      <c r="Z183">
        <f>VLOOKUP(A183,[25]GLAXO!$A$1:$M$330,5,FALSE)</f>
        <v>2426.5</v>
      </c>
      <c r="AA183">
        <f>VLOOKUP(A183,[26]PFIZER!$A$1:$M$330,5,FALSE)</f>
        <v>1747.15</v>
      </c>
      <c r="AB183">
        <f>VLOOKUP(A183,[27]ABBOTT!$A$1:$M$330,5,FALSE)</f>
        <v>4163.75</v>
      </c>
      <c r="AC183">
        <f>VLOOKUP(A183,[28]SANOFI!$A$1:$M$330,5,FALSE)</f>
        <v>3994</v>
      </c>
    </row>
    <row r="184" spans="1:29" x14ac:dyDescent="0.25">
      <c r="A184" s="4">
        <v>43004</v>
      </c>
      <c r="B184">
        <f>VLOOKUP(A184,[1]ITC!$A$1:$M$330,5,FALSE)</f>
        <v>262.10000000000002</v>
      </c>
      <c r="C184">
        <f>VLOOKUP(A184,[2]HUL!$A$1:$M$330,5,FALSE)</f>
        <v>1217.55</v>
      </c>
      <c r="D184">
        <f>VLOOKUP(A184,[3]COLGATE!$A$1:$M$330,5,FALSE)</f>
        <v>1080.6500000000001</v>
      </c>
      <c r="E184">
        <f>VLOOKUP(A184,[4]NESTLE!$A$1:$M$330,5,FALSE)</f>
        <v>7072.15</v>
      </c>
      <c r="F184">
        <f>VLOOKUP(A184,[5]BRITANNIA!$A$1:$M$330,5,FALSE)</f>
        <v>4329.75</v>
      </c>
      <c r="G184">
        <f>VLOOKUP(A184,[6]HDFC!$A$1:$M$330,5,FALSE)</f>
        <v>1791.35</v>
      </c>
      <c r="H184">
        <f>VLOOKUP(A184,[7]ICICI!$A$1:$M$330,5,FALSE)</f>
        <v>282.7</v>
      </c>
      <c r="I184">
        <f>VLOOKUP(A184,[8]AXIS!$A$1:$M$330,5,FALSE)</f>
        <v>510.4</v>
      </c>
      <c r="J184">
        <f>VLOOKUP(A184,[9]INFOSYS!$A$1:$M$330,5,FALSE)</f>
        <v>906.45</v>
      </c>
      <c r="K184">
        <f>VLOOKUP(A184,[10]TCS!$A$1:$M$330,5,FALSE)</f>
        <v>2474.9</v>
      </c>
      <c r="L184">
        <f>VLOOKUP(A184,[11]WIPRO!$A$1:$M$330,5,FALSE)</f>
        <v>290.25</v>
      </c>
      <c r="M184">
        <f>VLOOKUP(A184,[12]TVS!$A$1:$M$330,5,FALSE)</f>
        <v>290.8</v>
      </c>
      <c r="N184">
        <f>VLOOKUP(A184,[13]BAJAJ!$A$1:$M$330,5,FALSE)</f>
        <v>3036.4</v>
      </c>
      <c r="O184">
        <f>VLOOKUP(A184,[14]HERO!$A$1:$M$330,5,FALSE)</f>
        <v>3785.85</v>
      </c>
      <c r="P184">
        <f>VLOOKUP(A184,[15]ASIAN!$A$1:$M$330,5,FALSE)</f>
        <v>1172.2</v>
      </c>
      <c r="Q184">
        <f>VLOOKUP(A184,[16]NEROLAC!$A$1:$M$330,5,FALSE)</f>
        <v>460.45</v>
      </c>
      <c r="R184">
        <f>VLOOKUP(A184,[17]AKZO!$A$1:$M$330,5,FALSE)</f>
        <v>1808.05</v>
      </c>
      <c r="S184">
        <f>VLOOKUP(A184,[18]BERGER!$A$1:$M$330,5,FALSE)</f>
        <v>243.55</v>
      </c>
      <c r="T184">
        <f>VLOOKUP(A184,[19]MONSANTO!$A$1:$M$330,5,FALSE)</f>
        <v>2476.0500000000002</v>
      </c>
      <c r="U184">
        <f>VLOOKUP(A184,[20]BAYER!$A$1:$M$330,5,FALSE)</f>
        <v>3934.2</v>
      </c>
      <c r="V184">
        <f>VLOOKUP(A184,[21]EXCELCROP!$A$1:$M$326,5,FALSE)</f>
        <v>1700</v>
      </c>
      <c r="W184">
        <f>VLOOKUP(A184,[22]SIEMENS!$A$1:$M$330,5,FALSE)</f>
        <v>1325</v>
      </c>
      <c r="X184">
        <f>VLOOKUP(A184,[23]ABB!$A$1:$M$330,5,FALSE)</f>
        <v>1431.9</v>
      </c>
      <c r="Y184">
        <f>VLOOKUP(A184,[24]LNT!$A$1:$M$330,5,FALSE)</f>
        <v>1159.8499999999999</v>
      </c>
      <c r="Z184">
        <f>VLOOKUP(A184,[25]GLAXO!$A$1:$M$330,5,FALSE)</f>
        <v>2448.25</v>
      </c>
      <c r="AA184">
        <f>VLOOKUP(A184,[26]PFIZER!$A$1:$M$330,5,FALSE)</f>
        <v>1746.9</v>
      </c>
      <c r="AB184">
        <f>VLOOKUP(A184,[27]ABBOTT!$A$1:$M$330,5,FALSE)</f>
        <v>4187.75</v>
      </c>
      <c r="AC184">
        <f>VLOOKUP(A184,[28]SANOFI!$A$1:$M$330,5,FALSE)</f>
        <v>4055.9</v>
      </c>
    </row>
    <row r="185" spans="1:29" x14ac:dyDescent="0.25">
      <c r="A185" s="4">
        <v>43005</v>
      </c>
      <c r="B185">
        <f>VLOOKUP(A185,[1]ITC!$A$1:$M$330,5,FALSE)</f>
        <v>258.60000000000002</v>
      </c>
      <c r="C185">
        <f>VLOOKUP(A185,[2]HUL!$A$1:$M$330,5,FALSE)</f>
        <v>1207</v>
      </c>
      <c r="D185">
        <f>VLOOKUP(A185,[3]COLGATE!$A$1:$M$330,5,FALSE)</f>
        <v>1061.6500000000001</v>
      </c>
      <c r="E185">
        <f>VLOOKUP(A185,[4]NESTLE!$A$1:$M$330,5,FALSE)</f>
        <v>7100.2</v>
      </c>
      <c r="F185">
        <f>VLOOKUP(A185,[5]BRITANNIA!$A$1:$M$330,5,FALSE)</f>
        <v>4292.7</v>
      </c>
      <c r="G185">
        <f>VLOOKUP(A185,[6]HDFC!$A$1:$M$330,5,FALSE)</f>
        <v>1775.65</v>
      </c>
      <c r="H185">
        <f>VLOOKUP(A185,[7]ICICI!$A$1:$M$330,5,FALSE)</f>
        <v>276.25</v>
      </c>
      <c r="I185">
        <f>VLOOKUP(A185,[8]AXIS!$A$1:$M$330,5,FALSE)</f>
        <v>505.5</v>
      </c>
      <c r="J185">
        <f>VLOOKUP(A185,[9]INFOSYS!$A$1:$M$330,5,FALSE)</f>
        <v>898.65</v>
      </c>
      <c r="K185">
        <f>VLOOKUP(A185,[10]TCS!$A$1:$M$330,5,FALSE)</f>
        <v>2490.15</v>
      </c>
      <c r="L185">
        <f>VLOOKUP(A185,[11]WIPRO!$A$1:$M$330,5,FALSE)</f>
        <v>288.60000000000002</v>
      </c>
      <c r="M185">
        <f>VLOOKUP(A185,[12]TVS!$A$1:$M$330,5,FALSE)</f>
        <v>285.64999999999998</v>
      </c>
      <c r="N185">
        <f>VLOOKUP(A185,[13]BAJAJ!$A$1:$M$330,5,FALSE)</f>
        <v>3027.8</v>
      </c>
      <c r="O185">
        <f>VLOOKUP(A185,[14]HERO!$A$1:$M$330,5,FALSE)</f>
        <v>3732.4</v>
      </c>
      <c r="P185">
        <f>VLOOKUP(A185,[15]ASIAN!$A$1:$M$330,5,FALSE)</f>
        <v>1161</v>
      </c>
      <c r="Q185">
        <f>VLOOKUP(A185,[16]NEROLAC!$A$1:$M$330,5,FALSE)</f>
        <v>455.95</v>
      </c>
      <c r="R185">
        <f>VLOOKUP(A185,[17]AKZO!$A$1:$M$330,5,FALSE)</f>
        <v>1793.65</v>
      </c>
      <c r="S185">
        <f>VLOOKUP(A185,[18]BERGER!$A$1:$M$330,5,FALSE)</f>
        <v>242.85</v>
      </c>
      <c r="T185">
        <f>VLOOKUP(A185,[19]MONSANTO!$A$1:$M$330,5,FALSE)</f>
        <v>2458.1</v>
      </c>
      <c r="U185">
        <f>VLOOKUP(A185,[20]BAYER!$A$1:$M$330,5,FALSE)</f>
        <v>3891.1</v>
      </c>
      <c r="V185">
        <f>VLOOKUP(A185,[21]EXCELCROP!$A$1:$M$326,5,FALSE)</f>
        <v>1698.2</v>
      </c>
      <c r="W185">
        <f>VLOOKUP(A185,[22]SIEMENS!$A$1:$M$330,5,FALSE)</f>
        <v>1219.05</v>
      </c>
      <c r="X185">
        <f>VLOOKUP(A185,[23]ABB!$A$1:$M$330,5,FALSE)</f>
        <v>1437.65</v>
      </c>
      <c r="Y185">
        <f>VLOOKUP(A185,[24]LNT!$A$1:$M$330,5,FALSE)</f>
        <v>1139.05</v>
      </c>
      <c r="Z185">
        <f>VLOOKUP(A185,[25]GLAXO!$A$1:$M$330,5,FALSE)</f>
        <v>2393.8000000000002</v>
      </c>
      <c r="AA185">
        <f>VLOOKUP(A185,[26]PFIZER!$A$1:$M$330,5,FALSE)</f>
        <v>1718.35</v>
      </c>
      <c r="AB185">
        <f>VLOOKUP(A185,[27]ABBOTT!$A$1:$M$330,5,FALSE)</f>
        <v>4166.75</v>
      </c>
      <c r="AC185">
        <f>VLOOKUP(A185,[28]SANOFI!$A$1:$M$330,5,FALSE)</f>
        <v>4040.2</v>
      </c>
    </row>
    <row r="186" spans="1:29" x14ac:dyDescent="0.25">
      <c r="A186" s="4">
        <v>43006</v>
      </c>
      <c r="B186">
        <f>VLOOKUP(A186,[1]ITC!$A$1:$M$330,5,FALSE)</f>
        <v>261.14999999999998</v>
      </c>
      <c r="C186">
        <f>VLOOKUP(A186,[2]HUL!$A$1:$M$330,5,FALSE)</f>
        <v>1203.7</v>
      </c>
      <c r="D186">
        <f>VLOOKUP(A186,[3]COLGATE!$A$1:$M$330,5,FALSE)</f>
        <v>1072.9000000000001</v>
      </c>
      <c r="E186">
        <f>VLOOKUP(A186,[4]NESTLE!$A$1:$M$330,5,FALSE)</f>
        <v>7155</v>
      </c>
      <c r="F186">
        <f>VLOOKUP(A186,[5]BRITANNIA!$A$1:$M$330,5,FALSE)</f>
        <v>4344.75</v>
      </c>
      <c r="G186">
        <f>VLOOKUP(A186,[6]HDFC!$A$1:$M$330,5,FALSE)</f>
        <v>1794.6</v>
      </c>
      <c r="H186">
        <f>VLOOKUP(A186,[7]ICICI!$A$1:$M$330,5,FALSE)</f>
        <v>275.55</v>
      </c>
      <c r="I186">
        <f>VLOOKUP(A186,[8]AXIS!$A$1:$M$330,5,FALSE)</f>
        <v>511.75</v>
      </c>
      <c r="J186">
        <f>VLOOKUP(A186,[9]INFOSYS!$A$1:$M$330,5,FALSE)</f>
        <v>895.7</v>
      </c>
      <c r="K186">
        <f>VLOOKUP(A186,[10]TCS!$A$1:$M$330,5,FALSE)</f>
        <v>2478.4499999999998</v>
      </c>
      <c r="L186">
        <f>VLOOKUP(A186,[11]WIPRO!$A$1:$M$330,5,FALSE)</f>
        <v>285.85000000000002</v>
      </c>
      <c r="M186">
        <f>VLOOKUP(A186,[12]TVS!$A$1:$M$330,5,FALSE)</f>
        <v>288.3</v>
      </c>
      <c r="N186">
        <f>VLOOKUP(A186,[13]BAJAJ!$A$1:$M$330,5,FALSE)</f>
        <v>3034.1</v>
      </c>
      <c r="O186">
        <f>VLOOKUP(A186,[14]HERO!$A$1:$M$330,5,FALSE)</f>
        <v>3744.55</v>
      </c>
      <c r="P186">
        <f>VLOOKUP(A186,[15]ASIAN!$A$1:$M$330,5,FALSE)</f>
        <v>1129.25</v>
      </c>
      <c r="Q186">
        <f>VLOOKUP(A186,[16]NEROLAC!$A$1:$M$330,5,FALSE)</f>
        <v>470.5</v>
      </c>
      <c r="R186">
        <f>VLOOKUP(A186,[17]AKZO!$A$1:$M$330,5,FALSE)</f>
        <v>1850.3</v>
      </c>
      <c r="S186">
        <f>VLOOKUP(A186,[18]BERGER!$A$1:$M$330,5,FALSE)</f>
        <v>240.15</v>
      </c>
      <c r="T186">
        <f>VLOOKUP(A186,[19]MONSANTO!$A$1:$M$330,5,FALSE)</f>
        <v>2439.65</v>
      </c>
      <c r="U186">
        <f>VLOOKUP(A186,[20]BAYER!$A$1:$M$330,5,FALSE)</f>
        <v>3889.85</v>
      </c>
      <c r="V186">
        <f>VLOOKUP(A186,[21]EXCELCROP!$A$1:$M$326,5,FALSE)</f>
        <v>1700</v>
      </c>
      <c r="W186">
        <f>VLOOKUP(A186,[22]SIEMENS!$A$1:$M$330,5,FALSE)</f>
        <v>1186.1500000000001</v>
      </c>
      <c r="X186">
        <f>VLOOKUP(A186,[23]ABB!$A$1:$M$330,5,FALSE)</f>
        <v>1408.7</v>
      </c>
      <c r="Y186">
        <f>VLOOKUP(A186,[24]LNT!$A$1:$M$330,5,FALSE)</f>
        <v>1132.8499999999999</v>
      </c>
      <c r="Z186">
        <f>VLOOKUP(A186,[25]GLAXO!$A$1:$M$330,5,FALSE)</f>
        <v>2443.65</v>
      </c>
      <c r="AA186">
        <f>VLOOKUP(A186,[26]PFIZER!$A$1:$M$330,5,FALSE)</f>
        <v>1772.25</v>
      </c>
      <c r="AB186">
        <f>VLOOKUP(A186,[27]ABBOTT!$A$1:$M$330,5,FALSE)</f>
        <v>4109</v>
      </c>
      <c r="AC186">
        <f>VLOOKUP(A186,[28]SANOFI!$A$1:$M$330,5,FALSE)</f>
        <v>4065</v>
      </c>
    </row>
    <row r="187" spans="1:29" x14ac:dyDescent="0.25">
      <c r="A187" s="4">
        <v>43007</v>
      </c>
      <c r="B187">
        <f>VLOOKUP(A187,[1]ITC!$A$1:$M$330,5,FALSE)</f>
        <v>258.25</v>
      </c>
      <c r="C187">
        <f>VLOOKUP(A187,[2]HUL!$A$1:$M$330,5,FALSE)</f>
        <v>1175.1500000000001</v>
      </c>
      <c r="D187">
        <f>VLOOKUP(A187,[3]COLGATE!$A$1:$M$330,5,FALSE)</f>
        <v>1058.4000000000001</v>
      </c>
      <c r="E187">
        <f>VLOOKUP(A187,[4]NESTLE!$A$1:$M$330,5,FALSE)</f>
        <v>7222.25</v>
      </c>
      <c r="F187">
        <f>VLOOKUP(A187,[5]BRITANNIA!$A$1:$M$330,5,FALSE)</f>
        <v>4344.05</v>
      </c>
      <c r="G187">
        <f>VLOOKUP(A187,[6]HDFC!$A$1:$M$330,5,FALSE)</f>
        <v>1803.05</v>
      </c>
      <c r="H187">
        <f>VLOOKUP(A187,[7]ICICI!$A$1:$M$330,5,FALSE)</f>
        <v>276.95</v>
      </c>
      <c r="I187">
        <f>VLOOKUP(A187,[8]AXIS!$A$1:$M$330,5,FALSE)</f>
        <v>508.8</v>
      </c>
      <c r="J187">
        <f>VLOOKUP(A187,[9]INFOSYS!$A$1:$M$330,5,FALSE)</f>
        <v>898.75</v>
      </c>
      <c r="K187">
        <f>VLOOKUP(A187,[10]TCS!$A$1:$M$330,5,FALSE)</f>
        <v>2437</v>
      </c>
      <c r="L187">
        <f>VLOOKUP(A187,[11]WIPRO!$A$1:$M$330,5,FALSE)</f>
        <v>280.95</v>
      </c>
      <c r="M187">
        <f>VLOOKUP(A187,[12]TVS!$A$1:$M$330,5,FALSE)</f>
        <v>289.39999999999998</v>
      </c>
      <c r="N187">
        <f>VLOOKUP(A187,[13]BAJAJ!$A$1:$M$330,5,FALSE)</f>
        <v>3108.15</v>
      </c>
      <c r="O187">
        <f>VLOOKUP(A187,[14]HERO!$A$1:$M$330,5,FALSE)</f>
        <v>3781.2</v>
      </c>
      <c r="P187">
        <f>VLOOKUP(A187,[15]ASIAN!$A$1:$M$330,5,FALSE)</f>
        <v>1117.05</v>
      </c>
      <c r="Q187">
        <f>VLOOKUP(A187,[16]NEROLAC!$A$1:$M$330,5,FALSE)</f>
        <v>482.3</v>
      </c>
      <c r="R187">
        <f>VLOOKUP(A187,[17]AKZO!$A$1:$M$330,5,FALSE)</f>
        <v>1922.15</v>
      </c>
      <c r="S187">
        <f>VLOOKUP(A187,[18]BERGER!$A$1:$M$330,5,FALSE)</f>
        <v>244.95</v>
      </c>
      <c r="T187">
        <f>VLOOKUP(A187,[19]MONSANTO!$A$1:$M$330,5,FALSE)</f>
        <v>2449.65</v>
      </c>
      <c r="U187">
        <f>VLOOKUP(A187,[20]BAYER!$A$1:$M$330,5,FALSE)</f>
        <v>3881.8</v>
      </c>
      <c r="V187">
        <f>VLOOKUP(A187,[21]EXCELCROP!$A$1:$M$326,5,FALSE)</f>
        <v>1698</v>
      </c>
      <c r="W187">
        <f>VLOOKUP(A187,[22]SIEMENS!$A$1:$M$330,5,FALSE)</f>
        <v>1199.2</v>
      </c>
      <c r="X187">
        <f>VLOOKUP(A187,[23]ABB!$A$1:$M$330,5,FALSE)</f>
        <v>1396.05</v>
      </c>
      <c r="Y187">
        <f>VLOOKUP(A187,[24]LNT!$A$1:$M$330,5,FALSE)</f>
        <v>1141.2</v>
      </c>
      <c r="Z187">
        <f>VLOOKUP(A187,[25]GLAXO!$A$1:$M$330,5,FALSE)</f>
        <v>2497.1999999999998</v>
      </c>
      <c r="AA187">
        <f>VLOOKUP(A187,[26]PFIZER!$A$1:$M$330,5,FALSE)</f>
        <v>1809.55</v>
      </c>
      <c r="AB187">
        <f>VLOOKUP(A187,[27]ABBOTT!$A$1:$M$330,5,FALSE)</f>
        <v>4213.7</v>
      </c>
      <c r="AC187">
        <f>VLOOKUP(A187,[28]SANOFI!$A$1:$M$330,5,FALSE)</f>
        <v>4134.45</v>
      </c>
    </row>
    <row r="188" spans="1:29" x14ac:dyDescent="0.25">
      <c r="A188" s="4">
        <v>43011</v>
      </c>
      <c r="B188">
        <f>VLOOKUP(A188,[1]ITC!$A$1:$M$330,5,FALSE)</f>
        <v>261.35000000000002</v>
      </c>
      <c r="C188">
        <f>VLOOKUP(A188,[2]HUL!$A$1:$M$330,5,FALSE)</f>
        <v>1186.55</v>
      </c>
      <c r="D188">
        <f>VLOOKUP(A188,[3]COLGATE!$A$1:$M$330,5,FALSE)</f>
        <v>1058.75</v>
      </c>
      <c r="E188">
        <f>VLOOKUP(A188,[4]NESTLE!$A$1:$M$330,5,FALSE)</f>
        <v>7313.1</v>
      </c>
      <c r="F188">
        <f>VLOOKUP(A188,[5]BRITANNIA!$A$1:$M$330,5,FALSE)</f>
        <v>4340.2</v>
      </c>
      <c r="G188">
        <f>VLOOKUP(A188,[6]HDFC!$A$1:$M$330,5,FALSE)</f>
        <v>1808.7</v>
      </c>
      <c r="H188">
        <f>VLOOKUP(A188,[7]ICICI!$A$1:$M$330,5,FALSE)</f>
        <v>278.45</v>
      </c>
      <c r="I188">
        <f>VLOOKUP(A188,[8]AXIS!$A$1:$M$330,5,FALSE)</f>
        <v>508.5</v>
      </c>
      <c r="J188">
        <f>VLOOKUP(A188,[9]INFOSYS!$A$1:$M$330,5,FALSE)</f>
        <v>903.95</v>
      </c>
      <c r="K188">
        <f>VLOOKUP(A188,[10]TCS!$A$1:$M$330,5,FALSE)</f>
        <v>2447.0500000000002</v>
      </c>
      <c r="L188">
        <f>VLOOKUP(A188,[11]WIPRO!$A$1:$M$330,5,FALSE)</f>
        <v>283.05</v>
      </c>
      <c r="M188">
        <f>VLOOKUP(A188,[12]TVS!$A$1:$M$330,5,FALSE)</f>
        <v>286.60000000000002</v>
      </c>
      <c r="N188">
        <f>VLOOKUP(A188,[13]BAJAJ!$A$1:$M$330,5,FALSE)</f>
        <v>3163.8</v>
      </c>
      <c r="O188">
        <f>VLOOKUP(A188,[14]HERO!$A$1:$M$330,5,FALSE)</f>
        <v>3805.55</v>
      </c>
      <c r="P188">
        <f>VLOOKUP(A188,[15]ASIAN!$A$1:$M$330,5,FALSE)</f>
        <v>1147.45</v>
      </c>
      <c r="Q188">
        <f>VLOOKUP(A188,[16]NEROLAC!$A$1:$M$330,5,FALSE)</f>
        <v>479.55</v>
      </c>
      <c r="R188">
        <f>VLOOKUP(A188,[17]AKZO!$A$1:$M$330,5,FALSE)</f>
        <v>1911.9</v>
      </c>
      <c r="S188">
        <f>VLOOKUP(A188,[18]BERGER!$A$1:$M$330,5,FALSE)</f>
        <v>247.55</v>
      </c>
      <c r="T188">
        <f>VLOOKUP(A188,[19]MONSANTO!$A$1:$M$330,5,FALSE)</f>
        <v>2431.4</v>
      </c>
      <c r="U188">
        <f>VLOOKUP(A188,[20]BAYER!$A$1:$M$330,5,FALSE)</f>
        <v>3884.75</v>
      </c>
      <c r="V188">
        <f>VLOOKUP(A188,[21]EXCELCROP!$A$1:$M$326,5,FALSE)</f>
        <v>1686.4</v>
      </c>
      <c r="W188">
        <f>VLOOKUP(A188,[22]SIEMENS!$A$1:$M$330,5,FALSE)</f>
        <v>1194.25</v>
      </c>
      <c r="X188">
        <f>VLOOKUP(A188,[23]ABB!$A$1:$M$330,5,FALSE)</f>
        <v>1394.2</v>
      </c>
      <c r="Y188">
        <f>VLOOKUP(A188,[24]LNT!$A$1:$M$330,5,FALSE)</f>
        <v>1134.3499999999999</v>
      </c>
      <c r="Z188">
        <f>VLOOKUP(A188,[25]GLAXO!$A$1:$M$330,5,FALSE)</f>
        <v>2468.6999999999998</v>
      </c>
      <c r="AA188">
        <f>VLOOKUP(A188,[26]PFIZER!$A$1:$M$330,5,FALSE)</f>
        <v>1791.75</v>
      </c>
      <c r="AB188">
        <f>VLOOKUP(A188,[27]ABBOTT!$A$1:$M$330,5,FALSE)</f>
        <v>4179.95</v>
      </c>
      <c r="AC188">
        <f>VLOOKUP(A188,[28]SANOFI!$A$1:$M$330,5,FALSE)</f>
        <v>4124.25</v>
      </c>
    </row>
    <row r="189" spans="1:29" x14ac:dyDescent="0.25">
      <c r="A189" s="4">
        <v>43012</v>
      </c>
      <c r="B189">
        <f>VLOOKUP(A189,[1]ITC!$A$1:$M$330,5,FALSE)</f>
        <v>267.35000000000002</v>
      </c>
      <c r="C189">
        <f>VLOOKUP(A189,[2]HUL!$A$1:$M$330,5,FALSE)</f>
        <v>1197.4000000000001</v>
      </c>
      <c r="D189">
        <f>VLOOKUP(A189,[3]COLGATE!$A$1:$M$330,5,FALSE)</f>
        <v>1078.2</v>
      </c>
      <c r="E189">
        <f>VLOOKUP(A189,[4]NESTLE!$A$1:$M$330,5,FALSE)</f>
        <v>7325.6</v>
      </c>
      <c r="F189">
        <f>VLOOKUP(A189,[5]BRITANNIA!$A$1:$M$330,5,FALSE)</f>
        <v>4337.8500000000004</v>
      </c>
      <c r="G189">
        <f>VLOOKUP(A189,[6]HDFC!$A$1:$M$330,5,FALSE)</f>
        <v>1796.8</v>
      </c>
      <c r="H189">
        <f>VLOOKUP(A189,[7]ICICI!$A$1:$M$330,5,FALSE)</f>
        <v>276</v>
      </c>
      <c r="I189">
        <f>VLOOKUP(A189,[8]AXIS!$A$1:$M$330,5,FALSE)</f>
        <v>505.3</v>
      </c>
      <c r="J189">
        <f>VLOOKUP(A189,[9]INFOSYS!$A$1:$M$330,5,FALSE)</f>
        <v>899.8</v>
      </c>
      <c r="K189">
        <f>VLOOKUP(A189,[10]TCS!$A$1:$M$330,5,FALSE)</f>
        <v>2442.5500000000002</v>
      </c>
      <c r="L189">
        <f>VLOOKUP(A189,[11]WIPRO!$A$1:$M$330,5,FALSE)</f>
        <v>283.10000000000002</v>
      </c>
      <c r="M189">
        <f>VLOOKUP(A189,[12]TVS!$A$1:$M$330,5,FALSE)</f>
        <v>284.2</v>
      </c>
      <c r="N189">
        <f>VLOOKUP(A189,[13]BAJAJ!$A$1:$M$330,5,FALSE)</f>
        <v>3169.75</v>
      </c>
      <c r="O189">
        <f>VLOOKUP(A189,[14]HERO!$A$1:$M$330,5,FALSE)</f>
        <v>3794</v>
      </c>
      <c r="P189">
        <f>VLOOKUP(A189,[15]ASIAN!$A$1:$M$330,5,FALSE)</f>
        <v>1154.5999999999999</v>
      </c>
      <c r="Q189">
        <f>VLOOKUP(A189,[16]NEROLAC!$A$1:$M$330,5,FALSE)</f>
        <v>479.2</v>
      </c>
      <c r="R189">
        <f>VLOOKUP(A189,[17]AKZO!$A$1:$M$330,5,FALSE)</f>
        <v>1904.75</v>
      </c>
      <c r="S189">
        <f>VLOOKUP(A189,[18]BERGER!$A$1:$M$330,5,FALSE)</f>
        <v>253.45</v>
      </c>
      <c r="T189">
        <f>VLOOKUP(A189,[19]MONSANTO!$A$1:$M$330,5,FALSE)</f>
        <v>2428.5</v>
      </c>
      <c r="U189">
        <f>VLOOKUP(A189,[20]BAYER!$A$1:$M$330,5,FALSE)</f>
        <v>3868.3</v>
      </c>
      <c r="V189">
        <f>VLOOKUP(A189,[21]EXCELCROP!$A$1:$M$326,5,FALSE)</f>
        <v>1681</v>
      </c>
      <c r="W189">
        <f>VLOOKUP(A189,[22]SIEMENS!$A$1:$M$330,5,FALSE)</f>
        <v>1211.3</v>
      </c>
      <c r="X189">
        <f>VLOOKUP(A189,[23]ABB!$A$1:$M$330,5,FALSE)</f>
        <v>1380.95</v>
      </c>
      <c r="Y189">
        <f>VLOOKUP(A189,[24]LNT!$A$1:$M$330,5,FALSE)</f>
        <v>1137.8499999999999</v>
      </c>
      <c r="Z189">
        <f>VLOOKUP(A189,[25]GLAXO!$A$1:$M$330,5,FALSE)</f>
        <v>2448.15</v>
      </c>
      <c r="AA189">
        <f>VLOOKUP(A189,[26]PFIZER!$A$1:$M$330,5,FALSE)</f>
        <v>1802.15</v>
      </c>
      <c r="AB189">
        <f>VLOOKUP(A189,[27]ABBOTT!$A$1:$M$330,5,FALSE)</f>
        <v>4187.75</v>
      </c>
      <c r="AC189">
        <f>VLOOKUP(A189,[28]SANOFI!$A$1:$M$330,5,FALSE)</f>
        <v>4090.95</v>
      </c>
    </row>
    <row r="190" spans="1:29" x14ac:dyDescent="0.25">
      <c r="A190" s="4">
        <v>43013</v>
      </c>
      <c r="B190">
        <f>VLOOKUP(A190,[1]ITC!$A$1:$M$330,5,FALSE)</f>
        <v>265.55</v>
      </c>
      <c r="C190">
        <f>VLOOKUP(A190,[2]HUL!$A$1:$M$330,5,FALSE)</f>
        <v>1188.05</v>
      </c>
      <c r="D190">
        <f>VLOOKUP(A190,[3]COLGATE!$A$1:$M$330,5,FALSE)</f>
        <v>1088.25</v>
      </c>
      <c r="E190">
        <f>VLOOKUP(A190,[4]NESTLE!$A$1:$M$330,5,FALSE)</f>
        <v>7257</v>
      </c>
      <c r="F190">
        <f>VLOOKUP(A190,[5]BRITANNIA!$A$1:$M$330,5,FALSE)</f>
        <v>4360.3</v>
      </c>
      <c r="G190">
        <f>VLOOKUP(A190,[6]HDFC!$A$1:$M$330,5,FALSE)</f>
        <v>1799.45</v>
      </c>
      <c r="H190">
        <f>VLOOKUP(A190,[7]ICICI!$A$1:$M$330,5,FALSE)</f>
        <v>271.75</v>
      </c>
      <c r="I190">
        <f>VLOOKUP(A190,[8]AXIS!$A$1:$M$330,5,FALSE)</f>
        <v>501.15</v>
      </c>
      <c r="J190">
        <f>VLOOKUP(A190,[9]INFOSYS!$A$1:$M$330,5,FALSE)</f>
        <v>903.1</v>
      </c>
      <c r="K190">
        <f>VLOOKUP(A190,[10]TCS!$A$1:$M$330,5,FALSE)</f>
        <v>2430.15</v>
      </c>
      <c r="L190">
        <f>VLOOKUP(A190,[11]WIPRO!$A$1:$M$330,5,FALSE)</f>
        <v>283.7</v>
      </c>
      <c r="M190">
        <f>VLOOKUP(A190,[12]TVS!$A$1:$M$330,5,FALSE)</f>
        <v>312.60000000000002</v>
      </c>
      <c r="N190">
        <f>VLOOKUP(A190,[13]BAJAJ!$A$1:$M$330,5,FALSE)</f>
        <v>3130.8</v>
      </c>
      <c r="O190">
        <f>VLOOKUP(A190,[14]HERO!$A$1:$M$330,5,FALSE)</f>
        <v>3757.2</v>
      </c>
      <c r="P190">
        <f>VLOOKUP(A190,[15]ASIAN!$A$1:$M$330,5,FALSE)</f>
        <v>1152.3</v>
      </c>
      <c r="Q190">
        <f>VLOOKUP(A190,[16]NEROLAC!$A$1:$M$330,5,FALSE)</f>
        <v>487.75</v>
      </c>
      <c r="R190">
        <f>VLOOKUP(A190,[17]AKZO!$A$1:$M$330,5,FALSE)</f>
        <v>1870.4</v>
      </c>
      <c r="S190">
        <f>VLOOKUP(A190,[18]BERGER!$A$1:$M$330,5,FALSE)</f>
        <v>256.2</v>
      </c>
      <c r="T190">
        <f>VLOOKUP(A190,[19]MONSANTO!$A$1:$M$330,5,FALSE)</f>
        <v>2422.35</v>
      </c>
      <c r="U190">
        <f>VLOOKUP(A190,[20]BAYER!$A$1:$M$330,5,FALSE)</f>
        <v>3852.45</v>
      </c>
      <c r="V190">
        <f>VLOOKUP(A190,[21]EXCELCROP!$A$1:$M$326,5,FALSE)</f>
        <v>1690.05</v>
      </c>
      <c r="W190">
        <f>VLOOKUP(A190,[22]SIEMENS!$A$1:$M$330,5,FALSE)</f>
        <v>1213.8499999999999</v>
      </c>
      <c r="X190">
        <f>VLOOKUP(A190,[23]ABB!$A$1:$M$330,5,FALSE)</f>
        <v>1387.95</v>
      </c>
      <c r="Y190">
        <f>VLOOKUP(A190,[24]LNT!$A$1:$M$330,5,FALSE)</f>
        <v>1132.0999999999999</v>
      </c>
      <c r="Z190">
        <f>VLOOKUP(A190,[25]GLAXO!$A$1:$M$330,5,FALSE)</f>
        <v>2437.35</v>
      </c>
      <c r="AA190">
        <f>VLOOKUP(A190,[26]PFIZER!$A$1:$M$330,5,FALSE)</f>
        <v>1788.45</v>
      </c>
      <c r="AB190">
        <f>VLOOKUP(A190,[27]ABBOTT!$A$1:$M$330,5,FALSE)</f>
        <v>4138.8999999999996</v>
      </c>
      <c r="AC190">
        <f>VLOOKUP(A190,[28]SANOFI!$A$1:$M$330,5,FALSE)</f>
        <v>4063.15</v>
      </c>
    </row>
    <row r="191" spans="1:29" x14ac:dyDescent="0.25">
      <c r="A191" s="4">
        <v>43014</v>
      </c>
      <c r="B191">
        <f>VLOOKUP(A191,[1]ITC!$A$1:$M$330,5,FALSE)</f>
        <v>266.05</v>
      </c>
      <c r="C191">
        <f>VLOOKUP(A191,[2]HUL!$A$1:$M$330,5,FALSE)</f>
        <v>1205.5</v>
      </c>
      <c r="D191">
        <f>VLOOKUP(A191,[3]COLGATE!$A$1:$M$330,5,FALSE)</f>
        <v>1089.0999999999999</v>
      </c>
      <c r="E191">
        <f>VLOOKUP(A191,[4]NESTLE!$A$1:$M$330,5,FALSE)</f>
        <v>7341.7</v>
      </c>
      <c r="F191">
        <f>VLOOKUP(A191,[5]BRITANNIA!$A$1:$M$330,5,FALSE)</f>
        <v>4356.3500000000004</v>
      </c>
      <c r="G191">
        <f>VLOOKUP(A191,[6]HDFC!$A$1:$M$330,5,FALSE)</f>
        <v>1799.3</v>
      </c>
      <c r="H191">
        <f>VLOOKUP(A191,[7]ICICI!$A$1:$M$330,5,FALSE)</f>
        <v>272.25</v>
      </c>
      <c r="I191">
        <f>VLOOKUP(A191,[8]AXIS!$A$1:$M$330,5,FALSE)</f>
        <v>504.45</v>
      </c>
      <c r="J191">
        <f>VLOOKUP(A191,[9]INFOSYS!$A$1:$M$330,5,FALSE)</f>
        <v>919.45</v>
      </c>
      <c r="K191">
        <f>VLOOKUP(A191,[10]TCS!$A$1:$M$330,5,FALSE)</f>
        <v>2445.15</v>
      </c>
      <c r="L191">
        <f>VLOOKUP(A191,[11]WIPRO!$A$1:$M$330,5,FALSE)</f>
        <v>286.25</v>
      </c>
      <c r="M191">
        <f>VLOOKUP(A191,[12]TVS!$A$1:$M$330,5,FALSE)</f>
        <v>343.85</v>
      </c>
      <c r="N191">
        <f>VLOOKUP(A191,[13]BAJAJ!$A$1:$M$330,5,FALSE)</f>
        <v>3146.3</v>
      </c>
      <c r="O191">
        <f>VLOOKUP(A191,[14]HERO!$A$1:$M$330,5,FALSE)</f>
        <v>3703.7</v>
      </c>
      <c r="P191">
        <f>VLOOKUP(A191,[15]ASIAN!$A$1:$M$330,5,FALSE)</f>
        <v>1158.9000000000001</v>
      </c>
      <c r="Q191">
        <f>VLOOKUP(A191,[16]NEROLAC!$A$1:$M$330,5,FALSE)</f>
        <v>483.15</v>
      </c>
      <c r="R191">
        <f>VLOOKUP(A191,[17]AKZO!$A$1:$M$330,5,FALSE)</f>
        <v>1862.6</v>
      </c>
      <c r="S191">
        <f>VLOOKUP(A191,[18]BERGER!$A$1:$M$330,5,FALSE)</f>
        <v>257</v>
      </c>
      <c r="T191">
        <f>VLOOKUP(A191,[19]MONSANTO!$A$1:$M$330,5,FALSE)</f>
        <v>2414.25</v>
      </c>
      <c r="U191">
        <f>VLOOKUP(A191,[20]BAYER!$A$1:$M$330,5,FALSE)</f>
        <v>3848.4</v>
      </c>
      <c r="V191">
        <f>VLOOKUP(A191,[21]EXCELCROP!$A$1:$M$326,5,FALSE)</f>
        <v>1717.95</v>
      </c>
      <c r="W191">
        <f>VLOOKUP(A191,[22]SIEMENS!$A$1:$M$330,5,FALSE)</f>
        <v>1224.0999999999999</v>
      </c>
      <c r="X191">
        <f>VLOOKUP(A191,[23]ABB!$A$1:$M$330,5,FALSE)</f>
        <v>1368.7</v>
      </c>
      <c r="Y191">
        <f>VLOOKUP(A191,[24]LNT!$A$1:$M$330,5,FALSE)</f>
        <v>1142.45</v>
      </c>
      <c r="Z191">
        <f>VLOOKUP(A191,[25]GLAXO!$A$1:$M$330,5,FALSE)</f>
        <v>2414.8000000000002</v>
      </c>
      <c r="AA191">
        <f>VLOOKUP(A191,[26]PFIZER!$A$1:$M$330,5,FALSE)</f>
        <v>1773.6</v>
      </c>
      <c r="AB191">
        <f>VLOOKUP(A191,[27]ABBOTT!$A$1:$M$330,5,FALSE)</f>
        <v>4148.3999999999996</v>
      </c>
      <c r="AC191">
        <f>VLOOKUP(A191,[28]SANOFI!$A$1:$M$330,5,FALSE)</f>
        <v>4068.95</v>
      </c>
    </row>
    <row r="192" spans="1:29" x14ac:dyDescent="0.25">
      <c r="A192" s="4">
        <v>43017</v>
      </c>
      <c r="B192">
        <f>VLOOKUP(A192,[1]ITC!$A$1:$M$330,5,FALSE)</f>
        <v>268</v>
      </c>
      <c r="C192">
        <f>VLOOKUP(A192,[2]HUL!$A$1:$M$330,5,FALSE)</f>
        <v>1220.1500000000001</v>
      </c>
      <c r="D192">
        <f>VLOOKUP(A192,[3]COLGATE!$A$1:$M$330,5,FALSE)</f>
        <v>1090.55</v>
      </c>
      <c r="E192">
        <f>VLOOKUP(A192,[4]NESTLE!$A$1:$M$330,5,FALSE)</f>
        <v>7291</v>
      </c>
      <c r="F192">
        <f>VLOOKUP(A192,[5]BRITANNIA!$A$1:$M$330,5,FALSE)</f>
        <v>4343.3</v>
      </c>
      <c r="G192">
        <f>VLOOKUP(A192,[6]HDFC!$A$1:$M$330,5,FALSE)</f>
        <v>1794.95</v>
      </c>
      <c r="H192">
        <f>VLOOKUP(A192,[7]ICICI!$A$1:$M$330,5,FALSE)</f>
        <v>271.85000000000002</v>
      </c>
      <c r="I192">
        <f>VLOOKUP(A192,[8]AXIS!$A$1:$M$330,5,FALSE)</f>
        <v>505.15</v>
      </c>
      <c r="J192">
        <f>VLOOKUP(A192,[9]INFOSYS!$A$1:$M$330,5,FALSE)</f>
        <v>923.65</v>
      </c>
      <c r="K192">
        <f>VLOOKUP(A192,[10]TCS!$A$1:$M$330,5,FALSE)</f>
        <v>2452.5500000000002</v>
      </c>
      <c r="L192">
        <f>VLOOKUP(A192,[11]WIPRO!$A$1:$M$330,5,FALSE)</f>
        <v>286.55</v>
      </c>
      <c r="M192">
        <f>VLOOKUP(A192,[12]TVS!$A$1:$M$330,5,FALSE)</f>
        <v>412.6</v>
      </c>
      <c r="N192">
        <f>VLOOKUP(A192,[13]BAJAJ!$A$1:$M$330,5,FALSE)</f>
        <v>3128.15</v>
      </c>
      <c r="O192">
        <f>VLOOKUP(A192,[14]HERO!$A$1:$M$330,5,FALSE)</f>
        <v>3687.7</v>
      </c>
      <c r="P192">
        <f>VLOOKUP(A192,[15]ASIAN!$A$1:$M$330,5,FALSE)</f>
        <v>1159.3499999999999</v>
      </c>
      <c r="Q192">
        <f>VLOOKUP(A192,[16]NEROLAC!$A$1:$M$330,5,FALSE)</f>
        <v>479.5</v>
      </c>
      <c r="R192">
        <f>VLOOKUP(A192,[17]AKZO!$A$1:$M$330,5,FALSE)</f>
        <v>1851.8</v>
      </c>
      <c r="S192">
        <f>VLOOKUP(A192,[18]BERGER!$A$1:$M$330,5,FALSE)</f>
        <v>260.85000000000002</v>
      </c>
      <c r="T192">
        <f>VLOOKUP(A192,[19]MONSANTO!$A$1:$M$330,5,FALSE)</f>
        <v>2412.1999999999998</v>
      </c>
      <c r="U192">
        <f>VLOOKUP(A192,[20]BAYER!$A$1:$M$330,5,FALSE)</f>
        <v>3800.45</v>
      </c>
      <c r="V192">
        <f>VLOOKUP(A192,[21]EXCELCROP!$A$1:$M$326,5,FALSE)</f>
        <v>1735</v>
      </c>
      <c r="W192">
        <f>VLOOKUP(A192,[22]SIEMENS!$A$1:$M$330,5,FALSE)</f>
        <v>1219.75</v>
      </c>
      <c r="X192">
        <f>VLOOKUP(A192,[23]ABB!$A$1:$M$330,5,FALSE)</f>
        <v>1367.45</v>
      </c>
      <c r="Y192">
        <f>VLOOKUP(A192,[24]LNT!$A$1:$M$330,5,FALSE)</f>
        <v>1140.9000000000001</v>
      </c>
      <c r="Z192">
        <f>VLOOKUP(A192,[25]GLAXO!$A$1:$M$330,5,FALSE)</f>
        <v>2403.35</v>
      </c>
      <c r="AA192">
        <f>VLOOKUP(A192,[26]PFIZER!$A$1:$M$330,5,FALSE)</f>
        <v>1757.95</v>
      </c>
      <c r="AB192">
        <f>VLOOKUP(A192,[27]ABBOTT!$A$1:$M$330,5,FALSE)</f>
        <v>4118.8</v>
      </c>
      <c r="AC192">
        <f>VLOOKUP(A192,[28]SANOFI!$A$1:$M$330,5,FALSE)</f>
        <v>4051.15</v>
      </c>
    </row>
    <row r="193" spans="1:29" x14ac:dyDescent="0.25">
      <c r="A193" s="4">
        <v>43018</v>
      </c>
      <c r="B193">
        <f>VLOOKUP(A193,[1]ITC!$A$1:$M$330,5,FALSE)</f>
        <v>265.8</v>
      </c>
      <c r="C193">
        <f>VLOOKUP(A193,[2]HUL!$A$1:$M$330,5,FALSE)</f>
        <v>1208.1500000000001</v>
      </c>
      <c r="D193">
        <f>VLOOKUP(A193,[3]COLGATE!$A$1:$M$330,5,FALSE)</f>
        <v>1089.05</v>
      </c>
      <c r="E193">
        <f>VLOOKUP(A193,[4]NESTLE!$A$1:$M$330,5,FALSE)</f>
        <v>7288.3</v>
      </c>
      <c r="F193">
        <f>VLOOKUP(A193,[5]BRITANNIA!$A$1:$M$330,5,FALSE)</f>
        <v>4343.3</v>
      </c>
      <c r="G193">
        <f>VLOOKUP(A193,[6]HDFC!$A$1:$M$330,5,FALSE)</f>
        <v>1802.65</v>
      </c>
      <c r="H193">
        <f>VLOOKUP(A193,[7]ICICI!$A$1:$M$330,5,FALSE)</f>
        <v>269.25</v>
      </c>
      <c r="I193">
        <f>VLOOKUP(A193,[8]AXIS!$A$1:$M$330,5,FALSE)</f>
        <v>513.95000000000005</v>
      </c>
      <c r="J193">
        <f>VLOOKUP(A193,[9]INFOSYS!$A$1:$M$330,5,FALSE)</f>
        <v>935.6</v>
      </c>
      <c r="K193">
        <f>VLOOKUP(A193,[10]TCS!$A$1:$M$330,5,FALSE)</f>
        <v>2459.5500000000002</v>
      </c>
      <c r="L193">
        <f>VLOOKUP(A193,[11]WIPRO!$A$1:$M$330,5,FALSE)</f>
        <v>286.55</v>
      </c>
      <c r="M193">
        <f>VLOOKUP(A193,[12]TVS!$A$1:$M$330,5,FALSE)</f>
        <v>495.1</v>
      </c>
      <c r="N193">
        <f>VLOOKUP(A193,[13]BAJAJ!$A$1:$M$330,5,FALSE)</f>
        <v>3134.9</v>
      </c>
      <c r="O193">
        <f>VLOOKUP(A193,[14]HERO!$A$1:$M$330,5,FALSE)</f>
        <v>3692.4</v>
      </c>
      <c r="P193">
        <f>VLOOKUP(A193,[15]ASIAN!$A$1:$M$330,5,FALSE)</f>
        <v>1162.45</v>
      </c>
      <c r="Q193">
        <f>VLOOKUP(A193,[16]NEROLAC!$A$1:$M$330,5,FALSE)</f>
        <v>480.75</v>
      </c>
      <c r="R193">
        <f>VLOOKUP(A193,[17]AKZO!$A$1:$M$330,5,FALSE)</f>
        <v>1838.65</v>
      </c>
      <c r="S193">
        <f>VLOOKUP(A193,[18]BERGER!$A$1:$M$330,5,FALSE)</f>
        <v>262.35000000000002</v>
      </c>
      <c r="T193">
        <f>VLOOKUP(A193,[19]MONSANTO!$A$1:$M$330,5,FALSE)</f>
        <v>2494.1</v>
      </c>
      <c r="U193">
        <f>VLOOKUP(A193,[20]BAYER!$A$1:$M$330,5,FALSE)</f>
        <v>3792.4</v>
      </c>
      <c r="V193">
        <f>VLOOKUP(A193,[21]EXCELCROP!$A$1:$M$326,5,FALSE)</f>
        <v>1702.1</v>
      </c>
      <c r="W193">
        <f>VLOOKUP(A193,[22]SIEMENS!$A$1:$M$330,5,FALSE)</f>
        <v>1236.3499999999999</v>
      </c>
      <c r="X193">
        <f>VLOOKUP(A193,[23]ABB!$A$1:$M$330,5,FALSE)</f>
        <v>1353.6</v>
      </c>
      <c r="Y193">
        <f>VLOOKUP(A193,[24]LNT!$A$1:$M$330,5,FALSE)</f>
        <v>1142.8</v>
      </c>
      <c r="Z193">
        <f>VLOOKUP(A193,[25]GLAXO!$A$1:$M$330,5,FALSE)</f>
        <v>2411.15</v>
      </c>
      <c r="AA193">
        <f>VLOOKUP(A193,[26]PFIZER!$A$1:$M$330,5,FALSE)</f>
        <v>1736.55</v>
      </c>
      <c r="AB193">
        <f>VLOOKUP(A193,[27]ABBOTT!$A$1:$M$330,5,FALSE)</f>
        <v>4142.1499999999996</v>
      </c>
      <c r="AC193">
        <f>VLOOKUP(A193,[28]SANOFI!$A$1:$M$330,5,FALSE)</f>
        <v>4057.05</v>
      </c>
    </row>
    <row r="194" spans="1:29" x14ac:dyDescent="0.25">
      <c r="A194" s="4">
        <v>43019</v>
      </c>
      <c r="B194">
        <f>VLOOKUP(A194,[1]ITC!$A$1:$M$330,5,FALSE)</f>
        <v>265.39999999999998</v>
      </c>
      <c r="C194">
        <f>VLOOKUP(A194,[2]HUL!$A$1:$M$330,5,FALSE)</f>
        <v>1217.4000000000001</v>
      </c>
      <c r="D194">
        <f>VLOOKUP(A194,[3]COLGATE!$A$1:$M$330,5,FALSE)</f>
        <v>1086.8499999999999</v>
      </c>
      <c r="E194">
        <f>VLOOKUP(A194,[4]NESTLE!$A$1:$M$330,5,FALSE)</f>
        <v>7292.2</v>
      </c>
      <c r="F194">
        <f>VLOOKUP(A194,[5]BRITANNIA!$A$1:$M$330,5,FALSE)</f>
        <v>4378.5</v>
      </c>
      <c r="G194">
        <f>VLOOKUP(A194,[6]HDFC!$A$1:$M$330,5,FALSE)</f>
        <v>1790.4</v>
      </c>
      <c r="H194">
        <f>VLOOKUP(A194,[7]ICICI!$A$1:$M$330,5,FALSE)</f>
        <v>267.3</v>
      </c>
      <c r="I194">
        <f>VLOOKUP(A194,[8]AXIS!$A$1:$M$330,5,FALSE)</f>
        <v>515.54999999999995</v>
      </c>
      <c r="J194">
        <f>VLOOKUP(A194,[9]INFOSYS!$A$1:$M$330,5,FALSE)</f>
        <v>930.6</v>
      </c>
      <c r="K194">
        <f>VLOOKUP(A194,[10]TCS!$A$1:$M$330,5,FALSE)</f>
        <v>2500.5</v>
      </c>
      <c r="L194">
        <f>VLOOKUP(A194,[11]WIPRO!$A$1:$M$330,5,FALSE)</f>
        <v>290.64999999999998</v>
      </c>
      <c r="M194">
        <f>VLOOKUP(A194,[12]TVS!$A$1:$M$330,5,FALSE)</f>
        <v>445.6</v>
      </c>
      <c r="N194">
        <f>VLOOKUP(A194,[13]BAJAJ!$A$1:$M$330,5,FALSE)</f>
        <v>3142.25</v>
      </c>
      <c r="O194">
        <f>VLOOKUP(A194,[14]HERO!$A$1:$M$330,5,FALSE)</f>
        <v>3687.6</v>
      </c>
      <c r="P194">
        <f>VLOOKUP(A194,[15]ASIAN!$A$1:$M$330,5,FALSE)</f>
        <v>1160.45</v>
      </c>
      <c r="Q194">
        <f>VLOOKUP(A194,[16]NEROLAC!$A$1:$M$330,5,FALSE)</f>
        <v>481.2</v>
      </c>
      <c r="R194">
        <f>VLOOKUP(A194,[17]AKZO!$A$1:$M$330,5,FALSE)</f>
        <v>1841.35</v>
      </c>
      <c r="S194">
        <f>VLOOKUP(A194,[18]BERGER!$A$1:$M$330,5,FALSE)</f>
        <v>256.3</v>
      </c>
      <c r="T194">
        <f>VLOOKUP(A194,[19]MONSANTO!$A$1:$M$330,5,FALSE)</f>
        <v>2465.1999999999998</v>
      </c>
      <c r="U194">
        <f>VLOOKUP(A194,[20]BAYER!$A$1:$M$330,5,FALSE)</f>
        <v>3793.7</v>
      </c>
      <c r="V194">
        <f>VLOOKUP(A194,[21]EXCELCROP!$A$1:$M$326,5,FALSE)</f>
        <v>1690</v>
      </c>
      <c r="W194">
        <f>VLOOKUP(A194,[22]SIEMENS!$A$1:$M$330,5,FALSE)</f>
        <v>1238.05</v>
      </c>
      <c r="X194">
        <f>VLOOKUP(A194,[23]ABB!$A$1:$M$330,5,FALSE)</f>
        <v>1349.4</v>
      </c>
      <c r="Y194">
        <f>VLOOKUP(A194,[24]LNT!$A$1:$M$330,5,FALSE)</f>
        <v>1133.3</v>
      </c>
      <c r="Z194">
        <f>VLOOKUP(A194,[25]GLAXO!$A$1:$M$330,5,FALSE)</f>
        <v>2388.75</v>
      </c>
      <c r="AA194">
        <f>VLOOKUP(A194,[26]PFIZER!$A$1:$M$330,5,FALSE)</f>
        <v>1720.45</v>
      </c>
      <c r="AB194">
        <f>VLOOKUP(A194,[27]ABBOTT!$A$1:$M$330,5,FALSE)</f>
        <v>4204.75</v>
      </c>
      <c r="AC194">
        <f>VLOOKUP(A194,[28]SANOFI!$A$1:$M$330,5,FALSE)</f>
        <v>4125.8500000000004</v>
      </c>
    </row>
    <row r="195" spans="1:29" x14ac:dyDescent="0.25">
      <c r="A195" s="4">
        <v>43020</v>
      </c>
      <c r="B195">
        <f>VLOOKUP(A195,[1]ITC!$A$1:$M$330,5,FALSE)</f>
        <v>267</v>
      </c>
      <c r="C195">
        <f>VLOOKUP(A195,[2]HUL!$A$1:$M$330,5,FALSE)</f>
        <v>1238.2</v>
      </c>
      <c r="D195">
        <f>VLOOKUP(A195,[3]COLGATE!$A$1:$M$330,5,FALSE)</f>
        <v>1109.75</v>
      </c>
      <c r="E195">
        <f>VLOOKUP(A195,[4]NESTLE!$A$1:$M$330,5,FALSE)</f>
        <v>7380.75</v>
      </c>
      <c r="F195">
        <f>VLOOKUP(A195,[5]BRITANNIA!$A$1:$M$330,5,FALSE)</f>
        <v>4558.1499999999996</v>
      </c>
      <c r="G195">
        <f>VLOOKUP(A195,[6]HDFC!$A$1:$M$330,5,FALSE)</f>
        <v>1815.45</v>
      </c>
      <c r="H195">
        <f>VLOOKUP(A195,[7]ICICI!$A$1:$M$330,5,FALSE)</f>
        <v>267.55</v>
      </c>
      <c r="I195">
        <f>VLOOKUP(A195,[8]AXIS!$A$1:$M$330,5,FALSE)</f>
        <v>524.65</v>
      </c>
      <c r="J195">
        <f>VLOOKUP(A195,[9]INFOSYS!$A$1:$M$330,5,FALSE)</f>
        <v>927.15</v>
      </c>
      <c r="K195">
        <f>VLOOKUP(A195,[10]TCS!$A$1:$M$330,5,FALSE)</f>
        <v>2548.5500000000002</v>
      </c>
      <c r="L195">
        <f>VLOOKUP(A195,[11]WIPRO!$A$1:$M$330,5,FALSE)</f>
        <v>292.45</v>
      </c>
      <c r="M195">
        <f>VLOOKUP(A195,[12]TVS!$A$1:$M$330,5,FALSE)</f>
        <v>452.05</v>
      </c>
      <c r="N195">
        <f>VLOOKUP(A195,[13]BAJAJ!$A$1:$M$330,5,FALSE)</f>
        <v>3154.1</v>
      </c>
      <c r="O195">
        <f>VLOOKUP(A195,[14]HERO!$A$1:$M$330,5,FALSE)</f>
        <v>3742.3</v>
      </c>
      <c r="P195">
        <f>VLOOKUP(A195,[15]ASIAN!$A$1:$M$330,5,FALSE)</f>
        <v>1160.0999999999999</v>
      </c>
      <c r="Q195">
        <f>VLOOKUP(A195,[16]NEROLAC!$A$1:$M$330,5,FALSE)</f>
        <v>480.3</v>
      </c>
      <c r="R195">
        <f>VLOOKUP(A195,[17]AKZO!$A$1:$M$330,5,FALSE)</f>
        <v>1827.3</v>
      </c>
      <c r="S195">
        <f>VLOOKUP(A195,[18]BERGER!$A$1:$M$330,5,FALSE)</f>
        <v>258.95</v>
      </c>
      <c r="T195">
        <f>VLOOKUP(A195,[19]MONSANTO!$A$1:$M$330,5,FALSE)</f>
        <v>2495.5500000000002</v>
      </c>
      <c r="U195">
        <f>VLOOKUP(A195,[20]BAYER!$A$1:$M$330,5,FALSE)</f>
        <v>3778.4</v>
      </c>
      <c r="V195">
        <f>VLOOKUP(A195,[21]EXCELCROP!$A$1:$M$326,5,FALSE)</f>
        <v>1730</v>
      </c>
      <c r="W195">
        <f>VLOOKUP(A195,[22]SIEMENS!$A$1:$M$330,5,FALSE)</f>
        <v>1245.8</v>
      </c>
      <c r="X195">
        <f>VLOOKUP(A195,[23]ABB!$A$1:$M$330,5,FALSE)</f>
        <v>1359.85</v>
      </c>
      <c r="Y195">
        <f>VLOOKUP(A195,[24]LNT!$A$1:$M$330,5,FALSE)</f>
        <v>1142.6500000000001</v>
      </c>
      <c r="Z195">
        <f>VLOOKUP(A195,[25]GLAXO!$A$1:$M$330,5,FALSE)</f>
        <v>2426.75</v>
      </c>
      <c r="AA195">
        <f>VLOOKUP(A195,[26]PFIZER!$A$1:$M$330,5,FALSE)</f>
        <v>1718.5</v>
      </c>
      <c r="AB195">
        <f>VLOOKUP(A195,[27]ABBOTT!$A$1:$M$330,5,FALSE)</f>
        <v>4191.75</v>
      </c>
      <c r="AC195">
        <f>VLOOKUP(A195,[28]SANOFI!$A$1:$M$330,5,FALSE)</f>
        <v>4247.3500000000004</v>
      </c>
    </row>
    <row r="196" spans="1:29" x14ac:dyDescent="0.25">
      <c r="A196" s="4">
        <v>43021</v>
      </c>
      <c r="B196">
        <f>VLOOKUP(A196,[1]ITC!$A$1:$M$330,5,FALSE)</f>
        <v>265.85000000000002</v>
      </c>
      <c r="C196">
        <f>VLOOKUP(A196,[2]HUL!$A$1:$M$330,5,FALSE)</f>
        <v>1246.5999999999999</v>
      </c>
      <c r="D196">
        <f>VLOOKUP(A196,[3]COLGATE!$A$1:$M$330,5,FALSE)</f>
        <v>1091.95</v>
      </c>
      <c r="E196">
        <f>VLOOKUP(A196,[4]NESTLE!$A$1:$M$330,5,FALSE)</f>
        <v>7340.65</v>
      </c>
      <c r="F196">
        <f>VLOOKUP(A196,[5]BRITANNIA!$A$1:$M$330,5,FALSE)</f>
        <v>4575.1000000000004</v>
      </c>
      <c r="G196">
        <f>VLOOKUP(A196,[6]HDFC!$A$1:$M$330,5,FALSE)</f>
        <v>1853.45</v>
      </c>
      <c r="H196">
        <f>VLOOKUP(A196,[7]ICICI!$A$1:$M$330,5,FALSE)</f>
        <v>271.39999999999998</v>
      </c>
      <c r="I196">
        <f>VLOOKUP(A196,[8]AXIS!$A$1:$M$330,5,FALSE)</f>
        <v>529.45000000000005</v>
      </c>
      <c r="J196">
        <f>VLOOKUP(A196,[9]INFOSYS!$A$1:$M$330,5,FALSE)</f>
        <v>931.9</v>
      </c>
      <c r="K196">
        <f>VLOOKUP(A196,[10]TCS!$A$1:$M$330,5,FALSE)</f>
        <v>2556.75</v>
      </c>
      <c r="L196">
        <f>VLOOKUP(A196,[11]WIPRO!$A$1:$M$330,5,FALSE)</f>
        <v>291.85000000000002</v>
      </c>
      <c r="M196">
        <f>VLOOKUP(A196,[12]TVS!$A$1:$M$330,5,FALSE)</f>
        <v>446.8</v>
      </c>
      <c r="N196">
        <f>VLOOKUP(A196,[13]BAJAJ!$A$1:$M$330,5,FALSE)</f>
        <v>3164.7</v>
      </c>
      <c r="O196">
        <f>VLOOKUP(A196,[14]HERO!$A$1:$M$330,5,FALSE)</f>
        <v>3754.1</v>
      </c>
      <c r="P196">
        <f>VLOOKUP(A196,[15]ASIAN!$A$1:$M$330,5,FALSE)</f>
        <v>1171.9000000000001</v>
      </c>
      <c r="Q196">
        <f>VLOOKUP(A196,[16]NEROLAC!$A$1:$M$330,5,FALSE)</f>
        <v>488.5</v>
      </c>
      <c r="R196">
        <f>VLOOKUP(A196,[17]AKZO!$A$1:$M$330,5,FALSE)</f>
        <v>1830</v>
      </c>
      <c r="S196">
        <f>VLOOKUP(A196,[18]BERGER!$A$1:$M$330,5,FALSE)</f>
        <v>256.64999999999998</v>
      </c>
      <c r="T196">
        <f>VLOOKUP(A196,[19]MONSANTO!$A$1:$M$330,5,FALSE)</f>
        <v>2489.1</v>
      </c>
      <c r="U196">
        <f>VLOOKUP(A196,[20]BAYER!$A$1:$M$330,5,FALSE)</f>
        <v>3721.75</v>
      </c>
      <c r="V196">
        <f>VLOOKUP(A196,[21]EXCELCROP!$A$1:$M$326,5,FALSE)</f>
        <v>1720</v>
      </c>
      <c r="W196">
        <f>VLOOKUP(A196,[22]SIEMENS!$A$1:$M$330,5,FALSE)</f>
        <v>1240.4000000000001</v>
      </c>
      <c r="X196">
        <f>VLOOKUP(A196,[23]ABB!$A$1:$M$330,5,FALSE)</f>
        <v>1346.45</v>
      </c>
      <c r="Y196">
        <f>VLOOKUP(A196,[24]LNT!$A$1:$M$330,5,FALSE)</f>
        <v>1138.5</v>
      </c>
      <c r="Z196">
        <f>VLOOKUP(A196,[25]GLAXO!$A$1:$M$330,5,FALSE)</f>
        <v>2452.5500000000002</v>
      </c>
      <c r="AA196">
        <f>VLOOKUP(A196,[26]PFIZER!$A$1:$M$330,5,FALSE)</f>
        <v>1736.1</v>
      </c>
      <c r="AB196">
        <f>VLOOKUP(A196,[27]ABBOTT!$A$1:$M$330,5,FALSE)</f>
        <v>4234.6499999999996</v>
      </c>
      <c r="AC196">
        <f>VLOOKUP(A196,[28]SANOFI!$A$1:$M$330,5,FALSE)</f>
        <v>4220.1499999999996</v>
      </c>
    </row>
    <row r="197" spans="1:29" x14ac:dyDescent="0.25">
      <c r="A197" s="4">
        <v>43024</v>
      </c>
      <c r="B197">
        <f>VLOOKUP(A197,[1]ITC!$A$1:$M$330,5,FALSE)</f>
        <v>267.5</v>
      </c>
      <c r="C197">
        <f>VLOOKUP(A197,[2]HUL!$A$1:$M$330,5,FALSE)</f>
        <v>1279.3499999999999</v>
      </c>
      <c r="D197">
        <f>VLOOKUP(A197,[3]COLGATE!$A$1:$M$330,5,FALSE)</f>
        <v>1063.55</v>
      </c>
      <c r="E197">
        <f>VLOOKUP(A197,[4]NESTLE!$A$1:$M$330,5,FALSE)</f>
        <v>7281.35</v>
      </c>
      <c r="F197">
        <f>VLOOKUP(A197,[5]BRITANNIA!$A$1:$M$330,5,FALSE)</f>
        <v>4543.55</v>
      </c>
      <c r="G197">
        <f>VLOOKUP(A197,[6]HDFC!$A$1:$M$330,5,FALSE)</f>
        <v>1857.15</v>
      </c>
      <c r="H197">
        <f>VLOOKUP(A197,[7]ICICI!$A$1:$M$330,5,FALSE)</f>
        <v>274.05</v>
      </c>
      <c r="I197">
        <f>VLOOKUP(A197,[8]AXIS!$A$1:$M$330,5,FALSE)</f>
        <v>520.70000000000005</v>
      </c>
      <c r="J197">
        <f>VLOOKUP(A197,[9]INFOSYS!$A$1:$M$330,5,FALSE)</f>
        <v>939.3</v>
      </c>
      <c r="K197">
        <f>VLOOKUP(A197,[10]TCS!$A$1:$M$330,5,FALSE)</f>
        <v>2585.1</v>
      </c>
      <c r="L197">
        <f>VLOOKUP(A197,[11]WIPRO!$A$1:$M$330,5,FALSE)</f>
        <v>290.05</v>
      </c>
      <c r="M197">
        <f>VLOOKUP(A197,[12]TVS!$A$1:$M$330,5,FALSE)</f>
        <v>438.05</v>
      </c>
      <c r="N197">
        <f>VLOOKUP(A197,[13]BAJAJ!$A$1:$M$330,5,FALSE)</f>
        <v>3221.8</v>
      </c>
      <c r="O197">
        <f>VLOOKUP(A197,[14]HERO!$A$1:$M$330,5,FALSE)</f>
        <v>3773.75</v>
      </c>
      <c r="P197">
        <f>VLOOKUP(A197,[15]ASIAN!$A$1:$M$330,5,FALSE)</f>
        <v>1170.25</v>
      </c>
      <c r="Q197">
        <f>VLOOKUP(A197,[16]NEROLAC!$A$1:$M$330,5,FALSE)</f>
        <v>481.85</v>
      </c>
      <c r="R197">
        <f>VLOOKUP(A197,[17]AKZO!$A$1:$M$330,5,FALSE)</f>
        <v>1850.65</v>
      </c>
      <c r="S197">
        <f>VLOOKUP(A197,[18]BERGER!$A$1:$M$330,5,FALSE)</f>
        <v>266.39999999999998</v>
      </c>
      <c r="T197">
        <f>VLOOKUP(A197,[19]MONSANTO!$A$1:$M$330,5,FALSE)</f>
        <v>2456.35</v>
      </c>
      <c r="U197">
        <f>VLOOKUP(A197,[20]BAYER!$A$1:$M$330,5,FALSE)</f>
        <v>3732</v>
      </c>
      <c r="V197">
        <f>VLOOKUP(A197,[21]EXCELCROP!$A$1:$M$326,5,FALSE)</f>
        <v>1737</v>
      </c>
      <c r="W197">
        <f>VLOOKUP(A197,[22]SIEMENS!$A$1:$M$330,5,FALSE)</f>
        <v>1218.7</v>
      </c>
      <c r="X197">
        <f>VLOOKUP(A197,[23]ABB!$A$1:$M$330,5,FALSE)</f>
        <v>1354.45</v>
      </c>
      <c r="Y197">
        <f>VLOOKUP(A197,[24]LNT!$A$1:$M$330,5,FALSE)</f>
        <v>1144.8499999999999</v>
      </c>
      <c r="Z197">
        <f>VLOOKUP(A197,[25]GLAXO!$A$1:$M$330,5,FALSE)</f>
        <v>2444.65</v>
      </c>
      <c r="AA197">
        <f>VLOOKUP(A197,[26]PFIZER!$A$1:$M$330,5,FALSE)</f>
        <v>1734.4</v>
      </c>
      <c r="AB197">
        <f>VLOOKUP(A197,[27]ABBOTT!$A$1:$M$330,5,FALSE)</f>
        <v>4306.6000000000004</v>
      </c>
      <c r="AC197">
        <f>VLOOKUP(A197,[28]SANOFI!$A$1:$M$330,5,FALSE)</f>
        <v>4222.2</v>
      </c>
    </row>
    <row r="198" spans="1:29" x14ac:dyDescent="0.25">
      <c r="A198" s="4">
        <v>43025</v>
      </c>
      <c r="B198">
        <f>VLOOKUP(A198,[1]ITC!$A$1:$M$330,5,FALSE)</f>
        <v>267.2</v>
      </c>
      <c r="C198">
        <f>VLOOKUP(A198,[2]HUL!$A$1:$M$330,5,FALSE)</f>
        <v>1279.7</v>
      </c>
      <c r="D198">
        <f>VLOOKUP(A198,[3]COLGATE!$A$1:$M$330,5,FALSE)</f>
        <v>1043.2</v>
      </c>
      <c r="E198">
        <f>VLOOKUP(A198,[4]NESTLE!$A$1:$M$330,5,FALSE)</f>
        <v>7365.35</v>
      </c>
      <c r="F198">
        <f>VLOOKUP(A198,[5]BRITANNIA!$A$1:$M$330,5,FALSE)</f>
        <v>4619.5</v>
      </c>
      <c r="G198">
        <f>VLOOKUP(A198,[6]HDFC!$A$1:$M$330,5,FALSE)</f>
        <v>1850.85</v>
      </c>
      <c r="H198">
        <f>VLOOKUP(A198,[7]ICICI!$A$1:$M$330,5,FALSE)</f>
        <v>273.89999999999998</v>
      </c>
      <c r="I198">
        <f>VLOOKUP(A198,[8]AXIS!$A$1:$M$330,5,FALSE)</f>
        <v>513.20000000000005</v>
      </c>
      <c r="J198">
        <f>VLOOKUP(A198,[9]INFOSYS!$A$1:$M$330,5,FALSE)</f>
        <v>931.45</v>
      </c>
      <c r="K198">
        <f>VLOOKUP(A198,[10]TCS!$A$1:$M$330,5,FALSE)</f>
        <v>2594.85</v>
      </c>
      <c r="L198">
        <f>VLOOKUP(A198,[11]WIPRO!$A$1:$M$330,5,FALSE)</f>
        <v>289.5</v>
      </c>
      <c r="M198">
        <f>VLOOKUP(A198,[12]TVS!$A$1:$M$330,5,FALSE)</f>
        <v>420.65</v>
      </c>
      <c r="N198">
        <f>VLOOKUP(A198,[13]BAJAJ!$A$1:$M$330,5,FALSE)</f>
        <v>3263.7</v>
      </c>
      <c r="O198">
        <f>VLOOKUP(A198,[14]HERO!$A$1:$M$330,5,FALSE)</f>
        <v>3789.35</v>
      </c>
      <c r="P198">
        <f>VLOOKUP(A198,[15]ASIAN!$A$1:$M$330,5,FALSE)</f>
        <v>1194.4000000000001</v>
      </c>
      <c r="Q198">
        <f>VLOOKUP(A198,[16]NEROLAC!$A$1:$M$330,5,FALSE)</f>
        <v>490.65</v>
      </c>
      <c r="R198">
        <f>VLOOKUP(A198,[17]AKZO!$A$1:$M$330,5,FALSE)</f>
        <v>1847.2</v>
      </c>
      <c r="S198">
        <f>VLOOKUP(A198,[18]BERGER!$A$1:$M$330,5,FALSE)</f>
        <v>265</v>
      </c>
      <c r="T198">
        <f>VLOOKUP(A198,[19]MONSANTO!$A$1:$M$330,5,FALSE)</f>
        <v>2450.35</v>
      </c>
      <c r="U198">
        <f>VLOOKUP(A198,[20]BAYER!$A$1:$M$330,5,FALSE)</f>
        <v>3721.3</v>
      </c>
      <c r="V198">
        <f>VLOOKUP(A198,[21]EXCELCROP!$A$1:$M$326,5,FALSE)</f>
        <v>1697.95</v>
      </c>
      <c r="W198">
        <f>VLOOKUP(A198,[22]SIEMENS!$A$1:$M$330,5,FALSE)</f>
        <v>1223.5999999999999</v>
      </c>
      <c r="X198">
        <f>VLOOKUP(A198,[23]ABB!$A$1:$M$330,5,FALSE)</f>
        <v>1342.8</v>
      </c>
      <c r="Y198">
        <f>VLOOKUP(A198,[24]LNT!$A$1:$M$330,5,FALSE)</f>
        <v>1148.6500000000001</v>
      </c>
      <c r="Z198">
        <f>VLOOKUP(A198,[25]GLAXO!$A$1:$M$330,5,FALSE)</f>
        <v>2443.4499999999998</v>
      </c>
      <c r="AA198">
        <f>VLOOKUP(A198,[26]PFIZER!$A$1:$M$330,5,FALSE)</f>
        <v>1713</v>
      </c>
      <c r="AB198">
        <f>VLOOKUP(A198,[27]ABBOTT!$A$1:$M$330,5,FALSE)</f>
        <v>4225.25</v>
      </c>
      <c r="AC198">
        <f>VLOOKUP(A198,[28]SANOFI!$A$1:$M$330,5,FALSE)</f>
        <v>4210</v>
      </c>
    </row>
    <row r="199" spans="1:29" x14ac:dyDescent="0.25">
      <c r="A199" s="4">
        <v>43026</v>
      </c>
      <c r="B199">
        <f>VLOOKUP(A199,[1]ITC!$A$1:$M$330,5,FALSE)</f>
        <v>270.35000000000002</v>
      </c>
      <c r="C199">
        <f>VLOOKUP(A199,[2]HUL!$A$1:$M$330,5,FALSE)</f>
        <v>1264.2</v>
      </c>
      <c r="D199">
        <f>VLOOKUP(A199,[3]COLGATE!$A$1:$M$330,5,FALSE)</f>
        <v>1053.3</v>
      </c>
      <c r="E199">
        <f>VLOOKUP(A199,[4]NESTLE!$A$1:$M$330,5,FALSE)</f>
        <v>7249.8</v>
      </c>
      <c r="F199">
        <f>VLOOKUP(A199,[5]BRITANNIA!$A$1:$M$330,5,FALSE)</f>
        <v>4674.95</v>
      </c>
      <c r="G199">
        <f>VLOOKUP(A199,[6]HDFC!$A$1:$M$330,5,FALSE)</f>
        <v>1869.6</v>
      </c>
      <c r="H199">
        <f>VLOOKUP(A199,[7]ICICI!$A$1:$M$330,5,FALSE)</f>
        <v>263.05</v>
      </c>
      <c r="I199">
        <f>VLOOKUP(A199,[8]AXIS!$A$1:$M$330,5,FALSE)</f>
        <v>464.35</v>
      </c>
      <c r="J199">
        <f>VLOOKUP(A199,[9]INFOSYS!$A$1:$M$330,5,FALSE)</f>
        <v>924.45</v>
      </c>
      <c r="K199">
        <f>VLOOKUP(A199,[10]TCS!$A$1:$M$330,5,FALSE)</f>
        <v>2589.0500000000002</v>
      </c>
      <c r="L199">
        <f>VLOOKUP(A199,[11]WIPRO!$A$1:$M$330,5,FALSE)</f>
        <v>295.05</v>
      </c>
      <c r="M199">
        <f>VLOOKUP(A199,[12]TVS!$A$1:$M$330,5,FALSE)</f>
        <v>444.4</v>
      </c>
      <c r="N199">
        <f>VLOOKUP(A199,[13]BAJAJ!$A$1:$M$330,5,FALSE)</f>
        <v>3231.85</v>
      </c>
      <c r="O199">
        <f>VLOOKUP(A199,[14]HERO!$A$1:$M$330,5,FALSE)</f>
        <v>3747.8</v>
      </c>
      <c r="P199">
        <f>VLOOKUP(A199,[15]ASIAN!$A$1:$M$330,5,FALSE)</f>
        <v>1180</v>
      </c>
      <c r="Q199">
        <f>VLOOKUP(A199,[16]NEROLAC!$A$1:$M$330,5,FALSE)</f>
        <v>483.8</v>
      </c>
      <c r="R199">
        <f>VLOOKUP(A199,[17]AKZO!$A$1:$M$330,5,FALSE)</f>
        <v>1815.65</v>
      </c>
      <c r="S199">
        <f>VLOOKUP(A199,[18]BERGER!$A$1:$M$330,5,FALSE)</f>
        <v>263.05</v>
      </c>
      <c r="T199">
        <f>VLOOKUP(A199,[19]MONSANTO!$A$1:$M$330,5,FALSE)</f>
        <v>2446.35</v>
      </c>
      <c r="U199">
        <f>VLOOKUP(A199,[20]BAYER!$A$1:$M$330,5,FALSE)</f>
        <v>3736.75</v>
      </c>
      <c r="V199">
        <f>VLOOKUP(A199,[21]EXCELCROP!$A$1:$M$326,5,FALSE)</f>
        <v>1667.45</v>
      </c>
      <c r="W199">
        <f>VLOOKUP(A199,[22]SIEMENS!$A$1:$M$330,5,FALSE)</f>
        <v>1224.4000000000001</v>
      </c>
      <c r="X199">
        <f>VLOOKUP(A199,[23]ABB!$A$1:$M$330,5,FALSE)</f>
        <v>1325.85</v>
      </c>
      <c r="Y199">
        <f>VLOOKUP(A199,[24]LNT!$A$1:$M$330,5,FALSE)</f>
        <v>1141.2</v>
      </c>
      <c r="Z199">
        <f>VLOOKUP(A199,[25]GLAXO!$A$1:$M$330,5,FALSE)</f>
        <v>2443.1999999999998</v>
      </c>
      <c r="AA199">
        <f>VLOOKUP(A199,[26]PFIZER!$A$1:$M$330,5,FALSE)</f>
        <v>1727.1</v>
      </c>
      <c r="AB199">
        <f>VLOOKUP(A199,[27]ABBOTT!$A$1:$M$330,5,FALSE)</f>
        <v>4157</v>
      </c>
      <c r="AC199">
        <f>VLOOKUP(A199,[28]SANOFI!$A$1:$M$330,5,FALSE)</f>
        <v>4210</v>
      </c>
    </row>
    <row r="200" spans="1:29" x14ac:dyDescent="0.25">
      <c r="A200" s="4">
        <v>43027</v>
      </c>
      <c r="B200">
        <f>VLOOKUP(A200,[1]ITC!$A$1:$M$330,5,FALSE)</f>
        <v>269.60000000000002</v>
      </c>
      <c r="C200">
        <f>VLOOKUP(A200,[2]HUL!$A$1:$M$330,5,FALSE)</f>
        <v>1259.3499999999999</v>
      </c>
      <c r="D200">
        <f>VLOOKUP(A200,[3]COLGATE!$A$1:$M$330,5,FALSE)</f>
        <v>1047.05</v>
      </c>
      <c r="E200">
        <f>VLOOKUP(A200,[4]NESTLE!$A$1:$M$330,5,FALSE)</f>
        <v>7235</v>
      </c>
      <c r="F200">
        <f>VLOOKUP(A200,[5]BRITANNIA!$A$1:$M$330,5,FALSE)</f>
        <v>4645.3</v>
      </c>
      <c r="G200">
        <f>VLOOKUP(A200,[6]HDFC!$A$1:$M$330,5,FALSE)</f>
        <v>1850.35</v>
      </c>
      <c r="H200">
        <f>VLOOKUP(A200,[7]ICICI!$A$1:$M$330,5,FALSE)</f>
        <v>257.85000000000002</v>
      </c>
      <c r="I200">
        <f>VLOOKUP(A200,[8]AXIS!$A$1:$M$330,5,FALSE)</f>
        <v>460.35</v>
      </c>
      <c r="J200">
        <f>VLOOKUP(A200,[9]INFOSYS!$A$1:$M$330,5,FALSE)</f>
        <v>927.1</v>
      </c>
      <c r="K200">
        <f>VLOOKUP(A200,[10]TCS!$A$1:$M$330,5,FALSE)</f>
        <v>2580.9499999999998</v>
      </c>
      <c r="L200">
        <f>VLOOKUP(A200,[11]WIPRO!$A$1:$M$330,5,FALSE)</f>
        <v>291.85000000000002</v>
      </c>
      <c r="M200">
        <f>VLOOKUP(A200,[12]TVS!$A$1:$M$330,5,FALSE)</f>
        <v>435.15</v>
      </c>
      <c r="N200">
        <f>VLOOKUP(A200,[13]BAJAJ!$A$1:$M$330,5,FALSE)</f>
        <v>3215.2</v>
      </c>
      <c r="O200">
        <f>VLOOKUP(A200,[14]HERO!$A$1:$M$330,5,FALSE)</f>
        <v>3738.15</v>
      </c>
      <c r="P200">
        <f>VLOOKUP(A200,[15]ASIAN!$A$1:$M$330,5,FALSE)</f>
        <v>1180.2</v>
      </c>
      <c r="Q200">
        <f>VLOOKUP(A200,[16]NEROLAC!$A$1:$M$330,5,FALSE)</f>
        <v>489.4</v>
      </c>
      <c r="R200">
        <f>VLOOKUP(A200,[17]AKZO!$A$1:$M$330,5,FALSE)</f>
        <v>1825.9</v>
      </c>
      <c r="S200">
        <f>VLOOKUP(A200,[18]BERGER!$A$1:$M$330,5,FALSE)</f>
        <v>262.39999999999998</v>
      </c>
      <c r="T200">
        <f>VLOOKUP(A200,[19]MONSANTO!$A$1:$M$330,5,FALSE)</f>
        <v>2437.4</v>
      </c>
      <c r="U200">
        <f>VLOOKUP(A200,[20]BAYER!$A$1:$M$330,5,FALSE)</f>
        <v>3779.35</v>
      </c>
      <c r="V200" s="5">
        <f>AVERAGE(V199,V201)</f>
        <v>1686.7249999999999</v>
      </c>
      <c r="W200">
        <f>VLOOKUP(A200,[22]SIEMENS!$A$1:$M$330,5,FALSE)</f>
        <v>1226.5999999999999</v>
      </c>
      <c r="X200">
        <f>VLOOKUP(A200,[23]ABB!$A$1:$M$330,5,FALSE)</f>
        <v>1339.75</v>
      </c>
      <c r="Y200">
        <f>VLOOKUP(A200,[24]LNT!$A$1:$M$330,5,FALSE)</f>
        <v>1141</v>
      </c>
      <c r="Z200">
        <f>VLOOKUP(A200,[25]GLAXO!$A$1:$M$330,5,FALSE)</f>
        <v>2433.1999999999998</v>
      </c>
      <c r="AA200">
        <f>VLOOKUP(A200,[26]PFIZER!$A$1:$M$330,5,FALSE)</f>
        <v>1725.2</v>
      </c>
      <c r="AB200">
        <f>VLOOKUP(A200,[27]ABBOTT!$A$1:$M$330,5,FALSE)</f>
        <v>4207.05</v>
      </c>
      <c r="AC200">
        <f>VLOOKUP(A200,[28]SANOFI!$A$1:$M$330,5,FALSE)</f>
        <v>4160</v>
      </c>
    </row>
    <row r="201" spans="1:29" x14ac:dyDescent="0.25">
      <c r="A201" s="4">
        <v>43031</v>
      </c>
      <c r="B201">
        <f>VLOOKUP(A201,[1]ITC!$A$1:$M$330,5,FALSE)</f>
        <v>266.75</v>
      </c>
      <c r="C201">
        <f>VLOOKUP(A201,[2]HUL!$A$1:$M$330,5,FALSE)</f>
        <v>1248.6500000000001</v>
      </c>
      <c r="D201">
        <f>VLOOKUP(A201,[3]COLGATE!$A$1:$M$330,5,FALSE)</f>
        <v>1061.75</v>
      </c>
      <c r="E201">
        <f>VLOOKUP(A201,[4]NESTLE!$A$1:$M$330,5,FALSE)</f>
        <v>7245.2</v>
      </c>
      <c r="F201">
        <f>VLOOKUP(A201,[5]BRITANNIA!$A$1:$M$330,5,FALSE)</f>
        <v>4665.7</v>
      </c>
      <c r="G201">
        <f>VLOOKUP(A201,[6]HDFC!$A$1:$M$330,5,FALSE)</f>
        <v>1862.65</v>
      </c>
      <c r="H201">
        <f>VLOOKUP(A201,[7]ICICI!$A$1:$M$330,5,FALSE)</f>
        <v>262.55</v>
      </c>
      <c r="I201">
        <f>VLOOKUP(A201,[8]AXIS!$A$1:$M$330,5,FALSE)</f>
        <v>449.9</v>
      </c>
      <c r="J201">
        <f>VLOOKUP(A201,[9]INFOSYS!$A$1:$M$330,5,FALSE)</f>
        <v>939.65</v>
      </c>
      <c r="K201">
        <f>VLOOKUP(A201,[10]TCS!$A$1:$M$330,5,FALSE)</f>
        <v>2585.9499999999998</v>
      </c>
      <c r="L201">
        <f>VLOOKUP(A201,[11]WIPRO!$A$1:$M$330,5,FALSE)</f>
        <v>296.60000000000002</v>
      </c>
      <c r="M201">
        <f>VLOOKUP(A201,[12]TVS!$A$1:$M$330,5,FALSE)</f>
        <v>423.7</v>
      </c>
      <c r="N201">
        <f>VLOOKUP(A201,[13]BAJAJ!$A$1:$M$330,5,FALSE)</f>
        <v>3215.85</v>
      </c>
      <c r="O201">
        <f>VLOOKUP(A201,[14]HERO!$A$1:$M$330,5,FALSE)</f>
        <v>3790.4</v>
      </c>
      <c r="P201">
        <f>VLOOKUP(A201,[15]ASIAN!$A$1:$M$330,5,FALSE)</f>
        <v>1172.4000000000001</v>
      </c>
      <c r="Q201">
        <f>VLOOKUP(A201,[16]NEROLAC!$A$1:$M$330,5,FALSE)</f>
        <v>490.25</v>
      </c>
      <c r="R201">
        <f>VLOOKUP(A201,[17]AKZO!$A$1:$M$330,5,FALSE)</f>
        <v>1826.55</v>
      </c>
      <c r="S201">
        <f>VLOOKUP(A201,[18]BERGER!$A$1:$M$330,5,FALSE)</f>
        <v>264.14999999999998</v>
      </c>
      <c r="T201">
        <f>VLOOKUP(A201,[19]MONSANTO!$A$1:$M$330,5,FALSE)</f>
        <v>2412</v>
      </c>
      <c r="U201">
        <f>VLOOKUP(A201,[20]BAYER!$A$1:$M$330,5,FALSE)</f>
        <v>3730.35</v>
      </c>
      <c r="V201">
        <f>VLOOKUP(A201,[21]EXCELCROP!$A$1:$M$326,5,FALSE)</f>
        <v>1706</v>
      </c>
      <c r="W201">
        <f>VLOOKUP(A201,[22]SIEMENS!$A$1:$M$330,5,FALSE)</f>
        <v>1207.8499999999999</v>
      </c>
      <c r="X201">
        <f>VLOOKUP(A201,[23]ABB!$A$1:$M$330,5,FALSE)</f>
        <v>1332</v>
      </c>
      <c r="Y201">
        <f>VLOOKUP(A201,[24]LNT!$A$1:$M$330,5,FALSE)</f>
        <v>1134.8</v>
      </c>
      <c r="Z201">
        <f>VLOOKUP(A201,[25]GLAXO!$A$1:$M$330,5,FALSE)</f>
        <v>2435.85</v>
      </c>
      <c r="AA201">
        <f>VLOOKUP(A201,[26]PFIZER!$A$1:$M$330,5,FALSE)</f>
        <v>1715.7</v>
      </c>
      <c r="AB201">
        <f>VLOOKUP(A201,[27]ABBOTT!$A$1:$M$330,5,FALSE)</f>
        <v>4158.3</v>
      </c>
      <c r="AC201">
        <f>VLOOKUP(A201,[28]SANOFI!$A$1:$M$330,5,FALSE)</f>
        <v>4221.6000000000004</v>
      </c>
    </row>
    <row r="202" spans="1:29" x14ac:dyDescent="0.25">
      <c r="A202" s="4">
        <v>43032</v>
      </c>
      <c r="B202">
        <f>VLOOKUP(A202,[1]ITC!$A$1:$M$330,5,FALSE)</f>
        <v>267.10000000000002</v>
      </c>
      <c r="C202">
        <f>VLOOKUP(A202,[2]HUL!$A$1:$M$330,5,FALSE)</f>
        <v>1271.25</v>
      </c>
      <c r="D202">
        <f>VLOOKUP(A202,[3]COLGATE!$A$1:$M$330,5,FALSE)</f>
        <v>1056.95</v>
      </c>
      <c r="E202">
        <f>VLOOKUP(A202,[4]NESTLE!$A$1:$M$330,5,FALSE)</f>
        <v>7243.55</v>
      </c>
      <c r="F202">
        <f>VLOOKUP(A202,[5]BRITANNIA!$A$1:$M$330,5,FALSE)</f>
        <v>4626.5</v>
      </c>
      <c r="G202">
        <f>VLOOKUP(A202,[6]HDFC!$A$1:$M$330,5,FALSE)</f>
        <v>1865.15</v>
      </c>
      <c r="H202">
        <f>VLOOKUP(A202,[7]ICICI!$A$1:$M$330,5,FALSE)</f>
        <v>266.45</v>
      </c>
      <c r="I202">
        <f>VLOOKUP(A202,[8]AXIS!$A$1:$M$330,5,FALSE)</f>
        <v>451.85</v>
      </c>
      <c r="J202">
        <f>VLOOKUP(A202,[9]INFOSYS!$A$1:$M$330,5,FALSE)</f>
        <v>926.75</v>
      </c>
      <c r="K202">
        <f>VLOOKUP(A202,[10]TCS!$A$1:$M$330,5,FALSE)</f>
        <v>2580.6</v>
      </c>
      <c r="L202">
        <f>VLOOKUP(A202,[11]WIPRO!$A$1:$M$330,5,FALSE)</f>
        <v>296.3</v>
      </c>
      <c r="M202">
        <f>VLOOKUP(A202,[12]TVS!$A$1:$M$330,5,FALSE)</f>
        <v>416.9</v>
      </c>
      <c r="N202">
        <f>VLOOKUP(A202,[13]BAJAJ!$A$1:$M$330,5,FALSE)</f>
        <v>3214.85</v>
      </c>
      <c r="O202">
        <f>VLOOKUP(A202,[14]HERO!$A$1:$M$330,5,FALSE)</f>
        <v>3760.05</v>
      </c>
      <c r="P202">
        <f>VLOOKUP(A202,[15]ASIAN!$A$1:$M$330,5,FALSE)</f>
        <v>1220.5</v>
      </c>
      <c r="Q202">
        <f>VLOOKUP(A202,[16]NEROLAC!$A$1:$M$330,5,FALSE)</f>
        <v>497</v>
      </c>
      <c r="R202">
        <f>VLOOKUP(A202,[17]AKZO!$A$1:$M$330,5,FALSE)</f>
        <v>1838.35</v>
      </c>
      <c r="S202">
        <f>VLOOKUP(A202,[18]BERGER!$A$1:$M$330,5,FALSE)</f>
        <v>274</v>
      </c>
      <c r="T202">
        <f>VLOOKUP(A202,[19]MONSANTO!$A$1:$M$330,5,FALSE)</f>
        <v>2404.4</v>
      </c>
      <c r="U202">
        <f>VLOOKUP(A202,[20]BAYER!$A$1:$M$330,5,FALSE)</f>
        <v>3725.3</v>
      </c>
      <c r="V202">
        <f>VLOOKUP(A202,[21]EXCELCROP!$A$1:$M$326,5,FALSE)</f>
        <v>1778.45</v>
      </c>
      <c r="W202">
        <f>VLOOKUP(A202,[22]SIEMENS!$A$1:$M$330,5,FALSE)</f>
        <v>1216.55</v>
      </c>
      <c r="X202">
        <f>VLOOKUP(A202,[23]ABB!$A$1:$M$330,5,FALSE)</f>
        <v>1356.4</v>
      </c>
      <c r="Y202">
        <f>VLOOKUP(A202,[24]LNT!$A$1:$M$330,5,FALSE)</f>
        <v>1140</v>
      </c>
      <c r="Z202">
        <f>VLOOKUP(A202,[25]GLAXO!$A$1:$M$330,5,FALSE)</f>
        <v>2447</v>
      </c>
      <c r="AA202">
        <f>VLOOKUP(A202,[26]PFIZER!$A$1:$M$330,5,FALSE)</f>
        <v>1734.05</v>
      </c>
      <c r="AB202">
        <f>VLOOKUP(A202,[27]ABBOTT!$A$1:$M$330,5,FALSE)</f>
        <v>4208.2</v>
      </c>
      <c r="AC202">
        <f>VLOOKUP(A202,[28]SANOFI!$A$1:$M$330,5,FALSE)</f>
        <v>4220</v>
      </c>
    </row>
    <row r="203" spans="1:29" x14ac:dyDescent="0.25">
      <c r="A203" s="4">
        <v>43033</v>
      </c>
      <c r="B203">
        <f>VLOOKUP(A203,[1]ITC!$A$1:$M$330,5,FALSE)</f>
        <v>269.35000000000002</v>
      </c>
      <c r="C203">
        <f>VLOOKUP(A203,[2]HUL!$A$1:$M$330,5,FALSE)</f>
        <v>1273.55</v>
      </c>
      <c r="D203">
        <f>VLOOKUP(A203,[3]COLGATE!$A$1:$M$330,5,FALSE)</f>
        <v>1038.3</v>
      </c>
      <c r="E203">
        <f>VLOOKUP(A203,[4]NESTLE!$A$1:$M$330,5,FALSE)</f>
        <v>7153.25</v>
      </c>
      <c r="F203">
        <f>VLOOKUP(A203,[5]BRITANNIA!$A$1:$M$330,5,FALSE)</f>
        <v>4635.1000000000004</v>
      </c>
      <c r="G203">
        <f>VLOOKUP(A203,[6]HDFC!$A$1:$M$330,5,FALSE)</f>
        <v>1794.5</v>
      </c>
      <c r="H203">
        <f>VLOOKUP(A203,[7]ICICI!$A$1:$M$330,5,FALSE)</f>
        <v>305.60000000000002</v>
      </c>
      <c r="I203">
        <f>VLOOKUP(A203,[8]AXIS!$A$1:$M$330,5,FALSE)</f>
        <v>472.7</v>
      </c>
      <c r="J203">
        <f>VLOOKUP(A203,[9]INFOSYS!$A$1:$M$330,5,FALSE)</f>
        <v>935.4</v>
      </c>
      <c r="K203">
        <f>VLOOKUP(A203,[10]TCS!$A$1:$M$330,5,FALSE)</f>
        <v>2561.75</v>
      </c>
      <c r="L203">
        <f>VLOOKUP(A203,[11]WIPRO!$A$1:$M$330,5,FALSE)</f>
        <v>298.95</v>
      </c>
      <c r="M203">
        <f>VLOOKUP(A203,[12]TVS!$A$1:$M$330,5,FALSE)</f>
        <v>404.2</v>
      </c>
      <c r="N203">
        <f>VLOOKUP(A203,[13]BAJAJ!$A$1:$M$330,5,FALSE)</f>
        <v>3233.5</v>
      </c>
      <c r="O203">
        <f>VLOOKUP(A203,[14]HERO!$A$1:$M$330,5,FALSE)</f>
        <v>3769.3</v>
      </c>
      <c r="P203">
        <f>VLOOKUP(A203,[15]ASIAN!$A$1:$M$330,5,FALSE)</f>
        <v>1202.5999999999999</v>
      </c>
      <c r="Q203">
        <f>VLOOKUP(A203,[16]NEROLAC!$A$1:$M$330,5,FALSE)</f>
        <v>489.1</v>
      </c>
      <c r="R203">
        <f>VLOOKUP(A203,[17]AKZO!$A$1:$M$330,5,FALSE)</f>
        <v>1849</v>
      </c>
      <c r="S203">
        <f>VLOOKUP(A203,[18]BERGER!$A$1:$M$330,5,FALSE)</f>
        <v>279.95</v>
      </c>
      <c r="T203">
        <f>VLOOKUP(A203,[19]MONSANTO!$A$1:$M$330,5,FALSE)</f>
        <v>2481.4</v>
      </c>
      <c r="U203">
        <f>VLOOKUP(A203,[20]BAYER!$A$1:$M$330,5,FALSE)</f>
        <v>3736.05</v>
      </c>
      <c r="V203">
        <f>VLOOKUP(A203,[21]EXCELCROP!$A$1:$M$326,5,FALSE)</f>
        <v>1764.5</v>
      </c>
      <c r="W203">
        <f>VLOOKUP(A203,[22]SIEMENS!$A$1:$M$330,5,FALSE)</f>
        <v>1246</v>
      </c>
      <c r="X203">
        <f>VLOOKUP(A203,[23]ABB!$A$1:$M$330,5,FALSE)</f>
        <v>1384.95</v>
      </c>
      <c r="Y203">
        <f>VLOOKUP(A203,[24]LNT!$A$1:$M$330,5,FALSE)</f>
        <v>1204.45</v>
      </c>
      <c r="Z203">
        <f>VLOOKUP(A203,[25]GLAXO!$A$1:$M$330,5,FALSE)</f>
        <v>2422.8000000000002</v>
      </c>
      <c r="AA203">
        <f>VLOOKUP(A203,[26]PFIZER!$A$1:$M$330,5,FALSE)</f>
        <v>1736.35</v>
      </c>
      <c r="AB203">
        <f>VLOOKUP(A203,[27]ABBOTT!$A$1:$M$330,5,FALSE)</f>
        <v>4197.8500000000004</v>
      </c>
      <c r="AC203">
        <f>VLOOKUP(A203,[28]SANOFI!$A$1:$M$330,5,FALSE)</f>
        <v>4200</v>
      </c>
    </row>
    <row r="204" spans="1:29" x14ac:dyDescent="0.25">
      <c r="A204" s="4">
        <v>43034</v>
      </c>
      <c r="B204">
        <f>VLOOKUP(A204,[1]ITC!$A$1:$M$330,5,FALSE)</f>
        <v>268.5</v>
      </c>
      <c r="C204">
        <f>VLOOKUP(A204,[2]HUL!$A$1:$M$330,5,FALSE)</f>
        <v>1271.3499999999999</v>
      </c>
      <c r="D204">
        <f>VLOOKUP(A204,[3]COLGATE!$A$1:$M$330,5,FALSE)</f>
        <v>1055.3499999999999</v>
      </c>
      <c r="E204">
        <f>VLOOKUP(A204,[4]NESTLE!$A$1:$M$330,5,FALSE)</f>
        <v>7136.55</v>
      </c>
      <c r="F204">
        <f>VLOOKUP(A204,[5]BRITANNIA!$A$1:$M$330,5,FALSE)</f>
        <v>4611.25</v>
      </c>
      <c r="G204">
        <f>VLOOKUP(A204,[6]HDFC!$A$1:$M$330,5,FALSE)</f>
        <v>1798</v>
      </c>
      <c r="H204">
        <f>VLOOKUP(A204,[7]ICICI!$A$1:$M$330,5,FALSE)</f>
        <v>299.25</v>
      </c>
      <c r="I204">
        <f>VLOOKUP(A204,[8]AXIS!$A$1:$M$330,5,FALSE)</f>
        <v>484.4</v>
      </c>
      <c r="J204">
        <f>VLOOKUP(A204,[9]INFOSYS!$A$1:$M$330,5,FALSE)</f>
        <v>947.5</v>
      </c>
      <c r="K204">
        <f>VLOOKUP(A204,[10]TCS!$A$1:$M$330,5,FALSE)</f>
        <v>2543</v>
      </c>
      <c r="L204">
        <f>VLOOKUP(A204,[11]WIPRO!$A$1:$M$330,5,FALSE)</f>
        <v>301.85000000000002</v>
      </c>
      <c r="M204">
        <f>VLOOKUP(A204,[12]TVS!$A$1:$M$330,5,FALSE)</f>
        <v>407.9</v>
      </c>
      <c r="N204">
        <f>VLOOKUP(A204,[13]BAJAJ!$A$1:$M$330,5,FALSE)</f>
        <v>3278.9</v>
      </c>
      <c r="O204">
        <f>VLOOKUP(A204,[14]HERO!$A$1:$M$330,5,FALSE)</f>
        <v>3762.35</v>
      </c>
      <c r="P204">
        <f>VLOOKUP(A204,[15]ASIAN!$A$1:$M$330,5,FALSE)</f>
        <v>1191</v>
      </c>
      <c r="Q204">
        <f>VLOOKUP(A204,[16]NEROLAC!$A$1:$M$330,5,FALSE)</f>
        <v>493</v>
      </c>
      <c r="R204">
        <f>VLOOKUP(A204,[17]AKZO!$A$1:$M$330,5,FALSE)</f>
        <v>1826.6</v>
      </c>
      <c r="S204">
        <f>VLOOKUP(A204,[18]BERGER!$A$1:$M$330,5,FALSE)</f>
        <v>270.85000000000002</v>
      </c>
      <c r="T204">
        <f>VLOOKUP(A204,[19]MONSANTO!$A$1:$M$330,5,FALSE)</f>
        <v>2475.85</v>
      </c>
      <c r="U204">
        <f>VLOOKUP(A204,[20]BAYER!$A$1:$M$330,5,FALSE)</f>
        <v>3728.95</v>
      </c>
      <c r="V204">
        <f>VLOOKUP(A204,[21]EXCELCROP!$A$1:$M$326,5,FALSE)</f>
        <v>1722</v>
      </c>
      <c r="W204">
        <f>VLOOKUP(A204,[22]SIEMENS!$A$1:$M$330,5,FALSE)</f>
        <v>1259.7</v>
      </c>
      <c r="X204">
        <f>VLOOKUP(A204,[23]ABB!$A$1:$M$330,5,FALSE)</f>
        <v>1399.55</v>
      </c>
      <c r="Y204">
        <f>VLOOKUP(A204,[24]LNT!$A$1:$M$330,5,FALSE)</f>
        <v>1224.6500000000001</v>
      </c>
      <c r="Z204">
        <f>VLOOKUP(A204,[25]GLAXO!$A$1:$M$330,5,FALSE)</f>
        <v>2510.5500000000002</v>
      </c>
      <c r="AA204">
        <f>VLOOKUP(A204,[26]PFIZER!$A$1:$M$330,5,FALSE)</f>
        <v>1743</v>
      </c>
      <c r="AB204">
        <f>VLOOKUP(A204,[27]ABBOTT!$A$1:$M$330,5,FALSE)</f>
        <v>4306.8500000000004</v>
      </c>
      <c r="AC204">
        <f>VLOOKUP(A204,[28]SANOFI!$A$1:$M$330,5,FALSE)</f>
        <v>4176.05</v>
      </c>
    </row>
    <row r="205" spans="1:29" x14ac:dyDescent="0.25">
      <c r="A205" s="4">
        <v>43035</v>
      </c>
      <c r="B205">
        <f>VLOOKUP(A205,[1]ITC!$A$1:$M$330,5,FALSE)</f>
        <v>269.35000000000002</v>
      </c>
      <c r="C205">
        <f>VLOOKUP(A205,[2]HUL!$A$1:$M$330,5,FALSE)</f>
        <v>1257.4000000000001</v>
      </c>
      <c r="D205">
        <f>VLOOKUP(A205,[3]COLGATE!$A$1:$M$330,5,FALSE)</f>
        <v>1057.45</v>
      </c>
      <c r="E205">
        <f>VLOOKUP(A205,[4]NESTLE!$A$1:$M$330,5,FALSE)</f>
        <v>7165.7</v>
      </c>
      <c r="F205">
        <f>VLOOKUP(A205,[5]BRITANNIA!$A$1:$M$330,5,FALSE)</f>
        <v>4589</v>
      </c>
      <c r="G205">
        <f>VLOOKUP(A205,[6]HDFC!$A$1:$M$330,5,FALSE)</f>
        <v>1793.1</v>
      </c>
      <c r="H205">
        <f>VLOOKUP(A205,[7]ICICI!$A$1:$M$330,5,FALSE)</f>
        <v>300.95</v>
      </c>
      <c r="I205">
        <f>VLOOKUP(A205,[8]AXIS!$A$1:$M$330,5,FALSE)</f>
        <v>484.5</v>
      </c>
      <c r="J205">
        <f>VLOOKUP(A205,[9]INFOSYS!$A$1:$M$330,5,FALSE)</f>
        <v>947.45</v>
      </c>
      <c r="K205">
        <f>VLOOKUP(A205,[10]TCS!$A$1:$M$330,5,FALSE)</f>
        <v>2579.1999999999998</v>
      </c>
      <c r="L205">
        <f>VLOOKUP(A205,[11]WIPRO!$A$1:$M$330,5,FALSE)</f>
        <v>296.60000000000002</v>
      </c>
      <c r="M205">
        <f>VLOOKUP(A205,[12]TVS!$A$1:$M$330,5,FALSE)</f>
        <v>411.05</v>
      </c>
      <c r="N205">
        <f>VLOOKUP(A205,[13]BAJAJ!$A$1:$M$330,5,FALSE)</f>
        <v>3289.6</v>
      </c>
      <c r="O205">
        <f>VLOOKUP(A205,[14]HERO!$A$1:$M$330,5,FALSE)</f>
        <v>3797.05</v>
      </c>
      <c r="P205">
        <f>VLOOKUP(A205,[15]ASIAN!$A$1:$M$330,5,FALSE)</f>
        <v>1187.0999999999999</v>
      </c>
      <c r="Q205">
        <f>VLOOKUP(A205,[16]NEROLAC!$A$1:$M$330,5,FALSE)</f>
        <v>500.65</v>
      </c>
      <c r="R205">
        <f>VLOOKUP(A205,[17]AKZO!$A$1:$M$330,5,FALSE)</f>
        <v>1834.25</v>
      </c>
      <c r="S205">
        <f>VLOOKUP(A205,[18]BERGER!$A$1:$M$330,5,FALSE)</f>
        <v>273.10000000000002</v>
      </c>
      <c r="T205">
        <f>VLOOKUP(A205,[19]MONSANTO!$A$1:$M$330,5,FALSE)</f>
        <v>2460.6</v>
      </c>
      <c r="U205">
        <f>VLOOKUP(A205,[20]BAYER!$A$1:$M$330,5,FALSE)</f>
        <v>3804.15</v>
      </c>
      <c r="V205">
        <f>VLOOKUP(A205,[21]EXCELCROP!$A$1:$M$326,5,FALSE)</f>
        <v>1720.45</v>
      </c>
      <c r="W205">
        <f>VLOOKUP(A205,[22]SIEMENS!$A$1:$M$330,5,FALSE)</f>
        <v>1269.3499999999999</v>
      </c>
      <c r="X205">
        <f>VLOOKUP(A205,[23]ABB!$A$1:$M$330,5,FALSE)</f>
        <v>1403</v>
      </c>
      <c r="Y205">
        <f>VLOOKUP(A205,[24]LNT!$A$1:$M$330,5,FALSE)</f>
        <v>1223.5</v>
      </c>
      <c r="Z205">
        <f>VLOOKUP(A205,[25]GLAXO!$A$1:$M$330,5,FALSE)</f>
        <v>2531.0500000000002</v>
      </c>
      <c r="AA205">
        <f>VLOOKUP(A205,[26]PFIZER!$A$1:$M$330,5,FALSE)</f>
        <v>1736.7</v>
      </c>
      <c r="AB205">
        <f>VLOOKUP(A205,[27]ABBOTT!$A$1:$M$330,5,FALSE)</f>
        <v>4301</v>
      </c>
      <c r="AC205">
        <f>VLOOKUP(A205,[28]SANOFI!$A$1:$M$330,5,FALSE)</f>
        <v>4161.1000000000004</v>
      </c>
    </row>
    <row r="206" spans="1:29" x14ac:dyDescent="0.25">
      <c r="A206" s="4">
        <v>43038</v>
      </c>
      <c r="B206">
        <f>VLOOKUP(A206,[1]ITC!$A$1:$M$330,5,FALSE)</f>
        <v>265.14999999999998</v>
      </c>
      <c r="C206">
        <f>VLOOKUP(A206,[2]HUL!$A$1:$M$330,5,FALSE)</f>
        <v>1235.9000000000001</v>
      </c>
      <c r="D206">
        <f>VLOOKUP(A206,[3]COLGATE!$A$1:$M$330,5,FALSE)</f>
        <v>1065.45</v>
      </c>
      <c r="E206">
        <f>VLOOKUP(A206,[4]NESTLE!$A$1:$M$330,5,FALSE)</f>
        <v>7209.75</v>
      </c>
      <c r="F206">
        <f>VLOOKUP(A206,[5]BRITANNIA!$A$1:$M$330,5,FALSE)</f>
        <v>4739.8999999999996</v>
      </c>
      <c r="G206">
        <f>VLOOKUP(A206,[6]HDFC!$A$1:$M$330,5,FALSE)</f>
        <v>1813.9</v>
      </c>
      <c r="H206">
        <f>VLOOKUP(A206,[7]ICICI!$A$1:$M$330,5,FALSE)</f>
        <v>300.55</v>
      </c>
      <c r="I206">
        <f>VLOOKUP(A206,[8]AXIS!$A$1:$M$330,5,FALSE)</f>
        <v>484.3</v>
      </c>
      <c r="J206">
        <f>VLOOKUP(A206,[9]INFOSYS!$A$1:$M$330,5,FALSE)</f>
        <v>944.65</v>
      </c>
      <c r="K206">
        <f>VLOOKUP(A206,[10]TCS!$A$1:$M$330,5,FALSE)</f>
        <v>2613</v>
      </c>
      <c r="L206">
        <f>VLOOKUP(A206,[11]WIPRO!$A$1:$M$330,5,FALSE)</f>
        <v>293.2</v>
      </c>
      <c r="M206">
        <f>VLOOKUP(A206,[12]TVS!$A$1:$M$330,5,FALSE)</f>
        <v>411.6</v>
      </c>
      <c r="N206">
        <f>VLOOKUP(A206,[13]BAJAJ!$A$1:$M$330,5,FALSE)</f>
        <v>3274.75</v>
      </c>
      <c r="O206">
        <f>VLOOKUP(A206,[14]HERO!$A$1:$M$330,5,FALSE)</f>
        <v>3830.8</v>
      </c>
      <c r="P206">
        <f>VLOOKUP(A206,[15]ASIAN!$A$1:$M$330,5,FALSE)</f>
        <v>1183.2</v>
      </c>
      <c r="Q206">
        <f>VLOOKUP(A206,[16]NEROLAC!$A$1:$M$330,5,FALSE)</f>
        <v>508.75</v>
      </c>
      <c r="R206">
        <f>VLOOKUP(A206,[17]AKZO!$A$1:$M$330,5,FALSE)</f>
        <v>1901.75</v>
      </c>
      <c r="S206">
        <f>VLOOKUP(A206,[18]BERGER!$A$1:$M$330,5,FALSE)</f>
        <v>267.7</v>
      </c>
      <c r="T206">
        <f>VLOOKUP(A206,[19]MONSANTO!$A$1:$M$330,5,FALSE)</f>
        <v>2471</v>
      </c>
      <c r="U206">
        <f>VLOOKUP(A206,[20]BAYER!$A$1:$M$330,5,FALSE)</f>
        <v>3829.1</v>
      </c>
      <c r="V206">
        <f>VLOOKUP(A206,[21]EXCELCROP!$A$1:$M$326,5,FALSE)</f>
        <v>1708.35</v>
      </c>
      <c r="W206">
        <f>VLOOKUP(A206,[22]SIEMENS!$A$1:$M$330,5,FALSE)</f>
        <v>1265.45</v>
      </c>
      <c r="X206">
        <f>VLOOKUP(A206,[23]ABB!$A$1:$M$330,5,FALSE)</f>
        <v>1401.2</v>
      </c>
      <c r="Y206">
        <f>VLOOKUP(A206,[24]LNT!$A$1:$M$330,5,FALSE)</f>
        <v>1236</v>
      </c>
      <c r="Z206">
        <f>VLOOKUP(A206,[25]GLAXO!$A$1:$M$330,5,FALSE)</f>
        <v>2551.6</v>
      </c>
      <c r="AA206">
        <f>VLOOKUP(A206,[26]PFIZER!$A$1:$M$330,5,FALSE)</f>
        <v>1743.8</v>
      </c>
      <c r="AB206">
        <f>VLOOKUP(A206,[27]ABBOTT!$A$1:$M$330,5,FALSE)</f>
        <v>4251.25</v>
      </c>
      <c r="AC206">
        <f>VLOOKUP(A206,[28]SANOFI!$A$1:$M$330,5,FALSE)</f>
        <v>4208.1000000000004</v>
      </c>
    </row>
    <row r="207" spans="1:29" x14ac:dyDescent="0.25">
      <c r="A207" s="4">
        <v>43039</v>
      </c>
      <c r="B207">
        <f>VLOOKUP(A207,[1]ITC!$A$1:$M$330,5,FALSE)</f>
        <v>266.10000000000002</v>
      </c>
      <c r="C207">
        <f>VLOOKUP(A207,[2]HUL!$A$1:$M$330,5,FALSE)</f>
        <v>1236.8499999999999</v>
      </c>
      <c r="D207">
        <f>VLOOKUP(A207,[3]COLGATE!$A$1:$M$330,5,FALSE)</f>
        <v>1063.3499999999999</v>
      </c>
      <c r="E207">
        <f>VLOOKUP(A207,[4]NESTLE!$A$1:$M$330,5,FALSE)</f>
        <v>7221.1</v>
      </c>
      <c r="F207">
        <f>VLOOKUP(A207,[5]BRITANNIA!$A$1:$M$330,5,FALSE)</f>
        <v>4649.3500000000004</v>
      </c>
      <c r="G207">
        <f>VLOOKUP(A207,[6]HDFC!$A$1:$M$330,5,FALSE)</f>
        <v>1808.8</v>
      </c>
      <c r="H207">
        <f>VLOOKUP(A207,[7]ICICI!$A$1:$M$330,5,FALSE)</f>
        <v>299.95</v>
      </c>
      <c r="I207">
        <f>VLOOKUP(A207,[8]AXIS!$A$1:$M$330,5,FALSE)</f>
        <v>523.04999999999995</v>
      </c>
      <c r="J207">
        <f>VLOOKUP(A207,[9]INFOSYS!$A$1:$M$330,5,FALSE)</f>
        <v>921.65</v>
      </c>
      <c r="K207">
        <f>VLOOKUP(A207,[10]TCS!$A$1:$M$330,5,FALSE)</f>
        <v>2616.3000000000002</v>
      </c>
      <c r="L207">
        <f>VLOOKUP(A207,[11]WIPRO!$A$1:$M$330,5,FALSE)</f>
        <v>294</v>
      </c>
      <c r="M207">
        <f>VLOOKUP(A207,[12]TVS!$A$1:$M$330,5,FALSE)</f>
        <v>416.9</v>
      </c>
      <c r="N207">
        <f>VLOOKUP(A207,[13]BAJAJ!$A$1:$M$330,5,FALSE)</f>
        <v>3260</v>
      </c>
      <c r="O207">
        <f>VLOOKUP(A207,[14]HERO!$A$1:$M$330,5,FALSE)</f>
        <v>3854.75</v>
      </c>
      <c r="P207">
        <f>VLOOKUP(A207,[15]ASIAN!$A$1:$M$330,5,FALSE)</f>
        <v>1180.7</v>
      </c>
      <c r="Q207">
        <f>VLOOKUP(A207,[16]NEROLAC!$A$1:$M$330,5,FALSE)</f>
        <v>513.1</v>
      </c>
      <c r="R207">
        <f>VLOOKUP(A207,[17]AKZO!$A$1:$M$330,5,FALSE)</f>
        <v>1914.8</v>
      </c>
      <c r="S207">
        <f>VLOOKUP(A207,[18]BERGER!$A$1:$M$330,5,FALSE)</f>
        <v>265.64999999999998</v>
      </c>
      <c r="T207">
        <f>VLOOKUP(A207,[19]MONSANTO!$A$1:$M$330,5,FALSE)</f>
        <v>2472.9</v>
      </c>
      <c r="U207">
        <f>VLOOKUP(A207,[20]BAYER!$A$1:$M$330,5,FALSE)</f>
        <v>3848.4</v>
      </c>
      <c r="V207">
        <f>VLOOKUP(A207,[21]EXCELCROP!$A$1:$M$326,5,FALSE)</f>
        <v>1724.4</v>
      </c>
      <c r="W207">
        <f>VLOOKUP(A207,[22]SIEMENS!$A$1:$M$330,5,FALSE)</f>
        <v>1272.8499999999999</v>
      </c>
      <c r="X207">
        <f>VLOOKUP(A207,[23]ABB!$A$1:$M$330,5,FALSE)</f>
        <v>1382.85</v>
      </c>
      <c r="Y207">
        <f>VLOOKUP(A207,[24]LNT!$A$1:$M$330,5,FALSE)</f>
        <v>1220.5999999999999</v>
      </c>
      <c r="Z207">
        <f>VLOOKUP(A207,[25]GLAXO!$A$1:$M$330,5,FALSE)</f>
        <v>2576.0500000000002</v>
      </c>
      <c r="AA207">
        <f>VLOOKUP(A207,[26]PFIZER!$A$1:$M$330,5,FALSE)</f>
        <v>1732.2</v>
      </c>
      <c r="AB207">
        <f>VLOOKUP(A207,[27]ABBOTT!$A$1:$M$330,5,FALSE)</f>
        <v>4213.95</v>
      </c>
      <c r="AC207">
        <f>VLOOKUP(A207,[28]SANOFI!$A$1:$M$330,5,FALSE)</f>
        <v>4199.25</v>
      </c>
    </row>
    <row r="208" spans="1:29" x14ac:dyDescent="0.25">
      <c r="A208" s="4">
        <v>43040</v>
      </c>
      <c r="B208">
        <f>VLOOKUP(A208,[1]ITC!$A$1:$M$330,5,FALSE)</f>
        <v>269.7</v>
      </c>
      <c r="C208">
        <f>VLOOKUP(A208,[2]HUL!$A$1:$M$330,5,FALSE)</f>
        <v>1259.6500000000001</v>
      </c>
      <c r="D208">
        <f>VLOOKUP(A208,[3]COLGATE!$A$1:$M$330,5,FALSE)</f>
        <v>1042.75</v>
      </c>
      <c r="E208">
        <f>VLOOKUP(A208,[4]NESTLE!$A$1:$M$330,5,FALSE)</f>
        <v>7310.45</v>
      </c>
      <c r="F208">
        <f>VLOOKUP(A208,[5]BRITANNIA!$A$1:$M$330,5,FALSE)</f>
        <v>4694.6499999999996</v>
      </c>
      <c r="G208">
        <f>VLOOKUP(A208,[6]HDFC!$A$1:$M$330,5,FALSE)</f>
        <v>1820.4</v>
      </c>
      <c r="H208">
        <f>VLOOKUP(A208,[7]ICICI!$A$1:$M$330,5,FALSE)</f>
        <v>313.2</v>
      </c>
      <c r="I208">
        <f>VLOOKUP(A208,[8]AXIS!$A$1:$M$330,5,FALSE)</f>
        <v>533.75</v>
      </c>
      <c r="J208">
        <f>VLOOKUP(A208,[9]INFOSYS!$A$1:$M$330,5,FALSE)</f>
        <v>926.25</v>
      </c>
      <c r="K208">
        <f>VLOOKUP(A208,[10]TCS!$A$1:$M$330,5,FALSE)</f>
        <v>2602.5</v>
      </c>
      <c r="L208">
        <f>VLOOKUP(A208,[11]WIPRO!$A$1:$M$330,5,FALSE)</f>
        <v>293.10000000000002</v>
      </c>
      <c r="M208">
        <f>VLOOKUP(A208,[12]TVS!$A$1:$M$330,5,FALSE)</f>
        <v>407.95</v>
      </c>
      <c r="N208">
        <f>VLOOKUP(A208,[13]BAJAJ!$A$1:$M$330,5,FALSE)</f>
        <v>3240.5</v>
      </c>
      <c r="O208">
        <f>VLOOKUP(A208,[14]HERO!$A$1:$M$330,5,FALSE)</f>
        <v>3816.45</v>
      </c>
      <c r="P208">
        <f>VLOOKUP(A208,[15]ASIAN!$A$1:$M$330,5,FALSE)</f>
        <v>1174.7</v>
      </c>
      <c r="Q208">
        <f>VLOOKUP(A208,[16]NEROLAC!$A$1:$M$330,5,FALSE)</f>
        <v>503.75</v>
      </c>
      <c r="R208">
        <f>VLOOKUP(A208,[17]AKZO!$A$1:$M$330,5,FALSE)</f>
        <v>1894.7</v>
      </c>
      <c r="S208">
        <f>VLOOKUP(A208,[18]BERGER!$A$1:$M$330,5,FALSE)</f>
        <v>266.75</v>
      </c>
      <c r="T208">
        <f>VLOOKUP(A208,[19]MONSANTO!$A$1:$M$330,5,FALSE)</f>
        <v>2517.9499999999998</v>
      </c>
      <c r="U208">
        <f>VLOOKUP(A208,[20]BAYER!$A$1:$M$330,5,FALSE)</f>
        <v>3831.35</v>
      </c>
      <c r="V208">
        <f>VLOOKUP(A208,[21]EXCELCROP!$A$1:$M$326,5,FALSE)</f>
        <v>1754.65</v>
      </c>
      <c r="W208">
        <f>VLOOKUP(A208,[22]SIEMENS!$A$1:$M$330,5,FALSE)</f>
        <v>1266.8</v>
      </c>
      <c r="X208">
        <f>VLOOKUP(A208,[23]ABB!$A$1:$M$330,5,FALSE)</f>
        <v>1389.95</v>
      </c>
      <c r="Y208">
        <f>VLOOKUP(A208,[24]LNT!$A$1:$M$330,5,FALSE)</f>
        <v>1215.45</v>
      </c>
      <c r="Z208">
        <f>VLOOKUP(A208,[25]GLAXO!$A$1:$M$330,5,FALSE)</f>
        <v>2626.7</v>
      </c>
      <c r="AA208">
        <f>VLOOKUP(A208,[26]PFIZER!$A$1:$M$330,5,FALSE)</f>
        <v>1750.95</v>
      </c>
      <c r="AB208">
        <f>VLOOKUP(A208,[27]ABBOTT!$A$1:$M$330,5,FALSE)</f>
        <v>4335.95</v>
      </c>
      <c r="AC208">
        <f>VLOOKUP(A208,[28]SANOFI!$A$1:$M$330,5,FALSE)</f>
        <v>4458.3500000000004</v>
      </c>
    </row>
    <row r="209" spans="1:29" x14ac:dyDescent="0.25">
      <c r="A209" s="4">
        <v>43041</v>
      </c>
      <c r="B209">
        <f>VLOOKUP(A209,[1]ITC!$A$1:$M$330,5,FALSE)</f>
        <v>265.60000000000002</v>
      </c>
      <c r="C209">
        <f>VLOOKUP(A209,[2]HUL!$A$1:$M$330,5,FALSE)</f>
        <v>1239.8</v>
      </c>
      <c r="D209">
        <f>VLOOKUP(A209,[3]COLGATE!$A$1:$M$330,5,FALSE)</f>
        <v>1039.1500000000001</v>
      </c>
      <c r="E209">
        <f>VLOOKUP(A209,[4]NESTLE!$A$1:$M$330,5,FALSE)</f>
        <v>7268.15</v>
      </c>
      <c r="F209">
        <f>VLOOKUP(A209,[5]BRITANNIA!$A$1:$M$330,5,FALSE)</f>
        <v>4657.8999999999996</v>
      </c>
      <c r="G209">
        <f>VLOOKUP(A209,[6]HDFC!$A$1:$M$330,5,FALSE)</f>
        <v>1822.2</v>
      </c>
      <c r="H209">
        <f>VLOOKUP(A209,[7]ICICI!$A$1:$M$330,5,FALSE)</f>
        <v>316.64999999999998</v>
      </c>
      <c r="I209">
        <f>VLOOKUP(A209,[8]AXIS!$A$1:$M$330,5,FALSE)</f>
        <v>530.1</v>
      </c>
      <c r="J209">
        <f>VLOOKUP(A209,[9]INFOSYS!$A$1:$M$330,5,FALSE)</f>
        <v>922.9</v>
      </c>
      <c r="K209">
        <f>VLOOKUP(A209,[10]TCS!$A$1:$M$330,5,FALSE)</f>
        <v>2625.8</v>
      </c>
      <c r="L209">
        <f>VLOOKUP(A209,[11]WIPRO!$A$1:$M$330,5,FALSE)</f>
        <v>293.05</v>
      </c>
      <c r="M209">
        <f>VLOOKUP(A209,[12]TVS!$A$1:$M$330,5,FALSE)</f>
        <v>404.95</v>
      </c>
      <c r="N209">
        <f>VLOOKUP(A209,[13]BAJAJ!$A$1:$M$330,5,FALSE)</f>
        <v>3238.5</v>
      </c>
      <c r="O209">
        <f>VLOOKUP(A209,[14]HERO!$A$1:$M$330,5,FALSE)</f>
        <v>3733.05</v>
      </c>
      <c r="P209">
        <f>VLOOKUP(A209,[15]ASIAN!$A$1:$M$330,5,FALSE)</f>
        <v>1178.5</v>
      </c>
      <c r="Q209">
        <f>VLOOKUP(A209,[16]NEROLAC!$A$1:$M$330,5,FALSE)</f>
        <v>508.7</v>
      </c>
      <c r="R209">
        <f>VLOOKUP(A209,[17]AKZO!$A$1:$M$330,5,FALSE)</f>
        <v>1917.15</v>
      </c>
      <c r="S209">
        <f>VLOOKUP(A209,[18]BERGER!$A$1:$M$330,5,FALSE)</f>
        <v>267.85000000000002</v>
      </c>
      <c r="T209">
        <f>VLOOKUP(A209,[19]MONSANTO!$A$1:$M$330,5,FALSE)</f>
        <v>2504.5500000000002</v>
      </c>
      <c r="U209">
        <f>VLOOKUP(A209,[20]BAYER!$A$1:$M$330,5,FALSE)</f>
        <v>3752.9</v>
      </c>
      <c r="V209">
        <f>VLOOKUP(A209,[21]EXCELCROP!$A$1:$M$326,5,FALSE)</f>
        <v>1765.9</v>
      </c>
      <c r="W209">
        <f>VLOOKUP(A209,[22]SIEMENS!$A$1:$M$330,5,FALSE)</f>
        <v>1268.5999999999999</v>
      </c>
      <c r="X209">
        <f>VLOOKUP(A209,[23]ABB!$A$1:$M$330,5,FALSE)</f>
        <v>1388.6</v>
      </c>
      <c r="Y209">
        <f>VLOOKUP(A209,[24]LNT!$A$1:$M$330,5,FALSE)</f>
        <v>1211.05</v>
      </c>
      <c r="Z209">
        <f>VLOOKUP(A209,[25]GLAXO!$A$1:$M$330,5,FALSE)</f>
        <v>2616.35</v>
      </c>
      <c r="AA209">
        <f>VLOOKUP(A209,[26]PFIZER!$A$1:$M$330,5,FALSE)</f>
        <v>1758.95</v>
      </c>
      <c r="AB209">
        <f>VLOOKUP(A209,[27]ABBOTT!$A$1:$M$330,5,FALSE)</f>
        <v>4326.3500000000004</v>
      </c>
      <c r="AC209">
        <f>VLOOKUP(A209,[28]SANOFI!$A$1:$M$330,5,FALSE)</f>
        <v>4673.6000000000004</v>
      </c>
    </row>
    <row r="210" spans="1:29" x14ac:dyDescent="0.25">
      <c r="A210" s="4">
        <v>43042</v>
      </c>
      <c r="B210">
        <f>VLOOKUP(A210,[1]ITC!$A$1:$M$330,5,FALSE)</f>
        <v>265.39999999999998</v>
      </c>
      <c r="C210">
        <f>VLOOKUP(A210,[2]HUL!$A$1:$M$330,5,FALSE)</f>
        <v>1238.0999999999999</v>
      </c>
      <c r="D210">
        <f>VLOOKUP(A210,[3]COLGATE!$A$1:$M$330,5,FALSE)</f>
        <v>1033</v>
      </c>
      <c r="E210">
        <f>VLOOKUP(A210,[4]NESTLE!$A$1:$M$330,5,FALSE)</f>
        <v>7408.55</v>
      </c>
      <c r="F210">
        <f>VLOOKUP(A210,[5]BRITANNIA!$A$1:$M$330,5,FALSE)</f>
        <v>4653.6499999999996</v>
      </c>
      <c r="G210">
        <f>VLOOKUP(A210,[6]HDFC!$A$1:$M$330,5,FALSE)</f>
        <v>1831.25</v>
      </c>
      <c r="H210">
        <f>VLOOKUP(A210,[7]ICICI!$A$1:$M$330,5,FALSE)</f>
        <v>315.85000000000002</v>
      </c>
      <c r="I210">
        <f>VLOOKUP(A210,[8]AXIS!$A$1:$M$330,5,FALSE)</f>
        <v>540</v>
      </c>
      <c r="J210">
        <f>VLOOKUP(A210,[9]INFOSYS!$A$1:$M$330,5,FALSE)</f>
        <v>926.65</v>
      </c>
      <c r="K210">
        <f>VLOOKUP(A210,[10]TCS!$A$1:$M$330,5,FALSE)</f>
        <v>2612.6999999999998</v>
      </c>
      <c r="L210">
        <f>VLOOKUP(A210,[11]WIPRO!$A$1:$M$330,5,FALSE)</f>
        <v>294.3</v>
      </c>
      <c r="M210">
        <f>VLOOKUP(A210,[12]TVS!$A$1:$M$330,5,FALSE)</f>
        <v>445.4</v>
      </c>
      <c r="N210">
        <f>VLOOKUP(A210,[13]BAJAJ!$A$1:$M$330,5,FALSE)</f>
        <v>3223.1</v>
      </c>
      <c r="O210">
        <f>VLOOKUP(A210,[14]HERO!$A$1:$M$330,5,FALSE)</f>
        <v>3690.8</v>
      </c>
      <c r="P210">
        <f>VLOOKUP(A210,[15]ASIAN!$A$1:$M$330,5,FALSE)</f>
        <v>1173.4000000000001</v>
      </c>
      <c r="Q210">
        <f>VLOOKUP(A210,[16]NEROLAC!$A$1:$M$330,5,FALSE)</f>
        <v>500</v>
      </c>
      <c r="R210">
        <f>VLOOKUP(A210,[17]AKZO!$A$1:$M$330,5,FALSE)</f>
        <v>1859.35</v>
      </c>
      <c r="S210">
        <f>VLOOKUP(A210,[18]BERGER!$A$1:$M$330,5,FALSE)</f>
        <v>261.14999999999998</v>
      </c>
      <c r="T210">
        <f>VLOOKUP(A210,[19]MONSANTO!$A$1:$M$330,5,FALSE)</f>
        <v>2526.1999999999998</v>
      </c>
      <c r="U210">
        <f>VLOOKUP(A210,[20]BAYER!$A$1:$M$330,5,FALSE)</f>
        <v>3821.35</v>
      </c>
      <c r="V210">
        <f>VLOOKUP(A210,[21]EXCELCROP!$A$1:$M$326,5,FALSE)</f>
        <v>2015.6</v>
      </c>
      <c r="W210">
        <f>VLOOKUP(A210,[22]SIEMENS!$A$1:$M$330,5,FALSE)</f>
        <v>1261.0999999999999</v>
      </c>
      <c r="X210">
        <f>VLOOKUP(A210,[23]ABB!$A$1:$M$330,5,FALSE)</f>
        <v>1381.15</v>
      </c>
      <c r="Y210">
        <f>VLOOKUP(A210,[24]LNT!$A$1:$M$330,5,FALSE)</f>
        <v>1235</v>
      </c>
      <c r="Z210">
        <f>VLOOKUP(A210,[25]GLAXO!$A$1:$M$330,5,FALSE)</f>
        <v>2655.6</v>
      </c>
      <c r="AA210">
        <f>VLOOKUP(A210,[26]PFIZER!$A$1:$M$330,5,FALSE)</f>
        <v>1748.15</v>
      </c>
      <c r="AB210">
        <f>VLOOKUP(A210,[27]ABBOTT!$A$1:$M$330,5,FALSE)</f>
        <v>4328.6499999999996</v>
      </c>
      <c r="AC210">
        <f>VLOOKUP(A210,[28]SANOFI!$A$1:$M$330,5,FALSE)</f>
        <v>4609.1499999999996</v>
      </c>
    </row>
    <row r="211" spans="1:29" x14ac:dyDescent="0.25">
      <c r="A211" s="4">
        <v>43045</v>
      </c>
      <c r="B211">
        <f>VLOOKUP(A211,[1]ITC!$A$1:$M$330,5,FALSE)</f>
        <v>264.8</v>
      </c>
      <c r="C211">
        <f>VLOOKUP(A211,[2]HUL!$A$1:$M$330,5,FALSE)</f>
        <v>1240.1500000000001</v>
      </c>
      <c r="D211">
        <f>VLOOKUP(A211,[3]COLGATE!$A$1:$M$330,5,FALSE)</f>
        <v>1043.95</v>
      </c>
      <c r="E211">
        <f>VLOOKUP(A211,[4]NESTLE!$A$1:$M$330,5,FALSE)</f>
        <v>7597.35</v>
      </c>
      <c r="F211">
        <f>VLOOKUP(A211,[5]BRITANNIA!$A$1:$M$330,5,FALSE)</f>
        <v>4650.3500000000004</v>
      </c>
      <c r="G211">
        <f>VLOOKUP(A211,[6]HDFC!$A$1:$M$330,5,FALSE)</f>
        <v>1831</v>
      </c>
      <c r="H211">
        <f>VLOOKUP(A211,[7]ICICI!$A$1:$M$330,5,FALSE)</f>
        <v>316.14999999999998</v>
      </c>
      <c r="I211">
        <f>VLOOKUP(A211,[8]AXIS!$A$1:$M$330,5,FALSE)</f>
        <v>533.54999999999995</v>
      </c>
      <c r="J211">
        <f>VLOOKUP(A211,[9]INFOSYS!$A$1:$M$330,5,FALSE)</f>
        <v>928.6</v>
      </c>
      <c r="K211">
        <f>VLOOKUP(A211,[10]TCS!$A$1:$M$330,5,FALSE)</f>
        <v>2667</v>
      </c>
      <c r="L211">
        <f>VLOOKUP(A211,[11]WIPRO!$A$1:$M$330,5,FALSE)</f>
        <v>299.5</v>
      </c>
      <c r="M211">
        <f>VLOOKUP(A211,[12]TVS!$A$1:$M$330,5,FALSE)</f>
        <v>471</v>
      </c>
      <c r="N211">
        <f>VLOOKUP(A211,[13]BAJAJ!$A$1:$M$330,5,FALSE)</f>
        <v>3212.35</v>
      </c>
      <c r="O211">
        <f>VLOOKUP(A211,[14]HERO!$A$1:$M$330,5,FALSE)</f>
        <v>3691.4</v>
      </c>
      <c r="P211">
        <f>VLOOKUP(A211,[15]ASIAN!$A$1:$M$330,5,FALSE)</f>
        <v>1162.4000000000001</v>
      </c>
      <c r="Q211">
        <f>VLOOKUP(A211,[16]NEROLAC!$A$1:$M$330,5,FALSE)</f>
        <v>494.55</v>
      </c>
      <c r="R211">
        <f>VLOOKUP(A211,[17]AKZO!$A$1:$M$330,5,FALSE)</f>
        <v>1838.85</v>
      </c>
      <c r="S211">
        <f>VLOOKUP(A211,[18]BERGER!$A$1:$M$330,5,FALSE)</f>
        <v>256.25</v>
      </c>
      <c r="T211">
        <f>VLOOKUP(A211,[19]MONSANTO!$A$1:$M$330,5,FALSE)</f>
        <v>2510.9499999999998</v>
      </c>
      <c r="U211">
        <f>VLOOKUP(A211,[20]BAYER!$A$1:$M$330,5,FALSE)</f>
        <v>3862.35</v>
      </c>
      <c r="V211">
        <f>VLOOKUP(A211,[21]EXCELCROP!$A$1:$M$326,5,FALSE)</f>
        <v>2070.6999999999998</v>
      </c>
      <c r="W211">
        <f>VLOOKUP(A211,[22]SIEMENS!$A$1:$M$330,5,FALSE)</f>
        <v>1267.25</v>
      </c>
      <c r="X211">
        <f>VLOOKUP(A211,[23]ABB!$A$1:$M$330,5,FALSE)</f>
        <v>1362.6</v>
      </c>
      <c r="Y211">
        <f>VLOOKUP(A211,[24]LNT!$A$1:$M$330,5,FALSE)</f>
        <v>1222.95</v>
      </c>
      <c r="Z211">
        <f>VLOOKUP(A211,[25]GLAXO!$A$1:$M$330,5,FALSE)</f>
        <v>2663.05</v>
      </c>
      <c r="AA211">
        <f>VLOOKUP(A211,[26]PFIZER!$A$1:$M$330,5,FALSE)</f>
        <v>1740.05</v>
      </c>
      <c r="AB211">
        <f>VLOOKUP(A211,[27]ABBOTT!$A$1:$M$330,5,FALSE)</f>
        <v>4375.7</v>
      </c>
      <c r="AC211">
        <f>VLOOKUP(A211,[28]SANOFI!$A$1:$M$330,5,FALSE)</f>
        <v>4597.05</v>
      </c>
    </row>
    <row r="212" spans="1:29" x14ac:dyDescent="0.25">
      <c r="A212" s="4">
        <v>43046</v>
      </c>
      <c r="B212">
        <f>VLOOKUP(A212,[1]ITC!$A$1:$M$330,5,FALSE)</f>
        <v>265.64999999999998</v>
      </c>
      <c r="C212">
        <f>VLOOKUP(A212,[2]HUL!$A$1:$M$330,5,FALSE)</f>
        <v>1234.5999999999999</v>
      </c>
      <c r="D212">
        <f>VLOOKUP(A212,[3]COLGATE!$A$1:$M$330,5,FALSE)</f>
        <v>1034.9000000000001</v>
      </c>
      <c r="E212">
        <f>VLOOKUP(A212,[4]NESTLE!$A$1:$M$330,5,FALSE)</f>
        <v>7695</v>
      </c>
      <c r="F212">
        <f>VLOOKUP(A212,[5]BRITANNIA!$A$1:$M$330,5,FALSE)</f>
        <v>4652.2</v>
      </c>
      <c r="G212">
        <f>VLOOKUP(A212,[6]HDFC!$A$1:$M$330,5,FALSE)</f>
        <v>1824.05</v>
      </c>
      <c r="H212">
        <f>VLOOKUP(A212,[7]ICICI!$A$1:$M$330,5,FALSE)</f>
        <v>312.2</v>
      </c>
      <c r="I212">
        <f>VLOOKUP(A212,[8]AXIS!$A$1:$M$330,5,FALSE)</f>
        <v>527.1</v>
      </c>
      <c r="J212">
        <f>VLOOKUP(A212,[9]INFOSYS!$A$1:$M$330,5,FALSE)</f>
        <v>955.7</v>
      </c>
      <c r="K212">
        <f>VLOOKUP(A212,[10]TCS!$A$1:$M$330,5,FALSE)</f>
        <v>2708.35</v>
      </c>
      <c r="L212">
        <f>VLOOKUP(A212,[11]WIPRO!$A$1:$M$330,5,FALSE)</f>
        <v>302.10000000000002</v>
      </c>
      <c r="M212">
        <f>VLOOKUP(A212,[12]TVS!$A$1:$M$330,5,FALSE)</f>
        <v>445.5</v>
      </c>
      <c r="N212">
        <f>VLOOKUP(A212,[13]BAJAJ!$A$1:$M$330,5,FALSE)</f>
        <v>3163.25</v>
      </c>
      <c r="O212">
        <f>VLOOKUP(A212,[14]HERO!$A$1:$M$330,5,FALSE)</f>
        <v>3681.7</v>
      </c>
      <c r="P212">
        <f>VLOOKUP(A212,[15]ASIAN!$A$1:$M$330,5,FALSE)</f>
        <v>1142.3</v>
      </c>
      <c r="Q212">
        <f>VLOOKUP(A212,[16]NEROLAC!$A$1:$M$330,5,FALSE)</f>
        <v>496.2</v>
      </c>
      <c r="R212">
        <f>VLOOKUP(A212,[17]AKZO!$A$1:$M$330,5,FALSE)</f>
        <v>1809.75</v>
      </c>
      <c r="S212">
        <f>VLOOKUP(A212,[18]BERGER!$A$1:$M$330,5,FALSE)</f>
        <v>248.3</v>
      </c>
      <c r="T212">
        <f>VLOOKUP(A212,[19]MONSANTO!$A$1:$M$330,5,FALSE)</f>
        <v>2466.75</v>
      </c>
      <c r="U212">
        <f>VLOOKUP(A212,[20]BAYER!$A$1:$M$330,5,FALSE)</f>
        <v>3893.85</v>
      </c>
      <c r="V212">
        <f>VLOOKUP(A212,[21]EXCELCROP!$A$1:$M$326,5,FALSE)</f>
        <v>2032.5</v>
      </c>
      <c r="W212">
        <f>VLOOKUP(A212,[22]SIEMENS!$A$1:$M$330,5,FALSE)</f>
        <v>1237.3499999999999</v>
      </c>
      <c r="X212">
        <f>VLOOKUP(A212,[23]ABB!$A$1:$M$330,5,FALSE)</f>
        <v>1334.3</v>
      </c>
      <c r="Y212">
        <f>VLOOKUP(A212,[24]LNT!$A$1:$M$330,5,FALSE)</f>
        <v>1210.8</v>
      </c>
      <c r="Z212">
        <f>VLOOKUP(A212,[25]GLAXO!$A$1:$M$330,5,FALSE)</f>
        <v>2638.45</v>
      </c>
      <c r="AA212">
        <f>VLOOKUP(A212,[26]PFIZER!$A$1:$M$330,5,FALSE)</f>
        <v>1740.75</v>
      </c>
      <c r="AB212">
        <f>VLOOKUP(A212,[27]ABBOTT!$A$1:$M$330,5,FALSE)</f>
        <v>4535.45</v>
      </c>
      <c r="AC212">
        <f>VLOOKUP(A212,[28]SANOFI!$A$1:$M$330,5,FALSE)</f>
        <v>4468.1499999999996</v>
      </c>
    </row>
    <row r="213" spans="1:29" x14ac:dyDescent="0.25">
      <c r="A213" s="4">
        <v>43047</v>
      </c>
      <c r="B213">
        <f>VLOOKUP(A213,[1]ITC!$A$1:$M$330,5,FALSE)</f>
        <v>265.39999999999998</v>
      </c>
      <c r="C213">
        <f>VLOOKUP(A213,[2]HUL!$A$1:$M$330,5,FALSE)</f>
        <v>1236.9000000000001</v>
      </c>
      <c r="D213">
        <f>VLOOKUP(A213,[3]COLGATE!$A$1:$M$330,5,FALSE)</f>
        <v>1021.3</v>
      </c>
      <c r="E213">
        <f>VLOOKUP(A213,[4]NESTLE!$A$1:$M$330,5,FALSE)</f>
        <v>7827.9</v>
      </c>
      <c r="F213">
        <f>VLOOKUP(A213,[5]BRITANNIA!$A$1:$M$330,5,FALSE)</f>
        <v>4637.75</v>
      </c>
      <c r="G213">
        <f>VLOOKUP(A213,[6]HDFC!$A$1:$M$330,5,FALSE)</f>
        <v>1826.3</v>
      </c>
      <c r="H213">
        <f>VLOOKUP(A213,[7]ICICI!$A$1:$M$330,5,FALSE)</f>
        <v>305.8</v>
      </c>
      <c r="I213">
        <f>VLOOKUP(A213,[8]AXIS!$A$1:$M$330,5,FALSE)</f>
        <v>545.04999999999995</v>
      </c>
      <c r="J213">
        <f>VLOOKUP(A213,[9]INFOSYS!$A$1:$M$330,5,FALSE)</f>
        <v>951.95</v>
      </c>
      <c r="K213">
        <f>VLOOKUP(A213,[10]TCS!$A$1:$M$330,5,FALSE)</f>
        <v>2730.45</v>
      </c>
      <c r="L213">
        <f>VLOOKUP(A213,[11]WIPRO!$A$1:$M$330,5,FALSE)</f>
        <v>301.60000000000002</v>
      </c>
      <c r="M213">
        <f>VLOOKUP(A213,[12]TVS!$A$1:$M$330,5,FALSE)</f>
        <v>475.25</v>
      </c>
      <c r="N213">
        <f>VLOOKUP(A213,[13]BAJAJ!$A$1:$M$330,5,FALSE)</f>
        <v>3190.1</v>
      </c>
      <c r="O213">
        <f>VLOOKUP(A213,[14]HERO!$A$1:$M$330,5,FALSE)</f>
        <v>3632</v>
      </c>
      <c r="P213">
        <f>VLOOKUP(A213,[15]ASIAN!$A$1:$M$330,5,FALSE)</f>
        <v>1170.95</v>
      </c>
      <c r="Q213">
        <f>VLOOKUP(A213,[16]NEROLAC!$A$1:$M$330,5,FALSE)</f>
        <v>493.3</v>
      </c>
      <c r="R213">
        <f>VLOOKUP(A213,[17]AKZO!$A$1:$M$330,5,FALSE)</f>
        <v>1815.55</v>
      </c>
      <c r="S213">
        <f>VLOOKUP(A213,[18]BERGER!$A$1:$M$330,5,FALSE)</f>
        <v>253.1</v>
      </c>
      <c r="T213">
        <f>VLOOKUP(A213,[19]MONSANTO!$A$1:$M$330,5,FALSE)</f>
        <v>2451.8000000000002</v>
      </c>
      <c r="U213">
        <f>VLOOKUP(A213,[20]BAYER!$A$1:$M$330,5,FALSE)</f>
        <v>3851.25</v>
      </c>
      <c r="V213">
        <f>VLOOKUP(A213,[21]EXCELCROP!$A$1:$M$326,5,FALSE)</f>
        <v>2017.25</v>
      </c>
      <c r="W213">
        <f>VLOOKUP(A213,[22]SIEMENS!$A$1:$M$330,5,FALSE)</f>
        <v>1227.2</v>
      </c>
      <c r="X213">
        <f>VLOOKUP(A213,[23]ABB!$A$1:$M$330,5,FALSE)</f>
        <v>1316.85</v>
      </c>
      <c r="Y213">
        <f>VLOOKUP(A213,[24]LNT!$A$1:$M$330,5,FALSE)</f>
        <v>1218.25</v>
      </c>
      <c r="Z213">
        <f>VLOOKUP(A213,[25]GLAXO!$A$1:$M$330,5,FALSE)</f>
        <v>2615.6</v>
      </c>
      <c r="AA213">
        <f>VLOOKUP(A213,[26]PFIZER!$A$1:$M$330,5,FALSE)</f>
        <v>1753.6</v>
      </c>
      <c r="AB213">
        <f>VLOOKUP(A213,[27]ABBOTT!$A$1:$M$330,5,FALSE)</f>
        <v>4500.3500000000004</v>
      </c>
      <c r="AC213">
        <f>VLOOKUP(A213,[28]SANOFI!$A$1:$M$330,5,FALSE)</f>
        <v>4442.6000000000004</v>
      </c>
    </row>
    <row r="214" spans="1:29" x14ac:dyDescent="0.25">
      <c r="A214" s="4">
        <v>43048</v>
      </c>
      <c r="B214">
        <f>VLOOKUP(A214,[1]ITC!$A$1:$M$330,5,FALSE)</f>
        <v>260.10000000000002</v>
      </c>
      <c r="C214">
        <f>VLOOKUP(A214,[2]HUL!$A$1:$M$330,5,FALSE)</f>
        <v>1253.3</v>
      </c>
      <c r="D214">
        <f>VLOOKUP(A214,[3]COLGATE!$A$1:$M$330,5,FALSE)</f>
        <v>1039.05</v>
      </c>
      <c r="E214">
        <f>VLOOKUP(A214,[4]NESTLE!$A$1:$M$330,5,FALSE)</f>
        <v>7793.05</v>
      </c>
      <c r="F214">
        <f>VLOOKUP(A214,[5]BRITANNIA!$A$1:$M$330,5,FALSE)</f>
        <v>4758.6000000000004</v>
      </c>
      <c r="G214">
        <f>VLOOKUP(A214,[6]HDFC!$A$1:$M$330,5,FALSE)</f>
        <v>1826.4</v>
      </c>
      <c r="H214">
        <f>VLOOKUP(A214,[7]ICICI!$A$1:$M$330,5,FALSE)</f>
        <v>311.60000000000002</v>
      </c>
      <c r="I214">
        <f>VLOOKUP(A214,[8]AXIS!$A$1:$M$330,5,FALSE)</f>
        <v>540.6</v>
      </c>
      <c r="J214">
        <f>VLOOKUP(A214,[9]INFOSYS!$A$1:$M$330,5,FALSE)</f>
        <v>954.6</v>
      </c>
      <c r="K214">
        <f>VLOOKUP(A214,[10]TCS!$A$1:$M$330,5,FALSE)</f>
        <v>2733.85</v>
      </c>
      <c r="L214">
        <f>VLOOKUP(A214,[11]WIPRO!$A$1:$M$330,5,FALSE)</f>
        <v>302.60000000000002</v>
      </c>
      <c r="M214">
        <f>VLOOKUP(A214,[12]TVS!$A$1:$M$330,5,FALSE)</f>
        <v>492.7</v>
      </c>
      <c r="N214">
        <f>VLOOKUP(A214,[13]BAJAJ!$A$1:$M$330,5,FALSE)</f>
        <v>3199.95</v>
      </c>
      <c r="O214">
        <f>VLOOKUP(A214,[14]HERO!$A$1:$M$330,5,FALSE)</f>
        <v>3603.95</v>
      </c>
      <c r="P214">
        <f>VLOOKUP(A214,[15]ASIAN!$A$1:$M$330,5,FALSE)</f>
        <v>1195.25</v>
      </c>
      <c r="Q214">
        <f>VLOOKUP(A214,[16]NEROLAC!$A$1:$M$330,5,FALSE)</f>
        <v>497.3</v>
      </c>
      <c r="R214">
        <f>VLOOKUP(A214,[17]AKZO!$A$1:$M$330,5,FALSE)</f>
        <v>1820</v>
      </c>
      <c r="S214">
        <f>VLOOKUP(A214,[18]BERGER!$A$1:$M$330,5,FALSE)</f>
        <v>253.5</v>
      </c>
      <c r="T214">
        <f>VLOOKUP(A214,[19]MONSANTO!$A$1:$M$330,5,FALSE)</f>
        <v>2462.6999999999998</v>
      </c>
      <c r="U214">
        <f>VLOOKUP(A214,[20]BAYER!$A$1:$M$330,5,FALSE)</f>
        <v>3889.75</v>
      </c>
      <c r="V214">
        <f>VLOOKUP(A214,[21]EXCELCROP!$A$1:$M$326,5,FALSE)</f>
        <v>2030</v>
      </c>
      <c r="W214">
        <f>VLOOKUP(A214,[22]SIEMENS!$A$1:$M$330,5,FALSE)</f>
        <v>1217.25</v>
      </c>
      <c r="X214">
        <f>VLOOKUP(A214,[23]ABB!$A$1:$M$330,5,FALSE)</f>
        <v>1349.3</v>
      </c>
      <c r="Y214">
        <f>VLOOKUP(A214,[24]LNT!$A$1:$M$330,5,FALSE)</f>
        <v>1216.5999999999999</v>
      </c>
      <c r="Z214">
        <f>VLOOKUP(A214,[25]GLAXO!$A$1:$M$330,5,FALSE)</f>
        <v>2625.65</v>
      </c>
      <c r="AA214">
        <f>VLOOKUP(A214,[26]PFIZER!$A$1:$M$330,5,FALSE)</f>
        <v>1757.2</v>
      </c>
      <c r="AB214">
        <f>VLOOKUP(A214,[27]ABBOTT!$A$1:$M$330,5,FALSE)</f>
        <v>4473.3999999999996</v>
      </c>
      <c r="AC214">
        <f>VLOOKUP(A214,[28]SANOFI!$A$1:$M$330,5,FALSE)</f>
        <v>4406</v>
      </c>
    </row>
    <row r="215" spans="1:29" x14ac:dyDescent="0.25">
      <c r="A215" s="4">
        <v>43049</v>
      </c>
      <c r="B215">
        <f>VLOOKUP(A215,[1]ITC!$A$1:$M$330,5,FALSE)</f>
        <v>261.35000000000002</v>
      </c>
      <c r="C215">
        <f>VLOOKUP(A215,[2]HUL!$A$1:$M$330,5,FALSE)</f>
        <v>1290.75</v>
      </c>
      <c r="D215">
        <f>VLOOKUP(A215,[3]COLGATE!$A$1:$M$330,5,FALSE)</f>
        <v>1038.6500000000001</v>
      </c>
      <c r="E215">
        <f>VLOOKUP(A215,[4]NESTLE!$A$1:$M$330,5,FALSE)</f>
        <v>7770.1</v>
      </c>
      <c r="F215">
        <f>VLOOKUP(A215,[5]BRITANNIA!$A$1:$M$330,5,FALSE)</f>
        <v>4872.8500000000004</v>
      </c>
      <c r="G215">
        <f>VLOOKUP(A215,[6]HDFC!$A$1:$M$330,5,FALSE)</f>
        <v>1819.2</v>
      </c>
      <c r="H215">
        <f>VLOOKUP(A215,[7]ICICI!$A$1:$M$330,5,FALSE)</f>
        <v>318.60000000000002</v>
      </c>
      <c r="I215">
        <f>VLOOKUP(A215,[8]AXIS!$A$1:$M$330,5,FALSE)</f>
        <v>544.5</v>
      </c>
      <c r="J215">
        <f>VLOOKUP(A215,[9]INFOSYS!$A$1:$M$330,5,FALSE)</f>
        <v>960.6</v>
      </c>
      <c r="K215">
        <f>VLOOKUP(A215,[10]TCS!$A$1:$M$330,5,FALSE)</f>
        <v>2703.3</v>
      </c>
      <c r="L215">
        <f>VLOOKUP(A215,[11]WIPRO!$A$1:$M$330,5,FALSE)</f>
        <v>302.05</v>
      </c>
      <c r="M215">
        <f>VLOOKUP(A215,[12]TVS!$A$1:$M$330,5,FALSE)</f>
        <v>471.75</v>
      </c>
      <c r="N215">
        <f>VLOOKUP(A215,[13]BAJAJ!$A$1:$M$330,5,FALSE)</f>
        <v>3248.25</v>
      </c>
      <c r="O215">
        <f>VLOOKUP(A215,[14]HERO!$A$1:$M$330,5,FALSE)</f>
        <v>3606.4</v>
      </c>
      <c r="P215">
        <f>VLOOKUP(A215,[15]ASIAN!$A$1:$M$330,5,FALSE)</f>
        <v>1176.45</v>
      </c>
      <c r="Q215">
        <f>VLOOKUP(A215,[16]NEROLAC!$A$1:$M$330,5,FALSE)</f>
        <v>500.95</v>
      </c>
      <c r="R215">
        <f>VLOOKUP(A215,[17]AKZO!$A$1:$M$330,5,FALSE)</f>
        <v>1775.2</v>
      </c>
      <c r="S215">
        <f>VLOOKUP(A215,[18]BERGER!$A$1:$M$330,5,FALSE)</f>
        <v>251.35</v>
      </c>
      <c r="T215">
        <f>VLOOKUP(A215,[19]MONSANTO!$A$1:$M$330,5,FALSE)</f>
        <v>2536</v>
      </c>
      <c r="U215">
        <f>VLOOKUP(A215,[20]BAYER!$A$1:$M$330,5,FALSE)</f>
        <v>3919.15</v>
      </c>
      <c r="V215">
        <f>VLOOKUP(A215,[21]EXCELCROP!$A$1:$M$326,5,FALSE)</f>
        <v>2035.55</v>
      </c>
      <c r="W215">
        <f>VLOOKUP(A215,[22]SIEMENS!$A$1:$M$330,5,FALSE)</f>
        <v>1217.5</v>
      </c>
      <c r="X215">
        <f>VLOOKUP(A215,[23]ABB!$A$1:$M$330,5,FALSE)</f>
        <v>1354.6</v>
      </c>
      <c r="Y215">
        <f>VLOOKUP(A215,[24]LNT!$A$1:$M$330,5,FALSE)</f>
        <v>1264.05</v>
      </c>
      <c r="Z215">
        <f>VLOOKUP(A215,[25]GLAXO!$A$1:$M$330,5,FALSE)</f>
        <v>2631.25</v>
      </c>
      <c r="AA215">
        <f>VLOOKUP(A215,[26]PFIZER!$A$1:$M$330,5,FALSE)</f>
        <v>1904.7</v>
      </c>
      <c r="AB215">
        <f>VLOOKUP(A215,[27]ABBOTT!$A$1:$M$330,5,FALSE)</f>
        <v>4501.1000000000004</v>
      </c>
      <c r="AC215">
        <f>VLOOKUP(A215,[28]SANOFI!$A$1:$M$330,5,FALSE)</f>
        <v>4468.3999999999996</v>
      </c>
    </row>
    <row r="216" spans="1:29" x14ac:dyDescent="0.25">
      <c r="A216" s="4">
        <v>43052</v>
      </c>
      <c r="B216">
        <f>VLOOKUP(A216,[1]ITC!$A$1:$M$330,5,FALSE)</f>
        <v>258.35000000000002</v>
      </c>
      <c r="C216">
        <f>VLOOKUP(A216,[2]HUL!$A$1:$M$330,5,FALSE)</f>
        <v>1278.6500000000001</v>
      </c>
      <c r="D216">
        <f>VLOOKUP(A216,[3]COLGATE!$A$1:$M$330,5,FALSE)</f>
        <v>1047.8</v>
      </c>
      <c r="E216">
        <f>VLOOKUP(A216,[4]NESTLE!$A$1:$M$330,5,FALSE)</f>
        <v>7714.65</v>
      </c>
      <c r="F216">
        <f>VLOOKUP(A216,[5]BRITANNIA!$A$1:$M$330,5,FALSE)</f>
        <v>4883</v>
      </c>
      <c r="G216">
        <f>VLOOKUP(A216,[6]HDFC!$A$1:$M$330,5,FALSE)</f>
        <v>1814.25</v>
      </c>
      <c r="H216">
        <f>VLOOKUP(A216,[7]ICICI!$A$1:$M$330,5,FALSE)</f>
        <v>314.14999999999998</v>
      </c>
      <c r="I216">
        <f>VLOOKUP(A216,[8]AXIS!$A$1:$M$330,5,FALSE)</f>
        <v>537.79999999999995</v>
      </c>
      <c r="J216">
        <f>VLOOKUP(A216,[9]INFOSYS!$A$1:$M$330,5,FALSE)</f>
        <v>951.8</v>
      </c>
      <c r="K216">
        <f>VLOOKUP(A216,[10]TCS!$A$1:$M$330,5,FALSE)</f>
        <v>2758.9</v>
      </c>
      <c r="L216">
        <f>VLOOKUP(A216,[11]WIPRO!$A$1:$M$330,5,FALSE)</f>
        <v>298.8</v>
      </c>
      <c r="M216">
        <f>VLOOKUP(A216,[12]TVS!$A$1:$M$330,5,FALSE)</f>
        <v>462</v>
      </c>
      <c r="N216">
        <f>VLOOKUP(A216,[13]BAJAJ!$A$1:$M$330,5,FALSE)</f>
        <v>3211.6</v>
      </c>
      <c r="O216">
        <f>VLOOKUP(A216,[14]HERO!$A$1:$M$330,5,FALSE)</f>
        <v>3583.5</v>
      </c>
      <c r="P216">
        <f>VLOOKUP(A216,[15]ASIAN!$A$1:$M$330,5,FALSE)</f>
        <v>1175.0999999999999</v>
      </c>
      <c r="Q216">
        <f>VLOOKUP(A216,[16]NEROLAC!$A$1:$M$330,5,FALSE)</f>
        <v>499.9</v>
      </c>
      <c r="R216">
        <f>VLOOKUP(A216,[17]AKZO!$A$1:$M$330,5,FALSE)</f>
        <v>1784.1</v>
      </c>
      <c r="S216">
        <f>VLOOKUP(A216,[18]BERGER!$A$1:$M$330,5,FALSE)</f>
        <v>249</v>
      </c>
      <c r="T216">
        <f>VLOOKUP(A216,[19]MONSANTO!$A$1:$M$330,5,FALSE)</f>
        <v>2523.3000000000002</v>
      </c>
      <c r="U216">
        <f>VLOOKUP(A216,[20]BAYER!$A$1:$M$330,5,FALSE)</f>
        <v>3912.15</v>
      </c>
      <c r="V216">
        <f>VLOOKUP(A216,[21]EXCELCROP!$A$1:$M$326,5,FALSE)</f>
        <v>2019.6</v>
      </c>
      <c r="W216">
        <f>VLOOKUP(A216,[22]SIEMENS!$A$1:$M$330,5,FALSE)</f>
        <v>1199.6500000000001</v>
      </c>
      <c r="X216">
        <f>VLOOKUP(A216,[23]ABB!$A$1:$M$330,5,FALSE)</f>
        <v>1356.9</v>
      </c>
      <c r="Y216">
        <f>VLOOKUP(A216,[24]LNT!$A$1:$M$330,5,FALSE)</f>
        <v>1240.3499999999999</v>
      </c>
      <c r="Z216">
        <f>VLOOKUP(A216,[25]GLAXO!$A$1:$M$330,5,FALSE)</f>
        <v>2629.45</v>
      </c>
      <c r="AA216">
        <f>VLOOKUP(A216,[26]PFIZER!$A$1:$M$330,5,FALSE)</f>
        <v>1909.1</v>
      </c>
      <c r="AB216">
        <f>VLOOKUP(A216,[27]ABBOTT!$A$1:$M$330,5,FALSE)</f>
        <v>5056.1499999999996</v>
      </c>
      <c r="AC216">
        <f>VLOOKUP(A216,[28]SANOFI!$A$1:$M$330,5,FALSE)</f>
        <v>4477.95</v>
      </c>
    </row>
    <row r="217" spans="1:29" x14ac:dyDescent="0.25">
      <c r="A217" s="4">
        <v>43053</v>
      </c>
      <c r="B217">
        <f>VLOOKUP(A217,[1]ITC!$A$1:$M$330,5,FALSE)</f>
        <v>256.55</v>
      </c>
      <c r="C217">
        <f>VLOOKUP(A217,[2]HUL!$A$1:$M$330,5,FALSE)</f>
        <v>1283.45</v>
      </c>
      <c r="D217">
        <f>VLOOKUP(A217,[3]COLGATE!$A$1:$M$330,5,FALSE)</f>
        <v>1054.95</v>
      </c>
      <c r="E217">
        <f>VLOOKUP(A217,[4]NESTLE!$A$1:$M$330,5,FALSE)</f>
        <v>7648.45</v>
      </c>
      <c r="F217">
        <f>VLOOKUP(A217,[5]BRITANNIA!$A$1:$M$330,5,FALSE)</f>
        <v>4785.6000000000004</v>
      </c>
      <c r="G217">
        <f>VLOOKUP(A217,[6]HDFC!$A$1:$M$330,5,FALSE)</f>
        <v>1802</v>
      </c>
      <c r="H217">
        <f>VLOOKUP(A217,[7]ICICI!$A$1:$M$330,5,FALSE)</f>
        <v>313.85000000000002</v>
      </c>
      <c r="I217">
        <f>VLOOKUP(A217,[8]AXIS!$A$1:$M$330,5,FALSE)</f>
        <v>546.25</v>
      </c>
      <c r="J217">
        <f>VLOOKUP(A217,[9]INFOSYS!$A$1:$M$330,5,FALSE)</f>
        <v>949.45</v>
      </c>
      <c r="K217">
        <f>VLOOKUP(A217,[10]TCS!$A$1:$M$330,5,FALSE)</f>
        <v>2716.75</v>
      </c>
      <c r="L217">
        <f>VLOOKUP(A217,[11]WIPRO!$A$1:$M$330,5,FALSE)</f>
        <v>299.05</v>
      </c>
      <c r="M217">
        <f>VLOOKUP(A217,[12]TVS!$A$1:$M$330,5,FALSE)</f>
        <v>438.9</v>
      </c>
      <c r="N217">
        <f>VLOOKUP(A217,[13]BAJAJ!$A$1:$M$330,5,FALSE)</f>
        <v>3266.4</v>
      </c>
      <c r="O217">
        <f>VLOOKUP(A217,[14]HERO!$A$1:$M$330,5,FALSE)</f>
        <v>3653.65</v>
      </c>
      <c r="P217">
        <f>VLOOKUP(A217,[15]ASIAN!$A$1:$M$330,5,FALSE)</f>
        <v>1154.25</v>
      </c>
      <c r="Q217">
        <f>VLOOKUP(A217,[16]NEROLAC!$A$1:$M$330,5,FALSE)</f>
        <v>491</v>
      </c>
      <c r="R217">
        <f>VLOOKUP(A217,[17]AKZO!$A$1:$M$330,5,FALSE)</f>
        <v>1782.45</v>
      </c>
      <c r="S217">
        <f>VLOOKUP(A217,[18]BERGER!$A$1:$M$330,5,FALSE)</f>
        <v>248.75</v>
      </c>
      <c r="T217">
        <f>VLOOKUP(A217,[19]MONSANTO!$A$1:$M$330,5,FALSE)</f>
        <v>2486.1</v>
      </c>
      <c r="U217">
        <f>VLOOKUP(A217,[20]BAYER!$A$1:$M$330,5,FALSE)</f>
        <v>3887.65</v>
      </c>
      <c r="V217">
        <f>VLOOKUP(A217,[21]EXCELCROP!$A$1:$M$326,5,FALSE)</f>
        <v>2010.1</v>
      </c>
      <c r="W217">
        <f>VLOOKUP(A217,[22]SIEMENS!$A$1:$M$330,5,FALSE)</f>
        <v>1178.1500000000001</v>
      </c>
      <c r="X217">
        <f>VLOOKUP(A217,[23]ABB!$A$1:$M$330,5,FALSE)</f>
        <v>1361.4</v>
      </c>
      <c r="Y217">
        <f>VLOOKUP(A217,[24]LNT!$A$1:$M$330,5,FALSE)</f>
        <v>1209.8499999999999</v>
      </c>
      <c r="Z217">
        <f>VLOOKUP(A217,[25]GLAXO!$A$1:$M$330,5,FALSE)</f>
        <v>2595.0500000000002</v>
      </c>
      <c r="AA217">
        <f>VLOOKUP(A217,[26]PFIZER!$A$1:$M$330,5,FALSE)</f>
        <v>1922.05</v>
      </c>
      <c r="AB217">
        <f>VLOOKUP(A217,[27]ABBOTT!$A$1:$M$330,5,FALSE)</f>
        <v>4973.3500000000004</v>
      </c>
      <c r="AC217">
        <f>VLOOKUP(A217,[28]SANOFI!$A$1:$M$330,5,FALSE)</f>
        <v>4441.2</v>
      </c>
    </row>
    <row r="218" spans="1:29" x14ac:dyDescent="0.25">
      <c r="A218" s="4">
        <v>43054</v>
      </c>
      <c r="B218">
        <f>VLOOKUP(A218,[1]ITC!$A$1:$M$330,5,FALSE)</f>
        <v>252.8</v>
      </c>
      <c r="C218">
        <f>VLOOKUP(A218,[2]HUL!$A$1:$M$330,5,FALSE)</f>
        <v>1264.8</v>
      </c>
      <c r="D218">
        <f>VLOOKUP(A218,[3]COLGATE!$A$1:$M$330,5,FALSE)</f>
        <v>1042.5</v>
      </c>
      <c r="E218">
        <f>VLOOKUP(A218,[4]NESTLE!$A$1:$M$330,5,FALSE)</f>
        <v>7704.65</v>
      </c>
      <c r="F218">
        <f>VLOOKUP(A218,[5]BRITANNIA!$A$1:$M$330,5,FALSE)</f>
        <v>4740.8</v>
      </c>
      <c r="G218">
        <f>VLOOKUP(A218,[6]HDFC!$A$1:$M$330,5,FALSE)</f>
        <v>1798.75</v>
      </c>
      <c r="H218">
        <f>VLOOKUP(A218,[7]ICICI!$A$1:$M$330,5,FALSE)</f>
        <v>315.55</v>
      </c>
      <c r="I218">
        <f>VLOOKUP(A218,[8]AXIS!$A$1:$M$330,5,FALSE)</f>
        <v>542.1</v>
      </c>
      <c r="J218">
        <f>VLOOKUP(A218,[9]INFOSYS!$A$1:$M$330,5,FALSE)</f>
        <v>951.95</v>
      </c>
      <c r="K218">
        <f>VLOOKUP(A218,[10]TCS!$A$1:$M$330,5,FALSE)</f>
        <v>2706.15</v>
      </c>
      <c r="L218">
        <f>VLOOKUP(A218,[11]WIPRO!$A$1:$M$330,5,FALSE)</f>
        <v>296.2</v>
      </c>
      <c r="M218">
        <f>VLOOKUP(A218,[12]TVS!$A$1:$M$330,5,FALSE)</f>
        <v>417</v>
      </c>
      <c r="N218">
        <f>VLOOKUP(A218,[13]BAJAJ!$A$1:$M$330,5,FALSE)</f>
        <v>3212.35</v>
      </c>
      <c r="O218">
        <f>VLOOKUP(A218,[14]HERO!$A$1:$M$330,5,FALSE)</f>
        <v>3675.5</v>
      </c>
      <c r="P218">
        <f>VLOOKUP(A218,[15]ASIAN!$A$1:$M$330,5,FALSE)</f>
        <v>1176.8499999999999</v>
      </c>
      <c r="Q218">
        <f>VLOOKUP(A218,[16]NEROLAC!$A$1:$M$330,5,FALSE)</f>
        <v>490.7</v>
      </c>
      <c r="R218">
        <f>VLOOKUP(A218,[17]AKZO!$A$1:$M$330,5,FALSE)</f>
        <v>1758.1</v>
      </c>
      <c r="S218">
        <f>VLOOKUP(A218,[18]BERGER!$A$1:$M$330,5,FALSE)</f>
        <v>249.4</v>
      </c>
      <c r="T218">
        <f>VLOOKUP(A218,[19]MONSANTO!$A$1:$M$330,5,FALSE)</f>
        <v>2451.15</v>
      </c>
      <c r="U218">
        <f>VLOOKUP(A218,[20]BAYER!$A$1:$M$330,5,FALSE)</f>
        <v>3850.8</v>
      </c>
      <c r="V218">
        <f>VLOOKUP(A218,[21]EXCELCROP!$A$1:$M$326,5,FALSE)</f>
        <v>1985.25</v>
      </c>
      <c r="W218">
        <f>VLOOKUP(A218,[22]SIEMENS!$A$1:$M$330,5,FALSE)</f>
        <v>1185.8499999999999</v>
      </c>
      <c r="X218">
        <f>VLOOKUP(A218,[23]ABB!$A$1:$M$330,5,FALSE)</f>
        <v>1353.4</v>
      </c>
      <c r="Y218">
        <f>VLOOKUP(A218,[24]LNT!$A$1:$M$330,5,FALSE)</f>
        <v>1207.8</v>
      </c>
      <c r="Z218">
        <f>VLOOKUP(A218,[25]GLAXO!$A$1:$M$330,5,FALSE)</f>
        <v>2551.1999999999998</v>
      </c>
      <c r="AA218">
        <f>VLOOKUP(A218,[26]PFIZER!$A$1:$M$330,5,FALSE)</f>
        <v>1908.45</v>
      </c>
      <c r="AB218">
        <f>VLOOKUP(A218,[27]ABBOTT!$A$1:$M$330,5,FALSE)</f>
        <v>4956</v>
      </c>
      <c r="AC218">
        <f>VLOOKUP(A218,[28]SANOFI!$A$1:$M$330,5,FALSE)</f>
        <v>4351.5</v>
      </c>
    </row>
    <row r="219" spans="1:29" x14ac:dyDescent="0.25">
      <c r="A219" s="4">
        <v>43055</v>
      </c>
      <c r="B219">
        <f>VLOOKUP(A219,[1]ITC!$A$1:$M$330,5,FALSE)</f>
        <v>255.05</v>
      </c>
      <c r="C219">
        <f>VLOOKUP(A219,[2]HUL!$A$1:$M$330,5,FALSE)</f>
        <v>1276.5999999999999</v>
      </c>
      <c r="D219">
        <f>VLOOKUP(A219,[3]COLGATE!$A$1:$M$330,5,FALSE)</f>
        <v>1037.8</v>
      </c>
      <c r="E219">
        <f>VLOOKUP(A219,[4]NESTLE!$A$1:$M$330,5,FALSE)</f>
        <v>7659.6</v>
      </c>
      <c r="F219">
        <f>VLOOKUP(A219,[5]BRITANNIA!$A$1:$M$330,5,FALSE)</f>
        <v>4734.25</v>
      </c>
      <c r="G219">
        <f>VLOOKUP(A219,[6]HDFC!$A$1:$M$330,5,FALSE)</f>
        <v>1805.5</v>
      </c>
      <c r="H219">
        <f>VLOOKUP(A219,[7]ICICI!$A$1:$M$330,5,FALSE)</f>
        <v>319.14999999999998</v>
      </c>
      <c r="I219">
        <f>VLOOKUP(A219,[8]AXIS!$A$1:$M$330,5,FALSE)</f>
        <v>542.54999999999995</v>
      </c>
      <c r="J219">
        <f>VLOOKUP(A219,[9]INFOSYS!$A$1:$M$330,5,FALSE)</f>
        <v>988.6</v>
      </c>
      <c r="K219">
        <f>VLOOKUP(A219,[10]TCS!$A$1:$M$330,5,FALSE)</f>
        <v>2746.6</v>
      </c>
      <c r="L219">
        <f>VLOOKUP(A219,[11]WIPRO!$A$1:$M$330,5,FALSE)</f>
        <v>297.64999999999998</v>
      </c>
      <c r="M219">
        <f>VLOOKUP(A219,[12]TVS!$A$1:$M$330,5,FALSE)</f>
        <v>437.85</v>
      </c>
      <c r="N219">
        <f>VLOOKUP(A219,[13]BAJAJ!$A$1:$M$330,5,FALSE)</f>
        <v>3209.6</v>
      </c>
      <c r="O219">
        <f>VLOOKUP(A219,[14]HERO!$A$1:$M$330,5,FALSE)</f>
        <v>3661.6</v>
      </c>
      <c r="P219">
        <f>VLOOKUP(A219,[15]ASIAN!$A$1:$M$330,5,FALSE)</f>
        <v>1180.05</v>
      </c>
      <c r="Q219">
        <f>VLOOKUP(A219,[16]NEROLAC!$A$1:$M$330,5,FALSE)</f>
        <v>494.25</v>
      </c>
      <c r="R219">
        <f>VLOOKUP(A219,[17]AKZO!$A$1:$M$330,5,FALSE)</f>
        <v>1766.2</v>
      </c>
      <c r="S219">
        <f>VLOOKUP(A219,[18]BERGER!$A$1:$M$330,5,FALSE)</f>
        <v>250.75</v>
      </c>
      <c r="T219">
        <f>VLOOKUP(A219,[19]MONSANTO!$A$1:$M$330,5,FALSE)</f>
        <v>2483.5</v>
      </c>
      <c r="U219">
        <f>VLOOKUP(A219,[20]BAYER!$A$1:$M$330,5,FALSE)</f>
        <v>3970.25</v>
      </c>
      <c r="V219">
        <f>VLOOKUP(A219,[21]EXCELCROP!$A$1:$M$326,5,FALSE)</f>
        <v>2019.65</v>
      </c>
      <c r="W219">
        <f>VLOOKUP(A219,[22]SIEMENS!$A$1:$M$330,5,FALSE)</f>
        <v>1176.05</v>
      </c>
      <c r="X219">
        <f>VLOOKUP(A219,[23]ABB!$A$1:$M$330,5,FALSE)</f>
        <v>1365.9</v>
      </c>
      <c r="Y219">
        <f>VLOOKUP(A219,[24]LNT!$A$1:$M$330,5,FALSE)</f>
        <v>1217.55</v>
      </c>
      <c r="Z219">
        <f>VLOOKUP(A219,[25]GLAXO!$A$1:$M$330,5,FALSE)</f>
        <v>2534.1999999999998</v>
      </c>
      <c r="AA219">
        <f>VLOOKUP(A219,[26]PFIZER!$A$1:$M$330,5,FALSE)</f>
        <v>1918.2</v>
      </c>
      <c r="AB219">
        <f>VLOOKUP(A219,[27]ABBOTT!$A$1:$M$330,5,FALSE)</f>
        <v>4867.5</v>
      </c>
      <c r="AC219">
        <f>VLOOKUP(A219,[28]SANOFI!$A$1:$M$330,5,FALSE)</f>
        <v>4456.95</v>
      </c>
    </row>
    <row r="220" spans="1:29" x14ac:dyDescent="0.25">
      <c r="A220" s="4">
        <v>43056</v>
      </c>
      <c r="B220">
        <f>VLOOKUP(A220,[1]ITC!$A$1:$M$330,5,FALSE)</f>
        <v>257.55</v>
      </c>
      <c r="C220">
        <f>VLOOKUP(A220,[2]HUL!$A$1:$M$330,5,FALSE)</f>
        <v>1278.5999999999999</v>
      </c>
      <c r="D220">
        <f>VLOOKUP(A220,[3]COLGATE!$A$1:$M$330,5,FALSE)</f>
        <v>1040.1500000000001</v>
      </c>
      <c r="E220">
        <f>VLOOKUP(A220,[4]NESTLE!$A$1:$M$330,5,FALSE)</f>
        <v>7689.15</v>
      </c>
      <c r="F220">
        <f>VLOOKUP(A220,[5]BRITANNIA!$A$1:$M$330,5,FALSE)</f>
        <v>4735.95</v>
      </c>
      <c r="G220">
        <f>VLOOKUP(A220,[6]HDFC!$A$1:$M$330,5,FALSE)</f>
        <v>1827.1</v>
      </c>
      <c r="H220">
        <f>VLOOKUP(A220,[7]ICICI!$A$1:$M$330,5,FALSE)</f>
        <v>325.10000000000002</v>
      </c>
      <c r="I220">
        <f>VLOOKUP(A220,[8]AXIS!$A$1:$M$330,5,FALSE)</f>
        <v>541.9</v>
      </c>
      <c r="J220">
        <f>VLOOKUP(A220,[9]INFOSYS!$A$1:$M$330,5,FALSE)</f>
        <v>970.95</v>
      </c>
      <c r="K220">
        <f>VLOOKUP(A220,[10]TCS!$A$1:$M$330,5,FALSE)</f>
        <v>2710.1</v>
      </c>
      <c r="L220">
        <f>VLOOKUP(A220,[11]WIPRO!$A$1:$M$330,5,FALSE)</f>
        <v>294.75</v>
      </c>
      <c r="M220">
        <f>VLOOKUP(A220,[12]TVS!$A$1:$M$330,5,FALSE)</f>
        <v>440.95</v>
      </c>
      <c r="N220">
        <f>VLOOKUP(A220,[13]BAJAJ!$A$1:$M$330,5,FALSE)</f>
        <v>3212.05</v>
      </c>
      <c r="O220">
        <f>VLOOKUP(A220,[14]HERO!$A$1:$M$330,5,FALSE)</f>
        <v>3634.6</v>
      </c>
      <c r="P220">
        <f>VLOOKUP(A220,[15]ASIAN!$A$1:$M$330,5,FALSE)</f>
        <v>1171.0999999999999</v>
      </c>
      <c r="Q220">
        <f>VLOOKUP(A220,[16]NEROLAC!$A$1:$M$330,5,FALSE)</f>
        <v>493.35</v>
      </c>
      <c r="R220">
        <f>VLOOKUP(A220,[17]AKZO!$A$1:$M$330,5,FALSE)</f>
        <v>1796.1</v>
      </c>
      <c r="S220">
        <f>VLOOKUP(A220,[18]BERGER!$A$1:$M$330,5,FALSE)</f>
        <v>255.55</v>
      </c>
      <c r="T220">
        <f>VLOOKUP(A220,[19]MONSANTO!$A$1:$M$330,5,FALSE)</f>
        <v>2485.5</v>
      </c>
      <c r="U220">
        <f>VLOOKUP(A220,[20]BAYER!$A$1:$M$330,5,FALSE)</f>
        <v>3995.9</v>
      </c>
      <c r="V220">
        <f>VLOOKUP(A220,[21]EXCELCROP!$A$1:$M$326,5,FALSE)</f>
        <v>2002.6</v>
      </c>
      <c r="W220">
        <f>VLOOKUP(A220,[22]SIEMENS!$A$1:$M$330,5,FALSE)</f>
        <v>1191.9000000000001</v>
      </c>
      <c r="X220">
        <f>VLOOKUP(A220,[23]ABB!$A$1:$M$330,5,FALSE)</f>
        <v>1373.8</v>
      </c>
      <c r="Y220">
        <f>VLOOKUP(A220,[24]LNT!$A$1:$M$330,5,FALSE)</f>
        <v>1221.25</v>
      </c>
      <c r="Z220">
        <f>VLOOKUP(A220,[25]GLAXO!$A$1:$M$330,5,FALSE)</f>
        <v>2511.4</v>
      </c>
      <c r="AA220">
        <f>VLOOKUP(A220,[26]PFIZER!$A$1:$M$330,5,FALSE)</f>
        <v>1928.2</v>
      </c>
      <c r="AB220">
        <f>VLOOKUP(A220,[27]ABBOTT!$A$1:$M$330,5,FALSE)</f>
        <v>4942</v>
      </c>
      <c r="AC220">
        <f>VLOOKUP(A220,[28]SANOFI!$A$1:$M$330,5,FALSE)</f>
        <v>4484.8</v>
      </c>
    </row>
    <row r="221" spans="1:29" x14ac:dyDescent="0.25">
      <c r="A221" s="4">
        <v>43059</v>
      </c>
      <c r="B221">
        <f>VLOOKUP(A221,[1]ITC!$A$1:$M$330,5,FALSE)</f>
        <v>259.10000000000002</v>
      </c>
      <c r="C221">
        <f>VLOOKUP(A221,[2]HUL!$A$1:$M$330,5,FALSE)</f>
        <v>1274</v>
      </c>
      <c r="D221">
        <f>VLOOKUP(A221,[3]COLGATE!$A$1:$M$330,5,FALSE)</f>
        <v>1044.45</v>
      </c>
      <c r="E221">
        <f>VLOOKUP(A221,[4]NESTLE!$A$1:$M$330,5,FALSE)</f>
        <v>7721.3</v>
      </c>
      <c r="F221">
        <f>VLOOKUP(A221,[5]BRITANNIA!$A$1:$M$330,5,FALSE)</f>
        <v>4757.8999999999996</v>
      </c>
      <c r="G221">
        <f>VLOOKUP(A221,[6]HDFC!$A$1:$M$330,5,FALSE)</f>
        <v>1836.9</v>
      </c>
      <c r="H221">
        <f>VLOOKUP(A221,[7]ICICI!$A$1:$M$330,5,FALSE)</f>
        <v>318.5</v>
      </c>
      <c r="I221">
        <f>VLOOKUP(A221,[8]AXIS!$A$1:$M$330,5,FALSE)</f>
        <v>544.85</v>
      </c>
      <c r="J221">
        <f>VLOOKUP(A221,[9]INFOSYS!$A$1:$M$330,5,FALSE)</f>
        <v>961.35</v>
      </c>
      <c r="K221">
        <f>VLOOKUP(A221,[10]TCS!$A$1:$M$330,5,FALSE)</f>
        <v>2704.65</v>
      </c>
      <c r="L221">
        <f>VLOOKUP(A221,[11]WIPRO!$A$1:$M$330,5,FALSE)</f>
        <v>294.60000000000002</v>
      </c>
      <c r="M221">
        <f>VLOOKUP(A221,[12]TVS!$A$1:$M$330,5,FALSE)</f>
        <v>431.45</v>
      </c>
      <c r="N221">
        <f>VLOOKUP(A221,[13]BAJAJ!$A$1:$M$330,5,FALSE)</f>
        <v>3242.85</v>
      </c>
      <c r="O221">
        <f>VLOOKUP(A221,[14]HERO!$A$1:$M$330,5,FALSE)</f>
        <v>3658.5</v>
      </c>
      <c r="P221">
        <f>VLOOKUP(A221,[15]ASIAN!$A$1:$M$330,5,FALSE)</f>
        <v>1168.0999999999999</v>
      </c>
      <c r="Q221">
        <f>VLOOKUP(A221,[16]NEROLAC!$A$1:$M$330,5,FALSE)</f>
        <v>494.55</v>
      </c>
      <c r="R221">
        <f>VLOOKUP(A221,[17]AKZO!$A$1:$M$330,5,FALSE)</f>
        <v>1788.05</v>
      </c>
      <c r="S221">
        <f>VLOOKUP(A221,[18]BERGER!$A$1:$M$330,5,FALSE)</f>
        <v>252.05</v>
      </c>
      <c r="T221">
        <f>VLOOKUP(A221,[19]MONSANTO!$A$1:$M$330,5,FALSE)</f>
        <v>2502.85</v>
      </c>
      <c r="U221">
        <f>VLOOKUP(A221,[20]BAYER!$A$1:$M$330,5,FALSE)</f>
        <v>3992.1</v>
      </c>
      <c r="V221">
        <f>VLOOKUP(A221,[21]EXCELCROP!$A$1:$M$326,5,FALSE)</f>
        <v>2012.75</v>
      </c>
      <c r="W221">
        <f>VLOOKUP(A221,[22]SIEMENS!$A$1:$M$330,5,FALSE)</f>
        <v>1183.45</v>
      </c>
      <c r="X221">
        <f>VLOOKUP(A221,[23]ABB!$A$1:$M$330,5,FALSE)</f>
        <v>1384.35</v>
      </c>
      <c r="Y221">
        <f>VLOOKUP(A221,[24]LNT!$A$1:$M$330,5,FALSE)</f>
        <v>1227.75</v>
      </c>
      <c r="Z221">
        <f>VLOOKUP(A221,[25]GLAXO!$A$1:$M$330,5,FALSE)</f>
        <v>2488.85</v>
      </c>
      <c r="AA221">
        <f>VLOOKUP(A221,[26]PFIZER!$A$1:$M$330,5,FALSE)</f>
        <v>1964.35</v>
      </c>
      <c r="AB221">
        <f>VLOOKUP(A221,[27]ABBOTT!$A$1:$M$330,5,FALSE)</f>
        <v>4974.8</v>
      </c>
      <c r="AC221">
        <f>VLOOKUP(A221,[28]SANOFI!$A$1:$M$330,5,FALSE)</f>
        <v>4445.6000000000004</v>
      </c>
    </row>
    <row r="222" spans="1:29" x14ac:dyDescent="0.25">
      <c r="A222" s="4">
        <v>43060</v>
      </c>
      <c r="B222">
        <f>VLOOKUP(A222,[1]ITC!$A$1:$M$330,5,FALSE)</f>
        <v>256.3</v>
      </c>
      <c r="C222">
        <f>VLOOKUP(A222,[2]HUL!$A$1:$M$330,5,FALSE)</f>
        <v>1277.2</v>
      </c>
      <c r="D222">
        <f>VLOOKUP(A222,[3]COLGATE!$A$1:$M$330,5,FALSE)</f>
        <v>1043.75</v>
      </c>
      <c r="E222">
        <f>VLOOKUP(A222,[4]NESTLE!$A$1:$M$330,5,FALSE)</f>
        <v>7749.7</v>
      </c>
      <c r="F222">
        <f>VLOOKUP(A222,[5]BRITANNIA!$A$1:$M$330,5,FALSE)</f>
        <v>4820.7</v>
      </c>
      <c r="G222">
        <f>VLOOKUP(A222,[6]HDFC!$A$1:$M$330,5,FALSE)</f>
        <v>1846.05</v>
      </c>
      <c r="H222">
        <f>VLOOKUP(A222,[7]ICICI!$A$1:$M$330,5,FALSE)</f>
        <v>320.05</v>
      </c>
      <c r="I222">
        <f>VLOOKUP(A222,[8]AXIS!$A$1:$M$330,5,FALSE)</f>
        <v>546.75</v>
      </c>
      <c r="J222">
        <f>VLOOKUP(A222,[9]INFOSYS!$A$1:$M$330,5,FALSE)</f>
        <v>966.4</v>
      </c>
      <c r="K222">
        <f>VLOOKUP(A222,[10]TCS!$A$1:$M$330,5,FALSE)</f>
        <v>2676.65</v>
      </c>
      <c r="L222">
        <f>VLOOKUP(A222,[11]WIPRO!$A$1:$M$330,5,FALSE)</f>
        <v>293.95</v>
      </c>
      <c r="M222">
        <f>VLOOKUP(A222,[12]TVS!$A$1:$M$330,5,FALSE)</f>
        <v>420.3</v>
      </c>
      <c r="N222">
        <f>VLOOKUP(A222,[13]BAJAJ!$A$1:$M$330,5,FALSE)</f>
        <v>3292.95</v>
      </c>
      <c r="O222">
        <f>VLOOKUP(A222,[14]HERO!$A$1:$M$330,5,FALSE)</f>
        <v>3680.5</v>
      </c>
      <c r="P222">
        <f>VLOOKUP(A222,[15]ASIAN!$A$1:$M$330,5,FALSE)</f>
        <v>1161.3499999999999</v>
      </c>
      <c r="Q222">
        <f>VLOOKUP(A222,[16]NEROLAC!$A$1:$M$330,5,FALSE)</f>
        <v>483.7</v>
      </c>
      <c r="R222">
        <f>VLOOKUP(A222,[17]AKZO!$A$1:$M$330,5,FALSE)</f>
        <v>1786</v>
      </c>
      <c r="S222">
        <f>VLOOKUP(A222,[18]BERGER!$A$1:$M$330,5,FALSE)</f>
        <v>248.25</v>
      </c>
      <c r="T222">
        <f>VLOOKUP(A222,[19]MONSANTO!$A$1:$M$330,5,FALSE)</f>
        <v>2488.9</v>
      </c>
      <c r="U222">
        <f>VLOOKUP(A222,[20]BAYER!$A$1:$M$330,5,FALSE)</f>
        <v>4002.4</v>
      </c>
      <c r="V222">
        <f>VLOOKUP(A222,[21]EXCELCROP!$A$1:$M$326,5,FALSE)</f>
        <v>2005</v>
      </c>
      <c r="W222">
        <f>VLOOKUP(A222,[22]SIEMENS!$A$1:$M$330,5,FALSE)</f>
        <v>1196.2</v>
      </c>
      <c r="X222">
        <f>VLOOKUP(A222,[23]ABB!$A$1:$M$330,5,FALSE)</f>
        <v>1382.6</v>
      </c>
      <c r="Y222">
        <f>VLOOKUP(A222,[24]LNT!$A$1:$M$330,5,FALSE)</f>
        <v>1221.7</v>
      </c>
      <c r="Z222">
        <f>VLOOKUP(A222,[25]GLAXO!$A$1:$M$330,5,FALSE)</f>
        <v>2490.6</v>
      </c>
      <c r="AA222">
        <f>VLOOKUP(A222,[26]PFIZER!$A$1:$M$330,5,FALSE)</f>
        <v>1947</v>
      </c>
      <c r="AB222">
        <f>VLOOKUP(A222,[27]ABBOTT!$A$1:$M$330,5,FALSE)</f>
        <v>4996.1000000000004</v>
      </c>
      <c r="AC222">
        <f>VLOOKUP(A222,[28]SANOFI!$A$1:$M$330,5,FALSE)</f>
        <v>4476.95</v>
      </c>
    </row>
    <row r="223" spans="1:29" x14ac:dyDescent="0.25">
      <c r="A223" s="4">
        <v>43061</v>
      </c>
      <c r="B223">
        <f>VLOOKUP(A223,[1]ITC!$A$1:$M$330,5,FALSE)</f>
        <v>258.10000000000002</v>
      </c>
      <c r="C223">
        <f>VLOOKUP(A223,[2]HUL!$A$1:$M$330,5,FALSE)</f>
        <v>1270.2</v>
      </c>
      <c r="D223">
        <f>VLOOKUP(A223,[3]COLGATE!$A$1:$M$330,5,FALSE)</f>
        <v>1037.3499999999999</v>
      </c>
      <c r="E223">
        <f>VLOOKUP(A223,[4]NESTLE!$A$1:$M$330,5,FALSE)</f>
        <v>7623.8</v>
      </c>
      <c r="F223">
        <f>VLOOKUP(A223,[5]BRITANNIA!$A$1:$M$330,5,FALSE)</f>
        <v>4770.1000000000004</v>
      </c>
      <c r="G223">
        <f>VLOOKUP(A223,[6]HDFC!$A$1:$M$330,5,FALSE)</f>
        <v>1854</v>
      </c>
      <c r="H223">
        <f>VLOOKUP(A223,[7]ICICI!$A$1:$M$330,5,FALSE)</f>
        <v>318.89999999999998</v>
      </c>
      <c r="I223">
        <f>VLOOKUP(A223,[8]AXIS!$A$1:$M$330,5,FALSE)</f>
        <v>540.04999999999995</v>
      </c>
      <c r="J223">
        <f>VLOOKUP(A223,[9]INFOSYS!$A$1:$M$330,5,FALSE)</f>
        <v>966.3</v>
      </c>
      <c r="K223">
        <f>VLOOKUP(A223,[10]TCS!$A$1:$M$330,5,FALSE)</f>
        <v>2683.2</v>
      </c>
      <c r="L223">
        <f>VLOOKUP(A223,[11]WIPRO!$A$1:$M$330,5,FALSE)</f>
        <v>294.14999999999998</v>
      </c>
      <c r="M223">
        <f>VLOOKUP(A223,[12]TVS!$A$1:$M$330,5,FALSE)</f>
        <v>437.8</v>
      </c>
      <c r="N223">
        <f>VLOOKUP(A223,[13]BAJAJ!$A$1:$M$330,5,FALSE)</f>
        <v>3312.2</v>
      </c>
      <c r="O223">
        <f>VLOOKUP(A223,[14]HERO!$A$1:$M$330,5,FALSE)</f>
        <v>3661.85</v>
      </c>
      <c r="P223">
        <f>VLOOKUP(A223,[15]ASIAN!$A$1:$M$330,5,FALSE)</f>
        <v>1174.3499999999999</v>
      </c>
      <c r="Q223">
        <f>VLOOKUP(A223,[16]NEROLAC!$A$1:$M$330,5,FALSE)</f>
        <v>483.1</v>
      </c>
      <c r="R223">
        <f>VLOOKUP(A223,[17]AKZO!$A$1:$M$330,5,FALSE)</f>
        <v>1779.7</v>
      </c>
      <c r="S223">
        <f>VLOOKUP(A223,[18]BERGER!$A$1:$M$330,5,FALSE)</f>
        <v>249.65</v>
      </c>
      <c r="T223">
        <f>VLOOKUP(A223,[19]MONSANTO!$A$1:$M$330,5,FALSE)</f>
        <v>2512.1999999999998</v>
      </c>
      <c r="U223">
        <f>VLOOKUP(A223,[20]BAYER!$A$1:$M$330,5,FALSE)</f>
        <v>3982.4</v>
      </c>
      <c r="V223">
        <f>VLOOKUP(A223,[21]EXCELCROP!$A$1:$M$326,5,FALSE)</f>
        <v>1997.5</v>
      </c>
      <c r="W223">
        <f>VLOOKUP(A223,[22]SIEMENS!$A$1:$M$330,5,FALSE)</f>
        <v>1192.4000000000001</v>
      </c>
      <c r="X223">
        <f>VLOOKUP(A223,[23]ABB!$A$1:$M$330,5,FALSE)</f>
        <v>1407.75</v>
      </c>
      <c r="Y223">
        <f>VLOOKUP(A223,[24]LNT!$A$1:$M$330,5,FALSE)</f>
        <v>1221.25</v>
      </c>
      <c r="Z223">
        <f>VLOOKUP(A223,[25]GLAXO!$A$1:$M$330,5,FALSE)</f>
        <v>2495.65</v>
      </c>
      <c r="AA223">
        <f>VLOOKUP(A223,[26]PFIZER!$A$1:$M$330,5,FALSE)</f>
        <v>1959.45</v>
      </c>
      <c r="AB223">
        <f>VLOOKUP(A223,[27]ABBOTT!$A$1:$M$330,5,FALSE)</f>
        <v>4986.6499999999996</v>
      </c>
      <c r="AC223">
        <f>VLOOKUP(A223,[28]SANOFI!$A$1:$M$330,5,FALSE)</f>
        <v>4434.1499999999996</v>
      </c>
    </row>
    <row r="224" spans="1:29" x14ac:dyDescent="0.25">
      <c r="A224" s="4">
        <v>43062</v>
      </c>
      <c r="B224">
        <f>VLOOKUP(A224,[1]ITC!$A$1:$M$330,5,FALSE)</f>
        <v>258.14999999999998</v>
      </c>
      <c r="C224">
        <f>VLOOKUP(A224,[2]HUL!$A$1:$M$330,5,FALSE)</f>
        <v>1269.1500000000001</v>
      </c>
      <c r="D224">
        <f>VLOOKUP(A224,[3]COLGATE!$A$1:$M$330,5,FALSE)</f>
        <v>1047.5</v>
      </c>
      <c r="E224">
        <f>VLOOKUP(A224,[4]NESTLE!$A$1:$M$330,5,FALSE)</f>
        <v>7624.7</v>
      </c>
      <c r="F224">
        <f>VLOOKUP(A224,[5]BRITANNIA!$A$1:$M$330,5,FALSE)</f>
        <v>4773.5</v>
      </c>
      <c r="G224">
        <f>VLOOKUP(A224,[6]HDFC!$A$1:$M$330,5,FALSE)</f>
        <v>1846.7</v>
      </c>
      <c r="H224">
        <f>VLOOKUP(A224,[7]ICICI!$A$1:$M$330,5,FALSE)</f>
        <v>319.10000000000002</v>
      </c>
      <c r="I224">
        <f>VLOOKUP(A224,[8]AXIS!$A$1:$M$330,5,FALSE)</f>
        <v>544.25</v>
      </c>
      <c r="J224">
        <f>VLOOKUP(A224,[9]INFOSYS!$A$1:$M$330,5,FALSE)</f>
        <v>991.4</v>
      </c>
      <c r="K224">
        <f>VLOOKUP(A224,[10]TCS!$A$1:$M$330,5,FALSE)</f>
        <v>2682.75</v>
      </c>
      <c r="L224">
        <f>VLOOKUP(A224,[11]WIPRO!$A$1:$M$330,5,FALSE)</f>
        <v>293.39999999999998</v>
      </c>
      <c r="M224">
        <f>VLOOKUP(A224,[12]TVS!$A$1:$M$330,5,FALSE)</f>
        <v>430.65</v>
      </c>
      <c r="N224">
        <f>VLOOKUP(A224,[13]BAJAJ!$A$1:$M$330,5,FALSE)</f>
        <v>3261.85</v>
      </c>
      <c r="O224">
        <f>VLOOKUP(A224,[14]HERO!$A$1:$M$330,5,FALSE)</f>
        <v>3679.1</v>
      </c>
      <c r="P224">
        <f>VLOOKUP(A224,[15]ASIAN!$A$1:$M$330,5,FALSE)</f>
        <v>1161.25</v>
      </c>
      <c r="Q224">
        <f>VLOOKUP(A224,[16]NEROLAC!$A$1:$M$330,5,FALSE)</f>
        <v>499.2</v>
      </c>
      <c r="R224">
        <f>VLOOKUP(A224,[17]AKZO!$A$1:$M$330,5,FALSE)</f>
        <v>1817.6</v>
      </c>
      <c r="S224">
        <f>VLOOKUP(A224,[18]BERGER!$A$1:$M$330,5,FALSE)</f>
        <v>257</v>
      </c>
      <c r="T224">
        <f>VLOOKUP(A224,[19]MONSANTO!$A$1:$M$330,5,FALSE)</f>
        <v>2495</v>
      </c>
      <c r="U224">
        <f>VLOOKUP(A224,[20]BAYER!$A$1:$M$330,5,FALSE)</f>
        <v>3975.55</v>
      </c>
      <c r="V224">
        <f>VLOOKUP(A224,[21]EXCELCROP!$A$1:$M$326,5,FALSE)</f>
        <v>1997.4</v>
      </c>
      <c r="W224">
        <f>VLOOKUP(A224,[22]SIEMENS!$A$1:$M$330,5,FALSE)</f>
        <v>1190.3499999999999</v>
      </c>
      <c r="X224">
        <f>VLOOKUP(A224,[23]ABB!$A$1:$M$330,5,FALSE)</f>
        <v>1411.75</v>
      </c>
      <c r="Y224">
        <f>VLOOKUP(A224,[24]LNT!$A$1:$M$330,5,FALSE)</f>
        <v>1216.3</v>
      </c>
      <c r="Z224">
        <f>VLOOKUP(A224,[25]GLAXO!$A$1:$M$330,5,FALSE)</f>
        <v>2504.8000000000002</v>
      </c>
      <c r="AA224">
        <f>VLOOKUP(A224,[26]PFIZER!$A$1:$M$330,5,FALSE)</f>
        <v>1930.7</v>
      </c>
      <c r="AB224">
        <f>VLOOKUP(A224,[27]ABBOTT!$A$1:$M$330,5,FALSE)</f>
        <v>4861.1499999999996</v>
      </c>
      <c r="AC224">
        <f>VLOOKUP(A224,[28]SANOFI!$A$1:$M$330,5,FALSE)</f>
        <v>4449.3999999999996</v>
      </c>
    </row>
    <row r="225" spans="1:29" x14ac:dyDescent="0.25">
      <c r="A225" s="4">
        <v>43063</v>
      </c>
      <c r="B225">
        <f>VLOOKUP(A225,[1]ITC!$A$1:$M$330,5,FALSE)</f>
        <v>260.35000000000002</v>
      </c>
      <c r="C225">
        <f>VLOOKUP(A225,[2]HUL!$A$1:$M$330,5,FALSE)</f>
        <v>1266.7</v>
      </c>
      <c r="D225">
        <f>VLOOKUP(A225,[3]COLGATE!$A$1:$M$330,5,FALSE)</f>
        <v>1052.5</v>
      </c>
      <c r="E225">
        <f>VLOOKUP(A225,[4]NESTLE!$A$1:$M$330,5,FALSE)</f>
        <v>7510.1</v>
      </c>
      <c r="F225">
        <f>VLOOKUP(A225,[5]BRITANNIA!$A$1:$M$330,5,FALSE)</f>
        <v>4742.2</v>
      </c>
      <c r="G225">
        <f>VLOOKUP(A225,[6]HDFC!$A$1:$M$330,5,FALSE)</f>
        <v>1851.05</v>
      </c>
      <c r="H225">
        <f>VLOOKUP(A225,[7]ICICI!$A$1:$M$330,5,FALSE)</f>
        <v>317.05</v>
      </c>
      <c r="I225">
        <f>VLOOKUP(A225,[8]AXIS!$A$1:$M$330,5,FALSE)</f>
        <v>544.79999999999995</v>
      </c>
      <c r="J225">
        <f>VLOOKUP(A225,[9]INFOSYS!$A$1:$M$330,5,FALSE)</f>
        <v>1009.95</v>
      </c>
      <c r="K225">
        <f>VLOOKUP(A225,[10]TCS!$A$1:$M$330,5,FALSE)</f>
        <v>2688.75</v>
      </c>
      <c r="L225">
        <f>VLOOKUP(A225,[11]WIPRO!$A$1:$M$330,5,FALSE)</f>
        <v>292.55</v>
      </c>
      <c r="M225">
        <f>VLOOKUP(A225,[12]TVS!$A$1:$M$330,5,FALSE)</f>
        <v>425.55</v>
      </c>
      <c r="N225">
        <f>VLOOKUP(A225,[13]BAJAJ!$A$1:$M$330,5,FALSE)</f>
        <v>3293.1</v>
      </c>
      <c r="O225">
        <f>VLOOKUP(A225,[14]HERO!$A$1:$M$330,5,FALSE)</f>
        <v>3654.65</v>
      </c>
      <c r="P225">
        <f>VLOOKUP(A225,[15]ASIAN!$A$1:$M$330,5,FALSE)</f>
        <v>1160.05</v>
      </c>
      <c r="Q225">
        <f>VLOOKUP(A225,[16]NEROLAC!$A$1:$M$330,5,FALSE)</f>
        <v>499.9</v>
      </c>
      <c r="R225">
        <f>VLOOKUP(A225,[17]AKZO!$A$1:$M$330,5,FALSE)</f>
        <v>1816.25</v>
      </c>
      <c r="S225">
        <f>VLOOKUP(A225,[18]BERGER!$A$1:$M$330,5,FALSE)</f>
        <v>256.7</v>
      </c>
      <c r="T225">
        <f>VLOOKUP(A225,[19]MONSANTO!$A$1:$M$330,5,FALSE)</f>
        <v>2470</v>
      </c>
      <c r="U225">
        <f>VLOOKUP(A225,[20]BAYER!$A$1:$M$330,5,FALSE)</f>
        <v>3989.05</v>
      </c>
      <c r="V225">
        <f>VLOOKUP(A225,[21]EXCELCROP!$A$1:$M$326,5,FALSE)</f>
        <v>1986.3</v>
      </c>
      <c r="W225">
        <f>VLOOKUP(A225,[22]SIEMENS!$A$1:$M$330,5,FALSE)</f>
        <v>1188.0999999999999</v>
      </c>
      <c r="X225">
        <f>VLOOKUP(A225,[23]ABB!$A$1:$M$330,5,FALSE)</f>
        <v>1410.65</v>
      </c>
      <c r="Y225">
        <f>VLOOKUP(A225,[24]LNT!$A$1:$M$330,5,FALSE)</f>
        <v>1216.3</v>
      </c>
      <c r="Z225">
        <f>VLOOKUP(A225,[25]GLAXO!$A$1:$M$330,5,FALSE)</f>
        <v>2485.0500000000002</v>
      </c>
      <c r="AA225">
        <f>VLOOKUP(A225,[26]PFIZER!$A$1:$M$330,5,FALSE)</f>
        <v>1926.8</v>
      </c>
      <c r="AB225">
        <f>VLOOKUP(A225,[27]ABBOTT!$A$1:$M$330,5,FALSE)</f>
        <v>4987.45</v>
      </c>
      <c r="AC225">
        <f>VLOOKUP(A225,[28]SANOFI!$A$1:$M$330,5,FALSE)</f>
        <v>4449.7</v>
      </c>
    </row>
    <row r="226" spans="1:29" x14ac:dyDescent="0.25">
      <c r="A226" s="4">
        <v>43066</v>
      </c>
      <c r="B226">
        <f>VLOOKUP(A226,[1]ITC!$A$1:$M$330,5,FALSE)</f>
        <v>259.2</v>
      </c>
      <c r="C226">
        <f>VLOOKUP(A226,[2]HUL!$A$1:$M$330,5,FALSE)</f>
        <v>1260.5</v>
      </c>
      <c r="D226">
        <f>VLOOKUP(A226,[3]COLGATE!$A$1:$M$330,5,FALSE)</f>
        <v>1058.25</v>
      </c>
      <c r="E226">
        <f>VLOOKUP(A226,[4]NESTLE!$A$1:$M$330,5,FALSE)</f>
        <v>7503.3</v>
      </c>
      <c r="F226">
        <f>VLOOKUP(A226,[5]BRITANNIA!$A$1:$M$330,5,FALSE)</f>
        <v>4791.8</v>
      </c>
      <c r="G226">
        <f>VLOOKUP(A226,[6]HDFC!$A$1:$M$330,5,FALSE)</f>
        <v>1859.1</v>
      </c>
      <c r="H226">
        <f>VLOOKUP(A226,[7]ICICI!$A$1:$M$330,5,FALSE)</f>
        <v>317</v>
      </c>
      <c r="I226">
        <f>VLOOKUP(A226,[8]AXIS!$A$1:$M$330,5,FALSE)</f>
        <v>559.65</v>
      </c>
      <c r="J226">
        <f>VLOOKUP(A226,[9]INFOSYS!$A$1:$M$330,5,FALSE)</f>
        <v>997.5</v>
      </c>
      <c r="K226">
        <f>VLOOKUP(A226,[10]TCS!$A$1:$M$330,5,FALSE)</f>
        <v>2687.05</v>
      </c>
      <c r="L226">
        <f>VLOOKUP(A226,[11]WIPRO!$A$1:$M$330,5,FALSE)</f>
        <v>294.8</v>
      </c>
      <c r="M226">
        <f>VLOOKUP(A226,[12]TVS!$A$1:$M$330,5,FALSE)</f>
        <v>417</v>
      </c>
      <c r="N226">
        <f>VLOOKUP(A226,[13]BAJAJ!$A$1:$M$330,5,FALSE)</f>
        <v>3272.35</v>
      </c>
      <c r="O226">
        <f>VLOOKUP(A226,[14]HERO!$A$1:$M$330,5,FALSE)</f>
        <v>3654.7</v>
      </c>
      <c r="P226">
        <f>VLOOKUP(A226,[15]ASIAN!$A$1:$M$330,5,FALSE)</f>
        <v>1158.2</v>
      </c>
      <c r="Q226">
        <f>VLOOKUP(A226,[16]NEROLAC!$A$1:$M$330,5,FALSE)</f>
        <v>498.1</v>
      </c>
      <c r="R226">
        <f>VLOOKUP(A226,[17]AKZO!$A$1:$M$330,5,FALSE)</f>
        <v>1815.2</v>
      </c>
      <c r="S226">
        <f>VLOOKUP(A226,[18]BERGER!$A$1:$M$330,5,FALSE)</f>
        <v>261.8</v>
      </c>
      <c r="T226">
        <f>VLOOKUP(A226,[19]MONSANTO!$A$1:$M$330,5,FALSE)</f>
        <v>2466.5</v>
      </c>
      <c r="U226">
        <f>VLOOKUP(A226,[20]BAYER!$A$1:$M$330,5,FALSE)</f>
        <v>3981</v>
      </c>
      <c r="V226">
        <f>VLOOKUP(A226,[21]EXCELCROP!$A$1:$M$326,5,FALSE)</f>
        <v>1996</v>
      </c>
      <c r="W226">
        <f>VLOOKUP(A226,[22]SIEMENS!$A$1:$M$330,5,FALSE)</f>
        <v>1187.25</v>
      </c>
      <c r="X226">
        <f>VLOOKUP(A226,[23]ABB!$A$1:$M$330,5,FALSE)</f>
        <v>1386.7</v>
      </c>
      <c r="Y226">
        <f>VLOOKUP(A226,[24]LNT!$A$1:$M$330,5,FALSE)</f>
        <v>1222.5999999999999</v>
      </c>
      <c r="Z226">
        <f>VLOOKUP(A226,[25]GLAXO!$A$1:$M$330,5,FALSE)</f>
        <v>2482.15</v>
      </c>
      <c r="AA226">
        <f>VLOOKUP(A226,[26]PFIZER!$A$1:$M$330,5,FALSE)</f>
        <v>1926.6</v>
      </c>
      <c r="AB226">
        <f>VLOOKUP(A226,[27]ABBOTT!$A$1:$M$330,5,FALSE)</f>
        <v>5039.25</v>
      </c>
      <c r="AC226">
        <f>VLOOKUP(A226,[28]SANOFI!$A$1:$M$330,5,FALSE)</f>
        <v>4431.05</v>
      </c>
    </row>
    <row r="227" spans="1:29" x14ac:dyDescent="0.25">
      <c r="A227" s="4">
        <v>43067</v>
      </c>
      <c r="B227">
        <f>VLOOKUP(A227,[1]ITC!$A$1:$M$330,5,FALSE)</f>
        <v>256.95</v>
      </c>
      <c r="C227">
        <f>VLOOKUP(A227,[2]HUL!$A$1:$M$330,5,FALSE)</f>
        <v>1267.8499999999999</v>
      </c>
      <c r="D227">
        <f>VLOOKUP(A227,[3]COLGATE!$A$1:$M$330,5,FALSE)</f>
        <v>1052.95</v>
      </c>
      <c r="E227">
        <f>VLOOKUP(A227,[4]NESTLE!$A$1:$M$330,5,FALSE)</f>
        <v>7496.45</v>
      </c>
      <c r="F227">
        <f>VLOOKUP(A227,[5]BRITANNIA!$A$1:$M$330,5,FALSE)</f>
        <v>4793.6499999999996</v>
      </c>
      <c r="G227">
        <f>VLOOKUP(A227,[6]HDFC!$A$1:$M$330,5,FALSE)</f>
        <v>1862.95</v>
      </c>
      <c r="H227">
        <f>VLOOKUP(A227,[7]ICICI!$A$1:$M$330,5,FALSE)</f>
        <v>313.75</v>
      </c>
      <c r="I227">
        <f>VLOOKUP(A227,[8]AXIS!$A$1:$M$330,5,FALSE)</f>
        <v>562.20000000000005</v>
      </c>
      <c r="J227">
        <f>VLOOKUP(A227,[9]INFOSYS!$A$1:$M$330,5,FALSE)</f>
        <v>984.5</v>
      </c>
      <c r="K227">
        <f>VLOOKUP(A227,[10]TCS!$A$1:$M$330,5,FALSE)</f>
        <v>2684.9</v>
      </c>
      <c r="L227">
        <f>VLOOKUP(A227,[11]WIPRO!$A$1:$M$330,5,FALSE)</f>
        <v>294</v>
      </c>
      <c r="M227">
        <f>VLOOKUP(A227,[12]TVS!$A$1:$M$330,5,FALSE)</f>
        <v>422.1</v>
      </c>
      <c r="N227">
        <f>VLOOKUP(A227,[13]BAJAJ!$A$1:$M$330,5,FALSE)</f>
        <v>3292.6</v>
      </c>
      <c r="O227">
        <f>VLOOKUP(A227,[14]HERO!$A$1:$M$330,5,FALSE)</f>
        <v>3673.85</v>
      </c>
      <c r="P227">
        <f>VLOOKUP(A227,[15]ASIAN!$A$1:$M$330,5,FALSE)</f>
        <v>1169.95</v>
      </c>
      <c r="Q227">
        <f>VLOOKUP(A227,[16]NEROLAC!$A$1:$M$330,5,FALSE)</f>
        <v>503.8</v>
      </c>
      <c r="R227">
        <f>VLOOKUP(A227,[17]AKZO!$A$1:$M$330,5,FALSE)</f>
        <v>1791.4</v>
      </c>
      <c r="S227">
        <f>VLOOKUP(A227,[18]BERGER!$A$1:$M$330,5,FALSE)</f>
        <v>260.7</v>
      </c>
      <c r="T227">
        <f>VLOOKUP(A227,[19]MONSANTO!$A$1:$M$330,5,FALSE)</f>
        <v>2519.9499999999998</v>
      </c>
      <c r="U227">
        <f>VLOOKUP(A227,[20]BAYER!$A$1:$M$330,5,FALSE)</f>
        <v>3934.05</v>
      </c>
      <c r="V227">
        <f>VLOOKUP(A227,[21]EXCELCROP!$A$1:$M$326,5,FALSE)</f>
        <v>2004.85</v>
      </c>
      <c r="W227">
        <f>VLOOKUP(A227,[22]SIEMENS!$A$1:$M$330,5,FALSE)</f>
        <v>1214.95</v>
      </c>
      <c r="X227">
        <f>VLOOKUP(A227,[23]ABB!$A$1:$M$330,5,FALSE)</f>
        <v>1411.85</v>
      </c>
      <c r="Y227">
        <f>VLOOKUP(A227,[24]LNT!$A$1:$M$330,5,FALSE)</f>
        <v>1212.3</v>
      </c>
      <c r="Z227">
        <f>VLOOKUP(A227,[25]GLAXO!$A$1:$M$330,5,FALSE)</f>
        <v>2466.4499999999998</v>
      </c>
      <c r="AA227">
        <f>VLOOKUP(A227,[26]PFIZER!$A$1:$M$330,5,FALSE)</f>
        <v>1885.35</v>
      </c>
      <c r="AB227">
        <f>VLOOKUP(A227,[27]ABBOTT!$A$1:$M$330,5,FALSE)</f>
        <v>5043.7</v>
      </c>
      <c r="AC227">
        <f>VLOOKUP(A227,[28]SANOFI!$A$1:$M$330,5,FALSE)</f>
        <v>4391.25</v>
      </c>
    </row>
    <row r="228" spans="1:29" x14ac:dyDescent="0.25">
      <c r="A228" s="4">
        <v>43068</v>
      </c>
      <c r="B228">
        <f>VLOOKUP(A228,[1]ITC!$A$1:$M$330,5,FALSE)</f>
        <v>258.14999999999998</v>
      </c>
      <c r="C228">
        <f>VLOOKUP(A228,[2]HUL!$A$1:$M$330,5,FALSE)</f>
        <v>1277.3499999999999</v>
      </c>
      <c r="D228">
        <f>VLOOKUP(A228,[3]COLGATE!$A$1:$M$330,5,FALSE)</f>
        <v>1046.75</v>
      </c>
      <c r="E228">
        <f>VLOOKUP(A228,[4]NESTLE!$A$1:$M$330,5,FALSE)</f>
        <v>7501.65</v>
      </c>
      <c r="F228">
        <f>VLOOKUP(A228,[5]BRITANNIA!$A$1:$M$330,5,FALSE)</f>
        <v>4809.6499999999996</v>
      </c>
      <c r="G228">
        <f>VLOOKUP(A228,[6]HDFC!$A$1:$M$330,5,FALSE)</f>
        <v>1870.3</v>
      </c>
      <c r="H228">
        <f>VLOOKUP(A228,[7]ICICI!$A$1:$M$330,5,FALSE)</f>
        <v>315.05</v>
      </c>
      <c r="I228">
        <f>VLOOKUP(A228,[8]AXIS!$A$1:$M$330,5,FALSE)</f>
        <v>549.15</v>
      </c>
      <c r="J228">
        <f>VLOOKUP(A228,[9]INFOSYS!$A$1:$M$330,5,FALSE)</f>
        <v>983.3</v>
      </c>
      <c r="K228">
        <f>VLOOKUP(A228,[10]TCS!$A$1:$M$330,5,FALSE)</f>
        <v>2658.55</v>
      </c>
      <c r="L228">
        <f>VLOOKUP(A228,[11]WIPRO!$A$1:$M$330,5,FALSE)</f>
        <v>297.89999999999998</v>
      </c>
      <c r="M228">
        <f>VLOOKUP(A228,[12]TVS!$A$1:$M$330,5,FALSE)</f>
        <v>414.95</v>
      </c>
      <c r="N228">
        <f>VLOOKUP(A228,[13]BAJAJ!$A$1:$M$330,5,FALSE)</f>
        <v>3315.5</v>
      </c>
      <c r="O228">
        <f>VLOOKUP(A228,[14]HERO!$A$1:$M$330,5,FALSE)</f>
        <v>3656.85</v>
      </c>
      <c r="P228">
        <f>VLOOKUP(A228,[15]ASIAN!$A$1:$M$330,5,FALSE)</f>
        <v>1156.2</v>
      </c>
      <c r="Q228">
        <f>VLOOKUP(A228,[16]NEROLAC!$A$1:$M$330,5,FALSE)</f>
        <v>496.55</v>
      </c>
      <c r="R228">
        <f>VLOOKUP(A228,[17]AKZO!$A$1:$M$330,5,FALSE)</f>
        <v>1792.65</v>
      </c>
      <c r="S228">
        <f>VLOOKUP(A228,[18]BERGER!$A$1:$M$330,5,FALSE)</f>
        <v>257.5</v>
      </c>
      <c r="T228">
        <f>VLOOKUP(A228,[19]MONSANTO!$A$1:$M$330,5,FALSE)</f>
        <v>2481.5500000000002</v>
      </c>
      <c r="U228">
        <f>VLOOKUP(A228,[20]BAYER!$A$1:$M$330,5,FALSE)</f>
        <v>3956.75</v>
      </c>
      <c r="V228">
        <f>VLOOKUP(A228,[21]EXCELCROP!$A$1:$M$326,5,FALSE)</f>
        <v>2049.35</v>
      </c>
      <c r="W228">
        <f>VLOOKUP(A228,[22]SIEMENS!$A$1:$M$330,5,FALSE)</f>
        <v>1197.95</v>
      </c>
      <c r="X228">
        <f>VLOOKUP(A228,[23]ABB!$A$1:$M$330,5,FALSE)</f>
        <v>1406.55</v>
      </c>
      <c r="Y228">
        <f>VLOOKUP(A228,[24]LNT!$A$1:$M$330,5,FALSE)</f>
        <v>1217.3</v>
      </c>
      <c r="Z228">
        <f>VLOOKUP(A228,[25]GLAXO!$A$1:$M$330,5,FALSE)</f>
        <v>2454.0500000000002</v>
      </c>
      <c r="AA228">
        <f>VLOOKUP(A228,[26]PFIZER!$A$1:$M$330,5,FALSE)</f>
        <v>1893.3</v>
      </c>
      <c r="AB228">
        <f>VLOOKUP(A228,[27]ABBOTT!$A$1:$M$330,5,FALSE)</f>
        <v>5094.2</v>
      </c>
      <c r="AC228">
        <f>VLOOKUP(A228,[28]SANOFI!$A$1:$M$330,5,FALSE)</f>
        <v>4409.3</v>
      </c>
    </row>
    <row r="229" spans="1:29" x14ac:dyDescent="0.25">
      <c r="A229" s="4">
        <v>43069</v>
      </c>
      <c r="B229">
        <f>VLOOKUP(A229,[1]ITC!$A$1:$M$330,5,FALSE)</f>
        <v>255.65</v>
      </c>
      <c r="C229">
        <f>VLOOKUP(A229,[2]HUL!$A$1:$M$330,5,FALSE)</f>
        <v>1273.75</v>
      </c>
      <c r="D229">
        <f>VLOOKUP(A229,[3]COLGATE!$A$1:$M$330,5,FALSE)</f>
        <v>1037</v>
      </c>
      <c r="E229">
        <f>VLOOKUP(A229,[4]NESTLE!$A$1:$M$330,5,FALSE)</f>
        <v>7650</v>
      </c>
      <c r="F229">
        <f>VLOOKUP(A229,[5]BRITANNIA!$A$1:$M$330,5,FALSE)</f>
        <v>4782.75</v>
      </c>
      <c r="G229">
        <f>VLOOKUP(A229,[6]HDFC!$A$1:$M$330,5,FALSE)</f>
        <v>1852.05</v>
      </c>
      <c r="H229">
        <f>VLOOKUP(A229,[7]ICICI!$A$1:$M$330,5,FALSE)</f>
        <v>307.8</v>
      </c>
      <c r="I229">
        <f>VLOOKUP(A229,[8]AXIS!$A$1:$M$330,5,FALSE)</f>
        <v>536</v>
      </c>
      <c r="J229">
        <f>VLOOKUP(A229,[9]INFOSYS!$A$1:$M$330,5,FALSE)</f>
        <v>974.95</v>
      </c>
      <c r="K229">
        <f>VLOOKUP(A229,[10]TCS!$A$1:$M$330,5,FALSE)</f>
        <v>2634.25</v>
      </c>
      <c r="L229">
        <f>VLOOKUP(A229,[11]WIPRO!$A$1:$M$330,5,FALSE)</f>
        <v>291.8</v>
      </c>
      <c r="M229">
        <f>VLOOKUP(A229,[12]TVS!$A$1:$M$330,5,FALSE)</f>
        <v>411.3</v>
      </c>
      <c r="N229">
        <f>VLOOKUP(A229,[13]BAJAJ!$A$1:$M$330,5,FALSE)</f>
        <v>3311.7</v>
      </c>
      <c r="O229">
        <f>VLOOKUP(A229,[14]HERO!$A$1:$M$330,5,FALSE)</f>
        <v>3642.3</v>
      </c>
      <c r="P229">
        <f>VLOOKUP(A229,[15]ASIAN!$A$1:$M$330,5,FALSE)</f>
        <v>1147.75</v>
      </c>
      <c r="Q229">
        <f>VLOOKUP(A229,[16]NEROLAC!$A$1:$M$330,5,FALSE)</f>
        <v>499.5</v>
      </c>
      <c r="R229">
        <f>VLOOKUP(A229,[17]AKZO!$A$1:$M$330,5,FALSE)</f>
        <v>1787.2</v>
      </c>
      <c r="S229">
        <f>VLOOKUP(A229,[18]BERGER!$A$1:$M$330,5,FALSE)</f>
        <v>257.89999999999998</v>
      </c>
      <c r="T229">
        <f>VLOOKUP(A229,[19]MONSANTO!$A$1:$M$330,5,FALSE)</f>
        <v>2481.25</v>
      </c>
      <c r="U229">
        <f>VLOOKUP(A229,[20]BAYER!$A$1:$M$330,5,FALSE)</f>
        <v>4031.7</v>
      </c>
      <c r="V229">
        <f>VLOOKUP(A229,[21]EXCELCROP!$A$1:$M$326,5,FALSE)</f>
        <v>2066.1</v>
      </c>
      <c r="W229">
        <f>VLOOKUP(A229,[22]SIEMENS!$A$1:$M$330,5,FALSE)</f>
        <v>1195.5999999999999</v>
      </c>
      <c r="X229">
        <f>VLOOKUP(A229,[23]ABB!$A$1:$M$330,5,FALSE)</f>
        <v>1394.55</v>
      </c>
      <c r="Y229">
        <f>VLOOKUP(A229,[24]LNT!$A$1:$M$330,5,FALSE)</f>
        <v>1216.8499999999999</v>
      </c>
      <c r="Z229">
        <f>VLOOKUP(A229,[25]GLAXO!$A$1:$M$330,5,FALSE)</f>
        <v>2478.75</v>
      </c>
      <c r="AA229">
        <f>VLOOKUP(A229,[26]PFIZER!$A$1:$M$330,5,FALSE)</f>
        <v>1921.5</v>
      </c>
      <c r="AB229">
        <f>VLOOKUP(A229,[27]ABBOTT!$A$1:$M$330,5,FALSE)</f>
        <v>5266.65</v>
      </c>
      <c r="AC229">
        <f>VLOOKUP(A229,[28]SANOFI!$A$1:$M$330,5,FALSE)</f>
        <v>4412.7</v>
      </c>
    </row>
    <row r="230" spans="1:29" x14ac:dyDescent="0.25">
      <c r="A230" s="4">
        <v>43070</v>
      </c>
      <c r="B230">
        <f>VLOOKUP(A230,[1]ITC!$A$1:$M$330,5,FALSE)</f>
        <v>255.3</v>
      </c>
      <c r="C230">
        <f>VLOOKUP(A230,[2]HUL!$A$1:$M$330,5,FALSE)</f>
        <v>1252.3499999999999</v>
      </c>
      <c r="D230">
        <f>VLOOKUP(A230,[3]COLGATE!$A$1:$M$330,5,FALSE)</f>
        <v>1029.5</v>
      </c>
      <c r="E230">
        <f>VLOOKUP(A230,[4]NESTLE!$A$1:$M$330,5,FALSE)</f>
        <v>7703.65</v>
      </c>
      <c r="F230">
        <f>VLOOKUP(A230,[5]BRITANNIA!$A$1:$M$330,5,FALSE)</f>
        <v>4799.3500000000004</v>
      </c>
      <c r="G230">
        <f>VLOOKUP(A230,[6]HDFC!$A$1:$M$330,5,FALSE)</f>
        <v>1843.6</v>
      </c>
      <c r="H230">
        <f>VLOOKUP(A230,[7]ICICI!$A$1:$M$330,5,FALSE)</f>
        <v>305.25</v>
      </c>
      <c r="I230">
        <f>VLOOKUP(A230,[8]AXIS!$A$1:$M$330,5,FALSE)</f>
        <v>533.6</v>
      </c>
      <c r="J230">
        <f>VLOOKUP(A230,[9]INFOSYS!$A$1:$M$330,5,FALSE)</f>
        <v>958.5</v>
      </c>
      <c r="K230">
        <f>VLOOKUP(A230,[10]TCS!$A$1:$M$330,5,FALSE)</f>
        <v>2630.55</v>
      </c>
      <c r="L230">
        <f>VLOOKUP(A230,[11]WIPRO!$A$1:$M$330,5,FALSE)</f>
        <v>289.45</v>
      </c>
      <c r="M230">
        <f>VLOOKUP(A230,[12]TVS!$A$1:$M$330,5,FALSE)</f>
        <v>406.85</v>
      </c>
      <c r="N230">
        <f>VLOOKUP(A230,[13]BAJAJ!$A$1:$M$330,5,FALSE)</f>
        <v>3212.65</v>
      </c>
      <c r="O230">
        <f>VLOOKUP(A230,[14]HERO!$A$1:$M$330,5,FALSE)</f>
        <v>3606.95</v>
      </c>
      <c r="P230">
        <f>VLOOKUP(A230,[15]ASIAN!$A$1:$M$330,5,FALSE)</f>
        <v>1136.0999999999999</v>
      </c>
      <c r="Q230">
        <f>VLOOKUP(A230,[16]NEROLAC!$A$1:$M$330,5,FALSE)</f>
        <v>500.6</v>
      </c>
      <c r="R230">
        <f>VLOOKUP(A230,[17]AKZO!$A$1:$M$330,5,FALSE)</f>
        <v>1784.2</v>
      </c>
      <c r="S230">
        <f>VLOOKUP(A230,[18]BERGER!$A$1:$M$330,5,FALSE)</f>
        <v>256.64999999999998</v>
      </c>
      <c r="T230">
        <f>VLOOKUP(A230,[19]MONSANTO!$A$1:$M$330,5,FALSE)</f>
        <v>2465.5</v>
      </c>
      <c r="U230">
        <f>VLOOKUP(A230,[20]BAYER!$A$1:$M$330,5,FALSE)</f>
        <v>3987.8</v>
      </c>
      <c r="V230">
        <f>VLOOKUP(A230,[21]EXCELCROP!$A$1:$M$326,5,FALSE)</f>
        <v>2040.8</v>
      </c>
      <c r="W230">
        <f>VLOOKUP(A230,[22]SIEMENS!$A$1:$M$330,5,FALSE)</f>
        <v>1171.3499999999999</v>
      </c>
      <c r="X230">
        <f>VLOOKUP(A230,[23]ABB!$A$1:$M$330,5,FALSE)</f>
        <v>1389.8</v>
      </c>
      <c r="Y230">
        <f>VLOOKUP(A230,[24]LNT!$A$1:$M$330,5,FALSE)</f>
        <v>1212.5999999999999</v>
      </c>
      <c r="Z230">
        <f>VLOOKUP(A230,[25]GLAXO!$A$1:$M$330,5,FALSE)</f>
        <v>2456.4</v>
      </c>
      <c r="AA230">
        <f>VLOOKUP(A230,[26]PFIZER!$A$1:$M$330,5,FALSE)</f>
        <v>1934.1</v>
      </c>
      <c r="AB230">
        <f>VLOOKUP(A230,[27]ABBOTT!$A$1:$M$330,5,FALSE)</f>
        <v>5262.7</v>
      </c>
      <c r="AC230">
        <f>VLOOKUP(A230,[28]SANOFI!$A$1:$M$330,5,FALSE)</f>
        <v>4391.3</v>
      </c>
    </row>
    <row r="231" spans="1:29" x14ac:dyDescent="0.25">
      <c r="A231" s="4">
        <v>43073</v>
      </c>
      <c r="B231">
        <f>VLOOKUP(A231,[1]ITC!$A$1:$M$330,5,FALSE)</f>
        <v>255.05</v>
      </c>
      <c r="C231">
        <f>VLOOKUP(A231,[2]HUL!$A$1:$M$330,5,FALSE)</f>
        <v>1268.0999999999999</v>
      </c>
      <c r="D231">
        <f>VLOOKUP(A231,[3]COLGATE!$A$1:$M$330,5,FALSE)</f>
        <v>1030.5999999999999</v>
      </c>
      <c r="E231">
        <f>VLOOKUP(A231,[4]NESTLE!$A$1:$M$330,5,FALSE)</f>
        <v>7692.35</v>
      </c>
      <c r="F231">
        <f>VLOOKUP(A231,[5]BRITANNIA!$A$1:$M$330,5,FALSE)</f>
        <v>4752.5</v>
      </c>
      <c r="G231">
        <f>VLOOKUP(A231,[6]HDFC!$A$1:$M$330,5,FALSE)</f>
        <v>1837.6</v>
      </c>
      <c r="H231">
        <f>VLOOKUP(A231,[7]ICICI!$A$1:$M$330,5,FALSE)</f>
        <v>304.25</v>
      </c>
      <c r="I231">
        <f>VLOOKUP(A231,[8]AXIS!$A$1:$M$330,5,FALSE)</f>
        <v>534.9</v>
      </c>
      <c r="J231">
        <f>VLOOKUP(A231,[9]INFOSYS!$A$1:$M$330,5,FALSE)</f>
        <v>985.3</v>
      </c>
      <c r="K231">
        <f>VLOOKUP(A231,[10]TCS!$A$1:$M$330,5,FALSE)</f>
        <v>2633.35</v>
      </c>
      <c r="L231">
        <f>VLOOKUP(A231,[11]WIPRO!$A$1:$M$330,5,FALSE)</f>
        <v>290.05</v>
      </c>
      <c r="M231">
        <f>VLOOKUP(A231,[12]TVS!$A$1:$M$330,5,FALSE)</f>
        <v>402.55</v>
      </c>
      <c r="N231">
        <f>VLOOKUP(A231,[13]BAJAJ!$A$1:$M$330,5,FALSE)</f>
        <v>3199.95</v>
      </c>
      <c r="O231">
        <f>VLOOKUP(A231,[14]HERO!$A$1:$M$330,5,FALSE)</f>
        <v>3605.6</v>
      </c>
      <c r="P231">
        <f>VLOOKUP(A231,[15]ASIAN!$A$1:$M$330,5,FALSE)</f>
        <v>1122.8</v>
      </c>
      <c r="Q231">
        <f>VLOOKUP(A231,[16]NEROLAC!$A$1:$M$330,5,FALSE)</f>
        <v>497.25</v>
      </c>
      <c r="R231">
        <f>VLOOKUP(A231,[17]AKZO!$A$1:$M$330,5,FALSE)</f>
        <v>1794.1</v>
      </c>
      <c r="S231">
        <f>VLOOKUP(A231,[18]BERGER!$A$1:$M$330,5,FALSE)</f>
        <v>251.25</v>
      </c>
      <c r="T231">
        <f>VLOOKUP(A231,[19]MONSANTO!$A$1:$M$330,5,FALSE)</f>
        <v>2473.5</v>
      </c>
      <c r="U231">
        <f>VLOOKUP(A231,[20]BAYER!$A$1:$M$330,5,FALSE)</f>
        <v>3961.15</v>
      </c>
      <c r="V231">
        <f>VLOOKUP(A231,[21]EXCELCROP!$A$1:$M$326,5,FALSE)</f>
        <v>2050</v>
      </c>
      <c r="W231">
        <f>VLOOKUP(A231,[22]SIEMENS!$A$1:$M$330,5,FALSE)</f>
        <v>1172.3499999999999</v>
      </c>
      <c r="X231">
        <f>VLOOKUP(A231,[23]ABB!$A$1:$M$330,5,FALSE)</f>
        <v>1383.5</v>
      </c>
      <c r="Y231">
        <f>VLOOKUP(A231,[24]LNT!$A$1:$M$330,5,FALSE)</f>
        <v>1217.8499999999999</v>
      </c>
      <c r="Z231">
        <f>VLOOKUP(A231,[25]GLAXO!$A$1:$M$330,5,FALSE)</f>
        <v>2441.3000000000002</v>
      </c>
      <c r="AA231">
        <f>VLOOKUP(A231,[26]PFIZER!$A$1:$M$330,5,FALSE)</f>
        <v>1919.9</v>
      </c>
      <c r="AB231">
        <f>VLOOKUP(A231,[27]ABBOTT!$A$1:$M$330,5,FALSE)</f>
        <v>5535.6</v>
      </c>
      <c r="AC231">
        <f>VLOOKUP(A231,[28]SANOFI!$A$1:$M$330,5,FALSE)</f>
        <v>4385.3</v>
      </c>
    </row>
    <row r="232" spans="1:29" x14ac:dyDescent="0.25">
      <c r="A232" s="4">
        <v>43074</v>
      </c>
      <c r="B232">
        <f>VLOOKUP(A232,[1]ITC!$A$1:$M$330,5,FALSE)</f>
        <v>254.05</v>
      </c>
      <c r="C232">
        <f>VLOOKUP(A232,[2]HUL!$A$1:$M$330,5,FALSE)</f>
        <v>1260.6500000000001</v>
      </c>
      <c r="D232">
        <f>VLOOKUP(A232,[3]COLGATE!$A$1:$M$330,5,FALSE)</f>
        <v>1030.3</v>
      </c>
      <c r="E232">
        <f>VLOOKUP(A232,[4]NESTLE!$A$1:$M$330,5,FALSE)</f>
        <v>7695</v>
      </c>
      <c r="F232">
        <f>VLOOKUP(A232,[5]BRITANNIA!$A$1:$M$330,5,FALSE)</f>
        <v>4763.6499999999996</v>
      </c>
      <c r="G232">
        <f>VLOOKUP(A232,[6]HDFC!$A$1:$M$330,5,FALSE)</f>
        <v>1823.05</v>
      </c>
      <c r="H232">
        <f>VLOOKUP(A232,[7]ICICI!$A$1:$M$330,5,FALSE)</f>
        <v>305.39999999999998</v>
      </c>
      <c r="I232">
        <f>VLOOKUP(A232,[8]AXIS!$A$1:$M$330,5,FALSE)</f>
        <v>533.75</v>
      </c>
      <c r="J232">
        <f>VLOOKUP(A232,[9]INFOSYS!$A$1:$M$330,5,FALSE)</f>
        <v>984.4</v>
      </c>
      <c r="K232">
        <f>VLOOKUP(A232,[10]TCS!$A$1:$M$330,5,FALSE)</f>
        <v>2633.8</v>
      </c>
      <c r="L232">
        <f>VLOOKUP(A232,[11]WIPRO!$A$1:$M$330,5,FALSE)</f>
        <v>283.39999999999998</v>
      </c>
      <c r="M232">
        <f>VLOOKUP(A232,[12]TVS!$A$1:$M$330,5,FALSE)</f>
        <v>398.75</v>
      </c>
      <c r="N232">
        <f>VLOOKUP(A232,[13]BAJAJ!$A$1:$M$330,5,FALSE)</f>
        <v>3160.85</v>
      </c>
      <c r="O232">
        <f>VLOOKUP(A232,[14]HERO!$A$1:$M$330,5,FALSE)</f>
        <v>3522.15</v>
      </c>
      <c r="P232">
        <f>VLOOKUP(A232,[15]ASIAN!$A$1:$M$330,5,FALSE)</f>
        <v>1114.25</v>
      </c>
      <c r="Q232">
        <f>VLOOKUP(A232,[16]NEROLAC!$A$1:$M$330,5,FALSE)</f>
        <v>498.95</v>
      </c>
      <c r="R232">
        <f>VLOOKUP(A232,[17]AKZO!$A$1:$M$330,5,FALSE)</f>
        <v>1775.75</v>
      </c>
      <c r="S232">
        <f>VLOOKUP(A232,[18]BERGER!$A$1:$M$330,5,FALSE)</f>
        <v>251.25</v>
      </c>
      <c r="T232">
        <f>VLOOKUP(A232,[19]MONSANTO!$A$1:$M$330,5,FALSE)</f>
        <v>2480.8000000000002</v>
      </c>
      <c r="U232">
        <f>VLOOKUP(A232,[20]BAYER!$A$1:$M$330,5,FALSE)</f>
        <v>3935.65</v>
      </c>
      <c r="V232">
        <f>VLOOKUP(A232,[21]EXCELCROP!$A$1:$M$326,5,FALSE)</f>
        <v>2032.8</v>
      </c>
      <c r="W232">
        <f>VLOOKUP(A232,[22]SIEMENS!$A$1:$M$330,5,FALSE)</f>
        <v>1165.5999999999999</v>
      </c>
      <c r="X232">
        <f>VLOOKUP(A232,[23]ABB!$A$1:$M$330,5,FALSE)</f>
        <v>1362.6</v>
      </c>
      <c r="Y232">
        <f>VLOOKUP(A232,[24]LNT!$A$1:$M$330,5,FALSE)</f>
        <v>1207.3</v>
      </c>
      <c r="Z232">
        <f>VLOOKUP(A232,[25]GLAXO!$A$1:$M$330,5,FALSE)</f>
        <v>2468</v>
      </c>
      <c r="AA232">
        <f>VLOOKUP(A232,[26]PFIZER!$A$1:$M$330,5,FALSE)</f>
        <v>1920.75</v>
      </c>
      <c r="AB232">
        <f>VLOOKUP(A232,[27]ABBOTT!$A$1:$M$330,5,FALSE)</f>
        <v>5520.6</v>
      </c>
      <c r="AC232">
        <f>VLOOKUP(A232,[28]SANOFI!$A$1:$M$330,5,FALSE)</f>
        <v>4384.95</v>
      </c>
    </row>
    <row r="233" spans="1:29" x14ac:dyDescent="0.25">
      <c r="A233" s="4">
        <v>43075</v>
      </c>
      <c r="B233">
        <f>VLOOKUP(A233,[1]ITC!$A$1:$M$330,5,FALSE)</f>
        <v>251.45</v>
      </c>
      <c r="C233">
        <f>VLOOKUP(A233,[2]HUL!$A$1:$M$330,5,FALSE)</f>
        <v>1273.8499999999999</v>
      </c>
      <c r="D233">
        <f>VLOOKUP(A233,[3]COLGATE!$A$1:$M$330,5,FALSE)</f>
        <v>1038.3499999999999</v>
      </c>
      <c r="E233">
        <f>VLOOKUP(A233,[4]NESTLE!$A$1:$M$330,5,FALSE)</f>
        <v>7675.85</v>
      </c>
      <c r="F233">
        <f>VLOOKUP(A233,[5]BRITANNIA!$A$1:$M$330,5,FALSE)</f>
        <v>4755.55</v>
      </c>
      <c r="G233">
        <f>VLOOKUP(A233,[6]HDFC!$A$1:$M$330,5,FALSE)</f>
        <v>1802.35</v>
      </c>
      <c r="H233">
        <f>VLOOKUP(A233,[7]ICICI!$A$1:$M$330,5,FALSE)</f>
        <v>299.39999999999998</v>
      </c>
      <c r="I233">
        <f>VLOOKUP(A233,[8]AXIS!$A$1:$M$330,5,FALSE)</f>
        <v>529.79999999999995</v>
      </c>
      <c r="J233">
        <f>VLOOKUP(A233,[9]INFOSYS!$A$1:$M$330,5,FALSE)</f>
        <v>990.4</v>
      </c>
      <c r="K233">
        <f>VLOOKUP(A233,[10]TCS!$A$1:$M$330,5,FALSE)</f>
        <v>2631.45</v>
      </c>
      <c r="L233">
        <f>VLOOKUP(A233,[11]WIPRO!$A$1:$M$330,5,FALSE)</f>
        <v>282.3</v>
      </c>
      <c r="M233">
        <f>VLOOKUP(A233,[12]TVS!$A$1:$M$330,5,FALSE)</f>
        <v>384.25</v>
      </c>
      <c r="N233">
        <f>VLOOKUP(A233,[13]BAJAJ!$A$1:$M$330,5,FALSE)</f>
        <v>3108.6</v>
      </c>
      <c r="O233">
        <f>VLOOKUP(A233,[14]HERO!$A$1:$M$330,5,FALSE)</f>
        <v>3500.35</v>
      </c>
      <c r="P233">
        <f>VLOOKUP(A233,[15]ASIAN!$A$1:$M$330,5,FALSE)</f>
        <v>1104.1500000000001</v>
      </c>
      <c r="Q233">
        <f>VLOOKUP(A233,[16]NEROLAC!$A$1:$M$330,5,FALSE)</f>
        <v>495.05</v>
      </c>
      <c r="R233">
        <f>VLOOKUP(A233,[17]AKZO!$A$1:$M$330,5,FALSE)</f>
        <v>1778.9</v>
      </c>
      <c r="S233">
        <f>VLOOKUP(A233,[18]BERGER!$A$1:$M$330,5,FALSE)</f>
        <v>246.9</v>
      </c>
      <c r="T233">
        <f>VLOOKUP(A233,[19]MONSANTO!$A$1:$M$330,5,FALSE)</f>
        <v>2455.4</v>
      </c>
      <c r="U233">
        <f>VLOOKUP(A233,[20]BAYER!$A$1:$M$330,5,FALSE)</f>
        <v>3940</v>
      </c>
      <c r="V233">
        <f>VLOOKUP(A233,[21]EXCELCROP!$A$1:$M$326,5,FALSE)</f>
        <v>2022.9</v>
      </c>
      <c r="W233">
        <f>VLOOKUP(A233,[22]SIEMENS!$A$1:$M$330,5,FALSE)</f>
        <v>1128.95</v>
      </c>
      <c r="X233">
        <f>VLOOKUP(A233,[23]ABB!$A$1:$M$330,5,FALSE)</f>
        <v>1343.8</v>
      </c>
      <c r="Y233">
        <f>VLOOKUP(A233,[24]LNT!$A$1:$M$330,5,FALSE)</f>
        <v>1190.05</v>
      </c>
      <c r="Z233">
        <f>VLOOKUP(A233,[25]GLAXO!$A$1:$M$330,5,FALSE)</f>
        <v>2447.8000000000002</v>
      </c>
      <c r="AA233">
        <f>VLOOKUP(A233,[26]PFIZER!$A$1:$M$330,5,FALSE)</f>
        <v>1922.35</v>
      </c>
      <c r="AB233">
        <f>VLOOKUP(A233,[27]ABBOTT!$A$1:$M$330,5,FALSE)</f>
        <v>5503.05</v>
      </c>
      <c r="AC233">
        <f>VLOOKUP(A233,[28]SANOFI!$A$1:$M$330,5,FALSE)</f>
        <v>4345.1499999999996</v>
      </c>
    </row>
    <row r="234" spans="1:29" x14ac:dyDescent="0.25">
      <c r="A234" s="4">
        <v>43076</v>
      </c>
      <c r="B234">
        <f>VLOOKUP(A234,[1]ITC!$A$1:$M$330,5,FALSE)</f>
        <v>253</v>
      </c>
      <c r="C234">
        <f>VLOOKUP(A234,[2]HUL!$A$1:$M$330,5,FALSE)</f>
        <v>1292.1500000000001</v>
      </c>
      <c r="D234">
        <f>VLOOKUP(A234,[3]COLGATE!$A$1:$M$330,5,FALSE)</f>
        <v>1046.0999999999999</v>
      </c>
      <c r="E234">
        <f>VLOOKUP(A234,[4]NESTLE!$A$1:$M$330,5,FALSE)</f>
        <v>7824.2</v>
      </c>
      <c r="F234">
        <f>VLOOKUP(A234,[5]BRITANNIA!$A$1:$M$330,5,FALSE)</f>
        <v>4917.1499999999996</v>
      </c>
      <c r="G234">
        <f>VLOOKUP(A234,[6]HDFC!$A$1:$M$330,5,FALSE)</f>
        <v>1809.05</v>
      </c>
      <c r="H234">
        <f>VLOOKUP(A234,[7]ICICI!$A$1:$M$330,5,FALSE)</f>
        <v>306</v>
      </c>
      <c r="I234">
        <f>VLOOKUP(A234,[8]AXIS!$A$1:$M$330,5,FALSE)</f>
        <v>534.15</v>
      </c>
      <c r="J234">
        <f>VLOOKUP(A234,[9]INFOSYS!$A$1:$M$330,5,FALSE)</f>
        <v>1000.1</v>
      </c>
      <c r="K234">
        <f>VLOOKUP(A234,[10]TCS!$A$1:$M$330,5,FALSE)</f>
        <v>2617.65</v>
      </c>
      <c r="L234">
        <f>VLOOKUP(A234,[11]WIPRO!$A$1:$M$330,5,FALSE)</f>
        <v>281.35000000000002</v>
      </c>
      <c r="M234">
        <f>VLOOKUP(A234,[12]TVS!$A$1:$M$330,5,FALSE)</f>
        <v>403.45</v>
      </c>
      <c r="N234">
        <f>VLOOKUP(A234,[13]BAJAJ!$A$1:$M$330,5,FALSE)</f>
        <v>3195.85</v>
      </c>
      <c r="O234">
        <f>VLOOKUP(A234,[14]HERO!$A$1:$M$330,5,FALSE)</f>
        <v>3555.4</v>
      </c>
      <c r="P234">
        <f>VLOOKUP(A234,[15]ASIAN!$A$1:$M$330,5,FALSE)</f>
        <v>1143.4000000000001</v>
      </c>
      <c r="Q234">
        <f>VLOOKUP(A234,[16]NEROLAC!$A$1:$M$330,5,FALSE)</f>
        <v>495.9</v>
      </c>
      <c r="R234">
        <f>VLOOKUP(A234,[17]AKZO!$A$1:$M$330,5,FALSE)</f>
        <v>1773.4</v>
      </c>
      <c r="S234">
        <f>VLOOKUP(A234,[18]BERGER!$A$1:$M$330,5,FALSE)</f>
        <v>251.65</v>
      </c>
      <c r="T234">
        <f>VLOOKUP(A234,[19]MONSANTO!$A$1:$M$330,5,FALSE)</f>
        <v>2463.9499999999998</v>
      </c>
      <c r="U234">
        <f>VLOOKUP(A234,[20]BAYER!$A$1:$M$330,5,FALSE)</f>
        <v>3965.5</v>
      </c>
      <c r="V234">
        <f>VLOOKUP(A234,[21]EXCELCROP!$A$1:$M$326,5,FALSE)</f>
        <v>2018.45</v>
      </c>
      <c r="W234">
        <f>VLOOKUP(A234,[22]SIEMENS!$A$1:$M$330,5,FALSE)</f>
        <v>1159.6500000000001</v>
      </c>
      <c r="X234">
        <f>VLOOKUP(A234,[23]ABB!$A$1:$M$330,5,FALSE)</f>
        <v>1371.5</v>
      </c>
      <c r="Y234">
        <f>VLOOKUP(A234,[24]LNT!$A$1:$M$330,5,FALSE)</f>
        <v>1219.1500000000001</v>
      </c>
      <c r="Z234">
        <f>VLOOKUP(A234,[25]GLAXO!$A$1:$M$330,5,FALSE)</f>
        <v>2449.9499999999998</v>
      </c>
      <c r="AA234">
        <f>VLOOKUP(A234,[26]PFIZER!$A$1:$M$330,5,FALSE)</f>
        <v>1902.45</v>
      </c>
      <c r="AB234">
        <f>VLOOKUP(A234,[27]ABBOTT!$A$1:$M$330,5,FALSE)</f>
        <v>5577.85</v>
      </c>
      <c r="AC234">
        <f>VLOOKUP(A234,[28]SANOFI!$A$1:$M$330,5,FALSE)</f>
        <v>4329.75</v>
      </c>
    </row>
    <row r="235" spans="1:29" x14ac:dyDescent="0.25">
      <c r="A235" s="4">
        <v>43077</v>
      </c>
      <c r="B235">
        <f>VLOOKUP(A235,[1]ITC!$A$1:$M$330,5,FALSE)</f>
        <v>261.7</v>
      </c>
      <c r="C235">
        <f>VLOOKUP(A235,[2]HUL!$A$1:$M$330,5,FALSE)</f>
        <v>1326.7</v>
      </c>
      <c r="D235">
        <f>VLOOKUP(A235,[3]COLGATE!$A$1:$M$330,5,FALSE)</f>
        <v>1069.7</v>
      </c>
      <c r="E235">
        <f>VLOOKUP(A235,[4]NESTLE!$A$1:$M$330,5,FALSE)</f>
        <v>7921.6</v>
      </c>
      <c r="F235">
        <f>VLOOKUP(A235,[5]BRITANNIA!$A$1:$M$330,5,FALSE)</f>
        <v>4850.95</v>
      </c>
      <c r="G235">
        <f>VLOOKUP(A235,[6]HDFC!$A$1:$M$330,5,FALSE)</f>
        <v>1839.95</v>
      </c>
      <c r="H235">
        <f>VLOOKUP(A235,[7]ICICI!$A$1:$M$330,5,FALSE)</f>
        <v>310.55</v>
      </c>
      <c r="I235">
        <f>VLOOKUP(A235,[8]AXIS!$A$1:$M$330,5,FALSE)</f>
        <v>542.45000000000005</v>
      </c>
      <c r="J235">
        <f>VLOOKUP(A235,[9]INFOSYS!$A$1:$M$330,5,FALSE)</f>
        <v>1001.55</v>
      </c>
      <c r="K235">
        <f>VLOOKUP(A235,[10]TCS!$A$1:$M$330,5,FALSE)</f>
        <v>2601</v>
      </c>
      <c r="L235">
        <f>VLOOKUP(A235,[11]WIPRO!$A$1:$M$330,5,FALSE)</f>
        <v>283.25</v>
      </c>
      <c r="M235">
        <f>VLOOKUP(A235,[12]TVS!$A$1:$M$330,5,FALSE)</f>
        <v>419.5</v>
      </c>
      <c r="N235">
        <f>VLOOKUP(A235,[13]BAJAJ!$A$1:$M$330,5,FALSE)</f>
        <v>3215.3</v>
      </c>
      <c r="O235">
        <f>VLOOKUP(A235,[14]HERO!$A$1:$M$330,5,FALSE)</f>
        <v>3513.05</v>
      </c>
      <c r="P235">
        <f>VLOOKUP(A235,[15]ASIAN!$A$1:$M$330,5,FALSE)</f>
        <v>1134.3499999999999</v>
      </c>
      <c r="Q235">
        <f>VLOOKUP(A235,[16]NEROLAC!$A$1:$M$330,5,FALSE)</f>
        <v>499.5</v>
      </c>
      <c r="R235">
        <f>VLOOKUP(A235,[17]AKZO!$A$1:$M$330,5,FALSE)</f>
        <v>1788.9</v>
      </c>
      <c r="S235">
        <f>VLOOKUP(A235,[18]BERGER!$A$1:$M$330,5,FALSE)</f>
        <v>251.65</v>
      </c>
      <c r="T235">
        <f>VLOOKUP(A235,[19]MONSANTO!$A$1:$M$330,5,FALSE)</f>
        <v>2464.1999999999998</v>
      </c>
      <c r="U235">
        <f>VLOOKUP(A235,[20]BAYER!$A$1:$M$330,5,FALSE)</f>
        <v>3989.7</v>
      </c>
      <c r="V235">
        <f>VLOOKUP(A235,[21]EXCELCROP!$A$1:$M$326,5,FALSE)</f>
        <v>2000</v>
      </c>
      <c r="W235">
        <f>VLOOKUP(A235,[22]SIEMENS!$A$1:$M$330,5,FALSE)</f>
        <v>1174.4000000000001</v>
      </c>
      <c r="X235">
        <f>VLOOKUP(A235,[23]ABB!$A$1:$M$330,5,FALSE)</f>
        <v>1342.95</v>
      </c>
      <c r="Y235">
        <f>VLOOKUP(A235,[24]LNT!$A$1:$M$330,5,FALSE)</f>
        <v>1219.3</v>
      </c>
      <c r="Z235">
        <f>VLOOKUP(A235,[25]GLAXO!$A$1:$M$330,5,FALSE)</f>
        <v>2460.8000000000002</v>
      </c>
      <c r="AA235">
        <f>VLOOKUP(A235,[26]PFIZER!$A$1:$M$330,5,FALSE)</f>
        <v>1946.7</v>
      </c>
      <c r="AB235">
        <f>VLOOKUP(A235,[27]ABBOTT!$A$1:$M$330,5,FALSE)</f>
        <v>5626.3</v>
      </c>
      <c r="AC235">
        <f>VLOOKUP(A235,[28]SANOFI!$A$1:$M$330,5,FALSE)</f>
        <v>4466.8</v>
      </c>
    </row>
    <row r="236" spans="1:29" x14ac:dyDescent="0.25">
      <c r="A236" s="4">
        <v>43080</v>
      </c>
      <c r="B236">
        <f>VLOOKUP(A236,[1]ITC!$A$1:$M$330,5,FALSE)</f>
        <v>265.60000000000002</v>
      </c>
      <c r="C236">
        <f>VLOOKUP(A236,[2]HUL!$A$1:$M$330,5,FALSE)</f>
        <v>1320.35</v>
      </c>
      <c r="D236">
        <f>VLOOKUP(A236,[3]COLGATE!$A$1:$M$330,5,FALSE)</f>
        <v>1078.9000000000001</v>
      </c>
      <c r="E236">
        <f>VLOOKUP(A236,[4]NESTLE!$A$1:$M$330,5,FALSE)</f>
        <v>7859.45</v>
      </c>
      <c r="F236">
        <f>VLOOKUP(A236,[5]BRITANNIA!$A$1:$M$330,5,FALSE)</f>
        <v>4872.8</v>
      </c>
      <c r="G236">
        <f>VLOOKUP(A236,[6]HDFC!$A$1:$M$330,5,FALSE)</f>
        <v>1849.8</v>
      </c>
      <c r="H236">
        <f>VLOOKUP(A236,[7]ICICI!$A$1:$M$330,5,FALSE)</f>
        <v>311.10000000000002</v>
      </c>
      <c r="I236">
        <f>VLOOKUP(A236,[8]AXIS!$A$1:$M$330,5,FALSE)</f>
        <v>543.5</v>
      </c>
      <c r="J236">
        <f>VLOOKUP(A236,[9]INFOSYS!$A$1:$M$330,5,FALSE)</f>
        <v>1003.5</v>
      </c>
      <c r="K236">
        <f>VLOOKUP(A236,[10]TCS!$A$1:$M$330,5,FALSE)</f>
        <v>2656</v>
      </c>
      <c r="L236">
        <f>VLOOKUP(A236,[11]WIPRO!$A$1:$M$330,5,FALSE)</f>
        <v>289.25</v>
      </c>
      <c r="M236">
        <f>VLOOKUP(A236,[12]TVS!$A$1:$M$330,5,FALSE)</f>
        <v>408.3</v>
      </c>
      <c r="N236">
        <f>VLOOKUP(A236,[13]BAJAJ!$A$1:$M$330,5,FALSE)</f>
        <v>3211.9</v>
      </c>
      <c r="O236">
        <f>VLOOKUP(A236,[14]HERO!$A$1:$M$330,5,FALSE)</f>
        <v>3514.55</v>
      </c>
      <c r="P236">
        <f>VLOOKUP(A236,[15]ASIAN!$A$1:$M$330,5,FALSE)</f>
        <v>1128.0999999999999</v>
      </c>
      <c r="Q236">
        <f>VLOOKUP(A236,[16]NEROLAC!$A$1:$M$330,5,FALSE)</f>
        <v>497.3</v>
      </c>
      <c r="R236">
        <f>VLOOKUP(A236,[17]AKZO!$A$1:$M$330,5,FALSE)</f>
        <v>1787.4</v>
      </c>
      <c r="S236">
        <f>VLOOKUP(A236,[18]BERGER!$A$1:$M$330,5,FALSE)</f>
        <v>252.2</v>
      </c>
      <c r="T236">
        <f>VLOOKUP(A236,[19]MONSANTO!$A$1:$M$330,5,FALSE)</f>
        <v>2460.3000000000002</v>
      </c>
      <c r="U236">
        <f>VLOOKUP(A236,[20]BAYER!$A$1:$M$330,5,FALSE)</f>
        <v>4038.85</v>
      </c>
      <c r="V236">
        <f>VLOOKUP(A236,[21]EXCELCROP!$A$1:$M$326,5,FALSE)</f>
        <v>1995.8</v>
      </c>
      <c r="W236">
        <f>VLOOKUP(A236,[22]SIEMENS!$A$1:$M$330,5,FALSE)</f>
        <v>1189.5999999999999</v>
      </c>
      <c r="X236">
        <f>VLOOKUP(A236,[23]ABB!$A$1:$M$330,5,FALSE)</f>
        <v>1372</v>
      </c>
      <c r="Y236">
        <f>VLOOKUP(A236,[24]LNT!$A$1:$M$330,5,FALSE)</f>
        <v>1221.4000000000001</v>
      </c>
      <c r="Z236">
        <f>VLOOKUP(A236,[25]GLAXO!$A$1:$M$330,5,FALSE)</f>
        <v>2450.65</v>
      </c>
      <c r="AA236">
        <f>VLOOKUP(A236,[26]PFIZER!$A$1:$M$330,5,FALSE)</f>
        <v>2043</v>
      </c>
      <c r="AB236">
        <f>VLOOKUP(A236,[27]ABBOTT!$A$1:$M$330,5,FALSE)</f>
        <v>5555.25</v>
      </c>
      <c r="AC236">
        <f>VLOOKUP(A236,[28]SANOFI!$A$1:$M$330,5,FALSE)</f>
        <v>4616.3500000000004</v>
      </c>
    </row>
    <row r="237" spans="1:29" x14ac:dyDescent="0.25">
      <c r="A237" s="4">
        <v>43081</v>
      </c>
      <c r="B237">
        <f>VLOOKUP(A237,[1]ITC!$A$1:$M$330,5,FALSE)</f>
        <v>261.55</v>
      </c>
      <c r="C237">
        <f>VLOOKUP(A237,[2]HUL!$A$1:$M$330,5,FALSE)</f>
        <v>1314.95</v>
      </c>
      <c r="D237">
        <f>VLOOKUP(A237,[3]COLGATE!$A$1:$M$330,5,FALSE)</f>
        <v>1069</v>
      </c>
      <c r="E237">
        <f>VLOOKUP(A237,[4]NESTLE!$A$1:$M$330,5,FALSE)</f>
        <v>7910.9</v>
      </c>
      <c r="F237">
        <f>VLOOKUP(A237,[5]BRITANNIA!$A$1:$M$330,5,FALSE)</f>
        <v>4859.3500000000004</v>
      </c>
      <c r="G237">
        <f>VLOOKUP(A237,[6]HDFC!$A$1:$M$330,5,FALSE)</f>
        <v>1824.05</v>
      </c>
      <c r="H237">
        <f>VLOOKUP(A237,[7]ICICI!$A$1:$M$330,5,FALSE)</f>
        <v>307.39999999999998</v>
      </c>
      <c r="I237">
        <f>VLOOKUP(A237,[8]AXIS!$A$1:$M$330,5,FALSE)</f>
        <v>538.29999999999995</v>
      </c>
      <c r="J237">
        <f>VLOOKUP(A237,[9]INFOSYS!$A$1:$M$330,5,FALSE)</f>
        <v>1011.1</v>
      </c>
      <c r="K237">
        <f>VLOOKUP(A237,[10]TCS!$A$1:$M$330,5,FALSE)</f>
        <v>2614.15</v>
      </c>
      <c r="L237">
        <f>VLOOKUP(A237,[11]WIPRO!$A$1:$M$330,5,FALSE)</f>
        <v>287.2</v>
      </c>
      <c r="M237">
        <f>VLOOKUP(A237,[12]TVS!$A$1:$M$330,5,FALSE)</f>
        <v>402.25</v>
      </c>
      <c r="N237">
        <f>VLOOKUP(A237,[13]BAJAJ!$A$1:$M$330,5,FALSE)</f>
        <v>3168.65</v>
      </c>
      <c r="O237">
        <f>VLOOKUP(A237,[14]HERO!$A$1:$M$330,5,FALSE)</f>
        <v>3444.95</v>
      </c>
      <c r="P237">
        <f>VLOOKUP(A237,[15]ASIAN!$A$1:$M$330,5,FALSE)</f>
        <v>1118.5</v>
      </c>
      <c r="Q237">
        <f>VLOOKUP(A237,[16]NEROLAC!$A$1:$M$330,5,FALSE)</f>
        <v>502.7</v>
      </c>
      <c r="R237">
        <f>VLOOKUP(A237,[17]AKZO!$A$1:$M$330,5,FALSE)</f>
        <v>1805.15</v>
      </c>
      <c r="S237">
        <f>VLOOKUP(A237,[18]BERGER!$A$1:$M$330,5,FALSE)</f>
        <v>251.45</v>
      </c>
      <c r="T237">
        <f>VLOOKUP(A237,[19]MONSANTO!$A$1:$M$330,5,FALSE)</f>
        <v>2502.6999999999998</v>
      </c>
      <c r="U237">
        <f>VLOOKUP(A237,[20]BAYER!$A$1:$M$330,5,FALSE)</f>
        <v>4001.95</v>
      </c>
      <c r="V237">
        <f>VLOOKUP(A237,[21]EXCELCROP!$A$1:$M$326,5,FALSE)</f>
        <v>2000</v>
      </c>
      <c r="W237">
        <f>VLOOKUP(A237,[22]SIEMENS!$A$1:$M$330,5,FALSE)</f>
        <v>1159.3</v>
      </c>
      <c r="X237">
        <f>VLOOKUP(A237,[23]ABB!$A$1:$M$330,5,FALSE)</f>
        <v>1368.55</v>
      </c>
      <c r="Y237">
        <f>VLOOKUP(A237,[24]LNT!$A$1:$M$330,5,FALSE)</f>
        <v>1202.8499999999999</v>
      </c>
      <c r="Z237">
        <f>VLOOKUP(A237,[25]GLAXO!$A$1:$M$330,5,FALSE)</f>
        <v>2443</v>
      </c>
      <c r="AA237">
        <f>VLOOKUP(A237,[26]PFIZER!$A$1:$M$330,5,FALSE)</f>
        <v>2048.15</v>
      </c>
      <c r="AB237">
        <f>VLOOKUP(A237,[27]ABBOTT!$A$1:$M$330,5,FALSE)</f>
        <v>5457.2</v>
      </c>
      <c r="AC237">
        <f>VLOOKUP(A237,[28]SANOFI!$A$1:$M$330,5,FALSE)</f>
        <v>4638.75</v>
      </c>
    </row>
    <row r="238" spans="1:29" x14ac:dyDescent="0.25">
      <c r="A238" s="4">
        <v>43082</v>
      </c>
      <c r="B238">
        <f>VLOOKUP(A238,[1]ITC!$A$1:$M$330,5,FALSE)</f>
        <v>259.05</v>
      </c>
      <c r="C238">
        <f>VLOOKUP(A238,[2]HUL!$A$1:$M$330,5,FALSE)</f>
        <v>1316.55</v>
      </c>
      <c r="D238">
        <f>VLOOKUP(A238,[3]COLGATE!$A$1:$M$330,5,FALSE)</f>
        <v>1050.5</v>
      </c>
      <c r="E238">
        <f>VLOOKUP(A238,[4]NESTLE!$A$1:$M$330,5,FALSE)</f>
        <v>7912.15</v>
      </c>
      <c r="F238">
        <f>VLOOKUP(A238,[5]BRITANNIA!$A$1:$M$330,5,FALSE)</f>
        <v>4807</v>
      </c>
      <c r="G238">
        <f>VLOOKUP(A238,[6]HDFC!$A$1:$M$330,5,FALSE)</f>
        <v>1821.8</v>
      </c>
      <c r="H238">
        <f>VLOOKUP(A238,[7]ICICI!$A$1:$M$330,5,FALSE)</f>
        <v>303.05</v>
      </c>
      <c r="I238">
        <f>VLOOKUP(A238,[8]AXIS!$A$1:$M$330,5,FALSE)</f>
        <v>534.95000000000005</v>
      </c>
      <c r="J238">
        <f>VLOOKUP(A238,[9]INFOSYS!$A$1:$M$330,5,FALSE)</f>
        <v>1003.45</v>
      </c>
      <c r="K238">
        <f>VLOOKUP(A238,[10]TCS!$A$1:$M$330,5,FALSE)</f>
        <v>2627.3</v>
      </c>
      <c r="L238">
        <f>VLOOKUP(A238,[11]WIPRO!$A$1:$M$330,5,FALSE)</f>
        <v>287.2</v>
      </c>
      <c r="M238">
        <f>VLOOKUP(A238,[12]TVS!$A$1:$M$330,5,FALSE)</f>
        <v>396.2</v>
      </c>
      <c r="N238">
        <f>VLOOKUP(A238,[13]BAJAJ!$A$1:$M$330,5,FALSE)</f>
        <v>3149.35</v>
      </c>
      <c r="O238">
        <f>VLOOKUP(A238,[14]HERO!$A$1:$M$330,5,FALSE)</f>
        <v>3421.85</v>
      </c>
      <c r="P238">
        <f>VLOOKUP(A238,[15]ASIAN!$A$1:$M$330,5,FALSE)</f>
        <v>1116.55</v>
      </c>
      <c r="Q238">
        <f>VLOOKUP(A238,[16]NEROLAC!$A$1:$M$330,5,FALSE)</f>
        <v>509.15</v>
      </c>
      <c r="R238">
        <f>VLOOKUP(A238,[17]AKZO!$A$1:$M$330,5,FALSE)</f>
        <v>1810.55</v>
      </c>
      <c r="S238">
        <f>VLOOKUP(A238,[18]BERGER!$A$1:$M$330,5,FALSE)</f>
        <v>249.5</v>
      </c>
      <c r="T238">
        <f>VLOOKUP(A238,[19]MONSANTO!$A$1:$M$330,5,FALSE)</f>
        <v>2451.6</v>
      </c>
      <c r="U238">
        <f>VLOOKUP(A238,[20]BAYER!$A$1:$M$330,5,FALSE)</f>
        <v>3983.8</v>
      </c>
      <c r="V238">
        <f>VLOOKUP(A238,[21]EXCELCROP!$A$1:$M$326,5,FALSE)</f>
        <v>1992.25</v>
      </c>
      <c r="W238">
        <f>VLOOKUP(A238,[22]SIEMENS!$A$1:$M$330,5,FALSE)</f>
        <v>1147.2</v>
      </c>
      <c r="X238">
        <f>VLOOKUP(A238,[23]ABB!$A$1:$M$330,5,FALSE)</f>
        <v>1358.35</v>
      </c>
      <c r="Y238">
        <f>VLOOKUP(A238,[24]LNT!$A$1:$M$330,5,FALSE)</f>
        <v>1189</v>
      </c>
      <c r="Z238">
        <f>VLOOKUP(A238,[25]GLAXO!$A$1:$M$330,5,FALSE)</f>
        <v>2419.1999999999998</v>
      </c>
      <c r="AA238">
        <f>VLOOKUP(A238,[26]PFIZER!$A$1:$M$330,5,FALSE)</f>
        <v>2002.55</v>
      </c>
      <c r="AB238">
        <f>VLOOKUP(A238,[27]ABBOTT!$A$1:$M$330,5,FALSE)</f>
        <v>5540.3</v>
      </c>
      <c r="AC238">
        <f>VLOOKUP(A238,[28]SANOFI!$A$1:$M$330,5,FALSE)</f>
        <v>4669.5</v>
      </c>
    </row>
    <row r="239" spans="1:29" x14ac:dyDescent="0.25">
      <c r="A239" s="4">
        <v>43083</v>
      </c>
      <c r="B239">
        <f>VLOOKUP(A239,[1]ITC!$A$1:$M$330,5,FALSE)</f>
        <v>263.89999999999998</v>
      </c>
      <c r="C239">
        <f>VLOOKUP(A239,[2]HUL!$A$1:$M$330,5,FALSE)</f>
        <v>1323.65</v>
      </c>
      <c r="D239">
        <f>VLOOKUP(A239,[3]COLGATE!$A$1:$M$330,5,FALSE)</f>
        <v>1056.55</v>
      </c>
      <c r="E239">
        <f>VLOOKUP(A239,[4]NESTLE!$A$1:$M$330,5,FALSE)</f>
        <v>7879.35</v>
      </c>
      <c r="F239">
        <f>VLOOKUP(A239,[5]BRITANNIA!$A$1:$M$330,5,FALSE)</f>
        <v>4695</v>
      </c>
      <c r="G239">
        <f>VLOOKUP(A239,[6]HDFC!$A$1:$M$330,5,FALSE)</f>
        <v>1837.2</v>
      </c>
      <c r="H239">
        <f>VLOOKUP(A239,[7]ICICI!$A$1:$M$330,5,FALSE)</f>
        <v>304.55</v>
      </c>
      <c r="I239">
        <f>VLOOKUP(A239,[8]AXIS!$A$1:$M$330,5,FALSE)</f>
        <v>541.6</v>
      </c>
      <c r="J239">
        <f>VLOOKUP(A239,[9]INFOSYS!$A$1:$M$330,5,FALSE)</f>
        <v>1012.45</v>
      </c>
      <c r="K239">
        <f>VLOOKUP(A239,[10]TCS!$A$1:$M$330,5,FALSE)</f>
        <v>2558.5500000000002</v>
      </c>
      <c r="L239">
        <f>VLOOKUP(A239,[11]WIPRO!$A$1:$M$330,5,FALSE)</f>
        <v>287.89999999999998</v>
      </c>
      <c r="M239">
        <f>VLOOKUP(A239,[12]TVS!$A$1:$M$330,5,FALSE)</f>
        <v>393.9</v>
      </c>
      <c r="N239">
        <f>VLOOKUP(A239,[13]BAJAJ!$A$1:$M$330,5,FALSE)</f>
        <v>3151.4</v>
      </c>
      <c r="O239">
        <f>VLOOKUP(A239,[14]HERO!$A$1:$M$330,5,FALSE)</f>
        <v>3454.45</v>
      </c>
      <c r="P239">
        <f>VLOOKUP(A239,[15]ASIAN!$A$1:$M$330,5,FALSE)</f>
        <v>1125.05</v>
      </c>
      <c r="Q239">
        <f>VLOOKUP(A239,[16]NEROLAC!$A$1:$M$330,5,FALSE)</f>
        <v>494.3</v>
      </c>
      <c r="R239">
        <f>VLOOKUP(A239,[17]AKZO!$A$1:$M$330,5,FALSE)</f>
        <v>1786.2</v>
      </c>
      <c r="S239">
        <f>VLOOKUP(A239,[18]BERGER!$A$1:$M$330,5,FALSE)</f>
        <v>245</v>
      </c>
      <c r="T239">
        <f>VLOOKUP(A239,[19]MONSANTO!$A$1:$M$330,5,FALSE)</f>
        <v>2455.1</v>
      </c>
      <c r="U239">
        <f>VLOOKUP(A239,[20]BAYER!$A$1:$M$330,5,FALSE)</f>
        <v>3939.1</v>
      </c>
      <c r="V239">
        <f>VLOOKUP(A239,[21]EXCELCROP!$A$1:$M$326,5,FALSE)</f>
        <v>1999.5</v>
      </c>
      <c r="W239">
        <f>VLOOKUP(A239,[22]SIEMENS!$A$1:$M$330,5,FALSE)</f>
        <v>1144.5</v>
      </c>
      <c r="X239">
        <f>VLOOKUP(A239,[23]ABB!$A$1:$M$330,5,FALSE)</f>
        <v>1348.45</v>
      </c>
      <c r="Y239">
        <f>VLOOKUP(A239,[24]LNT!$A$1:$M$330,5,FALSE)</f>
        <v>1188.8499999999999</v>
      </c>
      <c r="Z239">
        <f>VLOOKUP(A239,[25]GLAXO!$A$1:$M$330,5,FALSE)</f>
        <v>2396.4</v>
      </c>
      <c r="AA239">
        <f>VLOOKUP(A239,[26]PFIZER!$A$1:$M$330,5,FALSE)</f>
        <v>1972.65</v>
      </c>
      <c r="AB239">
        <f>VLOOKUP(A239,[27]ABBOTT!$A$1:$M$330,5,FALSE)</f>
        <v>5453.55</v>
      </c>
      <c r="AC239">
        <f>VLOOKUP(A239,[28]SANOFI!$A$1:$M$330,5,FALSE)</f>
        <v>4612.5</v>
      </c>
    </row>
    <row r="240" spans="1:29" x14ac:dyDescent="0.25">
      <c r="A240" s="4">
        <v>43084</v>
      </c>
      <c r="B240">
        <f>VLOOKUP(A240,[1]ITC!$A$1:$M$330,5,FALSE)</f>
        <v>264.75</v>
      </c>
      <c r="C240">
        <f>VLOOKUP(A240,[2]HUL!$A$1:$M$330,5,FALSE)</f>
        <v>1325.15</v>
      </c>
      <c r="D240">
        <f>VLOOKUP(A240,[3]COLGATE!$A$1:$M$330,5,FALSE)</f>
        <v>1070.9000000000001</v>
      </c>
      <c r="E240">
        <f>VLOOKUP(A240,[4]NESTLE!$A$1:$M$330,5,FALSE)</f>
        <v>7868.1</v>
      </c>
      <c r="F240">
        <f>VLOOKUP(A240,[5]BRITANNIA!$A$1:$M$330,5,FALSE)</f>
        <v>4704</v>
      </c>
      <c r="G240">
        <f>VLOOKUP(A240,[6]HDFC!$A$1:$M$330,5,FALSE)</f>
        <v>1873.05</v>
      </c>
      <c r="H240">
        <f>VLOOKUP(A240,[7]ICICI!$A$1:$M$330,5,FALSE)</f>
        <v>303.45</v>
      </c>
      <c r="I240">
        <f>VLOOKUP(A240,[8]AXIS!$A$1:$M$330,5,FALSE)</f>
        <v>548.1</v>
      </c>
      <c r="J240">
        <f>VLOOKUP(A240,[9]INFOSYS!$A$1:$M$330,5,FALSE)</f>
        <v>1023.45</v>
      </c>
      <c r="K240">
        <f>VLOOKUP(A240,[10]TCS!$A$1:$M$330,5,FALSE)</f>
        <v>2547.85</v>
      </c>
      <c r="L240">
        <f>VLOOKUP(A240,[11]WIPRO!$A$1:$M$330,5,FALSE)</f>
        <v>289.8</v>
      </c>
      <c r="M240">
        <f>VLOOKUP(A240,[12]TVS!$A$1:$M$330,5,FALSE)</f>
        <v>393.5</v>
      </c>
      <c r="N240">
        <f>VLOOKUP(A240,[13]BAJAJ!$A$1:$M$330,5,FALSE)</f>
        <v>3205.3</v>
      </c>
      <c r="O240">
        <f>VLOOKUP(A240,[14]HERO!$A$1:$M$330,5,FALSE)</f>
        <v>3502</v>
      </c>
      <c r="P240">
        <f>VLOOKUP(A240,[15]ASIAN!$A$1:$M$330,5,FALSE)</f>
        <v>1119.95</v>
      </c>
      <c r="Q240">
        <f>VLOOKUP(A240,[16]NEROLAC!$A$1:$M$330,5,FALSE)</f>
        <v>509.3</v>
      </c>
      <c r="R240">
        <f>VLOOKUP(A240,[17]AKZO!$A$1:$M$330,5,FALSE)</f>
        <v>1838.45</v>
      </c>
      <c r="S240">
        <f>VLOOKUP(A240,[18]BERGER!$A$1:$M$330,5,FALSE)</f>
        <v>250.35</v>
      </c>
      <c r="T240">
        <f>VLOOKUP(A240,[19]MONSANTO!$A$1:$M$330,5,FALSE)</f>
        <v>2461.4</v>
      </c>
      <c r="U240">
        <f>VLOOKUP(A240,[20]BAYER!$A$1:$M$330,5,FALSE)</f>
        <v>4024.55</v>
      </c>
      <c r="V240">
        <f>VLOOKUP(A240,[21]EXCELCROP!$A$1:$M$326,5,FALSE)</f>
        <v>1998.2</v>
      </c>
      <c r="W240">
        <f>VLOOKUP(A240,[22]SIEMENS!$A$1:$M$330,5,FALSE)</f>
        <v>1163.25</v>
      </c>
      <c r="X240">
        <f>VLOOKUP(A240,[23]ABB!$A$1:$M$330,5,FALSE)</f>
        <v>1378.5</v>
      </c>
      <c r="Y240">
        <f>VLOOKUP(A240,[24]LNT!$A$1:$M$330,5,FALSE)</f>
        <v>1203.3</v>
      </c>
      <c r="Z240">
        <f>VLOOKUP(A240,[25]GLAXO!$A$1:$M$330,5,FALSE)</f>
        <v>2370.5500000000002</v>
      </c>
      <c r="AA240">
        <f>VLOOKUP(A240,[26]PFIZER!$A$1:$M$330,5,FALSE)</f>
        <v>1995.7</v>
      </c>
      <c r="AB240">
        <f>VLOOKUP(A240,[27]ABBOTT!$A$1:$M$330,5,FALSE)</f>
        <v>5424.9</v>
      </c>
      <c r="AC240">
        <f>VLOOKUP(A240,[28]SANOFI!$A$1:$M$330,5,FALSE)</f>
        <v>4603.5</v>
      </c>
    </row>
    <row r="241" spans="1:29" x14ac:dyDescent="0.25">
      <c r="A241" s="4">
        <v>43087</v>
      </c>
      <c r="B241">
        <f>VLOOKUP(A241,[1]ITC!$A$1:$M$330,5,FALSE)</f>
        <v>263.10000000000002</v>
      </c>
      <c r="C241">
        <f>VLOOKUP(A241,[2]HUL!$A$1:$M$330,5,FALSE)</f>
        <v>1331.45</v>
      </c>
      <c r="D241">
        <f>VLOOKUP(A241,[3]COLGATE!$A$1:$M$330,5,FALSE)</f>
        <v>1077.3</v>
      </c>
      <c r="E241">
        <f>VLOOKUP(A241,[4]NESTLE!$A$1:$M$330,5,FALSE)</f>
        <v>7917.1</v>
      </c>
      <c r="F241">
        <f>VLOOKUP(A241,[5]BRITANNIA!$A$1:$M$330,5,FALSE)</f>
        <v>4707.05</v>
      </c>
      <c r="G241">
        <f>VLOOKUP(A241,[6]HDFC!$A$1:$M$330,5,FALSE)</f>
        <v>1877.95</v>
      </c>
      <c r="H241">
        <f>VLOOKUP(A241,[7]ICICI!$A$1:$M$330,5,FALSE)</f>
        <v>308.85000000000002</v>
      </c>
      <c r="I241">
        <f>VLOOKUP(A241,[8]AXIS!$A$1:$M$330,5,FALSE)</f>
        <v>548.25</v>
      </c>
      <c r="J241">
        <f>VLOOKUP(A241,[9]INFOSYS!$A$1:$M$330,5,FALSE)</f>
        <v>1015.35</v>
      </c>
      <c r="K241">
        <f>VLOOKUP(A241,[10]TCS!$A$1:$M$330,5,FALSE)</f>
        <v>2577</v>
      </c>
      <c r="L241">
        <f>VLOOKUP(A241,[11]WIPRO!$A$1:$M$330,5,FALSE)</f>
        <v>295.3</v>
      </c>
      <c r="M241">
        <f>VLOOKUP(A241,[12]TVS!$A$1:$M$330,5,FALSE)</f>
        <v>396.55</v>
      </c>
      <c r="N241">
        <f>VLOOKUP(A241,[13]BAJAJ!$A$1:$M$330,5,FALSE)</f>
        <v>3227.4</v>
      </c>
      <c r="O241">
        <f>VLOOKUP(A241,[14]HERO!$A$1:$M$330,5,FALSE)</f>
        <v>3530.85</v>
      </c>
      <c r="P241">
        <f>VLOOKUP(A241,[15]ASIAN!$A$1:$M$330,5,FALSE)</f>
        <v>1136.75</v>
      </c>
      <c r="Q241">
        <f>VLOOKUP(A241,[16]NEROLAC!$A$1:$M$330,5,FALSE)</f>
        <v>522.54999999999995</v>
      </c>
      <c r="R241">
        <f>VLOOKUP(A241,[17]AKZO!$A$1:$M$330,5,FALSE)</f>
        <v>1821.6</v>
      </c>
      <c r="S241">
        <f>VLOOKUP(A241,[18]BERGER!$A$1:$M$330,5,FALSE)</f>
        <v>251.7</v>
      </c>
      <c r="T241">
        <f>VLOOKUP(A241,[19]MONSANTO!$A$1:$M$330,5,FALSE)</f>
        <v>2452.4</v>
      </c>
      <c r="U241">
        <f>VLOOKUP(A241,[20]BAYER!$A$1:$M$330,5,FALSE)</f>
        <v>4085</v>
      </c>
      <c r="V241">
        <f>VLOOKUP(A241,[21]EXCELCROP!$A$1:$M$326,5,FALSE)</f>
        <v>1984.3</v>
      </c>
      <c r="W241">
        <f>VLOOKUP(A241,[22]SIEMENS!$A$1:$M$330,5,FALSE)</f>
        <v>1192.4000000000001</v>
      </c>
      <c r="X241">
        <f>VLOOKUP(A241,[23]ABB!$A$1:$M$330,5,FALSE)</f>
        <v>1386.55</v>
      </c>
      <c r="Y241">
        <f>VLOOKUP(A241,[24]LNT!$A$1:$M$330,5,FALSE)</f>
        <v>1214.8499999999999</v>
      </c>
      <c r="Z241">
        <f>VLOOKUP(A241,[25]GLAXO!$A$1:$M$330,5,FALSE)</f>
        <v>2392.15</v>
      </c>
      <c r="AA241">
        <f>VLOOKUP(A241,[26]PFIZER!$A$1:$M$330,5,FALSE)</f>
        <v>1976.8</v>
      </c>
      <c r="AB241">
        <f>VLOOKUP(A241,[27]ABBOTT!$A$1:$M$330,5,FALSE)</f>
        <v>5404.45</v>
      </c>
      <c r="AC241">
        <f>VLOOKUP(A241,[28]SANOFI!$A$1:$M$330,5,FALSE)</f>
        <v>4606.6000000000004</v>
      </c>
    </row>
    <row r="242" spans="1:29" x14ac:dyDescent="0.25">
      <c r="A242" s="4">
        <v>43088</v>
      </c>
      <c r="B242">
        <f>VLOOKUP(A242,[1]ITC!$A$1:$M$330,5,FALSE)</f>
        <v>264.60000000000002</v>
      </c>
      <c r="C242">
        <f>VLOOKUP(A242,[2]HUL!$A$1:$M$330,5,FALSE)</f>
        <v>1347.7</v>
      </c>
      <c r="D242">
        <f>VLOOKUP(A242,[3]COLGATE!$A$1:$M$330,5,FALSE)</f>
        <v>1072.5</v>
      </c>
      <c r="E242">
        <f>VLOOKUP(A242,[4]NESTLE!$A$1:$M$330,5,FALSE)</f>
        <v>7903.4</v>
      </c>
      <c r="F242">
        <f>VLOOKUP(A242,[5]BRITANNIA!$A$1:$M$330,5,FALSE)</f>
        <v>4752</v>
      </c>
      <c r="G242">
        <f>VLOOKUP(A242,[6]HDFC!$A$1:$M$330,5,FALSE)</f>
        <v>1885.15</v>
      </c>
      <c r="H242">
        <f>VLOOKUP(A242,[7]ICICI!$A$1:$M$330,5,FALSE)</f>
        <v>313.60000000000002</v>
      </c>
      <c r="I242">
        <f>VLOOKUP(A242,[8]AXIS!$A$1:$M$330,5,FALSE)</f>
        <v>552.85</v>
      </c>
      <c r="J242">
        <f>VLOOKUP(A242,[9]INFOSYS!$A$1:$M$330,5,FALSE)</f>
        <v>1004.8</v>
      </c>
      <c r="K242">
        <f>VLOOKUP(A242,[10]TCS!$A$1:$M$330,5,FALSE)</f>
        <v>2575.0500000000002</v>
      </c>
      <c r="L242">
        <f>VLOOKUP(A242,[11]WIPRO!$A$1:$M$330,5,FALSE)</f>
        <v>292.14999999999998</v>
      </c>
      <c r="M242">
        <f>VLOOKUP(A242,[12]TVS!$A$1:$M$330,5,FALSE)</f>
        <v>396.6</v>
      </c>
      <c r="N242">
        <f>VLOOKUP(A242,[13]BAJAJ!$A$1:$M$330,5,FALSE)</f>
        <v>3319.9</v>
      </c>
      <c r="O242">
        <f>VLOOKUP(A242,[14]HERO!$A$1:$M$330,5,FALSE)</f>
        <v>3696.8</v>
      </c>
      <c r="P242">
        <f>VLOOKUP(A242,[15]ASIAN!$A$1:$M$330,5,FALSE)</f>
        <v>1136.7</v>
      </c>
      <c r="Q242">
        <f>VLOOKUP(A242,[16]NEROLAC!$A$1:$M$330,5,FALSE)</f>
        <v>535.45000000000005</v>
      </c>
      <c r="R242">
        <f>VLOOKUP(A242,[17]AKZO!$A$1:$M$330,5,FALSE)</f>
        <v>1826.4</v>
      </c>
      <c r="S242">
        <f>VLOOKUP(A242,[18]BERGER!$A$1:$M$330,5,FALSE)</f>
        <v>256.55</v>
      </c>
      <c r="T242">
        <f>VLOOKUP(A242,[19]MONSANTO!$A$1:$M$330,5,FALSE)</f>
        <v>2451.75</v>
      </c>
      <c r="U242">
        <f>VLOOKUP(A242,[20]BAYER!$A$1:$M$330,5,FALSE)</f>
        <v>4155.3500000000004</v>
      </c>
      <c r="V242">
        <f>VLOOKUP(A242,[21]EXCELCROP!$A$1:$M$326,5,FALSE)</f>
        <v>1987.95</v>
      </c>
      <c r="W242">
        <f>VLOOKUP(A242,[22]SIEMENS!$A$1:$M$330,5,FALSE)</f>
        <v>1201.0999999999999</v>
      </c>
      <c r="X242">
        <f>VLOOKUP(A242,[23]ABB!$A$1:$M$330,5,FALSE)</f>
        <v>1392.15</v>
      </c>
      <c r="Y242">
        <f>VLOOKUP(A242,[24]LNT!$A$1:$M$330,5,FALSE)</f>
        <v>1217.3</v>
      </c>
      <c r="Z242">
        <f>VLOOKUP(A242,[25]GLAXO!$A$1:$M$330,5,FALSE)</f>
        <v>2435.65</v>
      </c>
      <c r="AA242">
        <f>VLOOKUP(A242,[26]PFIZER!$A$1:$M$330,5,FALSE)</f>
        <v>2005.05</v>
      </c>
      <c r="AB242">
        <f>VLOOKUP(A242,[27]ABBOTT!$A$1:$M$330,5,FALSE)</f>
        <v>5404.45</v>
      </c>
      <c r="AC242">
        <f>VLOOKUP(A242,[28]SANOFI!$A$1:$M$330,5,FALSE)</f>
        <v>4695.1000000000004</v>
      </c>
    </row>
    <row r="243" spans="1:29" x14ac:dyDescent="0.25">
      <c r="A243" s="4">
        <v>43089</v>
      </c>
      <c r="B243">
        <f>VLOOKUP(A243,[1]ITC!$A$1:$M$330,5,FALSE)</f>
        <v>263.3</v>
      </c>
      <c r="C243">
        <f>VLOOKUP(A243,[2]HUL!$A$1:$M$330,5,FALSE)</f>
        <v>1361.35</v>
      </c>
      <c r="D243">
        <f>VLOOKUP(A243,[3]COLGATE!$A$1:$M$330,5,FALSE)</f>
        <v>1082.5</v>
      </c>
      <c r="E243">
        <f>VLOOKUP(A243,[4]NESTLE!$A$1:$M$330,5,FALSE)</f>
        <v>7950.85</v>
      </c>
      <c r="F243">
        <f>VLOOKUP(A243,[5]BRITANNIA!$A$1:$M$330,5,FALSE)</f>
        <v>4738.1000000000004</v>
      </c>
      <c r="G243">
        <f>VLOOKUP(A243,[6]HDFC!$A$1:$M$330,5,FALSE)</f>
        <v>1868.05</v>
      </c>
      <c r="H243">
        <f>VLOOKUP(A243,[7]ICICI!$A$1:$M$330,5,FALSE)</f>
        <v>315.64999999999998</v>
      </c>
      <c r="I243">
        <f>VLOOKUP(A243,[8]AXIS!$A$1:$M$330,5,FALSE)</f>
        <v>554.9</v>
      </c>
      <c r="J243">
        <f>VLOOKUP(A243,[9]INFOSYS!$A$1:$M$330,5,FALSE)</f>
        <v>1013.3</v>
      </c>
      <c r="K243">
        <f>VLOOKUP(A243,[10]TCS!$A$1:$M$330,5,FALSE)</f>
        <v>2588</v>
      </c>
      <c r="L243">
        <f>VLOOKUP(A243,[11]WIPRO!$A$1:$M$330,5,FALSE)</f>
        <v>296.64999999999998</v>
      </c>
      <c r="M243">
        <f>VLOOKUP(A243,[12]TVS!$A$1:$M$330,5,FALSE)</f>
        <v>392.2</v>
      </c>
      <c r="N243">
        <f>VLOOKUP(A243,[13]BAJAJ!$A$1:$M$330,5,FALSE)</f>
        <v>3301.15</v>
      </c>
      <c r="O243">
        <f>VLOOKUP(A243,[14]HERO!$A$1:$M$330,5,FALSE)</f>
        <v>3740.6</v>
      </c>
      <c r="P243">
        <f>VLOOKUP(A243,[15]ASIAN!$A$1:$M$330,5,FALSE)</f>
        <v>1134.3499999999999</v>
      </c>
      <c r="Q243">
        <f>VLOOKUP(A243,[16]NEROLAC!$A$1:$M$330,5,FALSE)</f>
        <v>552.29999999999995</v>
      </c>
      <c r="R243">
        <f>VLOOKUP(A243,[17]AKZO!$A$1:$M$330,5,FALSE)</f>
        <v>1820.05</v>
      </c>
      <c r="S243">
        <f>VLOOKUP(A243,[18]BERGER!$A$1:$M$330,5,FALSE)</f>
        <v>255.3</v>
      </c>
      <c r="T243">
        <f>VLOOKUP(A243,[19]MONSANTO!$A$1:$M$330,5,FALSE)</f>
        <v>2450.9499999999998</v>
      </c>
      <c r="U243">
        <f>VLOOKUP(A243,[20]BAYER!$A$1:$M$330,5,FALSE)</f>
        <v>4228.75</v>
      </c>
      <c r="V243">
        <f>VLOOKUP(A243,[21]EXCELCROP!$A$1:$M$326,5,FALSE)</f>
        <v>1996.65</v>
      </c>
      <c r="W243">
        <f>VLOOKUP(A243,[22]SIEMENS!$A$1:$M$330,5,FALSE)</f>
        <v>1196.3499999999999</v>
      </c>
      <c r="X243">
        <f>VLOOKUP(A243,[23]ABB!$A$1:$M$330,5,FALSE)</f>
        <v>1386.1</v>
      </c>
      <c r="Y243">
        <f>VLOOKUP(A243,[24]LNT!$A$1:$M$330,5,FALSE)</f>
        <v>1230.1500000000001</v>
      </c>
      <c r="Z243">
        <f>VLOOKUP(A243,[25]GLAXO!$A$1:$M$330,5,FALSE)</f>
        <v>2412.9499999999998</v>
      </c>
      <c r="AA243">
        <f>VLOOKUP(A243,[26]PFIZER!$A$1:$M$330,5,FALSE)</f>
        <v>2024</v>
      </c>
      <c r="AB243">
        <f>VLOOKUP(A243,[27]ABBOTT!$A$1:$M$330,5,FALSE)</f>
        <v>5564.45</v>
      </c>
      <c r="AC243">
        <f>VLOOKUP(A243,[28]SANOFI!$A$1:$M$330,5,FALSE)</f>
        <v>4630.25</v>
      </c>
    </row>
    <row r="244" spans="1:29" x14ac:dyDescent="0.25">
      <c r="A244" s="4">
        <v>43090</v>
      </c>
      <c r="B244">
        <f>VLOOKUP(A244,[1]ITC!$A$1:$M$330,5,FALSE)</f>
        <v>263</v>
      </c>
      <c r="C244">
        <f>VLOOKUP(A244,[2]HUL!$A$1:$M$330,5,FALSE)</f>
        <v>1348.35</v>
      </c>
      <c r="D244">
        <f>VLOOKUP(A244,[3]COLGATE!$A$1:$M$330,5,FALSE)</f>
        <v>1090</v>
      </c>
      <c r="E244">
        <f>VLOOKUP(A244,[4]NESTLE!$A$1:$M$330,5,FALSE)</f>
        <v>7916.15</v>
      </c>
      <c r="F244">
        <f>VLOOKUP(A244,[5]BRITANNIA!$A$1:$M$330,5,FALSE)</f>
        <v>4733.45</v>
      </c>
      <c r="G244">
        <f>VLOOKUP(A244,[6]HDFC!$A$1:$M$330,5,FALSE)</f>
        <v>1868.15</v>
      </c>
      <c r="H244">
        <f>VLOOKUP(A244,[7]ICICI!$A$1:$M$330,5,FALSE)</f>
        <v>314.75</v>
      </c>
      <c r="I244">
        <f>VLOOKUP(A244,[8]AXIS!$A$1:$M$330,5,FALSE)</f>
        <v>549.4</v>
      </c>
      <c r="J244">
        <f>VLOOKUP(A244,[9]INFOSYS!$A$1:$M$330,5,FALSE)</f>
        <v>1021.55</v>
      </c>
      <c r="K244">
        <f>VLOOKUP(A244,[10]TCS!$A$1:$M$330,5,FALSE)</f>
        <v>2594.1</v>
      </c>
      <c r="L244">
        <f>VLOOKUP(A244,[11]WIPRO!$A$1:$M$330,5,FALSE)</f>
        <v>297.64999999999998</v>
      </c>
      <c r="M244">
        <f>VLOOKUP(A244,[12]TVS!$A$1:$M$330,5,FALSE)</f>
        <v>395.85</v>
      </c>
      <c r="N244">
        <f>VLOOKUP(A244,[13]BAJAJ!$A$1:$M$330,5,FALSE)</f>
        <v>3285.55</v>
      </c>
      <c r="O244">
        <f>VLOOKUP(A244,[14]HERO!$A$1:$M$330,5,FALSE)</f>
        <v>3809</v>
      </c>
      <c r="P244">
        <f>VLOOKUP(A244,[15]ASIAN!$A$1:$M$330,5,FALSE)</f>
        <v>1137.0999999999999</v>
      </c>
      <c r="Q244">
        <f>VLOOKUP(A244,[16]NEROLAC!$A$1:$M$330,5,FALSE)</f>
        <v>557.15</v>
      </c>
      <c r="R244">
        <f>VLOOKUP(A244,[17]AKZO!$A$1:$M$330,5,FALSE)</f>
        <v>1801.2</v>
      </c>
      <c r="S244">
        <f>VLOOKUP(A244,[18]BERGER!$A$1:$M$330,5,FALSE)</f>
        <v>259.45</v>
      </c>
      <c r="T244">
        <f>VLOOKUP(A244,[19]MONSANTO!$A$1:$M$330,5,FALSE)</f>
        <v>2459.3000000000002</v>
      </c>
      <c r="U244">
        <f>VLOOKUP(A244,[20]BAYER!$A$1:$M$330,5,FALSE)</f>
        <v>4265.6499999999996</v>
      </c>
      <c r="V244">
        <f>VLOOKUP(A244,[21]EXCELCROP!$A$1:$M$326,5,FALSE)</f>
        <v>1990.25</v>
      </c>
      <c r="W244">
        <f>VLOOKUP(A244,[22]SIEMENS!$A$1:$M$330,5,FALSE)</f>
        <v>1239.25</v>
      </c>
      <c r="X244">
        <f>VLOOKUP(A244,[23]ABB!$A$1:$M$330,5,FALSE)</f>
        <v>1377.2</v>
      </c>
      <c r="Y244">
        <f>VLOOKUP(A244,[24]LNT!$A$1:$M$330,5,FALSE)</f>
        <v>1253.8</v>
      </c>
      <c r="Z244">
        <f>VLOOKUP(A244,[25]GLAXO!$A$1:$M$330,5,FALSE)</f>
        <v>2452.6999999999998</v>
      </c>
      <c r="AA244">
        <f>VLOOKUP(A244,[26]PFIZER!$A$1:$M$330,5,FALSE)</f>
        <v>2051.4</v>
      </c>
      <c r="AB244">
        <f>VLOOKUP(A244,[27]ABBOTT!$A$1:$M$330,5,FALSE)</f>
        <v>5553</v>
      </c>
      <c r="AC244">
        <f>VLOOKUP(A244,[28]SANOFI!$A$1:$M$330,5,FALSE)</f>
        <v>4707.25</v>
      </c>
    </row>
    <row r="245" spans="1:29" x14ac:dyDescent="0.25">
      <c r="A245" s="4">
        <v>43091</v>
      </c>
      <c r="B245">
        <f>VLOOKUP(A245,[1]ITC!$A$1:$M$330,5,FALSE)</f>
        <v>263.35000000000002</v>
      </c>
      <c r="C245">
        <f>VLOOKUP(A245,[2]HUL!$A$1:$M$330,5,FALSE)</f>
        <v>1351.65</v>
      </c>
      <c r="D245">
        <f>VLOOKUP(A245,[3]COLGATE!$A$1:$M$330,5,FALSE)</f>
        <v>1091.3</v>
      </c>
      <c r="E245">
        <f>VLOOKUP(A245,[4]NESTLE!$A$1:$M$330,5,FALSE)</f>
        <v>7867.5</v>
      </c>
      <c r="F245">
        <f>VLOOKUP(A245,[5]BRITANNIA!$A$1:$M$330,5,FALSE)</f>
        <v>4744.8500000000004</v>
      </c>
      <c r="G245">
        <f>VLOOKUP(A245,[6]HDFC!$A$1:$M$330,5,FALSE)</f>
        <v>1877.35</v>
      </c>
      <c r="H245">
        <f>VLOOKUP(A245,[7]ICICI!$A$1:$M$330,5,FALSE)</f>
        <v>316.39999999999998</v>
      </c>
      <c r="I245">
        <f>VLOOKUP(A245,[8]AXIS!$A$1:$M$330,5,FALSE)</f>
        <v>553.5</v>
      </c>
      <c r="J245">
        <f>VLOOKUP(A245,[9]INFOSYS!$A$1:$M$330,5,FALSE)</f>
        <v>1038.4000000000001</v>
      </c>
      <c r="K245">
        <f>VLOOKUP(A245,[10]TCS!$A$1:$M$330,5,FALSE)</f>
        <v>2639.8</v>
      </c>
      <c r="L245">
        <f>VLOOKUP(A245,[11]WIPRO!$A$1:$M$330,5,FALSE)</f>
        <v>301.10000000000002</v>
      </c>
      <c r="M245">
        <f>VLOOKUP(A245,[12]TVS!$A$1:$M$330,5,FALSE)</f>
        <v>395.05</v>
      </c>
      <c r="N245">
        <f>VLOOKUP(A245,[13]BAJAJ!$A$1:$M$330,5,FALSE)</f>
        <v>3326.45</v>
      </c>
      <c r="O245">
        <f>VLOOKUP(A245,[14]HERO!$A$1:$M$330,5,FALSE)</f>
        <v>3785.95</v>
      </c>
      <c r="P245">
        <f>VLOOKUP(A245,[15]ASIAN!$A$1:$M$330,5,FALSE)</f>
        <v>1136.5</v>
      </c>
      <c r="Q245">
        <f>VLOOKUP(A245,[16]NEROLAC!$A$1:$M$330,5,FALSE)</f>
        <v>559.70000000000005</v>
      </c>
      <c r="R245">
        <f>VLOOKUP(A245,[17]AKZO!$A$1:$M$330,5,FALSE)</f>
        <v>1805.6</v>
      </c>
      <c r="S245">
        <f>VLOOKUP(A245,[18]BERGER!$A$1:$M$330,5,FALSE)</f>
        <v>259.7</v>
      </c>
      <c r="T245">
        <f>VLOOKUP(A245,[19]MONSANTO!$A$1:$M$330,5,FALSE)</f>
        <v>2458.8000000000002</v>
      </c>
      <c r="U245">
        <f>VLOOKUP(A245,[20]BAYER!$A$1:$M$330,5,FALSE)</f>
        <v>4315.3999999999996</v>
      </c>
      <c r="V245">
        <f>VLOOKUP(A245,[21]EXCELCROP!$A$1:$M$326,5,FALSE)</f>
        <v>1991</v>
      </c>
      <c r="W245">
        <f>VLOOKUP(A245,[22]SIEMENS!$A$1:$M$330,5,FALSE)</f>
        <v>1230.8</v>
      </c>
      <c r="X245">
        <f>VLOOKUP(A245,[23]ABB!$A$1:$M$330,5,FALSE)</f>
        <v>1378.05</v>
      </c>
      <c r="Y245">
        <f>VLOOKUP(A245,[24]LNT!$A$1:$M$330,5,FALSE)</f>
        <v>1266.6500000000001</v>
      </c>
      <c r="Z245">
        <f>VLOOKUP(A245,[25]GLAXO!$A$1:$M$330,5,FALSE)</f>
        <v>2437.1999999999998</v>
      </c>
      <c r="AA245">
        <f>VLOOKUP(A245,[26]PFIZER!$A$1:$M$330,5,FALSE)</f>
        <v>2045.8</v>
      </c>
      <c r="AB245">
        <f>VLOOKUP(A245,[27]ABBOTT!$A$1:$M$330,5,FALSE)</f>
        <v>5541.4</v>
      </c>
      <c r="AC245">
        <f>VLOOKUP(A245,[28]SANOFI!$A$1:$M$330,5,FALSE)</f>
        <v>4718.1000000000004</v>
      </c>
    </row>
    <row r="246" spans="1:29" x14ac:dyDescent="0.25">
      <c r="A246" s="4">
        <v>43095</v>
      </c>
      <c r="B246">
        <f>VLOOKUP(A246,[1]ITC!$A$1:$M$330,5,FALSE)</f>
        <v>264</v>
      </c>
      <c r="C246">
        <f>VLOOKUP(A246,[2]HUL!$A$1:$M$330,5,FALSE)</f>
        <v>1347.95</v>
      </c>
      <c r="D246">
        <f>VLOOKUP(A246,[3]COLGATE!$A$1:$M$330,5,FALSE)</f>
        <v>1081.8</v>
      </c>
      <c r="E246">
        <f>VLOOKUP(A246,[4]NESTLE!$A$1:$M$330,5,FALSE)</f>
        <v>7827.55</v>
      </c>
      <c r="F246">
        <f>VLOOKUP(A246,[5]BRITANNIA!$A$1:$M$330,5,FALSE)</f>
        <v>4734.2</v>
      </c>
      <c r="G246">
        <f>VLOOKUP(A246,[6]HDFC!$A$1:$M$330,5,FALSE)</f>
        <v>1865.7</v>
      </c>
      <c r="H246">
        <f>VLOOKUP(A246,[7]ICICI!$A$1:$M$330,5,FALSE)</f>
        <v>317.5</v>
      </c>
      <c r="I246">
        <f>VLOOKUP(A246,[8]AXIS!$A$1:$M$330,5,FALSE)</f>
        <v>554.35</v>
      </c>
      <c r="J246">
        <f>VLOOKUP(A246,[9]INFOSYS!$A$1:$M$330,5,FALSE)</f>
        <v>1034.3499999999999</v>
      </c>
      <c r="K246">
        <f>VLOOKUP(A246,[10]TCS!$A$1:$M$330,5,FALSE)</f>
        <v>2642.8</v>
      </c>
      <c r="L246">
        <f>VLOOKUP(A246,[11]WIPRO!$A$1:$M$330,5,FALSE)</f>
        <v>303.25</v>
      </c>
      <c r="M246">
        <f>VLOOKUP(A246,[12]TVS!$A$1:$M$330,5,FALSE)</f>
        <v>393.85</v>
      </c>
      <c r="N246">
        <f>VLOOKUP(A246,[13]BAJAJ!$A$1:$M$330,5,FALSE)</f>
        <v>3362.9</v>
      </c>
      <c r="O246">
        <f>VLOOKUP(A246,[14]HERO!$A$1:$M$330,5,FALSE)</f>
        <v>3804.65</v>
      </c>
      <c r="P246">
        <f>VLOOKUP(A246,[15]ASIAN!$A$1:$M$330,5,FALSE)</f>
        <v>1149.6500000000001</v>
      </c>
      <c r="Q246">
        <f>VLOOKUP(A246,[16]NEROLAC!$A$1:$M$330,5,FALSE)</f>
        <v>563.04999999999995</v>
      </c>
      <c r="R246">
        <f>VLOOKUP(A246,[17]AKZO!$A$1:$M$330,5,FALSE)</f>
        <v>1793.45</v>
      </c>
      <c r="S246">
        <f>VLOOKUP(A246,[18]BERGER!$A$1:$M$330,5,FALSE)</f>
        <v>259.95</v>
      </c>
      <c r="T246">
        <f>VLOOKUP(A246,[19]MONSANTO!$A$1:$M$330,5,FALSE)</f>
        <v>2456.25</v>
      </c>
      <c r="U246">
        <f>VLOOKUP(A246,[20]BAYER!$A$1:$M$330,5,FALSE)</f>
        <v>4322.2</v>
      </c>
      <c r="V246">
        <f>VLOOKUP(A246,[21]EXCELCROP!$A$1:$M$326,5,FALSE)</f>
        <v>1999.15</v>
      </c>
      <c r="W246">
        <f>VLOOKUP(A246,[22]SIEMENS!$A$1:$M$330,5,FALSE)</f>
        <v>1238.95</v>
      </c>
      <c r="X246">
        <f>VLOOKUP(A246,[23]ABB!$A$1:$M$330,5,FALSE)</f>
        <v>1391.05</v>
      </c>
      <c r="Y246">
        <f>VLOOKUP(A246,[24]LNT!$A$1:$M$330,5,FALSE)</f>
        <v>1269.5999999999999</v>
      </c>
      <c r="Z246">
        <f>VLOOKUP(A246,[25]GLAXO!$A$1:$M$330,5,FALSE)</f>
        <v>2421.65</v>
      </c>
      <c r="AA246">
        <f>VLOOKUP(A246,[26]PFIZER!$A$1:$M$330,5,FALSE)</f>
        <v>2053.4499999999998</v>
      </c>
      <c r="AB246">
        <f>VLOOKUP(A246,[27]ABBOTT!$A$1:$M$330,5,FALSE)</f>
        <v>5447.55</v>
      </c>
      <c r="AC246">
        <f>VLOOKUP(A246,[28]SANOFI!$A$1:$M$330,5,FALSE)</f>
        <v>4636.8500000000004</v>
      </c>
    </row>
    <row r="247" spans="1:29" x14ac:dyDescent="0.25">
      <c r="A247" s="4">
        <v>43096</v>
      </c>
      <c r="B247">
        <f>VLOOKUP(A247,[1]ITC!$A$1:$M$330,5,FALSE)</f>
        <v>262.35000000000002</v>
      </c>
      <c r="C247">
        <f>VLOOKUP(A247,[2]HUL!$A$1:$M$330,5,FALSE)</f>
        <v>1354.45</v>
      </c>
      <c r="D247">
        <f>VLOOKUP(A247,[3]COLGATE!$A$1:$M$330,5,FALSE)</f>
        <v>1078.3499999999999</v>
      </c>
      <c r="E247">
        <f>VLOOKUP(A247,[4]NESTLE!$A$1:$M$330,5,FALSE)</f>
        <v>7741.25</v>
      </c>
      <c r="F247">
        <f>VLOOKUP(A247,[5]BRITANNIA!$A$1:$M$330,5,FALSE)</f>
        <v>4730.5</v>
      </c>
      <c r="G247">
        <f>VLOOKUP(A247,[6]HDFC!$A$1:$M$330,5,FALSE)</f>
        <v>1857.85</v>
      </c>
      <c r="H247">
        <f>VLOOKUP(A247,[7]ICICI!$A$1:$M$330,5,FALSE)</f>
        <v>312.64999999999998</v>
      </c>
      <c r="I247">
        <f>VLOOKUP(A247,[8]AXIS!$A$1:$M$330,5,FALSE)</f>
        <v>554.54999999999995</v>
      </c>
      <c r="J247">
        <f>VLOOKUP(A247,[9]INFOSYS!$A$1:$M$330,5,FALSE)</f>
        <v>1034.05</v>
      </c>
      <c r="K247">
        <f>VLOOKUP(A247,[10]TCS!$A$1:$M$330,5,FALSE)</f>
        <v>2621.0500000000002</v>
      </c>
      <c r="L247">
        <f>VLOOKUP(A247,[11]WIPRO!$A$1:$M$330,5,FALSE)</f>
        <v>305.35000000000002</v>
      </c>
      <c r="M247">
        <f>VLOOKUP(A247,[12]TVS!$A$1:$M$330,5,FALSE)</f>
        <v>392</v>
      </c>
      <c r="N247">
        <f>VLOOKUP(A247,[13]BAJAJ!$A$1:$M$330,5,FALSE)</f>
        <v>3335.45</v>
      </c>
      <c r="O247">
        <f>VLOOKUP(A247,[14]HERO!$A$1:$M$330,5,FALSE)</f>
        <v>3779.35</v>
      </c>
      <c r="P247">
        <f>VLOOKUP(A247,[15]ASIAN!$A$1:$M$330,5,FALSE)</f>
        <v>1148.45</v>
      </c>
      <c r="Q247">
        <f>VLOOKUP(A247,[16]NEROLAC!$A$1:$M$330,5,FALSE)</f>
        <v>554.5</v>
      </c>
      <c r="R247">
        <f>VLOOKUP(A247,[17]AKZO!$A$1:$M$330,5,FALSE)</f>
        <v>1801.4</v>
      </c>
      <c r="S247">
        <f>VLOOKUP(A247,[18]BERGER!$A$1:$M$330,5,FALSE)</f>
        <v>259.45</v>
      </c>
      <c r="T247">
        <f>VLOOKUP(A247,[19]MONSANTO!$A$1:$M$330,5,FALSE)</f>
        <v>2455.9</v>
      </c>
      <c r="U247">
        <f>VLOOKUP(A247,[20]BAYER!$A$1:$M$330,5,FALSE)</f>
        <v>4378.6499999999996</v>
      </c>
      <c r="V247">
        <f>VLOOKUP(A247,[21]EXCELCROP!$A$1:$M$326,5,FALSE)</f>
        <v>1985.45</v>
      </c>
      <c r="W247">
        <f>VLOOKUP(A247,[22]SIEMENS!$A$1:$M$330,5,FALSE)</f>
        <v>1229.2</v>
      </c>
      <c r="X247">
        <f>VLOOKUP(A247,[23]ABB!$A$1:$M$330,5,FALSE)</f>
        <v>1387</v>
      </c>
      <c r="Y247">
        <f>VLOOKUP(A247,[24]LNT!$A$1:$M$330,5,FALSE)</f>
        <v>1258.5999999999999</v>
      </c>
      <c r="Z247">
        <f>VLOOKUP(A247,[25]GLAXO!$A$1:$M$330,5,FALSE)</f>
        <v>2429.15</v>
      </c>
      <c r="AA247">
        <f>VLOOKUP(A247,[26]PFIZER!$A$1:$M$330,5,FALSE)</f>
        <v>2039.55</v>
      </c>
      <c r="AB247">
        <f>VLOOKUP(A247,[27]ABBOTT!$A$1:$M$330,5,FALSE)</f>
        <v>5423.1</v>
      </c>
      <c r="AC247">
        <f>VLOOKUP(A247,[28]SANOFI!$A$1:$M$330,5,FALSE)</f>
        <v>4710.3</v>
      </c>
    </row>
    <row r="248" spans="1:29" x14ac:dyDescent="0.25">
      <c r="A248" s="4">
        <v>43097</v>
      </c>
      <c r="B248">
        <f>VLOOKUP(A248,[1]ITC!$A$1:$M$330,5,FALSE)</f>
        <v>261.3</v>
      </c>
      <c r="C248">
        <f>VLOOKUP(A248,[2]HUL!$A$1:$M$330,5,FALSE)</f>
        <v>1357.35</v>
      </c>
      <c r="D248">
        <f>VLOOKUP(A248,[3]COLGATE!$A$1:$M$330,5,FALSE)</f>
        <v>1082.25</v>
      </c>
      <c r="E248">
        <f>VLOOKUP(A248,[4]NESTLE!$A$1:$M$330,5,FALSE)</f>
        <v>7720.9</v>
      </c>
      <c r="F248">
        <f>VLOOKUP(A248,[5]BRITANNIA!$A$1:$M$330,5,FALSE)</f>
        <v>4675.1499999999996</v>
      </c>
      <c r="G248">
        <f>VLOOKUP(A248,[6]HDFC!$A$1:$M$330,5,FALSE)</f>
        <v>1874.65</v>
      </c>
      <c r="H248">
        <f>VLOOKUP(A248,[7]ICICI!$A$1:$M$330,5,FALSE)</f>
        <v>314.25</v>
      </c>
      <c r="I248">
        <f>VLOOKUP(A248,[8]AXIS!$A$1:$M$330,5,FALSE)</f>
        <v>547.4</v>
      </c>
      <c r="J248">
        <f>VLOOKUP(A248,[9]INFOSYS!$A$1:$M$330,5,FALSE)</f>
        <v>1034</v>
      </c>
      <c r="K248">
        <f>VLOOKUP(A248,[10]TCS!$A$1:$M$330,5,FALSE)</f>
        <v>2628.85</v>
      </c>
      <c r="L248">
        <f>VLOOKUP(A248,[11]WIPRO!$A$1:$M$330,5,FALSE)</f>
        <v>307.55</v>
      </c>
      <c r="M248">
        <f>VLOOKUP(A248,[12]TVS!$A$1:$M$330,5,FALSE)</f>
        <v>394.45</v>
      </c>
      <c r="N248">
        <f>VLOOKUP(A248,[13]BAJAJ!$A$1:$M$330,5,FALSE)</f>
        <v>3301.45</v>
      </c>
      <c r="O248">
        <f>VLOOKUP(A248,[14]HERO!$A$1:$M$330,5,FALSE)</f>
        <v>3713.5</v>
      </c>
      <c r="P248">
        <f>VLOOKUP(A248,[15]ASIAN!$A$1:$M$330,5,FALSE)</f>
        <v>1144.5999999999999</v>
      </c>
      <c r="Q248">
        <f>VLOOKUP(A248,[16]NEROLAC!$A$1:$M$330,5,FALSE)</f>
        <v>554.4</v>
      </c>
      <c r="R248">
        <f>VLOOKUP(A248,[17]AKZO!$A$1:$M$330,5,FALSE)</f>
        <v>1802.25</v>
      </c>
      <c r="S248">
        <f>VLOOKUP(A248,[18]BERGER!$A$1:$M$330,5,FALSE)</f>
        <v>260.45</v>
      </c>
      <c r="T248">
        <f>VLOOKUP(A248,[19]MONSANTO!$A$1:$M$330,5,FALSE)</f>
        <v>2456.0500000000002</v>
      </c>
      <c r="U248">
        <f>VLOOKUP(A248,[20]BAYER!$A$1:$M$330,5,FALSE)</f>
        <v>4473.1000000000004</v>
      </c>
      <c r="V248">
        <f>VLOOKUP(A248,[21]EXCELCROP!$A$1:$M$326,5,FALSE)</f>
        <v>1988.3</v>
      </c>
      <c r="W248">
        <f>VLOOKUP(A248,[22]SIEMENS!$A$1:$M$330,5,FALSE)</f>
        <v>1239.7</v>
      </c>
      <c r="X248">
        <f>VLOOKUP(A248,[23]ABB!$A$1:$M$330,5,FALSE)</f>
        <v>1388.15</v>
      </c>
      <c r="Y248">
        <f>VLOOKUP(A248,[24]LNT!$A$1:$M$330,5,FALSE)</f>
        <v>1253.25</v>
      </c>
      <c r="Z248">
        <f>VLOOKUP(A248,[25]GLAXO!$A$1:$M$330,5,FALSE)</f>
        <v>2431.3000000000002</v>
      </c>
      <c r="AA248">
        <f>VLOOKUP(A248,[26]PFIZER!$A$1:$M$330,5,FALSE)</f>
        <v>2049.9</v>
      </c>
      <c r="AB248">
        <f>VLOOKUP(A248,[27]ABBOTT!$A$1:$M$330,5,FALSE)</f>
        <v>5498.8</v>
      </c>
      <c r="AC248">
        <f>VLOOKUP(A248,[28]SANOFI!$A$1:$M$330,5,FALSE)</f>
        <v>4745.55</v>
      </c>
    </row>
    <row r="249" spans="1:29" x14ac:dyDescent="0.25">
      <c r="A249" s="4">
        <v>43098</v>
      </c>
      <c r="B249">
        <f>VLOOKUP(A249,[1]ITC!$A$1:$M$330,5,FALSE)</f>
        <v>263.10000000000002</v>
      </c>
      <c r="C249">
        <f>VLOOKUP(A249,[2]HUL!$A$1:$M$330,5,FALSE)</f>
        <v>1368.1</v>
      </c>
      <c r="D249">
        <f>VLOOKUP(A249,[3]COLGATE!$A$1:$M$330,5,FALSE)</f>
        <v>1095.5999999999999</v>
      </c>
      <c r="E249">
        <f>VLOOKUP(A249,[4]NESTLE!$A$1:$M$330,5,FALSE)</f>
        <v>7845</v>
      </c>
      <c r="F249">
        <f>VLOOKUP(A249,[5]BRITANNIA!$A$1:$M$330,5,FALSE)</f>
        <v>4715.75</v>
      </c>
      <c r="G249">
        <f>VLOOKUP(A249,[6]HDFC!$A$1:$M$330,5,FALSE)</f>
        <v>1873.55</v>
      </c>
      <c r="H249">
        <f>VLOOKUP(A249,[7]ICICI!$A$1:$M$330,5,FALSE)</f>
        <v>314</v>
      </c>
      <c r="I249">
        <f>VLOOKUP(A249,[8]AXIS!$A$1:$M$330,5,FALSE)</f>
        <v>562.4</v>
      </c>
      <c r="J249">
        <f>VLOOKUP(A249,[9]INFOSYS!$A$1:$M$330,5,FALSE)</f>
        <v>1039.3</v>
      </c>
      <c r="K249">
        <f>VLOOKUP(A249,[10]TCS!$A$1:$M$330,5,FALSE)</f>
        <v>2700.4</v>
      </c>
      <c r="L249">
        <f>VLOOKUP(A249,[11]WIPRO!$A$1:$M$330,5,FALSE)</f>
        <v>313.39999999999998</v>
      </c>
      <c r="M249">
        <f>VLOOKUP(A249,[12]TVS!$A$1:$M$330,5,FALSE)</f>
        <v>395.15</v>
      </c>
      <c r="N249">
        <f>VLOOKUP(A249,[13]BAJAJ!$A$1:$M$330,5,FALSE)</f>
        <v>3323.2</v>
      </c>
      <c r="O249">
        <f>VLOOKUP(A249,[14]HERO!$A$1:$M$330,5,FALSE)</f>
        <v>3786.3</v>
      </c>
      <c r="P249">
        <f>VLOOKUP(A249,[15]ASIAN!$A$1:$M$330,5,FALSE)</f>
        <v>1157.9000000000001</v>
      </c>
      <c r="Q249">
        <f>VLOOKUP(A249,[16]NEROLAC!$A$1:$M$330,5,FALSE)</f>
        <v>573.04999999999995</v>
      </c>
      <c r="R249">
        <f>VLOOKUP(A249,[17]AKZO!$A$1:$M$330,5,FALSE)</f>
        <v>1835.6</v>
      </c>
      <c r="S249">
        <f>VLOOKUP(A249,[18]BERGER!$A$1:$M$330,5,FALSE)</f>
        <v>271</v>
      </c>
      <c r="T249">
        <f>VLOOKUP(A249,[19]MONSANTO!$A$1:$M$330,5,FALSE)</f>
        <v>2518.6999999999998</v>
      </c>
      <c r="U249">
        <f>VLOOKUP(A249,[20]BAYER!$A$1:$M$330,5,FALSE)</f>
        <v>4457</v>
      </c>
      <c r="V249">
        <f>VLOOKUP(A249,[21]EXCELCROP!$A$1:$M$326,5,FALSE)</f>
        <v>2004.35</v>
      </c>
      <c r="W249">
        <f>VLOOKUP(A249,[22]SIEMENS!$A$1:$M$330,5,FALSE)</f>
        <v>1236.8</v>
      </c>
      <c r="X249">
        <f>VLOOKUP(A249,[23]ABB!$A$1:$M$330,5,FALSE)</f>
        <v>1399.5</v>
      </c>
      <c r="Y249">
        <f>VLOOKUP(A249,[24]LNT!$A$1:$M$330,5,FALSE)</f>
        <v>1256.95</v>
      </c>
      <c r="Z249">
        <f>VLOOKUP(A249,[25]GLAXO!$A$1:$M$330,5,FALSE)</f>
        <v>2480.9</v>
      </c>
      <c r="AA249">
        <f>VLOOKUP(A249,[26]PFIZER!$A$1:$M$330,5,FALSE)</f>
        <v>2060.9</v>
      </c>
      <c r="AB249">
        <f>VLOOKUP(A249,[27]ABBOTT!$A$1:$M$330,5,FALSE)</f>
        <v>5509.2</v>
      </c>
      <c r="AC249">
        <f>VLOOKUP(A249,[28]SANOFI!$A$1:$M$330,5,FALSE)</f>
        <v>4714.3999999999996</v>
      </c>
    </row>
    <row r="250" spans="1:29" x14ac:dyDescent="0.25">
      <c r="A250" s="4">
        <v>43101</v>
      </c>
      <c r="B250">
        <f>VLOOKUP(A250,[1]ITC!$A$1:$M$330,5,FALSE)</f>
        <v>262.95</v>
      </c>
      <c r="C250">
        <f>VLOOKUP(A250,[2]HUL!$A$1:$M$330,5,FALSE)</f>
        <v>1347.25</v>
      </c>
      <c r="D250">
        <f>VLOOKUP(A250,[3]COLGATE!$A$1:$M$330,5,FALSE)</f>
        <v>1099.4000000000001</v>
      </c>
      <c r="E250">
        <f>VLOOKUP(A250,[4]NESTLE!$A$1:$M$330,5,FALSE)</f>
        <v>7851.2</v>
      </c>
      <c r="F250">
        <f>VLOOKUP(A250,[5]BRITANNIA!$A$1:$M$330,5,FALSE)</f>
        <v>4739.1000000000004</v>
      </c>
      <c r="G250">
        <f>VLOOKUP(A250,[6]HDFC!$A$1:$M$330,5,FALSE)</f>
        <v>1857</v>
      </c>
      <c r="H250">
        <f>VLOOKUP(A250,[7]ICICI!$A$1:$M$330,5,FALSE)</f>
        <v>310.55</v>
      </c>
      <c r="I250">
        <f>VLOOKUP(A250,[8]AXIS!$A$1:$M$330,5,FALSE)</f>
        <v>564.85</v>
      </c>
      <c r="J250">
        <f>VLOOKUP(A250,[9]INFOSYS!$A$1:$M$330,5,FALSE)</f>
        <v>1034.55</v>
      </c>
      <c r="K250">
        <f>VLOOKUP(A250,[10]TCS!$A$1:$M$330,5,FALSE)</f>
        <v>2654.65</v>
      </c>
      <c r="L250">
        <f>VLOOKUP(A250,[11]WIPRO!$A$1:$M$330,5,FALSE)</f>
        <v>317.75</v>
      </c>
      <c r="M250">
        <f>VLOOKUP(A250,[12]TVS!$A$1:$M$330,5,FALSE)</f>
        <v>396.85</v>
      </c>
      <c r="N250">
        <f>VLOOKUP(A250,[13]BAJAJ!$A$1:$M$330,5,FALSE)</f>
        <v>3293.4</v>
      </c>
      <c r="O250">
        <f>VLOOKUP(A250,[14]HERO!$A$1:$M$330,5,FALSE)</f>
        <v>3768.8</v>
      </c>
      <c r="P250">
        <f>VLOOKUP(A250,[15]ASIAN!$A$1:$M$330,5,FALSE)</f>
        <v>1146.5</v>
      </c>
      <c r="Q250">
        <f>VLOOKUP(A250,[16]NEROLAC!$A$1:$M$330,5,FALSE)</f>
        <v>567.85</v>
      </c>
      <c r="R250">
        <f>VLOOKUP(A250,[17]AKZO!$A$1:$M$330,5,FALSE)</f>
        <v>1863.15</v>
      </c>
      <c r="S250">
        <f>VLOOKUP(A250,[18]BERGER!$A$1:$M$330,5,FALSE)</f>
        <v>268.89999999999998</v>
      </c>
      <c r="T250">
        <f>VLOOKUP(A250,[19]MONSANTO!$A$1:$M$330,5,FALSE)</f>
        <v>2491.1</v>
      </c>
      <c r="U250">
        <f>VLOOKUP(A250,[20]BAYER!$A$1:$M$330,5,FALSE)</f>
        <v>4454.3999999999996</v>
      </c>
      <c r="V250">
        <f>VLOOKUP(A250,[21]EXCELCROP!$A$1:$M$326,5,FALSE)</f>
        <v>2126.1999999999998</v>
      </c>
      <c r="W250">
        <f>VLOOKUP(A250,[22]SIEMENS!$A$1:$M$330,5,FALSE)</f>
        <v>1238.75</v>
      </c>
      <c r="X250">
        <f>VLOOKUP(A250,[23]ABB!$A$1:$M$330,5,FALSE)</f>
        <v>1396.25</v>
      </c>
      <c r="Y250">
        <f>VLOOKUP(A250,[24]LNT!$A$1:$M$330,5,FALSE)</f>
        <v>1261.8</v>
      </c>
      <c r="Z250">
        <f>VLOOKUP(A250,[25]GLAXO!$A$1:$M$330,5,FALSE)</f>
        <v>2458.25</v>
      </c>
      <c r="AA250">
        <f>VLOOKUP(A250,[26]PFIZER!$A$1:$M$330,5,FALSE)</f>
        <v>2045.65</v>
      </c>
      <c r="AB250">
        <f>VLOOKUP(A250,[27]ABBOTT!$A$1:$M$330,5,FALSE)</f>
        <v>5512.95</v>
      </c>
      <c r="AC250">
        <f>VLOOKUP(A250,[28]SANOFI!$A$1:$M$330,5,FALSE)</f>
        <v>4691</v>
      </c>
    </row>
    <row r="251" spans="1:29" x14ac:dyDescent="0.25">
      <c r="A251" s="4">
        <v>43102</v>
      </c>
      <c r="B251">
        <f>VLOOKUP(A251,[1]ITC!$A$1:$M$330,5,FALSE)</f>
        <v>260.95</v>
      </c>
      <c r="C251">
        <f>VLOOKUP(A251,[2]HUL!$A$1:$M$330,5,FALSE)</f>
        <v>1339.45</v>
      </c>
      <c r="D251">
        <f>VLOOKUP(A251,[3]COLGATE!$A$1:$M$330,5,FALSE)</f>
        <v>1097.45</v>
      </c>
      <c r="E251">
        <f>VLOOKUP(A251,[4]NESTLE!$A$1:$M$330,5,FALSE)</f>
        <v>7859.55</v>
      </c>
      <c r="F251">
        <f>VLOOKUP(A251,[5]BRITANNIA!$A$1:$M$330,5,FALSE)</f>
        <v>4666.25</v>
      </c>
      <c r="G251">
        <f>VLOOKUP(A251,[6]HDFC!$A$1:$M$330,5,FALSE)</f>
        <v>1872.7</v>
      </c>
      <c r="H251">
        <f>VLOOKUP(A251,[7]ICICI!$A$1:$M$330,5,FALSE)</f>
        <v>309.25</v>
      </c>
      <c r="I251">
        <f>VLOOKUP(A251,[8]AXIS!$A$1:$M$330,5,FALSE)</f>
        <v>559.70000000000005</v>
      </c>
      <c r="J251">
        <f>VLOOKUP(A251,[9]INFOSYS!$A$1:$M$330,5,FALSE)</f>
        <v>1029.5</v>
      </c>
      <c r="K251">
        <f>VLOOKUP(A251,[10]TCS!$A$1:$M$330,5,FALSE)</f>
        <v>2633.75</v>
      </c>
      <c r="L251">
        <f>VLOOKUP(A251,[11]WIPRO!$A$1:$M$330,5,FALSE)</f>
        <v>318.89999999999998</v>
      </c>
      <c r="M251">
        <f>VLOOKUP(A251,[12]TVS!$A$1:$M$330,5,FALSE)</f>
        <v>395.6</v>
      </c>
      <c r="N251">
        <f>VLOOKUP(A251,[13]BAJAJ!$A$1:$M$330,5,FALSE)</f>
        <v>3294.15</v>
      </c>
      <c r="O251">
        <f>VLOOKUP(A251,[14]HERO!$A$1:$M$330,5,FALSE)</f>
        <v>3747.45</v>
      </c>
      <c r="P251">
        <f>VLOOKUP(A251,[15]ASIAN!$A$1:$M$330,5,FALSE)</f>
        <v>1142.8499999999999</v>
      </c>
      <c r="Q251">
        <f>VLOOKUP(A251,[16]NEROLAC!$A$1:$M$330,5,FALSE)</f>
        <v>560.75</v>
      </c>
      <c r="R251">
        <f>VLOOKUP(A251,[17]AKZO!$A$1:$M$330,5,FALSE)</f>
        <v>1852.75</v>
      </c>
      <c r="S251">
        <f>VLOOKUP(A251,[18]BERGER!$A$1:$M$330,5,FALSE)</f>
        <v>264.39999999999998</v>
      </c>
      <c r="T251">
        <f>VLOOKUP(A251,[19]MONSANTO!$A$1:$M$330,5,FALSE)</f>
        <v>2499.6999999999998</v>
      </c>
      <c r="U251">
        <f>VLOOKUP(A251,[20]BAYER!$A$1:$M$330,5,FALSE)</f>
        <v>4454.2</v>
      </c>
      <c r="V251">
        <f>VLOOKUP(A251,[21]EXCELCROP!$A$1:$M$326,5,FALSE)</f>
        <v>2144.1</v>
      </c>
      <c r="W251">
        <f>VLOOKUP(A251,[22]SIEMENS!$A$1:$M$330,5,FALSE)</f>
        <v>1259.45</v>
      </c>
      <c r="X251">
        <f>VLOOKUP(A251,[23]ABB!$A$1:$M$330,5,FALSE)</f>
        <v>1396.6</v>
      </c>
      <c r="Y251">
        <f>VLOOKUP(A251,[24]LNT!$A$1:$M$330,5,FALSE)</f>
        <v>1249.0999999999999</v>
      </c>
      <c r="Z251">
        <f>VLOOKUP(A251,[25]GLAXO!$A$1:$M$330,5,FALSE)</f>
        <v>2457.5</v>
      </c>
      <c r="AA251">
        <f>VLOOKUP(A251,[26]PFIZER!$A$1:$M$330,5,FALSE)</f>
        <v>2042.3</v>
      </c>
      <c r="AB251">
        <f>VLOOKUP(A251,[27]ABBOTT!$A$1:$M$330,5,FALSE)</f>
        <v>5433</v>
      </c>
      <c r="AC251">
        <f>VLOOKUP(A251,[28]SANOFI!$A$1:$M$330,5,FALSE)</f>
        <v>4693.95</v>
      </c>
    </row>
    <row r="252" spans="1:29" x14ac:dyDescent="0.25">
      <c r="A252" s="4">
        <v>43103</v>
      </c>
      <c r="B252">
        <f>VLOOKUP(A252,[1]ITC!$A$1:$M$330,5,FALSE)</f>
        <v>261</v>
      </c>
      <c r="C252">
        <f>VLOOKUP(A252,[2]HUL!$A$1:$M$330,5,FALSE)</f>
        <v>1350.1</v>
      </c>
      <c r="D252">
        <f>VLOOKUP(A252,[3]COLGATE!$A$1:$M$330,5,FALSE)</f>
        <v>1096.25</v>
      </c>
      <c r="E252">
        <f>VLOOKUP(A252,[4]NESTLE!$A$1:$M$330,5,FALSE)</f>
        <v>7855.4</v>
      </c>
      <c r="F252">
        <f>VLOOKUP(A252,[5]BRITANNIA!$A$1:$M$330,5,FALSE)</f>
        <v>4665.1499999999996</v>
      </c>
      <c r="G252">
        <f>VLOOKUP(A252,[6]HDFC!$A$1:$M$330,5,FALSE)</f>
        <v>1852.65</v>
      </c>
      <c r="H252">
        <f>VLOOKUP(A252,[7]ICICI!$A$1:$M$330,5,FALSE)</f>
        <v>315.05</v>
      </c>
      <c r="I252">
        <f>VLOOKUP(A252,[8]AXIS!$A$1:$M$330,5,FALSE)</f>
        <v>560.35</v>
      </c>
      <c r="J252">
        <f>VLOOKUP(A252,[9]INFOSYS!$A$1:$M$330,5,FALSE)</f>
        <v>1019.1</v>
      </c>
      <c r="K252">
        <f>VLOOKUP(A252,[10]TCS!$A$1:$M$330,5,FALSE)</f>
        <v>2635.2</v>
      </c>
      <c r="L252">
        <f>VLOOKUP(A252,[11]WIPRO!$A$1:$M$330,5,FALSE)</f>
        <v>310.2</v>
      </c>
      <c r="M252">
        <f>VLOOKUP(A252,[12]TVS!$A$1:$M$330,5,FALSE)</f>
        <v>397.4</v>
      </c>
      <c r="N252">
        <f>VLOOKUP(A252,[13]BAJAJ!$A$1:$M$330,5,FALSE)</f>
        <v>3247.45</v>
      </c>
      <c r="O252">
        <f>VLOOKUP(A252,[14]HERO!$A$1:$M$330,5,FALSE)</f>
        <v>3751.45</v>
      </c>
      <c r="P252">
        <f>VLOOKUP(A252,[15]ASIAN!$A$1:$M$330,5,FALSE)</f>
        <v>1141.0999999999999</v>
      </c>
      <c r="Q252">
        <f>VLOOKUP(A252,[16]NEROLAC!$A$1:$M$330,5,FALSE)</f>
        <v>560.45000000000005</v>
      </c>
      <c r="R252">
        <f>VLOOKUP(A252,[17]AKZO!$A$1:$M$330,5,FALSE)</f>
        <v>1844.35</v>
      </c>
      <c r="S252">
        <f>VLOOKUP(A252,[18]BERGER!$A$1:$M$330,5,FALSE)</f>
        <v>262.85000000000002</v>
      </c>
      <c r="T252">
        <f>VLOOKUP(A252,[19]MONSANTO!$A$1:$M$330,5,FALSE)</f>
        <v>2496.3000000000002</v>
      </c>
      <c r="U252">
        <f>VLOOKUP(A252,[20]BAYER!$A$1:$M$330,5,FALSE)</f>
        <v>4504.1000000000004</v>
      </c>
      <c r="V252">
        <f>VLOOKUP(A252,[21]EXCELCROP!$A$1:$M$326,5,FALSE)</f>
        <v>2331.4499999999998</v>
      </c>
      <c r="W252">
        <f>VLOOKUP(A252,[22]SIEMENS!$A$1:$M$330,5,FALSE)</f>
        <v>1257.1500000000001</v>
      </c>
      <c r="X252">
        <f>VLOOKUP(A252,[23]ABB!$A$1:$M$330,5,FALSE)</f>
        <v>1416.95</v>
      </c>
      <c r="Y252">
        <f>VLOOKUP(A252,[24]LNT!$A$1:$M$330,5,FALSE)</f>
        <v>1276.1500000000001</v>
      </c>
      <c r="Z252">
        <f>VLOOKUP(A252,[25]GLAXO!$A$1:$M$330,5,FALSE)</f>
        <v>2450.9</v>
      </c>
      <c r="AA252">
        <f>VLOOKUP(A252,[26]PFIZER!$A$1:$M$330,5,FALSE)</f>
        <v>2021.25</v>
      </c>
      <c r="AB252">
        <f>VLOOKUP(A252,[27]ABBOTT!$A$1:$M$330,5,FALSE)</f>
        <v>5438.35</v>
      </c>
      <c r="AC252">
        <f>VLOOKUP(A252,[28]SANOFI!$A$1:$M$330,5,FALSE)</f>
        <v>4651</v>
      </c>
    </row>
    <row r="253" spans="1:29" x14ac:dyDescent="0.25">
      <c r="A253" s="4">
        <v>43104</v>
      </c>
      <c r="B253">
        <f>VLOOKUP(A253,[1]ITC!$A$1:$M$330,5,FALSE)</f>
        <v>260.64999999999998</v>
      </c>
      <c r="C253">
        <f>VLOOKUP(A253,[2]HUL!$A$1:$M$330,5,FALSE)</f>
        <v>1352.05</v>
      </c>
      <c r="D253">
        <f>VLOOKUP(A253,[3]COLGATE!$A$1:$M$330,5,FALSE)</f>
        <v>1094.45</v>
      </c>
      <c r="E253">
        <f>VLOOKUP(A253,[4]NESTLE!$A$1:$M$330,5,FALSE)</f>
        <v>7870.2</v>
      </c>
      <c r="F253">
        <f>VLOOKUP(A253,[5]BRITANNIA!$A$1:$M$330,5,FALSE)</f>
        <v>4624.3500000000004</v>
      </c>
      <c r="G253">
        <f>VLOOKUP(A253,[6]HDFC!$A$1:$M$330,5,FALSE)</f>
        <v>1857.3</v>
      </c>
      <c r="H253">
        <f>VLOOKUP(A253,[7]ICICI!$A$1:$M$330,5,FALSE)</f>
        <v>314.8</v>
      </c>
      <c r="I253">
        <f>VLOOKUP(A253,[8]AXIS!$A$1:$M$330,5,FALSE)</f>
        <v>559.29999999999995</v>
      </c>
      <c r="J253">
        <f>VLOOKUP(A253,[9]INFOSYS!$A$1:$M$330,5,FALSE)</f>
        <v>1015.3</v>
      </c>
      <c r="K253">
        <f>VLOOKUP(A253,[10]TCS!$A$1:$M$330,5,FALSE)</f>
        <v>2649.8</v>
      </c>
      <c r="L253">
        <f>VLOOKUP(A253,[11]WIPRO!$A$1:$M$330,5,FALSE)</f>
        <v>311.5</v>
      </c>
      <c r="M253">
        <f>VLOOKUP(A253,[12]TVS!$A$1:$M$330,5,FALSE)</f>
        <v>400.25</v>
      </c>
      <c r="N253">
        <f>VLOOKUP(A253,[13]BAJAJ!$A$1:$M$330,5,FALSE)</f>
        <v>3262.75</v>
      </c>
      <c r="O253">
        <f>VLOOKUP(A253,[14]HERO!$A$1:$M$330,5,FALSE)</f>
        <v>3738.5</v>
      </c>
      <c r="P253">
        <f>VLOOKUP(A253,[15]ASIAN!$A$1:$M$330,5,FALSE)</f>
        <v>1172.05</v>
      </c>
      <c r="Q253">
        <f>VLOOKUP(A253,[16]NEROLAC!$A$1:$M$330,5,FALSE)</f>
        <v>567.25</v>
      </c>
      <c r="R253">
        <f>VLOOKUP(A253,[17]AKZO!$A$1:$M$330,5,FALSE)</f>
        <v>1851.35</v>
      </c>
      <c r="S253">
        <f>VLOOKUP(A253,[18]BERGER!$A$1:$M$330,5,FALSE)</f>
        <v>265.2</v>
      </c>
      <c r="T253">
        <f>VLOOKUP(A253,[19]MONSANTO!$A$1:$M$330,5,FALSE)</f>
        <v>2499.4</v>
      </c>
      <c r="U253">
        <f>VLOOKUP(A253,[20]BAYER!$A$1:$M$330,5,FALSE)</f>
        <v>4569.55</v>
      </c>
      <c r="V253">
        <f>VLOOKUP(A253,[21]EXCELCROP!$A$1:$M$326,5,FALSE)</f>
        <v>2395.0500000000002</v>
      </c>
      <c r="W253">
        <f>VLOOKUP(A253,[22]SIEMENS!$A$1:$M$330,5,FALSE)</f>
        <v>1275.6500000000001</v>
      </c>
      <c r="X253">
        <f>VLOOKUP(A253,[23]ABB!$A$1:$M$330,5,FALSE)</f>
        <v>1432.65</v>
      </c>
      <c r="Y253">
        <f>VLOOKUP(A253,[24]LNT!$A$1:$M$330,5,FALSE)</f>
        <v>1315.4</v>
      </c>
      <c r="Z253">
        <f>VLOOKUP(A253,[25]GLAXO!$A$1:$M$330,5,FALSE)</f>
        <v>2470.65</v>
      </c>
      <c r="AA253">
        <f>VLOOKUP(A253,[26]PFIZER!$A$1:$M$330,5,FALSE)</f>
        <v>2031</v>
      </c>
      <c r="AB253">
        <f>VLOOKUP(A253,[27]ABBOTT!$A$1:$M$330,5,FALSE)</f>
        <v>5437.3</v>
      </c>
      <c r="AC253">
        <f>VLOOKUP(A253,[28]SANOFI!$A$1:$M$330,5,FALSE)</f>
        <v>4690.3999999999996</v>
      </c>
    </row>
    <row r="254" spans="1:29" x14ac:dyDescent="0.25">
      <c r="A254" s="4">
        <v>43105</v>
      </c>
      <c r="B254">
        <f>VLOOKUP(A254,[1]ITC!$A$1:$M$330,5,FALSE)</f>
        <v>262.89999999999998</v>
      </c>
      <c r="C254">
        <f>VLOOKUP(A254,[2]HUL!$A$1:$M$330,5,FALSE)</f>
        <v>1356.5</v>
      </c>
      <c r="D254">
        <f>VLOOKUP(A254,[3]COLGATE!$A$1:$M$330,5,FALSE)</f>
        <v>1101.05</v>
      </c>
      <c r="E254">
        <f>VLOOKUP(A254,[4]NESTLE!$A$1:$M$330,5,FALSE)</f>
        <v>7840.35</v>
      </c>
      <c r="F254">
        <f>VLOOKUP(A254,[5]BRITANNIA!$A$1:$M$330,5,FALSE)</f>
        <v>4643.2</v>
      </c>
      <c r="G254">
        <f>VLOOKUP(A254,[6]HDFC!$A$1:$M$330,5,FALSE)</f>
        <v>1860.45</v>
      </c>
      <c r="H254">
        <f>VLOOKUP(A254,[7]ICICI!$A$1:$M$330,5,FALSE)</f>
        <v>312.60000000000002</v>
      </c>
      <c r="I254">
        <f>VLOOKUP(A254,[8]AXIS!$A$1:$M$330,5,FALSE)</f>
        <v>563.1</v>
      </c>
      <c r="J254">
        <f>VLOOKUP(A254,[9]INFOSYS!$A$1:$M$330,5,FALSE)</f>
        <v>1012.1</v>
      </c>
      <c r="K254">
        <f>VLOOKUP(A254,[10]TCS!$A$1:$M$330,5,FALSE)</f>
        <v>2684.45</v>
      </c>
      <c r="L254">
        <f>VLOOKUP(A254,[11]WIPRO!$A$1:$M$330,5,FALSE)</f>
        <v>309.75</v>
      </c>
      <c r="M254">
        <f>VLOOKUP(A254,[12]TVS!$A$1:$M$330,5,FALSE)</f>
        <v>400.4</v>
      </c>
      <c r="N254">
        <f>VLOOKUP(A254,[13]BAJAJ!$A$1:$M$330,5,FALSE)</f>
        <v>3277.55</v>
      </c>
      <c r="O254">
        <f>VLOOKUP(A254,[14]HERO!$A$1:$M$330,5,FALSE)</f>
        <v>3739.3</v>
      </c>
      <c r="P254">
        <f>VLOOKUP(A254,[15]ASIAN!$A$1:$M$330,5,FALSE)</f>
        <v>1183.75</v>
      </c>
      <c r="Q254">
        <f>VLOOKUP(A254,[16]NEROLAC!$A$1:$M$330,5,FALSE)</f>
        <v>564.9</v>
      </c>
      <c r="R254">
        <f>VLOOKUP(A254,[17]AKZO!$A$1:$M$330,5,FALSE)</f>
        <v>1856.9</v>
      </c>
      <c r="S254">
        <f>VLOOKUP(A254,[18]BERGER!$A$1:$M$330,5,FALSE)</f>
        <v>266.10000000000002</v>
      </c>
      <c r="T254">
        <f>VLOOKUP(A254,[19]MONSANTO!$A$1:$M$330,5,FALSE)</f>
        <v>2501.35</v>
      </c>
      <c r="U254">
        <f>VLOOKUP(A254,[20]BAYER!$A$1:$M$330,5,FALSE)</f>
        <v>4610.3999999999996</v>
      </c>
      <c r="V254">
        <f>VLOOKUP(A254,[21]EXCELCROP!$A$1:$M$326,5,FALSE)</f>
        <v>2358.5</v>
      </c>
      <c r="W254">
        <f>VLOOKUP(A254,[22]SIEMENS!$A$1:$M$330,5,FALSE)</f>
        <v>1286.5</v>
      </c>
      <c r="X254">
        <f>VLOOKUP(A254,[23]ABB!$A$1:$M$330,5,FALSE)</f>
        <v>1438.55</v>
      </c>
      <c r="Y254">
        <f>VLOOKUP(A254,[24]LNT!$A$1:$M$330,5,FALSE)</f>
        <v>1314.5</v>
      </c>
      <c r="Z254">
        <f>VLOOKUP(A254,[25]GLAXO!$A$1:$M$330,5,FALSE)</f>
        <v>2478.9499999999998</v>
      </c>
      <c r="AA254">
        <f>VLOOKUP(A254,[26]PFIZER!$A$1:$M$330,5,FALSE)</f>
        <v>2041.9</v>
      </c>
      <c r="AB254">
        <f>VLOOKUP(A254,[27]ABBOTT!$A$1:$M$330,5,FALSE)</f>
        <v>5378.95</v>
      </c>
      <c r="AC254">
        <f>VLOOKUP(A254,[28]SANOFI!$A$1:$M$330,5,FALSE)</f>
        <v>4645.6000000000004</v>
      </c>
    </row>
    <row r="255" spans="1:29" x14ac:dyDescent="0.25">
      <c r="A255" s="4">
        <v>43108</v>
      </c>
      <c r="B255">
        <f>VLOOKUP(A255,[1]ITC!$A$1:$M$330,5,FALSE)</f>
        <v>265.35000000000002</v>
      </c>
      <c r="C255">
        <f>VLOOKUP(A255,[2]HUL!$A$1:$M$330,5,FALSE)</f>
        <v>1367.35</v>
      </c>
      <c r="D255">
        <f>VLOOKUP(A255,[3]COLGATE!$A$1:$M$330,5,FALSE)</f>
        <v>1117.1500000000001</v>
      </c>
      <c r="E255">
        <f>VLOOKUP(A255,[4]NESTLE!$A$1:$M$330,5,FALSE)</f>
        <v>7952.35</v>
      </c>
      <c r="F255">
        <f>VLOOKUP(A255,[5]BRITANNIA!$A$1:$M$330,5,FALSE)</f>
        <v>4681.3</v>
      </c>
      <c r="G255">
        <f>VLOOKUP(A255,[6]HDFC!$A$1:$M$330,5,FALSE)</f>
        <v>1859.7</v>
      </c>
      <c r="H255">
        <f>VLOOKUP(A255,[7]ICICI!$A$1:$M$330,5,FALSE)</f>
        <v>314.14999999999998</v>
      </c>
      <c r="I255">
        <f>VLOOKUP(A255,[8]AXIS!$A$1:$M$330,5,FALSE)</f>
        <v>565.35</v>
      </c>
      <c r="J255">
        <f>VLOOKUP(A255,[9]INFOSYS!$A$1:$M$330,5,FALSE)</f>
        <v>1035.6500000000001</v>
      </c>
      <c r="K255">
        <f>VLOOKUP(A255,[10]TCS!$A$1:$M$330,5,FALSE)</f>
        <v>2707.75</v>
      </c>
      <c r="L255">
        <f>VLOOKUP(A255,[11]WIPRO!$A$1:$M$330,5,FALSE)</f>
        <v>311.05</v>
      </c>
      <c r="M255">
        <f>VLOOKUP(A255,[12]TVS!$A$1:$M$330,5,FALSE)</f>
        <v>420.4</v>
      </c>
      <c r="N255">
        <f>VLOOKUP(A255,[13]BAJAJ!$A$1:$M$330,5,FALSE)</f>
        <v>3275.35</v>
      </c>
      <c r="O255">
        <f>VLOOKUP(A255,[14]HERO!$A$1:$M$330,5,FALSE)</f>
        <v>3790.35</v>
      </c>
      <c r="P255">
        <f>VLOOKUP(A255,[15]ASIAN!$A$1:$M$330,5,FALSE)</f>
        <v>1183.0999999999999</v>
      </c>
      <c r="Q255">
        <f>VLOOKUP(A255,[16]NEROLAC!$A$1:$M$330,5,FALSE)</f>
        <v>564.15</v>
      </c>
      <c r="R255">
        <f>VLOOKUP(A255,[17]AKZO!$A$1:$M$330,5,FALSE)</f>
        <v>1888.4</v>
      </c>
      <c r="S255">
        <f>VLOOKUP(A255,[18]BERGER!$A$1:$M$330,5,FALSE)</f>
        <v>263.60000000000002</v>
      </c>
      <c r="T255">
        <f>VLOOKUP(A255,[19]MONSANTO!$A$1:$M$330,5,FALSE)</f>
        <v>2589.4499999999998</v>
      </c>
      <c r="U255">
        <f>VLOOKUP(A255,[20]BAYER!$A$1:$M$330,5,FALSE)</f>
        <v>4693.1000000000004</v>
      </c>
      <c r="V255">
        <f>VLOOKUP(A255,[21]EXCELCROP!$A$1:$M$326,5,FALSE)</f>
        <v>2444.15</v>
      </c>
      <c r="W255">
        <f>VLOOKUP(A255,[22]SIEMENS!$A$1:$M$330,5,FALSE)</f>
        <v>1290.5999999999999</v>
      </c>
      <c r="X255">
        <f>VLOOKUP(A255,[23]ABB!$A$1:$M$330,5,FALSE)</f>
        <v>1434.05</v>
      </c>
      <c r="Y255">
        <f>VLOOKUP(A255,[24]LNT!$A$1:$M$330,5,FALSE)</f>
        <v>1338.1</v>
      </c>
      <c r="Z255">
        <f>VLOOKUP(A255,[25]GLAXO!$A$1:$M$330,5,FALSE)</f>
        <v>2506.4</v>
      </c>
      <c r="AA255">
        <f>VLOOKUP(A255,[26]PFIZER!$A$1:$M$330,5,FALSE)</f>
        <v>2044.05</v>
      </c>
      <c r="AB255">
        <f>VLOOKUP(A255,[27]ABBOTT!$A$1:$M$330,5,FALSE)</f>
        <v>5343.85</v>
      </c>
      <c r="AC255">
        <f>VLOOKUP(A255,[28]SANOFI!$A$1:$M$330,5,FALSE)</f>
        <v>4697.8999999999996</v>
      </c>
    </row>
    <row r="256" spans="1:29" x14ac:dyDescent="0.25">
      <c r="A256" s="4">
        <v>43109</v>
      </c>
      <c r="B256">
        <f>VLOOKUP(A256,[1]ITC!$A$1:$M$330,5,FALSE)</f>
        <v>270.5</v>
      </c>
      <c r="C256">
        <f>VLOOKUP(A256,[2]HUL!$A$1:$M$330,5,FALSE)</f>
        <v>1363.35</v>
      </c>
      <c r="D256">
        <f>VLOOKUP(A256,[3]COLGATE!$A$1:$M$330,5,FALSE)</f>
        <v>1118.3</v>
      </c>
      <c r="E256">
        <f>VLOOKUP(A256,[4]NESTLE!$A$1:$M$330,5,FALSE)</f>
        <v>7796.15</v>
      </c>
      <c r="F256">
        <f>VLOOKUP(A256,[5]BRITANNIA!$A$1:$M$330,5,FALSE)</f>
        <v>4635.3</v>
      </c>
      <c r="G256">
        <f>VLOOKUP(A256,[6]HDFC!$A$1:$M$330,5,FALSE)</f>
        <v>1863.55</v>
      </c>
      <c r="H256">
        <f>VLOOKUP(A256,[7]ICICI!$A$1:$M$330,5,FALSE)</f>
        <v>312.14999999999998</v>
      </c>
      <c r="I256">
        <f>VLOOKUP(A256,[8]AXIS!$A$1:$M$330,5,FALSE)</f>
        <v>565.15</v>
      </c>
      <c r="J256">
        <f>VLOOKUP(A256,[9]INFOSYS!$A$1:$M$330,5,FALSE)</f>
        <v>1041.3</v>
      </c>
      <c r="K256">
        <f>VLOOKUP(A256,[10]TCS!$A$1:$M$330,5,FALSE)</f>
        <v>2708.45</v>
      </c>
      <c r="L256">
        <f>VLOOKUP(A256,[11]WIPRO!$A$1:$M$330,5,FALSE)</f>
        <v>317.60000000000002</v>
      </c>
      <c r="M256">
        <f>VLOOKUP(A256,[12]TVS!$A$1:$M$330,5,FALSE)</f>
        <v>441.4</v>
      </c>
      <c r="N256">
        <f>VLOOKUP(A256,[13]BAJAJ!$A$1:$M$330,5,FALSE)</f>
        <v>3240.95</v>
      </c>
      <c r="O256">
        <f>VLOOKUP(A256,[14]HERO!$A$1:$M$330,5,FALSE)</f>
        <v>3751.85</v>
      </c>
      <c r="P256">
        <f>VLOOKUP(A256,[15]ASIAN!$A$1:$M$330,5,FALSE)</f>
        <v>1191.9000000000001</v>
      </c>
      <c r="Q256">
        <f>VLOOKUP(A256,[16]NEROLAC!$A$1:$M$330,5,FALSE)</f>
        <v>565.04999999999995</v>
      </c>
      <c r="R256">
        <f>VLOOKUP(A256,[17]AKZO!$A$1:$M$330,5,FALSE)</f>
        <v>1957.8</v>
      </c>
      <c r="S256">
        <f>VLOOKUP(A256,[18]BERGER!$A$1:$M$330,5,FALSE)</f>
        <v>267.85000000000002</v>
      </c>
      <c r="T256">
        <f>VLOOKUP(A256,[19]MONSANTO!$A$1:$M$330,5,FALSE)</f>
        <v>2626.65</v>
      </c>
      <c r="U256">
        <f>VLOOKUP(A256,[20]BAYER!$A$1:$M$330,5,FALSE)</f>
        <v>4714.8</v>
      </c>
      <c r="V256">
        <f>VLOOKUP(A256,[21]EXCELCROP!$A$1:$M$326,5,FALSE)</f>
        <v>2405.65</v>
      </c>
      <c r="W256">
        <f>VLOOKUP(A256,[22]SIEMENS!$A$1:$M$330,5,FALSE)</f>
        <v>1299.4000000000001</v>
      </c>
      <c r="X256">
        <f>VLOOKUP(A256,[23]ABB!$A$1:$M$330,5,FALSE)</f>
        <v>1422.6</v>
      </c>
      <c r="Y256">
        <f>VLOOKUP(A256,[24]LNT!$A$1:$M$330,5,FALSE)</f>
        <v>1332.8</v>
      </c>
      <c r="Z256">
        <f>VLOOKUP(A256,[25]GLAXO!$A$1:$M$330,5,FALSE)</f>
        <v>2481.75</v>
      </c>
      <c r="AA256">
        <f>VLOOKUP(A256,[26]PFIZER!$A$1:$M$330,5,FALSE)</f>
        <v>2030</v>
      </c>
      <c r="AB256">
        <f>VLOOKUP(A256,[27]ABBOTT!$A$1:$M$330,5,FALSE)</f>
        <v>5300.05</v>
      </c>
      <c r="AC256">
        <f>VLOOKUP(A256,[28]SANOFI!$A$1:$M$330,5,FALSE)</f>
        <v>4791.7</v>
      </c>
    </row>
    <row r="257" spans="1:29" x14ac:dyDescent="0.25">
      <c r="A257" s="4">
        <v>43110</v>
      </c>
      <c r="B257">
        <f>VLOOKUP(A257,[1]ITC!$A$1:$M$330,5,FALSE)</f>
        <v>269.3</v>
      </c>
      <c r="C257">
        <f>VLOOKUP(A257,[2]HUL!$A$1:$M$330,5,FALSE)</f>
        <v>1366.55</v>
      </c>
      <c r="D257">
        <f>VLOOKUP(A257,[3]COLGATE!$A$1:$M$330,5,FALSE)</f>
        <v>1116.75</v>
      </c>
      <c r="E257">
        <f>VLOOKUP(A257,[4]NESTLE!$A$1:$M$330,5,FALSE)</f>
        <v>7825.3</v>
      </c>
      <c r="F257">
        <f>VLOOKUP(A257,[5]BRITANNIA!$A$1:$M$330,5,FALSE)</f>
        <v>4684.1499999999996</v>
      </c>
      <c r="G257">
        <f>VLOOKUP(A257,[6]HDFC!$A$1:$M$330,5,FALSE)</f>
        <v>1862.5</v>
      </c>
      <c r="H257">
        <f>VLOOKUP(A257,[7]ICICI!$A$1:$M$330,5,FALSE)</f>
        <v>312</v>
      </c>
      <c r="I257">
        <f>VLOOKUP(A257,[8]AXIS!$A$1:$M$330,5,FALSE)</f>
        <v>562.54999999999995</v>
      </c>
      <c r="J257">
        <f>VLOOKUP(A257,[9]INFOSYS!$A$1:$M$330,5,FALSE)</f>
        <v>1051.5999999999999</v>
      </c>
      <c r="K257">
        <f>VLOOKUP(A257,[10]TCS!$A$1:$M$330,5,FALSE)</f>
        <v>2807.1</v>
      </c>
      <c r="L257">
        <f>VLOOKUP(A257,[11]WIPRO!$A$1:$M$330,5,FALSE)</f>
        <v>326.05</v>
      </c>
      <c r="M257">
        <f>VLOOKUP(A257,[12]TVS!$A$1:$M$330,5,FALSE)</f>
        <v>438.9</v>
      </c>
      <c r="N257">
        <f>VLOOKUP(A257,[13]BAJAJ!$A$1:$M$330,5,FALSE)</f>
        <v>3205.35</v>
      </c>
      <c r="O257">
        <f>VLOOKUP(A257,[14]HERO!$A$1:$M$330,5,FALSE)</f>
        <v>3732.2</v>
      </c>
      <c r="P257">
        <f>VLOOKUP(A257,[15]ASIAN!$A$1:$M$330,5,FALSE)</f>
        <v>1177.4000000000001</v>
      </c>
      <c r="Q257">
        <f>VLOOKUP(A257,[16]NEROLAC!$A$1:$M$330,5,FALSE)</f>
        <v>565.20000000000005</v>
      </c>
      <c r="R257">
        <f>VLOOKUP(A257,[17]AKZO!$A$1:$M$330,5,FALSE)</f>
        <v>1902.05</v>
      </c>
      <c r="S257">
        <f>VLOOKUP(A257,[18]BERGER!$A$1:$M$330,5,FALSE)</f>
        <v>262.45</v>
      </c>
      <c r="T257">
        <f>VLOOKUP(A257,[19]MONSANTO!$A$1:$M$330,5,FALSE)</f>
        <v>2642.05</v>
      </c>
      <c r="U257">
        <f>VLOOKUP(A257,[20]BAYER!$A$1:$M$330,5,FALSE)</f>
        <v>4685.3</v>
      </c>
      <c r="V257">
        <f>VLOOKUP(A257,[21]EXCELCROP!$A$1:$M$326,5,FALSE)</f>
        <v>2692.55</v>
      </c>
      <c r="W257">
        <f>VLOOKUP(A257,[22]SIEMENS!$A$1:$M$330,5,FALSE)</f>
        <v>1294.05</v>
      </c>
      <c r="X257">
        <f>VLOOKUP(A257,[23]ABB!$A$1:$M$330,5,FALSE)</f>
        <v>1417.2</v>
      </c>
      <c r="Y257">
        <f>VLOOKUP(A257,[24]LNT!$A$1:$M$330,5,FALSE)</f>
        <v>1323.85</v>
      </c>
      <c r="Z257">
        <f>VLOOKUP(A257,[25]GLAXO!$A$1:$M$330,5,FALSE)</f>
        <v>2474.4</v>
      </c>
      <c r="AA257">
        <f>VLOOKUP(A257,[26]PFIZER!$A$1:$M$330,5,FALSE)</f>
        <v>2036.55</v>
      </c>
      <c r="AB257">
        <f>VLOOKUP(A257,[27]ABBOTT!$A$1:$M$330,5,FALSE)</f>
        <v>5297.7</v>
      </c>
      <c r="AC257">
        <f>VLOOKUP(A257,[28]SANOFI!$A$1:$M$330,5,FALSE)</f>
        <v>4710.7</v>
      </c>
    </row>
    <row r="258" spans="1:29" x14ac:dyDescent="0.25">
      <c r="A258" s="4">
        <v>43111</v>
      </c>
      <c r="B258">
        <f>VLOOKUP(A258,[1]ITC!$A$1:$M$330,5,FALSE)</f>
        <v>269.89999999999998</v>
      </c>
      <c r="C258">
        <f>VLOOKUP(A258,[2]HUL!$A$1:$M$330,5,FALSE)</f>
        <v>1379</v>
      </c>
      <c r="D258">
        <f>VLOOKUP(A258,[3]COLGATE!$A$1:$M$330,5,FALSE)</f>
        <v>1124.5999999999999</v>
      </c>
      <c r="E258">
        <f>VLOOKUP(A258,[4]NESTLE!$A$1:$M$330,5,FALSE)</f>
        <v>7855.95</v>
      </c>
      <c r="F258">
        <f>VLOOKUP(A258,[5]BRITANNIA!$A$1:$M$330,5,FALSE)</f>
        <v>4720.8</v>
      </c>
      <c r="G258">
        <f>VLOOKUP(A258,[6]HDFC!$A$1:$M$330,5,FALSE)</f>
        <v>1870.1</v>
      </c>
      <c r="H258">
        <f>VLOOKUP(A258,[7]ICICI!$A$1:$M$330,5,FALSE)</f>
        <v>309.45</v>
      </c>
      <c r="I258">
        <f>VLOOKUP(A258,[8]AXIS!$A$1:$M$330,5,FALSE)</f>
        <v>558.25</v>
      </c>
      <c r="J258">
        <f>VLOOKUP(A258,[9]INFOSYS!$A$1:$M$330,5,FALSE)</f>
        <v>1075.5999999999999</v>
      </c>
      <c r="K258">
        <f>VLOOKUP(A258,[10]TCS!$A$1:$M$330,5,FALSE)</f>
        <v>2788.4</v>
      </c>
      <c r="L258">
        <f>VLOOKUP(A258,[11]WIPRO!$A$1:$M$330,5,FALSE)</f>
        <v>321.05</v>
      </c>
      <c r="M258">
        <f>VLOOKUP(A258,[12]TVS!$A$1:$M$330,5,FALSE)</f>
        <v>429.4</v>
      </c>
      <c r="N258">
        <f>VLOOKUP(A258,[13]BAJAJ!$A$1:$M$330,5,FALSE)</f>
        <v>3202</v>
      </c>
      <c r="O258">
        <f>VLOOKUP(A258,[14]HERO!$A$1:$M$330,5,FALSE)</f>
        <v>3706</v>
      </c>
      <c r="P258">
        <f>VLOOKUP(A258,[15]ASIAN!$A$1:$M$330,5,FALSE)</f>
        <v>1188.8499999999999</v>
      </c>
      <c r="Q258">
        <f>VLOOKUP(A258,[16]NEROLAC!$A$1:$M$330,5,FALSE)</f>
        <v>561.4</v>
      </c>
      <c r="R258">
        <f>VLOOKUP(A258,[17]AKZO!$A$1:$M$330,5,FALSE)</f>
        <v>1937.1</v>
      </c>
      <c r="S258">
        <f>VLOOKUP(A258,[18]BERGER!$A$1:$M$330,5,FALSE)</f>
        <v>267.45</v>
      </c>
      <c r="T258">
        <f>VLOOKUP(A258,[19]MONSANTO!$A$1:$M$330,5,FALSE)</f>
        <v>2606.8000000000002</v>
      </c>
      <c r="U258">
        <f>VLOOKUP(A258,[20]BAYER!$A$1:$M$330,5,FALSE)</f>
        <v>4708.3</v>
      </c>
      <c r="V258">
        <f>VLOOKUP(A258,[21]EXCELCROP!$A$1:$M$326,5,FALSE)</f>
        <v>2770.1</v>
      </c>
      <c r="W258">
        <f>VLOOKUP(A258,[22]SIEMENS!$A$1:$M$330,5,FALSE)</f>
        <v>1299.2</v>
      </c>
      <c r="X258">
        <f>VLOOKUP(A258,[23]ABB!$A$1:$M$330,5,FALSE)</f>
        <v>1400.5</v>
      </c>
      <c r="Y258">
        <f>VLOOKUP(A258,[24]LNT!$A$1:$M$330,5,FALSE)</f>
        <v>1320.3</v>
      </c>
      <c r="Z258">
        <f>VLOOKUP(A258,[25]GLAXO!$A$1:$M$330,5,FALSE)</f>
        <v>2477.9</v>
      </c>
      <c r="AA258">
        <f>VLOOKUP(A258,[26]PFIZER!$A$1:$M$330,5,FALSE)</f>
        <v>2006.6</v>
      </c>
      <c r="AB258">
        <f>VLOOKUP(A258,[27]ABBOTT!$A$1:$M$330,5,FALSE)</f>
        <v>5397.55</v>
      </c>
      <c r="AC258">
        <f>VLOOKUP(A258,[28]SANOFI!$A$1:$M$330,5,FALSE)</f>
        <v>4664.8</v>
      </c>
    </row>
    <row r="259" spans="1:29" x14ac:dyDescent="0.25">
      <c r="A259" s="4">
        <v>43112</v>
      </c>
      <c r="B259">
        <f>VLOOKUP(A259,[1]ITC!$A$1:$M$330,5,FALSE)</f>
        <v>267.5</v>
      </c>
      <c r="C259">
        <f>VLOOKUP(A259,[2]HUL!$A$1:$M$330,5,FALSE)</f>
        <v>1372.7</v>
      </c>
      <c r="D259">
        <f>VLOOKUP(A259,[3]COLGATE!$A$1:$M$330,5,FALSE)</f>
        <v>1136.4000000000001</v>
      </c>
      <c r="E259">
        <f>VLOOKUP(A259,[4]NESTLE!$A$1:$M$330,5,FALSE)</f>
        <v>7788.15</v>
      </c>
      <c r="F259">
        <f>VLOOKUP(A259,[5]BRITANNIA!$A$1:$M$330,5,FALSE)</f>
        <v>4705.45</v>
      </c>
      <c r="G259">
        <f>VLOOKUP(A259,[6]HDFC!$A$1:$M$330,5,FALSE)</f>
        <v>1865.65</v>
      </c>
      <c r="H259">
        <f>VLOOKUP(A259,[7]ICICI!$A$1:$M$330,5,FALSE)</f>
        <v>317.60000000000002</v>
      </c>
      <c r="I259">
        <f>VLOOKUP(A259,[8]AXIS!$A$1:$M$330,5,FALSE)</f>
        <v>555.75</v>
      </c>
      <c r="J259">
        <f>VLOOKUP(A259,[9]INFOSYS!$A$1:$M$330,5,FALSE)</f>
        <v>1078.4000000000001</v>
      </c>
      <c r="K259">
        <f>VLOOKUP(A259,[10]TCS!$A$1:$M$330,5,FALSE)</f>
        <v>2772.9</v>
      </c>
      <c r="L259">
        <f>VLOOKUP(A259,[11]WIPRO!$A$1:$M$330,5,FALSE)</f>
        <v>318.75</v>
      </c>
      <c r="M259">
        <f>VLOOKUP(A259,[12]TVS!$A$1:$M$330,5,FALSE)</f>
        <v>430.05</v>
      </c>
      <c r="N259">
        <f>VLOOKUP(A259,[13]BAJAJ!$A$1:$M$330,5,FALSE)</f>
        <v>3175.1</v>
      </c>
      <c r="O259">
        <f>VLOOKUP(A259,[14]HERO!$A$1:$M$330,5,FALSE)</f>
        <v>3685.8</v>
      </c>
      <c r="P259">
        <f>VLOOKUP(A259,[15]ASIAN!$A$1:$M$330,5,FALSE)</f>
        <v>1189.6500000000001</v>
      </c>
      <c r="Q259">
        <f>VLOOKUP(A259,[16]NEROLAC!$A$1:$M$330,5,FALSE)</f>
        <v>557.9</v>
      </c>
      <c r="R259">
        <f>VLOOKUP(A259,[17]AKZO!$A$1:$M$330,5,FALSE)</f>
        <v>1931</v>
      </c>
      <c r="S259">
        <f>VLOOKUP(A259,[18]BERGER!$A$1:$M$330,5,FALSE)</f>
        <v>266.55</v>
      </c>
      <c r="T259">
        <f>VLOOKUP(A259,[19]MONSANTO!$A$1:$M$330,5,FALSE)</f>
        <v>2596.4499999999998</v>
      </c>
      <c r="U259">
        <f>VLOOKUP(A259,[20]BAYER!$A$1:$M$330,5,FALSE)</f>
        <v>4693.6499999999996</v>
      </c>
      <c r="V259">
        <f>VLOOKUP(A259,[21]EXCELCROP!$A$1:$M$326,5,FALSE)</f>
        <v>2896.8</v>
      </c>
      <c r="W259">
        <f>VLOOKUP(A259,[22]SIEMENS!$A$1:$M$330,5,FALSE)</f>
        <v>1322.2</v>
      </c>
      <c r="X259">
        <f>VLOOKUP(A259,[23]ABB!$A$1:$M$330,5,FALSE)</f>
        <v>1471.5</v>
      </c>
      <c r="Y259">
        <f>VLOOKUP(A259,[24]LNT!$A$1:$M$330,5,FALSE)</f>
        <v>1329.2</v>
      </c>
      <c r="Z259">
        <f>VLOOKUP(A259,[25]GLAXO!$A$1:$M$330,5,FALSE)</f>
        <v>2475.1</v>
      </c>
      <c r="AA259">
        <f>VLOOKUP(A259,[26]PFIZER!$A$1:$M$330,5,FALSE)</f>
        <v>2020.6</v>
      </c>
      <c r="AB259">
        <f>VLOOKUP(A259,[27]ABBOTT!$A$1:$M$330,5,FALSE)</f>
        <v>5451.4</v>
      </c>
      <c r="AC259">
        <f>VLOOKUP(A259,[28]SANOFI!$A$1:$M$330,5,FALSE)</f>
        <v>4687.8</v>
      </c>
    </row>
    <row r="260" spans="1:29" x14ac:dyDescent="0.25">
      <c r="A260" s="4">
        <v>43115</v>
      </c>
      <c r="B260">
        <f>VLOOKUP(A260,[1]ITC!$A$1:$M$330,5,FALSE)</f>
        <v>267.25</v>
      </c>
      <c r="C260">
        <f>VLOOKUP(A260,[2]HUL!$A$1:$M$330,5,FALSE)</f>
        <v>1367.1</v>
      </c>
      <c r="D260">
        <f>VLOOKUP(A260,[3]COLGATE!$A$1:$M$330,5,FALSE)</f>
        <v>1141.55</v>
      </c>
      <c r="E260">
        <f>VLOOKUP(A260,[4]NESTLE!$A$1:$M$330,5,FALSE)</f>
        <v>7747.2</v>
      </c>
      <c r="F260">
        <f>VLOOKUP(A260,[5]BRITANNIA!$A$1:$M$330,5,FALSE)</f>
        <v>4726.1499999999996</v>
      </c>
      <c r="G260">
        <f>VLOOKUP(A260,[6]HDFC!$A$1:$M$330,5,FALSE)</f>
        <v>1894.65</v>
      </c>
      <c r="H260">
        <f>VLOOKUP(A260,[7]ICICI!$A$1:$M$330,5,FALSE)</f>
        <v>329.45</v>
      </c>
      <c r="I260">
        <f>VLOOKUP(A260,[8]AXIS!$A$1:$M$330,5,FALSE)</f>
        <v>560.70000000000005</v>
      </c>
      <c r="J260">
        <f>VLOOKUP(A260,[9]INFOSYS!$A$1:$M$330,5,FALSE)</f>
        <v>1080.4000000000001</v>
      </c>
      <c r="K260">
        <f>VLOOKUP(A260,[10]TCS!$A$1:$M$330,5,FALSE)</f>
        <v>2747.2</v>
      </c>
      <c r="L260">
        <f>VLOOKUP(A260,[11]WIPRO!$A$1:$M$330,5,FALSE)</f>
        <v>316.45</v>
      </c>
      <c r="M260">
        <f>VLOOKUP(A260,[12]TVS!$A$1:$M$330,5,FALSE)</f>
        <v>443.1</v>
      </c>
      <c r="N260">
        <f>VLOOKUP(A260,[13]BAJAJ!$A$1:$M$330,5,FALSE)</f>
        <v>3163.3</v>
      </c>
      <c r="O260">
        <f>VLOOKUP(A260,[14]HERO!$A$1:$M$330,5,FALSE)</f>
        <v>3627.75</v>
      </c>
      <c r="P260">
        <f>VLOOKUP(A260,[15]ASIAN!$A$1:$M$330,5,FALSE)</f>
        <v>1201.7</v>
      </c>
      <c r="Q260">
        <f>VLOOKUP(A260,[16]NEROLAC!$A$1:$M$330,5,FALSE)</f>
        <v>550.70000000000005</v>
      </c>
      <c r="R260">
        <f>VLOOKUP(A260,[17]AKZO!$A$1:$M$330,5,FALSE)</f>
        <v>1911.35</v>
      </c>
      <c r="S260">
        <f>VLOOKUP(A260,[18]BERGER!$A$1:$M$330,5,FALSE)</f>
        <v>264.95</v>
      </c>
      <c r="T260">
        <f>VLOOKUP(A260,[19]MONSANTO!$A$1:$M$330,5,FALSE)</f>
        <v>2594.4499999999998</v>
      </c>
      <c r="U260">
        <f>VLOOKUP(A260,[20]BAYER!$A$1:$M$330,5,FALSE)</f>
        <v>4669.8500000000004</v>
      </c>
      <c r="V260">
        <f>VLOOKUP(A260,[21]EXCELCROP!$A$1:$M$326,5,FALSE)</f>
        <v>3050</v>
      </c>
      <c r="W260">
        <f>VLOOKUP(A260,[22]SIEMENS!$A$1:$M$330,5,FALSE)</f>
        <v>1304.2</v>
      </c>
      <c r="X260">
        <f>VLOOKUP(A260,[23]ABB!$A$1:$M$330,5,FALSE)</f>
        <v>1511.8</v>
      </c>
      <c r="Y260">
        <f>VLOOKUP(A260,[24]LNT!$A$1:$M$330,5,FALSE)</f>
        <v>1323.1</v>
      </c>
      <c r="Z260">
        <f>VLOOKUP(A260,[25]GLAXO!$A$1:$M$330,5,FALSE)</f>
        <v>2469.1</v>
      </c>
      <c r="AA260">
        <f>VLOOKUP(A260,[26]PFIZER!$A$1:$M$330,5,FALSE)</f>
        <v>2030.85</v>
      </c>
      <c r="AB260">
        <f>VLOOKUP(A260,[27]ABBOTT!$A$1:$M$330,5,FALSE)</f>
        <v>5371.3</v>
      </c>
      <c r="AC260">
        <f>VLOOKUP(A260,[28]SANOFI!$A$1:$M$330,5,FALSE)</f>
        <v>4705.7</v>
      </c>
    </row>
    <row r="261" spans="1:29" x14ac:dyDescent="0.25">
      <c r="A261" s="4">
        <v>43116</v>
      </c>
      <c r="B261">
        <f>VLOOKUP(A261,[1]ITC!$A$1:$M$330,5,FALSE)</f>
        <v>261.75</v>
      </c>
      <c r="C261">
        <f>VLOOKUP(A261,[2]HUL!$A$1:$M$330,5,FALSE)</f>
        <v>1381.3</v>
      </c>
      <c r="D261">
        <f>VLOOKUP(A261,[3]COLGATE!$A$1:$M$330,5,FALSE)</f>
        <v>1128.4000000000001</v>
      </c>
      <c r="E261">
        <f>VLOOKUP(A261,[4]NESTLE!$A$1:$M$330,5,FALSE)</f>
        <v>7757.75</v>
      </c>
      <c r="F261">
        <f>VLOOKUP(A261,[5]BRITANNIA!$A$1:$M$330,5,FALSE)</f>
        <v>4671.1000000000004</v>
      </c>
      <c r="G261">
        <f>VLOOKUP(A261,[6]HDFC!$A$1:$M$330,5,FALSE)</f>
        <v>1903.7</v>
      </c>
      <c r="H261">
        <f>VLOOKUP(A261,[7]ICICI!$A$1:$M$330,5,FALSE)</f>
        <v>334.15</v>
      </c>
      <c r="I261">
        <f>VLOOKUP(A261,[8]AXIS!$A$1:$M$330,5,FALSE)</f>
        <v>558.75</v>
      </c>
      <c r="J261">
        <f>VLOOKUP(A261,[9]INFOSYS!$A$1:$M$330,5,FALSE)</f>
        <v>1122.9000000000001</v>
      </c>
      <c r="K261">
        <f>VLOOKUP(A261,[10]TCS!$A$1:$M$330,5,FALSE)</f>
        <v>2850.85</v>
      </c>
      <c r="L261">
        <f>VLOOKUP(A261,[11]WIPRO!$A$1:$M$330,5,FALSE)</f>
        <v>331.9</v>
      </c>
      <c r="M261">
        <f>VLOOKUP(A261,[12]TVS!$A$1:$M$330,5,FALSE)</f>
        <v>421.5</v>
      </c>
      <c r="N261">
        <f>VLOOKUP(A261,[13]BAJAJ!$A$1:$M$330,5,FALSE)</f>
        <v>3160</v>
      </c>
      <c r="O261">
        <f>VLOOKUP(A261,[14]HERO!$A$1:$M$330,5,FALSE)</f>
        <v>3594.85</v>
      </c>
      <c r="P261">
        <f>VLOOKUP(A261,[15]ASIAN!$A$1:$M$330,5,FALSE)</f>
        <v>1190.3499999999999</v>
      </c>
      <c r="Q261">
        <f>VLOOKUP(A261,[16]NEROLAC!$A$1:$M$330,5,FALSE)</f>
        <v>551.29999999999995</v>
      </c>
      <c r="R261">
        <f>VLOOKUP(A261,[17]AKZO!$A$1:$M$330,5,FALSE)</f>
        <v>1889</v>
      </c>
      <c r="S261">
        <f>VLOOKUP(A261,[18]BERGER!$A$1:$M$330,5,FALSE)</f>
        <v>260.85000000000002</v>
      </c>
      <c r="T261">
        <f>VLOOKUP(A261,[19]MONSANTO!$A$1:$M$330,5,FALSE)</f>
        <v>2573.8000000000002</v>
      </c>
      <c r="U261">
        <f>VLOOKUP(A261,[20]BAYER!$A$1:$M$330,5,FALSE)</f>
        <v>4625.1000000000004</v>
      </c>
      <c r="V261">
        <f>VLOOKUP(A261,[21]EXCELCROP!$A$1:$M$326,5,FALSE)</f>
        <v>2963.35</v>
      </c>
      <c r="W261">
        <f>VLOOKUP(A261,[22]SIEMENS!$A$1:$M$330,5,FALSE)</f>
        <v>1289.5999999999999</v>
      </c>
      <c r="X261">
        <f>VLOOKUP(A261,[23]ABB!$A$1:$M$330,5,FALSE)</f>
        <v>1506.4</v>
      </c>
      <c r="Y261">
        <f>VLOOKUP(A261,[24]LNT!$A$1:$M$330,5,FALSE)</f>
        <v>1323.25</v>
      </c>
      <c r="Z261">
        <f>VLOOKUP(A261,[25]GLAXO!$A$1:$M$330,5,FALSE)</f>
        <v>2460.35</v>
      </c>
      <c r="AA261">
        <f>VLOOKUP(A261,[26]PFIZER!$A$1:$M$330,5,FALSE)</f>
        <v>2026.15</v>
      </c>
      <c r="AB261">
        <f>VLOOKUP(A261,[27]ABBOTT!$A$1:$M$330,5,FALSE)</f>
        <v>5415.9</v>
      </c>
      <c r="AC261">
        <f>VLOOKUP(A261,[28]SANOFI!$A$1:$M$330,5,FALSE)</f>
        <v>4709</v>
      </c>
    </row>
    <row r="262" spans="1:29" x14ac:dyDescent="0.25">
      <c r="A262" s="4">
        <v>43117</v>
      </c>
      <c r="B262">
        <f>VLOOKUP(A262,[1]ITC!$A$1:$M$330,5,FALSE)</f>
        <v>265.89999999999998</v>
      </c>
      <c r="C262">
        <f>VLOOKUP(A262,[2]HUL!$A$1:$M$330,5,FALSE)</f>
        <v>1371.85</v>
      </c>
      <c r="D262">
        <f>VLOOKUP(A262,[3]COLGATE!$A$1:$M$330,5,FALSE)</f>
        <v>1139.3</v>
      </c>
      <c r="E262">
        <f>VLOOKUP(A262,[4]NESTLE!$A$1:$M$330,5,FALSE)</f>
        <v>7758.65</v>
      </c>
      <c r="F262">
        <f>VLOOKUP(A262,[5]BRITANNIA!$A$1:$M$330,5,FALSE)</f>
        <v>4741.95</v>
      </c>
      <c r="G262">
        <f>VLOOKUP(A262,[6]HDFC!$A$1:$M$330,5,FALSE)</f>
        <v>1891.1</v>
      </c>
      <c r="H262">
        <f>VLOOKUP(A262,[7]ICICI!$A$1:$M$330,5,FALSE)</f>
        <v>343.1</v>
      </c>
      <c r="I262">
        <f>VLOOKUP(A262,[8]AXIS!$A$1:$M$330,5,FALSE)</f>
        <v>584.75</v>
      </c>
      <c r="J262">
        <f>VLOOKUP(A262,[9]INFOSYS!$A$1:$M$330,5,FALSE)</f>
        <v>1152.25</v>
      </c>
      <c r="K262">
        <f>VLOOKUP(A262,[10]TCS!$A$1:$M$330,5,FALSE)</f>
        <v>2889.45</v>
      </c>
      <c r="L262">
        <f>VLOOKUP(A262,[11]WIPRO!$A$1:$M$330,5,FALSE)</f>
        <v>325.75</v>
      </c>
      <c r="M262">
        <f>VLOOKUP(A262,[12]TVS!$A$1:$M$330,5,FALSE)</f>
        <v>423.7</v>
      </c>
      <c r="N262">
        <f>VLOOKUP(A262,[13]BAJAJ!$A$1:$M$330,5,FALSE)</f>
        <v>3184.9</v>
      </c>
      <c r="O262">
        <f>VLOOKUP(A262,[14]HERO!$A$1:$M$330,5,FALSE)</f>
        <v>3566.05</v>
      </c>
      <c r="P262">
        <f>VLOOKUP(A262,[15]ASIAN!$A$1:$M$330,5,FALSE)</f>
        <v>1194.1500000000001</v>
      </c>
      <c r="Q262">
        <f>VLOOKUP(A262,[16]NEROLAC!$A$1:$M$330,5,FALSE)</f>
        <v>543.79999999999995</v>
      </c>
      <c r="R262">
        <f>VLOOKUP(A262,[17]AKZO!$A$1:$M$330,5,FALSE)</f>
        <v>1897.4</v>
      </c>
      <c r="S262">
        <f>VLOOKUP(A262,[18]BERGER!$A$1:$M$330,5,FALSE)</f>
        <v>258.39999999999998</v>
      </c>
      <c r="T262">
        <f>VLOOKUP(A262,[19]MONSANTO!$A$1:$M$330,5,FALSE)</f>
        <v>2565.6999999999998</v>
      </c>
      <c r="U262">
        <f>VLOOKUP(A262,[20]BAYER!$A$1:$M$330,5,FALSE)</f>
        <v>4565.5</v>
      </c>
      <c r="V262">
        <f>VLOOKUP(A262,[21]EXCELCROP!$A$1:$M$326,5,FALSE)</f>
        <v>3071.2</v>
      </c>
      <c r="W262">
        <f>VLOOKUP(A262,[22]SIEMENS!$A$1:$M$330,5,FALSE)</f>
        <v>1312.4</v>
      </c>
      <c r="X262">
        <f>VLOOKUP(A262,[23]ABB!$A$1:$M$330,5,FALSE)</f>
        <v>1544.35</v>
      </c>
      <c r="Y262">
        <f>VLOOKUP(A262,[24]LNT!$A$1:$M$330,5,FALSE)</f>
        <v>1352.25</v>
      </c>
      <c r="Z262">
        <f>VLOOKUP(A262,[25]GLAXO!$A$1:$M$330,5,FALSE)</f>
        <v>2475.85</v>
      </c>
      <c r="AA262">
        <f>VLOOKUP(A262,[26]PFIZER!$A$1:$M$330,5,FALSE)</f>
        <v>2086.9499999999998</v>
      </c>
      <c r="AB262">
        <f>VLOOKUP(A262,[27]ABBOTT!$A$1:$M$330,5,FALSE)</f>
        <v>5462.15</v>
      </c>
      <c r="AC262">
        <f>VLOOKUP(A262,[28]SANOFI!$A$1:$M$330,5,FALSE)</f>
        <v>4673.8999999999996</v>
      </c>
    </row>
    <row r="263" spans="1:29" x14ac:dyDescent="0.25">
      <c r="A263" s="4">
        <v>43118</v>
      </c>
      <c r="B263">
        <f>VLOOKUP(A263,[1]ITC!$A$1:$M$330,5,FALSE)</f>
        <v>272.85000000000002</v>
      </c>
      <c r="C263">
        <f>VLOOKUP(A263,[2]HUL!$A$1:$M$330,5,FALSE)</f>
        <v>1357.6</v>
      </c>
      <c r="D263">
        <f>VLOOKUP(A263,[3]COLGATE!$A$1:$M$330,5,FALSE)</f>
        <v>1157.9000000000001</v>
      </c>
      <c r="E263">
        <f>VLOOKUP(A263,[4]NESTLE!$A$1:$M$330,5,FALSE)</f>
        <v>7770.7</v>
      </c>
      <c r="F263">
        <f>VLOOKUP(A263,[5]BRITANNIA!$A$1:$M$330,5,FALSE)</f>
        <v>4641.8</v>
      </c>
      <c r="G263">
        <f>VLOOKUP(A263,[6]HDFC!$A$1:$M$330,5,FALSE)</f>
        <v>1931.8</v>
      </c>
      <c r="H263">
        <f>VLOOKUP(A263,[7]ICICI!$A$1:$M$330,5,FALSE)</f>
        <v>346.1</v>
      </c>
      <c r="I263">
        <f>VLOOKUP(A263,[8]AXIS!$A$1:$M$330,5,FALSE)</f>
        <v>583.70000000000005</v>
      </c>
      <c r="J263">
        <f>VLOOKUP(A263,[9]INFOSYS!$A$1:$M$330,5,FALSE)</f>
        <v>1152.75</v>
      </c>
      <c r="K263">
        <f>VLOOKUP(A263,[10]TCS!$A$1:$M$330,5,FALSE)</f>
        <v>2910.1</v>
      </c>
      <c r="L263">
        <f>VLOOKUP(A263,[11]WIPRO!$A$1:$M$330,5,FALSE)</f>
        <v>326.05</v>
      </c>
      <c r="M263">
        <f>VLOOKUP(A263,[12]TVS!$A$1:$M$330,5,FALSE)</f>
        <v>404.85</v>
      </c>
      <c r="N263">
        <f>VLOOKUP(A263,[13]BAJAJ!$A$1:$M$330,5,FALSE)</f>
        <v>3195.4</v>
      </c>
      <c r="O263">
        <f>VLOOKUP(A263,[14]HERO!$A$1:$M$330,5,FALSE)</f>
        <v>3592.2</v>
      </c>
      <c r="P263">
        <f>VLOOKUP(A263,[15]ASIAN!$A$1:$M$330,5,FALSE)</f>
        <v>1189.75</v>
      </c>
      <c r="Q263">
        <f>VLOOKUP(A263,[16]NEROLAC!$A$1:$M$330,5,FALSE)</f>
        <v>542.95000000000005</v>
      </c>
      <c r="R263">
        <f>VLOOKUP(A263,[17]AKZO!$A$1:$M$330,5,FALSE)</f>
        <v>1853.65</v>
      </c>
      <c r="S263">
        <f>VLOOKUP(A263,[18]BERGER!$A$1:$M$330,5,FALSE)</f>
        <v>253.3</v>
      </c>
      <c r="T263">
        <f>VLOOKUP(A263,[19]MONSANTO!$A$1:$M$330,5,FALSE)</f>
        <v>2539.25</v>
      </c>
      <c r="U263">
        <f>VLOOKUP(A263,[20]BAYER!$A$1:$M$330,5,FALSE)</f>
        <v>4582.45</v>
      </c>
      <c r="V263">
        <f>VLOOKUP(A263,[21]EXCELCROP!$A$1:$M$326,5,FALSE)</f>
        <v>3270.7</v>
      </c>
      <c r="W263">
        <f>VLOOKUP(A263,[22]SIEMENS!$A$1:$M$330,5,FALSE)</f>
        <v>1292.55</v>
      </c>
      <c r="X263">
        <f>VLOOKUP(A263,[23]ABB!$A$1:$M$330,5,FALSE)</f>
        <v>1541.05</v>
      </c>
      <c r="Y263">
        <f>VLOOKUP(A263,[24]LNT!$A$1:$M$330,5,FALSE)</f>
        <v>1358.8</v>
      </c>
      <c r="Z263">
        <f>VLOOKUP(A263,[25]GLAXO!$A$1:$M$330,5,FALSE)</f>
        <v>2472.1999999999998</v>
      </c>
      <c r="AA263">
        <f>VLOOKUP(A263,[26]PFIZER!$A$1:$M$330,5,FALSE)</f>
        <v>2097.1</v>
      </c>
      <c r="AB263">
        <f>VLOOKUP(A263,[27]ABBOTT!$A$1:$M$330,5,FALSE)</f>
        <v>5432.4</v>
      </c>
      <c r="AC263">
        <f>VLOOKUP(A263,[28]SANOFI!$A$1:$M$330,5,FALSE)</f>
        <v>4663.25</v>
      </c>
    </row>
    <row r="264" spans="1:29" x14ac:dyDescent="0.25">
      <c r="A264" s="4">
        <v>43119</v>
      </c>
      <c r="B264">
        <f>VLOOKUP(A264,[1]ITC!$A$1:$M$330,5,FALSE)</f>
        <v>273.85000000000002</v>
      </c>
      <c r="C264">
        <f>VLOOKUP(A264,[2]HUL!$A$1:$M$330,5,FALSE)</f>
        <v>1362.55</v>
      </c>
      <c r="D264">
        <f>VLOOKUP(A264,[3]COLGATE!$A$1:$M$330,5,FALSE)</f>
        <v>1149.4000000000001</v>
      </c>
      <c r="E264">
        <f>VLOOKUP(A264,[4]NESTLE!$A$1:$M$330,5,FALSE)</f>
        <v>7692.2</v>
      </c>
      <c r="F264">
        <f>VLOOKUP(A264,[5]BRITANNIA!$A$1:$M$330,5,FALSE)</f>
        <v>4683.1000000000004</v>
      </c>
      <c r="G264">
        <f>VLOOKUP(A264,[6]HDFC!$A$1:$M$330,5,FALSE)</f>
        <v>1951.2</v>
      </c>
      <c r="H264">
        <f>VLOOKUP(A264,[7]ICICI!$A$1:$M$330,5,FALSE)</f>
        <v>353.55</v>
      </c>
      <c r="I264">
        <f>VLOOKUP(A264,[8]AXIS!$A$1:$M$330,5,FALSE)</f>
        <v>590.25</v>
      </c>
      <c r="J264">
        <f>VLOOKUP(A264,[9]INFOSYS!$A$1:$M$330,5,FALSE)</f>
        <v>1143.25</v>
      </c>
      <c r="K264">
        <f>VLOOKUP(A264,[10]TCS!$A$1:$M$330,5,FALSE)</f>
        <v>2954.75</v>
      </c>
      <c r="L264">
        <f>VLOOKUP(A264,[11]WIPRO!$A$1:$M$330,5,FALSE)</f>
        <v>328.45</v>
      </c>
      <c r="M264">
        <f>VLOOKUP(A264,[12]TVS!$A$1:$M$330,5,FALSE)</f>
        <v>400.4</v>
      </c>
      <c r="N264">
        <f>VLOOKUP(A264,[13]BAJAJ!$A$1:$M$330,5,FALSE)</f>
        <v>3208.05</v>
      </c>
      <c r="O264">
        <f>VLOOKUP(A264,[14]HERO!$A$1:$M$330,5,FALSE)</f>
        <v>3590.75</v>
      </c>
      <c r="P264">
        <f>VLOOKUP(A264,[15]ASIAN!$A$1:$M$330,5,FALSE)</f>
        <v>1193.4000000000001</v>
      </c>
      <c r="Q264">
        <f>VLOOKUP(A264,[16]NEROLAC!$A$1:$M$330,5,FALSE)</f>
        <v>527.6</v>
      </c>
      <c r="R264">
        <f>VLOOKUP(A264,[17]AKZO!$A$1:$M$330,5,FALSE)</f>
        <v>1882.45</v>
      </c>
      <c r="S264">
        <f>VLOOKUP(A264,[18]BERGER!$A$1:$M$330,5,FALSE)</f>
        <v>246.8</v>
      </c>
      <c r="T264">
        <f>VLOOKUP(A264,[19]MONSANTO!$A$1:$M$330,5,FALSE)</f>
        <v>2580.3000000000002</v>
      </c>
      <c r="U264">
        <f>VLOOKUP(A264,[20]BAYER!$A$1:$M$330,5,FALSE)</f>
        <v>4553.3999999999996</v>
      </c>
      <c r="V264">
        <f>VLOOKUP(A264,[21]EXCELCROP!$A$1:$M$326,5,FALSE)</f>
        <v>3410.45</v>
      </c>
      <c r="W264">
        <f>VLOOKUP(A264,[22]SIEMENS!$A$1:$M$330,5,FALSE)</f>
        <v>1296.95</v>
      </c>
      <c r="X264">
        <f>VLOOKUP(A264,[23]ABB!$A$1:$M$330,5,FALSE)</f>
        <v>1580.35</v>
      </c>
      <c r="Y264">
        <f>VLOOKUP(A264,[24]LNT!$A$1:$M$330,5,FALSE)</f>
        <v>1371.95</v>
      </c>
      <c r="Z264">
        <f>VLOOKUP(A264,[25]GLAXO!$A$1:$M$330,5,FALSE)</f>
        <v>2472.5</v>
      </c>
      <c r="AA264">
        <f>VLOOKUP(A264,[26]PFIZER!$A$1:$M$330,5,FALSE)</f>
        <v>2117.6999999999998</v>
      </c>
      <c r="AB264">
        <f>VLOOKUP(A264,[27]ABBOTT!$A$1:$M$330,5,FALSE)</f>
        <v>5466.3</v>
      </c>
      <c r="AC264">
        <f>VLOOKUP(A264,[28]SANOFI!$A$1:$M$330,5,FALSE)</f>
        <v>4728.8500000000004</v>
      </c>
    </row>
    <row r="265" spans="1:29" x14ac:dyDescent="0.25">
      <c r="A265" s="4">
        <v>43122</v>
      </c>
      <c r="B265">
        <f>VLOOKUP(A265,[1]ITC!$A$1:$M$330,5,FALSE)</f>
        <v>273.35000000000002</v>
      </c>
      <c r="C265">
        <f>VLOOKUP(A265,[2]HUL!$A$1:$M$330,5,FALSE)</f>
        <v>1357.15</v>
      </c>
      <c r="D265">
        <f>VLOOKUP(A265,[3]COLGATE!$A$1:$M$330,5,FALSE)</f>
        <v>1171.3</v>
      </c>
      <c r="E265">
        <f>VLOOKUP(A265,[4]NESTLE!$A$1:$M$330,5,FALSE)</f>
        <v>7658.65</v>
      </c>
      <c r="F265">
        <f>VLOOKUP(A265,[5]BRITANNIA!$A$1:$M$330,5,FALSE)</f>
        <v>4704.3</v>
      </c>
      <c r="G265">
        <f>VLOOKUP(A265,[6]HDFC!$A$1:$M$330,5,FALSE)</f>
        <v>1963.8</v>
      </c>
      <c r="H265">
        <f>VLOOKUP(A265,[7]ICICI!$A$1:$M$330,5,FALSE)</f>
        <v>351.3</v>
      </c>
      <c r="I265">
        <f>VLOOKUP(A265,[8]AXIS!$A$1:$M$330,5,FALSE)</f>
        <v>611.04999999999995</v>
      </c>
      <c r="J265">
        <f>VLOOKUP(A265,[9]INFOSYS!$A$1:$M$330,5,FALSE)</f>
        <v>1150.3</v>
      </c>
      <c r="K265">
        <f>VLOOKUP(A265,[10]TCS!$A$1:$M$330,5,FALSE)</f>
        <v>3113.15</v>
      </c>
      <c r="L265">
        <f>VLOOKUP(A265,[11]WIPRO!$A$1:$M$330,5,FALSE)</f>
        <v>320.8</v>
      </c>
      <c r="M265">
        <f>VLOOKUP(A265,[12]TVS!$A$1:$M$330,5,FALSE)</f>
        <v>402.9</v>
      </c>
      <c r="N265">
        <f>VLOOKUP(A265,[13]BAJAJ!$A$1:$M$330,5,FALSE)</f>
        <v>3272.1</v>
      </c>
      <c r="O265">
        <f>VLOOKUP(A265,[14]HERO!$A$1:$M$330,5,FALSE)</f>
        <v>3602.8</v>
      </c>
      <c r="P265">
        <f>VLOOKUP(A265,[15]ASIAN!$A$1:$M$330,5,FALSE)</f>
        <v>1176.7</v>
      </c>
      <c r="Q265">
        <f>VLOOKUP(A265,[16]NEROLAC!$A$1:$M$330,5,FALSE)</f>
        <v>508.85</v>
      </c>
      <c r="R265">
        <f>VLOOKUP(A265,[17]AKZO!$A$1:$M$330,5,FALSE)</f>
        <v>1871.1</v>
      </c>
      <c r="S265">
        <f>VLOOKUP(A265,[18]BERGER!$A$1:$M$330,5,FALSE)</f>
        <v>250</v>
      </c>
      <c r="T265">
        <f>VLOOKUP(A265,[19]MONSANTO!$A$1:$M$330,5,FALSE)</f>
        <v>2612.15</v>
      </c>
      <c r="U265">
        <f>VLOOKUP(A265,[20]BAYER!$A$1:$M$330,5,FALSE)</f>
        <v>4641.1499999999996</v>
      </c>
      <c r="V265">
        <f>VLOOKUP(A265,[21]EXCELCROP!$A$1:$M$326,5,FALSE)</f>
        <v>3590.85</v>
      </c>
      <c r="W265">
        <f>VLOOKUP(A265,[22]SIEMENS!$A$1:$M$330,5,FALSE)</f>
        <v>1317.5</v>
      </c>
      <c r="X265">
        <f>VLOOKUP(A265,[23]ABB!$A$1:$M$330,5,FALSE)</f>
        <v>1597.6</v>
      </c>
      <c r="Y265">
        <f>VLOOKUP(A265,[24]LNT!$A$1:$M$330,5,FALSE)</f>
        <v>1398.95</v>
      </c>
      <c r="Z265">
        <f>VLOOKUP(A265,[25]GLAXO!$A$1:$M$330,5,FALSE)</f>
        <v>2456.65</v>
      </c>
      <c r="AA265">
        <f>VLOOKUP(A265,[26]PFIZER!$A$1:$M$330,5,FALSE)</f>
        <v>2143.25</v>
      </c>
      <c r="AB265">
        <f>VLOOKUP(A265,[27]ABBOTT!$A$1:$M$330,5,FALSE)</f>
        <v>5504.25</v>
      </c>
      <c r="AC265">
        <f>VLOOKUP(A265,[28]SANOFI!$A$1:$M$330,5,FALSE)</f>
        <v>4714.1000000000004</v>
      </c>
    </row>
    <row r="266" spans="1:29" x14ac:dyDescent="0.25">
      <c r="A266" s="4">
        <v>43123</v>
      </c>
      <c r="B266">
        <f>VLOOKUP(A266,[1]ITC!$A$1:$M$330,5,FALSE)</f>
        <v>276.3</v>
      </c>
      <c r="C266">
        <f>VLOOKUP(A266,[2]HUL!$A$1:$M$330,5,FALSE)</f>
        <v>1366.85</v>
      </c>
      <c r="D266">
        <f>VLOOKUP(A266,[3]COLGATE!$A$1:$M$330,5,FALSE)</f>
        <v>1154.7</v>
      </c>
      <c r="E266">
        <f>VLOOKUP(A266,[4]NESTLE!$A$1:$M$330,5,FALSE)</f>
        <v>7591.6</v>
      </c>
      <c r="F266">
        <f>VLOOKUP(A266,[5]BRITANNIA!$A$1:$M$330,5,FALSE)</f>
        <v>4711.6499999999996</v>
      </c>
      <c r="G266">
        <f>VLOOKUP(A266,[6]HDFC!$A$1:$M$330,5,FALSE)</f>
        <v>1951.3</v>
      </c>
      <c r="H266">
        <f>VLOOKUP(A266,[7]ICICI!$A$1:$M$330,5,FALSE)</f>
        <v>362.05</v>
      </c>
      <c r="I266">
        <f>VLOOKUP(A266,[8]AXIS!$A$1:$M$330,5,FALSE)</f>
        <v>618.9</v>
      </c>
      <c r="J266">
        <f>VLOOKUP(A266,[9]INFOSYS!$A$1:$M$330,5,FALSE)</f>
        <v>1175.2</v>
      </c>
      <c r="K266">
        <f>VLOOKUP(A266,[10]TCS!$A$1:$M$330,5,FALSE)</f>
        <v>3103.1</v>
      </c>
      <c r="L266">
        <f>VLOOKUP(A266,[11]WIPRO!$A$1:$M$330,5,FALSE)</f>
        <v>315.10000000000002</v>
      </c>
      <c r="M266">
        <f>VLOOKUP(A266,[12]TVS!$A$1:$M$330,5,FALSE)</f>
        <v>415.5</v>
      </c>
      <c r="N266">
        <f>VLOOKUP(A266,[13]BAJAJ!$A$1:$M$330,5,FALSE)</f>
        <v>3294.3</v>
      </c>
      <c r="O266">
        <f>VLOOKUP(A266,[14]HERO!$A$1:$M$330,5,FALSE)</f>
        <v>3623.1</v>
      </c>
      <c r="P266">
        <f>VLOOKUP(A266,[15]ASIAN!$A$1:$M$330,5,FALSE)</f>
        <v>1167.7</v>
      </c>
      <c r="Q266">
        <f>VLOOKUP(A266,[16]NEROLAC!$A$1:$M$330,5,FALSE)</f>
        <v>493.25</v>
      </c>
      <c r="R266">
        <f>VLOOKUP(A266,[17]AKZO!$A$1:$M$330,5,FALSE)</f>
        <v>1870.1</v>
      </c>
      <c r="S266">
        <f>VLOOKUP(A266,[18]BERGER!$A$1:$M$330,5,FALSE)</f>
        <v>251.65</v>
      </c>
      <c r="T266">
        <f>VLOOKUP(A266,[19]MONSANTO!$A$1:$M$330,5,FALSE)</f>
        <v>2558.4499999999998</v>
      </c>
      <c r="U266">
        <f>VLOOKUP(A266,[20]BAYER!$A$1:$M$330,5,FALSE)</f>
        <v>4548.75</v>
      </c>
      <c r="V266">
        <f>VLOOKUP(A266,[21]EXCELCROP!$A$1:$M$326,5,FALSE)</f>
        <v>3782.1</v>
      </c>
      <c r="W266">
        <f>VLOOKUP(A266,[22]SIEMENS!$A$1:$M$330,5,FALSE)</f>
        <v>1314.35</v>
      </c>
      <c r="X266">
        <f>VLOOKUP(A266,[23]ABB!$A$1:$M$330,5,FALSE)</f>
        <v>1634.7</v>
      </c>
      <c r="Y266">
        <f>VLOOKUP(A266,[24]LNT!$A$1:$M$330,5,FALSE)</f>
        <v>1409.55</v>
      </c>
      <c r="Z266">
        <f>VLOOKUP(A266,[25]GLAXO!$A$1:$M$330,5,FALSE)</f>
        <v>2459.3000000000002</v>
      </c>
      <c r="AA266">
        <f>VLOOKUP(A266,[26]PFIZER!$A$1:$M$330,5,FALSE)</f>
        <v>2110.8000000000002</v>
      </c>
      <c r="AB266">
        <f>VLOOKUP(A266,[27]ABBOTT!$A$1:$M$330,5,FALSE)</f>
        <v>5509.25</v>
      </c>
      <c r="AC266">
        <f>VLOOKUP(A266,[28]SANOFI!$A$1:$M$330,5,FALSE)</f>
        <v>4713.45</v>
      </c>
    </row>
    <row r="267" spans="1:29" x14ac:dyDescent="0.25">
      <c r="A267" s="4">
        <v>43124</v>
      </c>
      <c r="B267">
        <f>VLOOKUP(A267,[1]ITC!$A$1:$M$330,5,FALSE)</f>
        <v>281.5</v>
      </c>
      <c r="C267">
        <f>VLOOKUP(A267,[2]HUL!$A$1:$M$330,5,FALSE)</f>
        <v>1366</v>
      </c>
      <c r="D267">
        <f>VLOOKUP(A267,[3]COLGATE!$A$1:$M$330,5,FALSE)</f>
        <v>1152.55</v>
      </c>
      <c r="E267">
        <f>VLOOKUP(A267,[4]NESTLE!$A$1:$M$330,5,FALSE)</f>
        <v>7575.45</v>
      </c>
      <c r="F267">
        <f>VLOOKUP(A267,[5]BRITANNIA!$A$1:$M$330,5,FALSE)</f>
        <v>4701.6499999999996</v>
      </c>
      <c r="G267">
        <f>VLOOKUP(A267,[6]HDFC!$A$1:$M$330,5,FALSE)</f>
        <v>1959.7</v>
      </c>
      <c r="H267">
        <f>VLOOKUP(A267,[7]ICICI!$A$1:$M$330,5,FALSE)</f>
        <v>352.65</v>
      </c>
      <c r="I267">
        <f>VLOOKUP(A267,[8]AXIS!$A$1:$M$330,5,FALSE)</f>
        <v>607.9</v>
      </c>
      <c r="J267">
        <f>VLOOKUP(A267,[9]INFOSYS!$A$1:$M$330,5,FALSE)</f>
        <v>1185.1500000000001</v>
      </c>
      <c r="K267">
        <f>VLOOKUP(A267,[10]TCS!$A$1:$M$330,5,FALSE)</f>
        <v>3174.6</v>
      </c>
      <c r="L267">
        <f>VLOOKUP(A267,[11]WIPRO!$A$1:$M$330,5,FALSE)</f>
        <v>313.75</v>
      </c>
      <c r="M267">
        <f>VLOOKUP(A267,[12]TVS!$A$1:$M$330,5,FALSE)</f>
        <v>408.45</v>
      </c>
      <c r="N267">
        <f>VLOOKUP(A267,[13]BAJAJ!$A$1:$M$330,5,FALSE)</f>
        <v>3335.6</v>
      </c>
      <c r="O267">
        <f>VLOOKUP(A267,[14]HERO!$A$1:$M$330,5,FALSE)</f>
        <v>3640.5</v>
      </c>
      <c r="P267">
        <f>VLOOKUP(A267,[15]ASIAN!$A$1:$M$330,5,FALSE)</f>
        <v>1150.95</v>
      </c>
      <c r="Q267">
        <f>VLOOKUP(A267,[16]NEROLAC!$A$1:$M$330,5,FALSE)</f>
        <v>496.3</v>
      </c>
      <c r="R267">
        <f>VLOOKUP(A267,[17]AKZO!$A$1:$M$330,5,FALSE)</f>
        <v>1867.7</v>
      </c>
      <c r="S267">
        <f>VLOOKUP(A267,[18]BERGER!$A$1:$M$330,5,FALSE)</f>
        <v>252.1</v>
      </c>
      <c r="T267">
        <f>VLOOKUP(A267,[19]MONSANTO!$A$1:$M$330,5,FALSE)</f>
        <v>2558.9</v>
      </c>
      <c r="U267">
        <f>VLOOKUP(A267,[20]BAYER!$A$1:$M$330,5,FALSE)</f>
        <v>4553.25</v>
      </c>
      <c r="V267">
        <f>VLOOKUP(A267,[21]EXCELCROP!$A$1:$M$326,5,FALSE)</f>
        <v>3753.6</v>
      </c>
      <c r="W267">
        <f>VLOOKUP(A267,[22]SIEMENS!$A$1:$M$330,5,FALSE)</f>
        <v>1301.2</v>
      </c>
      <c r="X267">
        <f>VLOOKUP(A267,[23]ABB!$A$1:$M$330,5,FALSE)</f>
        <v>1662.35</v>
      </c>
      <c r="Y267">
        <f>VLOOKUP(A267,[24]LNT!$A$1:$M$330,5,FALSE)</f>
        <v>1400.4</v>
      </c>
      <c r="Z267">
        <f>VLOOKUP(A267,[25]GLAXO!$A$1:$M$330,5,FALSE)</f>
        <v>2444</v>
      </c>
      <c r="AA267">
        <f>VLOOKUP(A267,[26]PFIZER!$A$1:$M$330,5,FALSE)</f>
        <v>2185.85</v>
      </c>
      <c r="AB267">
        <f>VLOOKUP(A267,[27]ABBOTT!$A$1:$M$330,5,FALSE)</f>
        <v>5531.15</v>
      </c>
      <c r="AC267">
        <f>VLOOKUP(A267,[28]SANOFI!$A$1:$M$330,5,FALSE)</f>
        <v>4767.95</v>
      </c>
    </row>
    <row r="268" spans="1:29" x14ac:dyDescent="0.25">
      <c r="A268" s="4">
        <v>43125</v>
      </c>
      <c r="B268">
        <f>VLOOKUP(A268,[1]ITC!$A$1:$M$330,5,FALSE)</f>
        <v>280.85000000000002</v>
      </c>
      <c r="C268">
        <f>VLOOKUP(A268,[2]HUL!$A$1:$M$330,5,FALSE)</f>
        <v>1371.2</v>
      </c>
      <c r="D268">
        <f>VLOOKUP(A268,[3]COLGATE!$A$1:$M$330,5,FALSE)</f>
        <v>1147.5</v>
      </c>
      <c r="E268">
        <f>VLOOKUP(A268,[4]NESTLE!$A$1:$M$330,5,FALSE)</f>
        <v>7513.1</v>
      </c>
      <c r="F268">
        <f>VLOOKUP(A268,[5]BRITANNIA!$A$1:$M$330,5,FALSE)</f>
        <v>4626.3500000000004</v>
      </c>
      <c r="G268">
        <f>VLOOKUP(A268,[6]HDFC!$A$1:$M$330,5,FALSE)</f>
        <v>1970.25</v>
      </c>
      <c r="H268">
        <f>VLOOKUP(A268,[7]ICICI!$A$1:$M$330,5,FALSE)</f>
        <v>358.3</v>
      </c>
      <c r="I268">
        <f>VLOOKUP(A268,[8]AXIS!$A$1:$M$330,5,FALSE)</f>
        <v>613.75</v>
      </c>
      <c r="J268">
        <f>VLOOKUP(A268,[9]INFOSYS!$A$1:$M$330,5,FALSE)</f>
        <v>1170.8</v>
      </c>
      <c r="K268">
        <f>VLOOKUP(A268,[10]TCS!$A$1:$M$330,5,FALSE)</f>
        <v>3117.85</v>
      </c>
      <c r="L268">
        <f>VLOOKUP(A268,[11]WIPRO!$A$1:$M$330,5,FALSE)</f>
        <v>311.95</v>
      </c>
      <c r="M268">
        <f>VLOOKUP(A268,[12]TVS!$A$1:$M$330,5,FALSE)</f>
        <v>404.55</v>
      </c>
      <c r="N268">
        <f>VLOOKUP(A268,[13]BAJAJ!$A$1:$M$330,5,FALSE)</f>
        <v>3303.2</v>
      </c>
      <c r="O268">
        <f>VLOOKUP(A268,[14]HERO!$A$1:$M$330,5,FALSE)</f>
        <v>3569.6</v>
      </c>
      <c r="P268">
        <f>VLOOKUP(A268,[15]ASIAN!$A$1:$M$330,5,FALSE)</f>
        <v>1149.75</v>
      </c>
      <c r="Q268">
        <f>VLOOKUP(A268,[16]NEROLAC!$A$1:$M$330,5,FALSE)</f>
        <v>487.7</v>
      </c>
      <c r="R268">
        <f>VLOOKUP(A268,[17]AKZO!$A$1:$M$330,5,FALSE)</f>
        <v>1863.75</v>
      </c>
      <c r="S268">
        <f>VLOOKUP(A268,[18]BERGER!$A$1:$M$330,5,FALSE)</f>
        <v>252.9</v>
      </c>
      <c r="T268">
        <f>VLOOKUP(A268,[19]MONSANTO!$A$1:$M$330,5,FALSE)</f>
        <v>2554.85</v>
      </c>
      <c r="U268">
        <f>VLOOKUP(A268,[20]BAYER!$A$1:$M$330,5,FALSE)</f>
        <v>4626.8999999999996</v>
      </c>
      <c r="V268">
        <f>VLOOKUP(A268,[21]EXCELCROP!$A$1:$M$326,5,FALSE)</f>
        <v>3736.15</v>
      </c>
      <c r="W268">
        <f>VLOOKUP(A268,[22]SIEMENS!$A$1:$M$330,5,FALSE)</f>
        <v>1299.75</v>
      </c>
      <c r="X268">
        <f>VLOOKUP(A268,[23]ABB!$A$1:$M$330,5,FALSE)</f>
        <v>1659.4</v>
      </c>
      <c r="Y268">
        <f>VLOOKUP(A268,[24]LNT!$A$1:$M$330,5,FALSE)</f>
        <v>1412.95</v>
      </c>
      <c r="Z268">
        <f>VLOOKUP(A268,[25]GLAXO!$A$1:$M$330,5,FALSE)</f>
        <v>2454.85</v>
      </c>
      <c r="AA268">
        <f>VLOOKUP(A268,[26]PFIZER!$A$1:$M$330,5,FALSE)</f>
        <v>2261</v>
      </c>
      <c r="AB268">
        <f>VLOOKUP(A268,[27]ABBOTT!$A$1:$M$330,5,FALSE)</f>
        <v>5507.25</v>
      </c>
      <c r="AC268">
        <f>VLOOKUP(A268,[28]SANOFI!$A$1:$M$330,5,FALSE)</f>
        <v>4898.7</v>
      </c>
    </row>
    <row r="269" spans="1:29" x14ac:dyDescent="0.25">
      <c r="A269" s="4">
        <v>43129</v>
      </c>
      <c r="B269">
        <f>VLOOKUP(A269,[1]ITC!$A$1:$M$330,5,FALSE)</f>
        <v>275.64999999999998</v>
      </c>
      <c r="C269">
        <f>VLOOKUP(A269,[2]HUL!$A$1:$M$330,5,FALSE)</f>
        <v>1397.25</v>
      </c>
      <c r="D269">
        <f>VLOOKUP(A269,[3]COLGATE!$A$1:$M$330,5,FALSE)</f>
        <v>1148.9000000000001</v>
      </c>
      <c r="E269">
        <f>VLOOKUP(A269,[4]NESTLE!$A$1:$M$330,5,FALSE)</f>
        <v>7534.75</v>
      </c>
      <c r="F269">
        <f>VLOOKUP(A269,[5]BRITANNIA!$A$1:$M$330,5,FALSE)</f>
        <v>4695.8500000000004</v>
      </c>
      <c r="G269">
        <f>VLOOKUP(A269,[6]HDFC!$A$1:$M$330,5,FALSE)</f>
        <v>1999.55</v>
      </c>
      <c r="H269">
        <f>VLOOKUP(A269,[7]ICICI!$A$1:$M$330,5,FALSE)</f>
        <v>357.3</v>
      </c>
      <c r="I269">
        <f>VLOOKUP(A269,[8]AXIS!$A$1:$M$330,5,FALSE)</f>
        <v>605.4</v>
      </c>
      <c r="J269">
        <f>VLOOKUP(A269,[9]INFOSYS!$A$1:$M$330,5,FALSE)</f>
        <v>1181.5</v>
      </c>
      <c r="K269">
        <f>VLOOKUP(A269,[10]TCS!$A$1:$M$330,5,FALSE)</f>
        <v>3195.1</v>
      </c>
      <c r="L269">
        <f>VLOOKUP(A269,[11]WIPRO!$A$1:$M$330,5,FALSE)</f>
        <v>311.95</v>
      </c>
      <c r="M269">
        <f>VLOOKUP(A269,[12]TVS!$A$1:$M$330,5,FALSE)</f>
        <v>398.65</v>
      </c>
      <c r="N269">
        <f>VLOOKUP(A269,[13]BAJAJ!$A$1:$M$330,5,FALSE)</f>
        <v>3362.1</v>
      </c>
      <c r="O269">
        <f>VLOOKUP(A269,[14]HERO!$A$1:$M$330,5,FALSE)</f>
        <v>3640</v>
      </c>
      <c r="P269">
        <f>VLOOKUP(A269,[15]ASIAN!$A$1:$M$330,5,FALSE)</f>
        <v>1154.5</v>
      </c>
      <c r="Q269">
        <f>VLOOKUP(A269,[16]NEROLAC!$A$1:$M$330,5,FALSE)</f>
        <v>479.8</v>
      </c>
      <c r="R269">
        <f>VLOOKUP(A269,[17]AKZO!$A$1:$M$330,5,FALSE)</f>
        <v>1871.75</v>
      </c>
      <c r="S269">
        <f>VLOOKUP(A269,[18]BERGER!$A$1:$M$330,5,FALSE)</f>
        <v>249.85</v>
      </c>
      <c r="T269">
        <f>VLOOKUP(A269,[19]MONSANTO!$A$1:$M$330,5,FALSE)</f>
        <v>2564.5</v>
      </c>
      <c r="U269">
        <f>VLOOKUP(A269,[20]BAYER!$A$1:$M$330,5,FALSE)</f>
        <v>4635.8999999999996</v>
      </c>
      <c r="V269">
        <f>VLOOKUP(A269,[21]EXCELCROP!$A$1:$M$326,5,FALSE)</f>
        <v>3641.9</v>
      </c>
      <c r="W269">
        <f>VLOOKUP(A269,[22]SIEMENS!$A$1:$M$330,5,FALSE)</f>
        <v>1281.95</v>
      </c>
      <c r="X269">
        <f>VLOOKUP(A269,[23]ABB!$A$1:$M$330,5,FALSE)</f>
        <v>1619.5</v>
      </c>
      <c r="Y269">
        <f>VLOOKUP(A269,[24]LNT!$A$1:$M$330,5,FALSE)</f>
        <v>1428.3</v>
      </c>
      <c r="Z269">
        <f>VLOOKUP(A269,[25]GLAXO!$A$1:$M$330,5,FALSE)</f>
        <v>2437.25</v>
      </c>
      <c r="AA269">
        <f>VLOOKUP(A269,[26]PFIZER!$A$1:$M$330,5,FALSE)</f>
        <v>2276.65</v>
      </c>
      <c r="AB269">
        <f>VLOOKUP(A269,[27]ABBOTT!$A$1:$M$330,5,FALSE)</f>
        <v>5520</v>
      </c>
      <c r="AC269">
        <f>VLOOKUP(A269,[28]SANOFI!$A$1:$M$330,5,FALSE)</f>
        <v>4998.05</v>
      </c>
    </row>
    <row r="270" spans="1:29" x14ac:dyDescent="0.25">
      <c r="A270" s="4">
        <v>43130</v>
      </c>
      <c r="B270">
        <f>VLOOKUP(A270,[1]ITC!$A$1:$M$330,5,FALSE)</f>
        <v>275.39999999999998</v>
      </c>
      <c r="C270">
        <f>VLOOKUP(A270,[2]HUL!$A$1:$M$330,5,FALSE)</f>
        <v>1399.45</v>
      </c>
      <c r="D270">
        <f>VLOOKUP(A270,[3]COLGATE!$A$1:$M$330,5,FALSE)</f>
        <v>1139.55</v>
      </c>
      <c r="E270">
        <f>VLOOKUP(A270,[4]NESTLE!$A$1:$M$330,5,FALSE)</f>
        <v>7436.75</v>
      </c>
      <c r="F270">
        <f>VLOOKUP(A270,[5]BRITANNIA!$A$1:$M$330,5,FALSE)</f>
        <v>4690</v>
      </c>
      <c r="G270">
        <f>VLOOKUP(A270,[6]HDFC!$A$1:$M$330,5,FALSE)</f>
        <v>1998.85</v>
      </c>
      <c r="H270">
        <f>VLOOKUP(A270,[7]ICICI!$A$1:$M$330,5,FALSE)</f>
        <v>352.6</v>
      </c>
      <c r="I270">
        <f>VLOOKUP(A270,[8]AXIS!$A$1:$M$330,5,FALSE)</f>
        <v>593.4</v>
      </c>
      <c r="J270">
        <f>VLOOKUP(A270,[9]INFOSYS!$A$1:$M$330,5,FALSE)</f>
        <v>1169.7</v>
      </c>
      <c r="K270">
        <f>VLOOKUP(A270,[10]TCS!$A$1:$M$330,5,FALSE)</f>
        <v>3153.7</v>
      </c>
      <c r="L270">
        <f>VLOOKUP(A270,[11]WIPRO!$A$1:$M$330,5,FALSE)</f>
        <v>307.7</v>
      </c>
      <c r="M270">
        <f>VLOOKUP(A270,[12]TVS!$A$1:$M$330,5,FALSE)</f>
        <v>392.1</v>
      </c>
      <c r="N270">
        <f>VLOOKUP(A270,[13]BAJAJ!$A$1:$M$330,5,FALSE)</f>
        <v>3351.4</v>
      </c>
      <c r="O270">
        <f>VLOOKUP(A270,[14]HERO!$A$1:$M$330,5,FALSE)</f>
        <v>3688.5</v>
      </c>
      <c r="P270">
        <f>VLOOKUP(A270,[15]ASIAN!$A$1:$M$330,5,FALSE)</f>
        <v>1128.9000000000001</v>
      </c>
      <c r="Q270">
        <f>VLOOKUP(A270,[16]NEROLAC!$A$1:$M$330,5,FALSE)</f>
        <v>482.65</v>
      </c>
      <c r="R270">
        <f>VLOOKUP(A270,[17]AKZO!$A$1:$M$330,5,FALSE)</f>
        <v>1860.1</v>
      </c>
      <c r="S270">
        <f>VLOOKUP(A270,[18]BERGER!$A$1:$M$330,5,FALSE)</f>
        <v>251.6</v>
      </c>
      <c r="T270">
        <f>VLOOKUP(A270,[19]MONSANTO!$A$1:$M$330,5,FALSE)</f>
        <v>2556.6999999999998</v>
      </c>
      <c r="U270">
        <f>VLOOKUP(A270,[20]BAYER!$A$1:$M$330,5,FALSE)</f>
        <v>4584.55</v>
      </c>
      <c r="V270">
        <f>VLOOKUP(A270,[21]EXCELCROP!$A$1:$M$326,5,FALSE)</f>
        <v>3551</v>
      </c>
      <c r="W270">
        <f>VLOOKUP(A270,[22]SIEMENS!$A$1:$M$330,5,FALSE)</f>
        <v>1284.5</v>
      </c>
      <c r="X270">
        <f>VLOOKUP(A270,[23]ABB!$A$1:$M$330,5,FALSE)</f>
        <v>1604.3</v>
      </c>
      <c r="Y270">
        <f>VLOOKUP(A270,[24]LNT!$A$1:$M$330,5,FALSE)</f>
        <v>1429.1</v>
      </c>
      <c r="Z270">
        <f>VLOOKUP(A270,[25]GLAXO!$A$1:$M$330,5,FALSE)</f>
        <v>2445.15</v>
      </c>
      <c r="AA270">
        <f>VLOOKUP(A270,[26]PFIZER!$A$1:$M$330,5,FALSE)</f>
        <v>2280.8000000000002</v>
      </c>
      <c r="AB270">
        <f>VLOOKUP(A270,[27]ABBOTT!$A$1:$M$330,5,FALSE)</f>
        <v>5514.55</v>
      </c>
      <c r="AC270">
        <f>VLOOKUP(A270,[28]SANOFI!$A$1:$M$330,5,FALSE)</f>
        <v>4912.8500000000004</v>
      </c>
    </row>
    <row r="271" spans="1:29" x14ac:dyDescent="0.25">
      <c r="A271" s="4">
        <v>43131</v>
      </c>
      <c r="B271">
        <f>VLOOKUP(A271,[1]ITC!$A$1:$M$330,5,FALSE)</f>
        <v>271.25</v>
      </c>
      <c r="C271">
        <f>VLOOKUP(A271,[2]HUL!$A$1:$M$330,5,FALSE)</f>
        <v>1369.65</v>
      </c>
      <c r="D271">
        <f>VLOOKUP(A271,[3]COLGATE!$A$1:$M$330,5,FALSE)</f>
        <v>1120.45</v>
      </c>
      <c r="E271">
        <f>VLOOKUP(A271,[4]NESTLE!$A$1:$M$330,5,FALSE)</f>
        <v>7464.8</v>
      </c>
      <c r="F271">
        <f>VLOOKUP(A271,[5]BRITANNIA!$A$1:$M$330,5,FALSE)</f>
        <v>4672.5</v>
      </c>
      <c r="G271">
        <f>VLOOKUP(A271,[6]HDFC!$A$1:$M$330,5,FALSE)</f>
        <v>2006.35</v>
      </c>
      <c r="H271">
        <f>VLOOKUP(A271,[7]ICICI!$A$1:$M$330,5,FALSE)</f>
        <v>352.95</v>
      </c>
      <c r="I271">
        <f>VLOOKUP(A271,[8]AXIS!$A$1:$M$330,5,FALSE)</f>
        <v>593.4</v>
      </c>
      <c r="J271">
        <f>VLOOKUP(A271,[9]INFOSYS!$A$1:$M$330,5,FALSE)</f>
        <v>1150.6500000000001</v>
      </c>
      <c r="K271">
        <f>VLOOKUP(A271,[10]TCS!$A$1:$M$330,5,FALSE)</f>
        <v>3111.75</v>
      </c>
      <c r="L271">
        <f>VLOOKUP(A271,[11]WIPRO!$A$1:$M$330,5,FALSE)</f>
        <v>304.64999999999998</v>
      </c>
      <c r="M271">
        <f>VLOOKUP(A271,[12]TVS!$A$1:$M$330,5,FALSE)</f>
        <v>390.15</v>
      </c>
      <c r="N271">
        <f>VLOOKUP(A271,[13]BAJAJ!$A$1:$M$330,5,FALSE)</f>
        <v>3338.8</v>
      </c>
      <c r="O271">
        <f>VLOOKUP(A271,[14]HERO!$A$1:$M$330,5,FALSE)</f>
        <v>3691.6</v>
      </c>
      <c r="P271">
        <f>VLOOKUP(A271,[15]ASIAN!$A$1:$M$330,5,FALSE)</f>
        <v>1131.05</v>
      </c>
      <c r="Q271">
        <f>VLOOKUP(A271,[16]NEROLAC!$A$1:$M$330,5,FALSE)</f>
        <v>509.2</v>
      </c>
      <c r="R271">
        <f>VLOOKUP(A271,[17]AKZO!$A$1:$M$330,5,FALSE)</f>
        <v>1842.75</v>
      </c>
      <c r="S271">
        <f>VLOOKUP(A271,[18]BERGER!$A$1:$M$330,5,FALSE)</f>
        <v>250.1</v>
      </c>
      <c r="T271">
        <f>VLOOKUP(A271,[19]MONSANTO!$A$1:$M$330,5,FALSE)</f>
        <v>2572.6999999999998</v>
      </c>
      <c r="U271">
        <f>VLOOKUP(A271,[20]BAYER!$A$1:$M$330,5,FALSE)</f>
        <v>4539.75</v>
      </c>
      <c r="V271">
        <f>VLOOKUP(A271,[21]EXCELCROP!$A$1:$M$326,5,FALSE)</f>
        <v>3581.4</v>
      </c>
      <c r="W271">
        <f>VLOOKUP(A271,[22]SIEMENS!$A$1:$M$330,5,FALSE)</f>
        <v>1297.55</v>
      </c>
      <c r="X271">
        <f>VLOOKUP(A271,[23]ABB!$A$1:$M$330,5,FALSE)</f>
        <v>1657.3</v>
      </c>
      <c r="Y271">
        <f>VLOOKUP(A271,[24]LNT!$A$1:$M$330,5,FALSE)</f>
        <v>1416.6</v>
      </c>
      <c r="Z271">
        <f>VLOOKUP(A271,[25]GLAXO!$A$1:$M$330,5,FALSE)</f>
        <v>2454.15</v>
      </c>
      <c r="AA271">
        <f>VLOOKUP(A271,[26]PFIZER!$A$1:$M$330,5,FALSE)</f>
        <v>2316.65</v>
      </c>
      <c r="AB271">
        <f>VLOOKUP(A271,[27]ABBOTT!$A$1:$M$330,5,FALSE)</f>
        <v>5612.8</v>
      </c>
      <c r="AC271">
        <f>VLOOKUP(A271,[28]SANOFI!$A$1:$M$330,5,FALSE)</f>
        <v>4950.5</v>
      </c>
    </row>
    <row r="272" spans="1:29" x14ac:dyDescent="0.25">
      <c r="A272" s="4">
        <v>43132</v>
      </c>
      <c r="B272">
        <f>VLOOKUP(A272,[1]ITC!$A$1:$M$330,5,FALSE)</f>
        <v>275.35000000000002</v>
      </c>
      <c r="C272">
        <f>VLOOKUP(A272,[2]HUL!$A$1:$M$330,5,FALSE)</f>
        <v>1371.35</v>
      </c>
      <c r="D272">
        <f>VLOOKUP(A272,[3]COLGATE!$A$1:$M$330,5,FALSE)</f>
        <v>1125.95</v>
      </c>
      <c r="E272">
        <f>VLOOKUP(A272,[4]NESTLE!$A$1:$M$330,5,FALSE)</f>
        <v>7305.9</v>
      </c>
      <c r="F272">
        <f>VLOOKUP(A272,[5]BRITANNIA!$A$1:$M$330,5,FALSE)</f>
        <v>4741.3500000000004</v>
      </c>
      <c r="G272">
        <f>VLOOKUP(A272,[6]HDFC!$A$1:$M$330,5,FALSE)</f>
        <v>1992.25</v>
      </c>
      <c r="H272">
        <f>VLOOKUP(A272,[7]ICICI!$A$1:$M$330,5,FALSE)</f>
        <v>345.75</v>
      </c>
      <c r="I272">
        <f>VLOOKUP(A272,[8]AXIS!$A$1:$M$330,5,FALSE)</f>
        <v>590.20000000000005</v>
      </c>
      <c r="J272">
        <f>VLOOKUP(A272,[9]INFOSYS!$A$1:$M$330,5,FALSE)</f>
        <v>1144.5</v>
      </c>
      <c r="K272">
        <f>VLOOKUP(A272,[10]TCS!$A$1:$M$330,5,FALSE)</f>
        <v>3138.9</v>
      </c>
      <c r="L272">
        <f>VLOOKUP(A272,[11]WIPRO!$A$1:$M$330,5,FALSE)</f>
        <v>301.25</v>
      </c>
      <c r="M272">
        <f>VLOOKUP(A272,[12]TVS!$A$1:$M$330,5,FALSE)</f>
        <v>389.6</v>
      </c>
      <c r="N272">
        <f>VLOOKUP(A272,[13]BAJAJ!$A$1:$M$330,5,FALSE)</f>
        <v>3409.5</v>
      </c>
      <c r="O272">
        <f>VLOOKUP(A272,[14]HERO!$A$1:$M$330,5,FALSE)</f>
        <v>3734.4</v>
      </c>
      <c r="P272">
        <f>VLOOKUP(A272,[15]ASIAN!$A$1:$M$330,5,FALSE)</f>
        <v>1152.45</v>
      </c>
      <c r="Q272">
        <f>VLOOKUP(A272,[16]NEROLAC!$A$1:$M$330,5,FALSE)</f>
        <v>509.55</v>
      </c>
      <c r="R272">
        <f>VLOOKUP(A272,[17]AKZO!$A$1:$M$330,5,FALSE)</f>
        <v>1830.15</v>
      </c>
      <c r="S272">
        <f>VLOOKUP(A272,[18]BERGER!$A$1:$M$330,5,FALSE)</f>
        <v>260.10000000000002</v>
      </c>
      <c r="T272">
        <f>VLOOKUP(A272,[19]MONSANTO!$A$1:$M$330,5,FALSE)</f>
        <v>2597.6999999999998</v>
      </c>
      <c r="U272">
        <f>VLOOKUP(A272,[20]BAYER!$A$1:$M$330,5,FALSE)</f>
        <v>4571.8500000000004</v>
      </c>
      <c r="V272">
        <f>VLOOKUP(A272,[21]EXCELCROP!$A$1:$M$326,5,FALSE)</f>
        <v>3513.45</v>
      </c>
      <c r="W272">
        <f>VLOOKUP(A272,[22]SIEMENS!$A$1:$M$330,5,FALSE)</f>
        <v>1317</v>
      </c>
      <c r="X272">
        <f>VLOOKUP(A272,[23]ABB!$A$1:$M$330,5,FALSE)</f>
        <v>1702.25</v>
      </c>
      <c r="Y272">
        <f>VLOOKUP(A272,[24]LNT!$A$1:$M$330,5,FALSE)</f>
        <v>1455.8</v>
      </c>
      <c r="Z272">
        <f>VLOOKUP(A272,[25]GLAXO!$A$1:$M$330,5,FALSE)</f>
        <v>2449.25</v>
      </c>
      <c r="AA272">
        <f>VLOOKUP(A272,[26]PFIZER!$A$1:$M$330,5,FALSE)</f>
        <v>2314.4</v>
      </c>
      <c r="AB272">
        <f>VLOOKUP(A272,[27]ABBOTT!$A$1:$M$330,5,FALSE)</f>
        <v>5550.4</v>
      </c>
      <c r="AC272">
        <f>VLOOKUP(A272,[28]SANOFI!$A$1:$M$330,5,FALSE)</f>
        <v>4962.45</v>
      </c>
    </row>
    <row r="273" spans="1:29" x14ac:dyDescent="0.25">
      <c r="A273" s="4">
        <v>43133</v>
      </c>
      <c r="B273">
        <f>VLOOKUP(A273,[1]ITC!$A$1:$M$330,5,FALSE)</f>
        <v>275.3</v>
      </c>
      <c r="C273">
        <f>VLOOKUP(A273,[2]HUL!$A$1:$M$330,5,FALSE)</f>
        <v>1372.7</v>
      </c>
      <c r="D273">
        <f>VLOOKUP(A273,[3]COLGATE!$A$1:$M$330,5,FALSE)</f>
        <v>1115</v>
      </c>
      <c r="E273">
        <f>VLOOKUP(A273,[4]NESTLE!$A$1:$M$330,5,FALSE)</f>
        <v>7140.8</v>
      </c>
      <c r="F273">
        <f>VLOOKUP(A273,[5]BRITANNIA!$A$1:$M$330,5,FALSE)</f>
        <v>4731.55</v>
      </c>
      <c r="G273">
        <f>VLOOKUP(A273,[6]HDFC!$A$1:$M$330,5,FALSE)</f>
        <v>1948.8</v>
      </c>
      <c r="H273">
        <f>VLOOKUP(A273,[7]ICICI!$A$1:$M$330,5,FALSE)</f>
        <v>334.8</v>
      </c>
      <c r="I273">
        <f>VLOOKUP(A273,[8]AXIS!$A$1:$M$330,5,FALSE)</f>
        <v>564.95000000000005</v>
      </c>
      <c r="J273">
        <f>VLOOKUP(A273,[9]INFOSYS!$A$1:$M$330,5,FALSE)</f>
        <v>1141.7</v>
      </c>
      <c r="K273">
        <f>VLOOKUP(A273,[10]TCS!$A$1:$M$330,5,FALSE)</f>
        <v>3149.15</v>
      </c>
      <c r="L273">
        <f>VLOOKUP(A273,[11]WIPRO!$A$1:$M$330,5,FALSE)</f>
        <v>300.5</v>
      </c>
      <c r="M273">
        <f>VLOOKUP(A273,[12]TVS!$A$1:$M$330,5,FALSE)</f>
        <v>370.15</v>
      </c>
      <c r="N273">
        <f>VLOOKUP(A273,[13]BAJAJ!$A$1:$M$330,5,FALSE)</f>
        <v>3242.6</v>
      </c>
      <c r="O273">
        <f>VLOOKUP(A273,[14]HERO!$A$1:$M$330,5,FALSE)</f>
        <v>3623.65</v>
      </c>
      <c r="P273">
        <f>VLOOKUP(A273,[15]ASIAN!$A$1:$M$330,5,FALSE)</f>
        <v>1138.3</v>
      </c>
      <c r="Q273">
        <f>VLOOKUP(A273,[16]NEROLAC!$A$1:$M$330,5,FALSE)</f>
        <v>498.95</v>
      </c>
      <c r="R273">
        <f>VLOOKUP(A273,[17]AKZO!$A$1:$M$330,5,FALSE)</f>
        <v>1800</v>
      </c>
      <c r="S273">
        <f>VLOOKUP(A273,[18]BERGER!$A$1:$M$330,5,FALSE)</f>
        <v>246.85</v>
      </c>
      <c r="T273">
        <f>VLOOKUP(A273,[19]MONSANTO!$A$1:$M$330,5,FALSE)</f>
        <v>2526.3000000000002</v>
      </c>
      <c r="U273">
        <f>VLOOKUP(A273,[20]BAYER!$A$1:$M$330,5,FALSE)</f>
        <v>4148.6499999999996</v>
      </c>
      <c r="V273">
        <f>VLOOKUP(A273,[21]EXCELCROP!$A$1:$M$326,5,FALSE)</f>
        <v>3455.1</v>
      </c>
      <c r="W273">
        <f>VLOOKUP(A273,[22]SIEMENS!$A$1:$M$330,5,FALSE)</f>
        <v>1288</v>
      </c>
      <c r="X273">
        <f>VLOOKUP(A273,[23]ABB!$A$1:$M$330,5,FALSE)</f>
        <v>1678.1</v>
      </c>
      <c r="Y273">
        <f>VLOOKUP(A273,[24]LNT!$A$1:$M$330,5,FALSE)</f>
        <v>1414.4</v>
      </c>
      <c r="Z273">
        <f>VLOOKUP(A273,[25]GLAXO!$A$1:$M$330,5,FALSE)</f>
        <v>2439.25</v>
      </c>
      <c r="AA273">
        <f>VLOOKUP(A273,[26]PFIZER!$A$1:$M$330,5,FALSE)</f>
        <v>2225.75</v>
      </c>
      <c r="AB273">
        <f>VLOOKUP(A273,[27]ABBOTT!$A$1:$M$330,5,FALSE)</f>
        <v>5531.5</v>
      </c>
      <c r="AC273">
        <f>VLOOKUP(A273,[28]SANOFI!$A$1:$M$330,5,FALSE)</f>
        <v>4974.3999999999996</v>
      </c>
    </row>
    <row r="274" spans="1:29" x14ac:dyDescent="0.25">
      <c r="A274" s="4">
        <v>43136</v>
      </c>
      <c r="B274">
        <f>VLOOKUP(A274,[1]ITC!$A$1:$M$330,5,FALSE)</f>
        <v>279.25</v>
      </c>
      <c r="C274">
        <f>VLOOKUP(A274,[2]HUL!$A$1:$M$330,5,FALSE)</f>
        <v>1358.35</v>
      </c>
      <c r="D274">
        <f>VLOOKUP(A274,[3]COLGATE!$A$1:$M$330,5,FALSE)</f>
        <v>1120.95</v>
      </c>
      <c r="E274">
        <f>VLOOKUP(A274,[4]NESTLE!$A$1:$M$330,5,FALSE)</f>
        <v>7132.8</v>
      </c>
      <c r="F274">
        <f>VLOOKUP(A274,[5]BRITANNIA!$A$1:$M$330,5,FALSE)</f>
        <v>4631.5</v>
      </c>
      <c r="G274">
        <f>VLOOKUP(A274,[6]HDFC!$A$1:$M$330,5,FALSE)</f>
        <v>1913.95</v>
      </c>
      <c r="H274">
        <f>VLOOKUP(A274,[7]ICICI!$A$1:$M$330,5,FALSE)</f>
        <v>331.65</v>
      </c>
      <c r="I274">
        <f>VLOOKUP(A274,[8]AXIS!$A$1:$M$330,5,FALSE)</f>
        <v>566.1</v>
      </c>
      <c r="J274">
        <f>VLOOKUP(A274,[9]INFOSYS!$A$1:$M$330,5,FALSE)</f>
        <v>1138.3</v>
      </c>
      <c r="K274">
        <f>VLOOKUP(A274,[10]TCS!$A$1:$M$330,5,FALSE)</f>
        <v>3106.5</v>
      </c>
      <c r="L274">
        <f>VLOOKUP(A274,[11]WIPRO!$A$1:$M$330,5,FALSE)</f>
        <v>298.55</v>
      </c>
      <c r="M274">
        <f>VLOOKUP(A274,[12]TVS!$A$1:$M$330,5,FALSE)</f>
        <v>354.6</v>
      </c>
      <c r="N274">
        <f>VLOOKUP(A274,[13]BAJAJ!$A$1:$M$330,5,FALSE)</f>
        <v>3177.8</v>
      </c>
      <c r="O274">
        <f>VLOOKUP(A274,[14]HERO!$A$1:$M$330,5,FALSE)</f>
        <v>3634.05</v>
      </c>
      <c r="P274">
        <f>VLOOKUP(A274,[15]ASIAN!$A$1:$M$330,5,FALSE)</f>
        <v>1134.3499999999999</v>
      </c>
      <c r="Q274">
        <f>VLOOKUP(A274,[16]NEROLAC!$A$1:$M$330,5,FALSE)</f>
        <v>493.15</v>
      </c>
      <c r="R274">
        <f>VLOOKUP(A274,[17]AKZO!$A$1:$M$330,5,FALSE)</f>
        <v>1770.3</v>
      </c>
      <c r="S274">
        <f>VLOOKUP(A274,[18]BERGER!$A$1:$M$330,5,FALSE)</f>
        <v>242</v>
      </c>
      <c r="T274">
        <f>VLOOKUP(A274,[19]MONSANTO!$A$1:$M$330,5,FALSE)</f>
        <v>2520.3000000000002</v>
      </c>
      <c r="U274">
        <f>VLOOKUP(A274,[20]BAYER!$A$1:$M$330,5,FALSE)</f>
        <v>4183.45</v>
      </c>
      <c r="V274">
        <f>VLOOKUP(A274,[21]EXCELCROP!$A$1:$M$326,5,FALSE)</f>
        <v>3313.75</v>
      </c>
      <c r="W274">
        <f>VLOOKUP(A274,[22]SIEMENS!$A$1:$M$330,5,FALSE)</f>
        <v>1268.2</v>
      </c>
      <c r="X274">
        <f>VLOOKUP(A274,[23]ABB!$A$1:$M$330,5,FALSE)</f>
        <v>1628.55</v>
      </c>
      <c r="Y274">
        <f>VLOOKUP(A274,[24]LNT!$A$1:$M$330,5,FALSE)</f>
        <v>1362.75</v>
      </c>
      <c r="Z274">
        <f>VLOOKUP(A274,[25]GLAXO!$A$1:$M$330,5,FALSE)</f>
        <v>2461.1</v>
      </c>
      <c r="AA274">
        <f>VLOOKUP(A274,[26]PFIZER!$A$1:$M$330,5,FALSE)</f>
        <v>2181.65</v>
      </c>
      <c r="AB274">
        <f>VLOOKUP(A274,[27]ABBOTT!$A$1:$M$330,5,FALSE)</f>
        <v>5366.4</v>
      </c>
      <c r="AC274">
        <f>VLOOKUP(A274,[28]SANOFI!$A$1:$M$330,5,FALSE)</f>
        <v>4932.3999999999996</v>
      </c>
    </row>
    <row r="275" spans="1:29" x14ac:dyDescent="0.25">
      <c r="A275" s="4">
        <v>43137</v>
      </c>
      <c r="B275">
        <f>VLOOKUP(A275,[1]ITC!$A$1:$M$330,5,FALSE)</f>
        <v>273.7</v>
      </c>
      <c r="C275">
        <f>VLOOKUP(A275,[2]HUL!$A$1:$M$330,5,FALSE)</f>
        <v>1328.25</v>
      </c>
      <c r="D275">
        <f>VLOOKUP(A275,[3]COLGATE!$A$1:$M$330,5,FALSE)</f>
        <v>1099.25</v>
      </c>
      <c r="E275">
        <f>VLOOKUP(A275,[4]NESTLE!$A$1:$M$330,5,FALSE)</f>
        <v>7012.2</v>
      </c>
      <c r="F275">
        <f>VLOOKUP(A275,[5]BRITANNIA!$A$1:$M$330,5,FALSE)</f>
        <v>4527.5</v>
      </c>
      <c r="G275">
        <f>VLOOKUP(A275,[6]HDFC!$A$1:$M$330,5,FALSE)</f>
        <v>1897.45</v>
      </c>
      <c r="H275">
        <f>VLOOKUP(A275,[7]ICICI!$A$1:$M$330,5,FALSE)</f>
        <v>330.75</v>
      </c>
      <c r="I275">
        <f>VLOOKUP(A275,[8]AXIS!$A$1:$M$330,5,FALSE)</f>
        <v>564.1</v>
      </c>
      <c r="J275">
        <f>VLOOKUP(A275,[9]INFOSYS!$A$1:$M$330,5,FALSE)</f>
        <v>1108.45</v>
      </c>
      <c r="K275">
        <f>VLOOKUP(A275,[10]TCS!$A$1:$M$330,5,FALSE)</f>
        <v>2995.35</v>
      </c>
      <c r="L275">
        <f>VLOOKUP(A275,[11]WIPRO!$A$1:$M$330,5,FALSE)</f>
        <v>294.89999999999998</v>
      </c>
      <c r="M275">
        <f>VLOOKUP(A275,[12]TVS!$A$1:$M$330,5,FALSE)</f>
        <v>336.9</v>
      </c>
      <c r="N275">
        <f>VLOOKUP(A275,[13]BAJAJ!$A$1:$M$330,5,FALSE)</f>
        <v>3138.2</v>
      </c>
      <c r="O275">
        <f>VLOOKUP(A275,[14]HERO!$A$1:$M$330,5,FALSE)</f>
        <v>3542.65</v>
      </c>
      <c r="P275">
        <f>VLOOKUP(A275,[15]ASIAN!$A$1:$M$330,5,FALSE)</f>
        <v>1110.8499999999999</v>
      </c>
      <c r="Q275">
        <f>VLOOKUP(A275,[16]NEROLAC!$A$1:$M$330,5,FALSE)</f>
        <v>487.45</v>
      </c>
      <c r="R275">
        <f>VLOOKUP(A275,[17]AKZO!$A$1:$M$330,5,FALSE)</f>
        <v>1755.5</v>
      </c>
      <c r="S275">
        <f>VLOOKUP(A275,[18]BERGER!$A$1:$M$330,5,FALSE)</f>
        <v>240.8</v>
      </c>
      <c r="T275">
        <f>VLOOKUP(A275,[19]MONSANTO!$A$1:$M$330,5,FALSE)</f>
        <v>2473.9499999999998</v>
      </c>
      <c r="U275">
        <f>VLOOKUP(A275,[20]BAYER!$A$1:$M$330,5,FALSE)</f>
        <v>4087.6</v>
      </c>
      <c r="V275">
        <f>VLOOKUP(A275,[21]EXCELCROP!$A$1:$M$326,5,FALSE)</f>
        <v>3197.05</v>
      </c>
      <c r="W275">
        <f>VLOOKUP(A275,[22]SIEMENS!$A$1:$M$330,5,FALSE)</f>
        <v>1251.5</v>
      </c>
      <c r="X275">
        <f>VLOOKUP(A275,[23]ABB!$A$1:$M$330,5,FALSE)</f>
        <v>1611.5</v>
      </c>
      <c r="Y275">
        <f>VLOOKUP(A275,[24]LNT!$A$1:$M$330,5,FALSE)</f>
        <v>1354</v>
      </c>
      <c r="Z275">
        <f>VLOOKUP(A275,[25]GLAXO!$A$1:$M$330,5,FALSE)</f>
        <v>2450.65</v>
      </c>
      <c r="AA275">
        <f>VLOOKUP(A275,[26]PFIZER!$A$1:$M$330,5,FALSE)</f>
        <v>2172.5500000000002</v>
      </c>
      <c r="AB275">
        <f>VLOOKUP(A275,[27]ABBOTT!$A$1:$M$330,5,FALSE)</f>
        <v>5252.75</v>
      </c>
      <c r="AC275">
        <f>VLOOKUP(A275,[28]SANOFI!$A$1:$M$330,5,FALSE)</f>
        <v>4750.1499999999996</v>
      </c>
    </row>
    <row r="276" spans="1:29" x14ac:dyDescent="0.25">
      <c r="A276" s="4">
        <v>43138</v>
      </c>
      <c r="B276">
        <f>VLOOKUP(A276,[1]ITC!$A$1:$M$330,5,FALSE)</f>
        <v>274.75</v>
      </c>
      <c r="C276">
        <f>VLOOKUP(A276,[2]HUL!$A$1:$M$330,5,FALSE)</f>
        <v>1313.5</v>
      </c>
      <c r="D276">
        <f>VLOOKUP(A276,[3]COLGATE!$A$1:$M$330,5,FALSE)</f>
        <v>1097.75</v>
      </c>
      <c r="E276">
        <f>VLOOKUP(A276,[4]NESTLE!$A$1:$M$330,5,FALSE)</f>
        <v>7013.85</v>
      </c>
      <c r="F276">
        <f>VLOOKUP(A276,[5]BRITANNIA!$A$1:$M$330,5,FALSE)</f>
        <v>4546.3999999999996</v>
      </c>
      <c r="G276">
        <f>VLOOKUP(A276,[6]HDFC!$A$1:$M$330,5,FALSE)</f>
        <v>1871.4</v>
      </c>
      <c r="H276">
        <f>VLOOKUP(A276,[7]ICICI!$A$1:$M$330,5,FALSE)</f>
        <v>332.25</v>
      </c>
      <c r="I276">
        <f>VLOOKUP(A276,[8]AXIS!$A$1:$M$330,5,FALSE)</f>
        <v>558.70000000000005</v>
      </c>
      <c r="J276">
        <f>VLOOKUP(A276,[9]INFOSYS!$A$1:$M$330,5,FALSE)</f>
        <v>1108.75</v>
      </c>
      <c r="K276">
        <f>VLOOKUP(A276,[10]TCS!$A$1:$M$330,5,FALSE)</f>
        <v>2955.35</v>
      </c>
      <c r="L276">
        <f>VLOOKUP(A276,[11]WIPRO!$A$1:$M$330,5,FALSE)</f>
        <v>289.45</v>
      </c>
      <c r="M276">
        <f>VLOOKUP(A276,[12]TVS!$A$1:$M$330,5,FALSE)</f>
        <v>353.7</v>
      </c>
      <c r="N276">
        <f>VLOOKUP(A276,[13]BAJAJ!$A$1:$M$330,5,FALSE)</f>
        <v>3137.3</v>
      </c>
      <c r="O276">
        <f>VLOOKUP(A276,[14]HERO!$A$1:$M$330,5,FALSE)</f>
        <v>3564.3</v>
      </c>
      <c r="P276">
        <f>VLOOKUP(A276,[15]ASIAN!$A$1:$M$330,5,FALSE)</f>
        <v>1121</v>
      </c>
      <c r="Q276">
        <f>VLOOKUP(A276,[16]NEROLAC!$A$1:$M$330,5,FALSE)</f>
        <v>499.6</v>
      </c>
      <c r="R276">
        <f>VLOOKUP(A276,[17]AKZO!$A$1:$M$330,5,FALSE)</f>
        <v>1756.3</v>
      </c>
      <c r="S276">
        <f>VLOOKUP(A276,[18]BERGER!$A$1:$M$330,5,FALSE)</f>
        <v>247.5</v>
      </c>
      <c r="T276">
        <f>VLOOKUP(A276,[19]MONSANTO!$A$1:$M$330,5,FALSE)</f>
        <v>2493.85</v>
      </c>
      <c r="U276">
        <f>VLOOKUP(A276,[20]BAYER!$A$1:$M$330,5,FALSE)</f>
        <v>3987.75</v>
      </c>
      <c r="V276">
        <f>VLOOKUP(A276,[21]EXCELCROP!$A$1:$M$326,5,FALSE)</f>
        <v>3439.35</v>
      </c>
      <c r="W276">
        <f>VLOOKUP(A276,[22]SIEMENS!$A$1:$M$330,5,FALSE)</f>
        <v>1216.1500000000001</v>
      </c>
      <c r="X276">
        <f>VLOOKUP(A276,[23]ABB!$A$1:$M$330,5,FALSE)</f>
        <v>1581.45</v>
      </c>
      <c r="Y276">
        <f>VLOOKUP(A276,[24]LNT!$A$1:$M$330,5,FALSE)</f>
        <v>1332.65</v>
      </c>
      <c r="Z276">
        <f>VLOOKUP(A276,[25]GLAXO!$A$1:$M$330,5,FALSE)</f>
        <v>2440.0500000000002</v>
      </c>
      <c r="AA276">
        <f>VLOOKUP(A276,[26]PFIZER!$A$1:$M$330,5,FALSE)</f>
        <v>2281.8000000000002</v>
      </c>
      <c r="AB276">
        <f>VLOOKUP(A276,[27]ABBOTT!$A$1:$M$330,5,FALSE)</f>
        <v>5381.55</v>
      </c>
      <c r="AC276">
        <f>VLOOKUP(A276,[28]SANOFI!$A$1:$M$330,5,FALSE)</f>
        <v>4800</v>
      </c>
    </row>
    <row r="277" spans="1:29" x14ac:dyDescent="0.25">
      <c r="A277" s="4">
        <v>43139</v>
      </c>
      <c r="B277">
        <f>VLOOKUP(A277,[1]ITC!$A$1:$M$330,5,FALSE)</f>
        <v>273.64999999999998</v>
      </c>
      <c r="C277">
        <f>VLOOKUP(A277,[2]HUL!$A$1:$M$330,5,FALSE)</f>
        <v>1332.35</v>
      </c>
      <c r="D277">
        <f>VLOOKUP(A277,[3]COLGATE!$A$1:$M$330,5,FALSE)</f>
        <v>1101</v>
      </c>
      <c r="E277">
        <f>VLOOKUP(A277,[4]NESTLE!$A$1:$M$330,5,FALSE)</f>
        <v>6991.2</v>
      </c>
      <c r="F277">
        <f>VLOOKUP(A277,[5]BRITANNIA!$A$1:$M$330,5,FALSE)</f>
        <v>4627.1000000000004</v>
      </c>
      <c r="G277">
        <f>VLOOKUP(A277,[6]HDFC!$A$1:$M$330,5,FALSE)</f>
        <v>1880.05</v>
      </c>
      <c r="H277">
        <f>VLOOKUP(A277,[7]ICICI!$A$1:$M$330,5,FALSE)</f>
        <v>334.55</v>
      </c>
      <c r="I277">
        <f>VLOOKUP(A277,[8]AXIS!$A$1:$M$330,5,FALSE)</f>
        <v>568.5</v>
      </c>
      <c r="J277">
        <f>VLOOKUP(A277,[9]INFOSYS!$A$1:$M$330,5,FALSE)</f>
        <v>1134.55</v>
      </c>
      <c r="K277">
        <f>VLOOKUP(A277,[10]TCS!$A$1:$M$330,5,FALSE)</f>
        <v>2966.25</v>
      </c>
      <c r="L277">
        <f>VLOOKUP(A277,[11]WIPRO!$A$1:$M$330,5,FALSE)</f>
        <v>289.60000000000002</v>
      </c>
      <c r="M277">
        <f>VLOOKUP(A277,[12]TVS!$A$1:$M$330,5,FALSE)</f>
        <v>371.35</v>
      </c>
      <c r="N277">
        <f>VLOOKUP(A277,[13]BAJAJ!$A$1:$M$330,5,FALSE)</f>
        <v>3152.4</v>
      </c>
      <c r="O277">
        <f>VLOOKUP(A277,[14]HERO!$A$1:$M$330,5,FALSE)</f>
        <v>3585.25</v>
      </c>
      <c r="P277">
        <f>VLOOKUP(A277,[15]ASIAN!$A$1:$M$330,5,FALSE)</f>
        <v>1124</v>
      </c>
      <c r="Q277">
        <f>VLOOKUP(A277,[16]NEROLAC!$A$1:$M$330,5,FALSE)</f>
        <v>502.25</v>
      </c>
      <c r="R277">
        <f>VLOOKUP(A277,[17]AKZO!$A$1:$M$330,5,FALSE)</f>
        <v>1785.45</v>
      </c>
      <c r="S277">
        <f>VLOOKUP(A277,[18]BERGER!$A$1:$M$330,5,FALSE)</f>
        <v>250.85</v>
      </c>
      <c r="T277">
        <f>VLOOKUP(A277,[19]MONSANTO!$A$1:$M$330,5,FALSE)</f>
        <v>2496.9</v>
      </c>
      <c r="U277">
        <f>VLOOKUP(A277,[20]BAYER!$A$1:$M$330,5,FALSE)</f>
        <v>3940.35</v>
      </c>
      <c r="V277">
        <f>VLOOKUP(A277,[21]EXCELCROP!$A$1:$M$326,5,FALSE)</f>
        <v>3693</v>
      </c>
      <c r="W277">
        <f>VLOOKUP(A277,[22]SIEMENS!$A$1:$M$330,5,FALSE)</f>
        <v>1227.2</v>
      </c>
      <c r="X277">
        <f>VLOOKUP(A277,[23]ABB!$A$1:$M$330,5,FALSE)</f>
        <v>1598.2</v>
      </c>
      <c r="Y277">
        <f>VLOOKUP(A277,[24]LNT!$A$1:$M$330,5,FALSE)</f>
        <v>1347.25</v>
      </c>
      <c r="Z277">
        <f>VLOOKUP(A277,[25]GLAXO!$A$1:$M$330,5,FALSE)</f>
        <v>2452.0500000000002</v>
      </c>
      <c r="AA277">
        <f>VLOOKUP(A277,[26]PFIZER!$A$1:$M$330,5,FALSE)</f>
        <v>2266.1999999999998</v>
      </c>
      <c r="AB277">
        <f>VLOOKUP(A277,[27]ABBOTT!$A$1:$M$330,5,FALSE)</f>
        <v>5462.65</v>
      </c>
      <c r="AC277">
        <f>VLOOKUP(A277,[28]SANOFI!$A$1:$M$330,5,FALSE)</f>
        <v>4745.3500000000004</v>
      </c>
    </row>
    <row r="278" spans="1:29" x14ac:dyDescent="0.25">
      <c r="A278" s="4">
        <v>43140</v>
      </c>
      <c r="B278">
        <f>VLOOKUP(A278,[1]ITC!$A$1:$M$330,5,FALSE)</f>
        <v>271.3</v>
      </c>
      <c r="C278">
        <f>VLOOKUP(A278,[2]HUL!$A$1:$M$330,5,FALSE)</f>
        <v>1335.4</v>
      </c>
      <c r="D278">
        <f>VLOOKUP(A278,[3]COLGATE!$A$1:$M$330,5,FALSE)</f>
        <v>1101.3499999999999</v>
      </c>
      <c r="E278">
        <f>VLOOKUP(A278,[4]NESTLE!$A$1:$M$330,5,FALSE)</f>
        <v>6959.05</v>
      </c>
      <c r="F278">
        <f>VLOOKUP(A278,[5]BRITANNIA!$A$1:$M$330,5,FALSE)</f>
        <v>4634.8500000000004</v>
      </c>
      <c r="G278">
        <f>VLOOKUP(A278,[6]HDFC!$A$1:$M$330,5,FALSE)</f>
        <v>1852.6</v>
      </c>
      <c r="H278">
        <f>VLOOKUP(A278,[7]ICICI!$A$1:$M$330,5,FALSE)</f>
        <v>326.75</v>
      </c>
      <c r="I278">
        <f>VLOOKUP(A278,[8]AXIS!$A$1:$M$330,5,FALSE)</f>
        <v>557.5</v>
      </c>
      <c r="J278">
        <f>VLOOKUP(A278,[9]INFOSYS!$A$1:$M$330,5,FALSE)</f>
        <v>1111.8</v>
      </c>
      <c r="K278">
        <f>VLOOKUP(A278,[10]TCS!$A$1:$M$330,5,FALSE)</f>
        <v>2972.3</v>
      </c>
      <c r="L278">
        <f>VLOOKUP(A278,[11]WIPRO!$A$1:$M$330,5,FALSE)</f>
        <v>285</v>
      </c>
      <c r="M278">
        <f>VLOOKUP(A278,[12]TVS!$A$1:$M$330,5,FALSE)</f>
        <v>389.9</v>
      </c>
      <c r="N278">
        <f>VLOOKUP(A278,[13]BAJAJ!$A$1:$M$330,5,FALSE)</f>
        <v>3103.5</v>
      </c>
      <c r="O278">
        <f>VLOOKUP(A278,[14]HERO!$A$1:$M$330,5,FALSE)</f>
        <v>3546.05</v>
      </c>
      <c r="P278">
        <f>VLOOKUP(A278,[15]ASIAN!$A$1:$M$330,5,FALSE)</f>
        <v>1131.55</v>
      </c>
      <c r="Q278">
        <f>VLOOKUP(A278,[16]NEROLAC!$A$1:$M$330,5,FALSE)</f>
        <v>503.85</v>
      </c>
      <c r="R278">
        <f>VLOOKUP(A278,[17]AKZO!$A$1:$M$330,5,FALSE)</f>
        <v>1770.95</v>
      </c>
      <c r="S278">
        <f>VLOOKUP(A278,[18]BERGER!$A$1:$M$330,5,FALSE)</f>
        <v>247.1</v>
      </c>
      <c r="T278">
        <f>VLOOKUP(A278,[19]MONSANTO!$A$1:$M$330,5,FALSE)</f>
        <v>2506.4499999999998</v>
      </c>
      <c r="U278">
        <f>VLOOKUP(A278,[20]BAYER!$A$1:$M$330,5,FALSE)</f>
        <v>3899.35</v>
      </c>
      <c r="V278">
        <f>VLOOKUP(A278,[21]EXCELCROP!$A$1:$M$326,5,FALSE)</f>
        <v>3611.9</v>
      </c>
      <c r="W278">
        <f>VLOOKUP(A278,[22]SIEMENS!$A$1:$M$330,5,FALSE)</f>
        <v>1232.8499999999999</v>
      </c>
      <c r="X278">
        <f>VLOOKUP(A278,[23]ABB!$A$1:$M$330,5,FALSE)</f>
        <v>1591.6</v>
      </c>
      <c r="Y278">
        <f>VLOOKUP(A278,[24]LNT!$A$1:$M$330,5,FALSE)</f>
        <v>1329.35</v>
      </c>
      <c r="Z278">
        <f>VLOOKUP(A278,[25]GLAXO!$A$1:$M$330,5,FALSE)</f>
        <v>2451.15</v>
      </c>
      <c r="AA278">
        <f>VLOOKUP(A278,[26]PFIZER!$A$1:$M$330,5,FALSE)</f>
        <v>2308.9</v>
      </c>
      <c r="AB278">
        <f>VLOOKUP(A278,[27]ABBOTT!$A$1:$M$330,5,FALSE)</f>
        <v>5589.3</v>
      </c>
      <c r="AC278">
        <f>VLOOKUP(A278,[28]SANOFI!$A$1:$M$330,5,FALSE)</f>
        <v>4721.6000000000004</v>
      </c>
    </row>
    <row r="279" spans="1:29" x14ac:dyDescent="0.25">
      <c r="A279" s="4">
        <v>43143</v>
      </c>
      <c r="B279">
        <f>VLOOKUP(A279,[1]ITC!$A$1:$M$330,5,FALSE)</f>
        <v>269.85000000000002</v>
      </c>
      <c r="C279">
        <f>VLOOKUP(A279,[2]HUL!$A$1:$M$330,5,FALSE)</f>
        <v>1346.3</v>
      </c>
      <c r="D279">
        <f>VLOOKUP(A279,[3]COLGATE!$A$1:$M$330,5,FALSE)</f>
        <v>1092.05</v>
      </c>
      <c r="E279">
        <f>VLOOKUP(A279,[4]NESTLE!$A$1:$M$330,5,FALSE)</f>
        <v>7136.5</v>
      </c>
      <c r="F279">
        <f>VLOOKUP(A279,[5]BRITANNIA!$A$1:$M$330,5,FALSE)</f>
        <v>4766.55</v>
      </c>
      <c r="G279">
        <f>VLOOKUP(A279,[6]HDFC!$A$1:$M$330,5,FALSE)</f>
        <v>1876.55</v>
      </c>
      <c r="H279">
        <f>VLOOKUP(A279,[7]ICICI!$A$1:$M$330,5,FALSE)</f>
        <v>326</v>
      </c>
      <c r="I279">
        <f>VLOOKUP(A279,[8]AXIS!$A$1:$M$330,5,FALSE)</f>
        <v>562.79999999999995</v>
      </c>
      <c r="J279">
        <f>VLOOKUP(A279,[9]INFOSYS!$A$1:$M$330,5,FALSE)</f>
        <v>1103.8</v>
      </c>
      <c r="K279">
        <f>VLOOKUP(A279,[10]TCS!$A$1:$M$330,5,FALSE)</f>
        <v>2967.9</v>
      </c>
      <c r="L279">
        <f>VLOOKUP(A279,[11]WIPRO!$A$1:$M$330,5,FALSE)</f>
        <v>287.89999999999998</v>
      </c>
      <c r="M279">
        <f>VLOOKUP(A279,[12]TVS!$A$1:$M$330,5,FALSE)</f>
        <v>409.35</v>
      </c>
      <c r="N279">
        <f>VLOOKUP(A279,[13]BAJAJ!$A$1:$M$330,5,FALSE)</f>
        <v>3143.35</v>
      </c>
      <c r="O279">
        <f>VLOOKUP(A279,[14]HERO!$A$1:$M$330,5,FALSE)</f>
        <v>3619.35</v>
      </c>
      <c r="P279">
        <f>VLOOKUP(A279,[15]ASIAN!$A$1:$M$330,5,FALSE)</f>
        <v>1145.45</v>
      </c>
      <c r="Q279">
        <f>VLOOKUP(A279,[16]NEROLAC!$A$1:$M$330,5,FALSE)</f>
        <v>502.25</v>
      </c>
      <c r="R279">
        <f>VLOOKUP(A279,[17]AKZO!$A$1:$M$330,5,FALSE)</f>
        <v>1787.75</v>
      </c>
      <c r="S279">
        <f>VLOOKUP(A279,[18]BERGER!$A$1:$M$330,5,FALSE)</f>
        <v>249.65</v>
      </c>
      <c r="T279">
        <f>VLOOKUP(A279,[19]MONSANTO!$A$1:$M$330,5,FALSE)</f>
        <v>2513.0500000000002</v>
      </c>
      <c r="U279">
        <f>VLOOKUP(A279,[20]BAYER!$A$1:$M$330,5,FALSE)</f>
        <v>3878.2</v>
      </c>
      <c r="V279">
        <f>VLOOKUP(A279,[21]EXCELCROP!$A$1:$M$326,5,FALSE)</f>
        <v>3566.1</v>
      </c>
      <c r="W279">
        <f>VLOOKUP(A279,[22]SIEMENS!$A$1:$M$330,5,FALSE)</f>
        <v>1254.2</v>
      </c>
      <c r="X279">
        <f>VLOOKUP(A279,[23]ABB!$A$1:$M$330,5,FALSE)</f>
        <v>1612.8</v>
      </c>
      <c r="Y279">
        <f>VLOOKUP(A279,[24]LNT!$A$1:$M$330,5,FALSE)</f>
        <v>1351.05</v>
      </c>
      <c r="Z279">
        <f>VLOOKUP(A279,[25]GLAXO!$A$1:$M$330,5,FALSE)</f>
        <v>2447.5500000000002</v>
      </c>
      <c r="AA279">
        <f>VLOOKUP(A279,[26]PFIZER!$A$1:$M$330,5,FALSE)</f>
        <v>2316.9</v>
      </c>
      <c r="AB279">
        <f>VLOOKUP(A279,[27]ABBOTT!$A$1:$M$330,5,FALSE)</f>
        <v>5927.55</v>
      </c>
      <c r="AC279">
        <f>VLOOKUP(A279,[28]SANOFI!$A$1:$M$330,5,FALSE)</f>
        <v>4824.8500000000004</v>
      </c>
    </row>
    <row r="280" spans="1:29" x14ac:dyDescent="0.25">
      <c r="A280" s="4">
        <v>43145</v>
      </c>
      <c r="B280">
        <f>VLOOKUP(A280,[1]ITC!$A$1:$M$330,5,FALSE)</f>
        <v>266.75</v>
      </c>
      <c r="C280">
        <f>VLOOKUP(A280,[2]HUL!$A$1:$M$330,5,FALSE)</f>
        <v>1350.55</v>
      </c>
      <c r="D280">
        <f>VLOOKUP(A280,[3]COLGATE!$A$1:$M$330,5,FALSE)</f>
        <v>1093.3</v>
      </c>
      <c r="E280">
        <f>VLOOKUP(A280,[4]NESTLE!$A$1:$M$330,5,FALSE)</f>
        <v>7260.1</v>
      </c>
      <c r="F280">
        <f>VLOOKUP(A280,[5]BRITANNIA!$A$1:$M$330,5,FALSE)</f>
        <v>4759.3</v>
      </c>
      <c r="G280">
        <f>VLOOKUP(A280,[6]HDFC!$A$1:$M$330,5,FALSE)</f>
        <v>1884.35</v>
      </c>
      <c r="H280">
        <f>VLOOKUP(A280,[7]ICICI!$A$1:$M$330,5,FALSE)</f>
        <v>318.55</v>
      </c>
      <c r="I280">
        <f>VLOOKUP(A280,[8]AXIS!$A$1:$M$330,5,FALSE)</f>
        <v>543.95000000000005</v>
      </c>
      <c r="J280">
        <f>VLOOKUP(A280,[9]INFOSYS!$A$1:$M$330,5,FALSE)</f>
        <v>1098.05</v>
      </c>
      <c r="K280">
        <f>VLOOKUP(A280,[10]TCS!$A$1:$M$330,5,FALSE)</f>
        <v>2910.45</v>
      </c>
      <c r="L280">
        <f>VLOOKUP(A280,[11]WIPRO!$A$1:$M$330,5,FALSE)</f>
        <v>293</v>
      </c>
      <c r="M280">
        <f>VLOOKUP(A280,[12]TVS!$A$1:$M$330,5,FALSE)</f>
        <v>429.8</v>
      </c>
      <c r="N280">
        <f>VLOOKUP(A280,[13]BAJAJ!$A$1:$M$330,5,FALSE)</f>
        <v>3110.85</v>
      </c>
      <c r="O280">
        <f>VLOOKUP(A280,[14]HERO!$A$1:$M$330,5,FALSE)</f>
        <v>3599.85</v>
      </c>
      <c r="P280">
        <f>VLOOKUP(A280,[15]ASIAN!$A$1:$M$330,5,FALSE)</f>
        <v>1140.6500000000001</v>
      </c>
      <c r="Q280">
        <f>VLOOKUP(A280,[16]NEROLAC!$A$1:$M$330,5,FALSE)</f>
        <v>508.75</v>
      </c>
      <c r="R280">
        <f>VLOOKUP(A280,[17]AKZO!$A$1:$M$330,5,FALSE)</f>
        <v>1803.25</v>
      </c>
      <c r="S280">
        <f>VLOOKUP(A280,[18]BERGER!$A$1:$M$330,5,FALSE)</f>
        <v>247.45</v>
      </c>
      <c r="T280">
        <f>VLOOKUP(A280,[19]MONSANTO!$A$1:$M$330,5,FALSE)</f>
        <v>2518.4499999999998</v>
      </c>
      <c r="U280">
        <f>VLOOKUP(A280,[20]BAYER!$A$1:$M$330,5,FALSE)</f>
        <v>3874.95</v>
      </c>
      <c r="V280">
        <f>VLOOKUP(A280,[21]EXCELCROP!$A$1:$M$326,5,FALSE)</f>
        <v>3485.8</v>
      </c>
      <c r="W280">
        <f>VLOOKUP(A280,[22]SIEMENS!$A$1:$M$330,5,FALSE)</f>
        <v>1273.6500000000001</v>
      </c>
      <c r="X280">
        <f>VLOOKUP(A280,[23]ABB!$A$1:$M$330,5,FALSE)</f>
        <v>1571.65</v>
      </c>
      <c r="Y280">
        <f>VLOOKUP(A280,[24]LNT!$A$1:$M$330,5,FALSE)</f>
        <v>1357.7</v>
      </c>
      <c r="Z280">
        <f>VLOOKUP(A280,[25]GLAXO!$A$1:$M$330,5,FALSE)</f>
        <v>2450.1</v>
      </c>
      <c r="AA280">
        <f>VLOOKUP(A280,[26]PFIZER!$A$1:$M$330,5,FALSE)</f>
        <v>2321.4</v>
      </c>
      <c r="AB280">
        <f>VLOOKUP(A280,[27]ABBOTT!$A$1:$M$330,5,FALSE)</f>
        <v>5732.7</v>
      </c>
      <c r="AC280">
        <f>VLOOKUP(A280,[28]SANOFI!$A$1:$M$330,5,FALSE)</f>
        <v>4873.1499999999996</v>
      </c>
    </row>
    <row r="281" spans="1:29" x14ac:dyDescent="0.25">
      <c r="A281" s="4">
        <v>43146</v>
      </c>
      <c r="B281">
        <f>VLOOKUP(A281,[1]ITC!$A$1:$M$330,5,FALSE)</f>
        <v>268.3</v>
      </c>
      <c r="C281">
        <f>VLOOKUP(A281,[2]HUL!$A$1:$M$330,5,FALSE)</f>
        <v>1359.55</v>
      </c>
      <c r="D281">
        <f>VLOOKUP(A281,[3]COLGATE!$A$1:$M$330,5,FALSE)</f>
        <v>1088.3499999999999</v>
      </c>
      <c r="E281">
        <f>VLOOKUP(A281,[4]NESTLE!$A$1:$M$330,5,FALSE)</f>
        <v>7585.35</v>
      </c>
      <c r="F281">
        <f>VLOOKUP(A281,[5]BRITANNIA!$A$1:$M$330,5,FALSE)</f>
        <v>4758.6000000000004</v>
      </c>
      <c r="G281">
        <f>VLOOKUP(A281,[6]HDFC!$A$1:$M$330,5,FALSE)</f>
        <v>1881.25</v>
      </c>
      <c r="H281">
        <f>VLOOKUP(A281,[7]ICICI!$A$1:$M$330,5,FALSE)</f>
        <v>328.6</v>
      </c>
      <c r="I281">
        <f>VLOOKUP(A281,[8]AXIS!$A$1:$M$330,5,FALSE)</f>
        <v>543.75</v>
      </c>
      <c r="J281">
        <f>VLOOKUP(A281,[9]INFOSYS!$A$1:$M$330,5,FALSE)</f>
        <v>1114.1500000000001</v>
      </c>
      <c r="K281">
        <f>VLOOKUP(A281,[10]TCS!$A$1:$M$330,5,FALSE)</f>
        <v>2925.75</v>
      </c>
      <c r="L281">
        <f>VLOOKUP(A281,[11]WIPRO!$A$1:$M$330,5,FALSE)</f>
        <v>291.55</v>
      </c>
      <c r="M281">
        <f>VLOOKUP(A281,[12]TVS!$A$1:$M$330,5,FALSE)</f>
        <v>408.35</v>
      </c>
      <c r="N281">
        <f>VLOOKUP(A281,[13]BAJAJ!$A$1:$M$330,5,FALSE)</f>
        <v>3140.6</v>
      </c>
      <c r="O281">
        <f>VLOOKUP(A281,[14]HERO!$A$1:$M$330,5,FALSE)</f>
        <v>3533.15</v>
      </c>
      <c r="P281">
        <f>VLOOKUP(A281,[15]ASIAN!$A$1:$M$330,5,FALSE)</f>
        <v>1136.7</v>
      </c>
      <c r="Q281">
        <f>VLOOKUP(A281,[16]NEROLAC!$A$1:$M$330,5,FALSE)</f>
        <v>502.45</v>
      </c>
      <c r="R281">
        <f>VLOOKUP(A281,[17]AKZO!$A$1:$M$330,5,FALSE)</f>
        <v>1787.05</v>
      </c>
      <c r="S281">
        <f>VLOOKUP(A281,[18]BERGER!$A$1:$M$330,5,FALSE)</f>
        <v>246.5</v>
      </c>
      <c r="T281">
        <f>VLOOKUP(A281,[19]MONSANTO!$A$1:$M$330,5,FALSE)</f>
        <v>2501.1999999999998</v>
      </c>
      <c r="U281">
        <f>VLOOKUP(A281,[20]BAYER!$A$1:$M$330,5,FALSE)</f>
        <v>3868.65</v>
      </c>
      <c r="V281">
        <f>VLOOKUP(A281,[21]EXCELCROP!$A$1:$M$326,5,FALSE)</f>
        <v>3462.35</v>
      </c>
      <c r="W281">
        <f>VLOOKUP(A281,[22]SIEMENS!$A$1:$M$330,5,FALSE)</f>
        <v>1258.55</v>
      </c>
      <c r="X281">
        <f>VLOOKUP(A281,[23]ABB!$A$1:$M$330,5,FALSE)</f>
        <v>1554.4</v>
      </c>
      <c r="Y281">
        <f>VLOOKUP(A281,[24]LNT!$A$1:$M$330,5,FALSE)</f>
        <v>1350.15</v>
      </c>
      <c r="Z281">
        <f>VLOOKUP(A281,[25]GLAXO!$A$1:$M$330,5,FALSE)</f>
        <v>2441.6</v>
      </c>
      <c r="AA281">
        <f>VLOOKUP(A281,[26]PFIZER!$A$1:$M$330,5,FALSE)</f>
        <v>2311.85</v>
      </c>
      <c r="AB281">
        <f>VLOOKUP(A281,[27]ABBOTT!$A$1:$M$330,5,FALSE)</f>
        <v>5633.45</v>
      </c>
      <c r="AC281">
        <f>VLOOKUP(A281,[28]SANOFI!$A$1:$M$330,5,FALSE)</f>
        <v>4904.1000000000004</v>
      </c>
    </row>
    <row r="282" spans="1:29" x14ac:dyDescent="0.25">
      <c r="A282" s="4">
        <v>43147</v>
      </c>
      <c r="B282">
        <f>VLOOKUP(A282,[1]ITC!$A$1:$M$330,5,FALSE)</f>
        <v>266.35000000000002</v>
      </c>
      <c r="C282">
        <f>VLOOKUP(A282,[2]HUL!$A$1:$M$330,5,FALSE)</f>
        <v>1352.45</v>
      </c>
      <c r="D282">
        <f>VLOOKUP(A282,[3]COLGATE!$A$1:$M$330,5,FALSE)</f>
        <v>1075.0999999999999</v>
      </c>
      <c r="E282">
        <f>VLOOKUP(A282,[4]NESTLE!$A$1:$M$330,5,FALSE)</f>
        <v>7590.1</v>
      </c>
      <c r="F282">
        <f>VLOOKUP(A282,[5]BRITANNIA!$A$1:$M$330,5,FALSE)</f>
        <v>4781.3</v>
      </c>
      <c r="G282">
        <f>VLOOKUP(A282,[6]HDFC!$A$1:$M$330,5,FALSE)</f>
        <v>1879.75</v>
      </c>
      <c r="H282">
        <f>VLOOKUP(A282,[7]ICICI!$A$1:$M$330,5,FALSE)</f>
        <v>321</v>
      </c>
      <c r="I282">
        <f>VLOOKUP(A282,[8]AXIS!$A$1:$M$330,5,FALSE)</f>
        <v>537.75</v>
      </c>
      <c r="J282">
        <f>VLOOKUP(A282,[9]INFOSYS!$A$1:$M$330,5,FALSE)</f>
        <v>1124.8499999999999</v>
      </c>
      <c r="K282">
        <f>VLOOKUP(A282,[10]TCS!$A$1:$M$330,5,FALSE)</f>
        <v>2937.2</v>
      </c>
      <c r="L282">
        <f>VLOOKUP(A282,[11]WIPRO!$A$1:$M$330,5,FALSE)</f>
        <v>290.7</v>
      </c>
      <c r="M282">
        <f>VLOOKUP(A282,[12]TVS!$A$1:$M$330,5,FALSE)</f>
        <v>391.75</v>
      </c>
      <c r="N282">
        <f>VLOOKUP(A282,[13]BAJAJ!$A$1:$M$330,5,FALSE)</f>
        <v>3102.95</v>
      </c>
      <c r="O282">
        <f>VLOOKUP(A282,[14]HERO!$A$1:$M$330,5,FALSE)</f>
        <v>3493.1</v>
      </c>
      <c r="P282">
        <f>VLOOKUP(A282,[15]ASIAN!$A$1:$M$330,5,FALSE)</f>
        <v>1143.7</v>
      </c>
      <c r="Q282">
        <f>VLOOKUP(A282,[16]NEROLAC!$A$1:$M$330,5,FALSE)</f>
        <v>487.3</v>
      </c>
      <c r="R282">
        <f>VLOOKUP(A282,[17]AKZO!$A$1:$M$330,5,FALSE)</f>
        <v>1834.85</v>
      </c>
      <c r="S282">
        <f>VLOOKUP(A282,[18]BERGER!$A$1:$M$330,5,FALSE)</f>
        <v>246.55</v>
      </c>
      <c r="T282">
        <f>VLOOKUP(A282,[19]MONSANTO!$A$1:$M$330,5,FALSE)</f>
        <v>2488.6999999999998</v>
      </c>
      <c r="U282">
        <f>VLOOKUP(A282,[20]BAYER!$A$1:$M$330,5,FALSE)</f>
        <v>3871.6</v>
      </c>
      <c r="V282">
        <f>VLOOKUP(A282,[21]EXCELCROP!$A$1:$M$326,5,FALSE)</f>
        <v>3431.35</v>
      </c>
      <c r="W282">
        <f>VLOOKUP(A282,[22]SIEMENS!$A$1:$M$330,5,FALSE)</f>
        <v>1264.2</v>
      </c>
      <c r="X282">
        <f>VLOOKUP(A282,[23]ABB!$A$1:$M$330,5,FALSE)</f>
        <v>1507.45</v>
      </c>
      <c r="Y282">
        <f>VLOOKUP(A282,[24]LNT!$A$1:$M$330,5,FALSE)</f>
        <v>1327.95</v>
      </c>
      <c r="Z282">
        <f>VLOOKUP(A282,[25]GLAXO!$A$1:$M$330,5,FALSE)</f>
        <v>2429.75</v>
      </c>
      <c r="AA282">
        <f>VLOOKUP(A282,[26]PFIZER!$A$1:$M$330,5,FALSE)</f>
        <v>2310.1999999999998</v>
      </c>
      <c r="AB282">
        <f>VLOOKUP(A282,[27]ABBOTT!$A$1:$M$330,5,FALSE)</f>
        <v>5538.65</v>
      </c>
      <c r="AC282">
        <f>VLOOKUP(A282,[28]SANOFI!$A$1:$M$330,5,FALSE)</f>
        <v>4928.1000000000004</v>
      </c>
    </row>
    <row r="283" spans="1:29" x14ac:dyDescent="0.25">
      <c r="A283" s="4">
        <v>43150</v>
      </c>
      <c r="B283">
        <f>VLOOKUP(A283,[1]ITC!$A$1:$M$330,5,FALSE)</f>
        <v>263.55</v>
      </c>
      <c r="C283">
        <f>VLOOKUP(A283,[2]HUL!$A$1:$M$330,5,FALSE)</f>
        <v>1335.65</v>
      </c>
      <c r="D283">
        <f>VLOOKUP(A283,[3]COLGATE!$A$1:$M$330,5,FALSE)</f>
        <v>1068.2</v>
      </c>
      <c r="E283">
        <f>VLOOKUP(A283,[4]NESTLE!$A$1:$M$330,5,FALSE)</f>
        <v>7512.4</v>
      </c>
      <c r="F283">
        <f>VLOOKUP(A283,[5]BRITANNIA!$A$1:$M$330,5,FALSE)</f>
        <v>4738.7</v>
      </c>
      <c r="G283">
        <f>VLOOKUP(A283,[6]HDFC!$A$1:$M$330,5,FALSE)</f>
        <v>1874.75</v>
      </c>
      <c r="H283">
        <f>VLOOKUP(A283,[7]ICICI!$A$1:$M$330,5,FALSE)</f>
        <v>319.75</v>
      </c>
      <c r="I283">
        <f>VLOOKUP(A283,[8]AXIS!$A$1:$M$330,5,FALSE)</f>
        <v>539.45000000000005</v>
      </c>
      <c r="J283">
        <f>VLOOKUP(A283,[9]INFOSYS!$A$1:$M$330,5,FALSE)</f>
        <v>1130</v>
      </c>
      <c r="K283">
        <f>VLOOKUP(A283,[10]TCS!$A$1:$M$330,5,FALSE)</f>
        <v>2924.55</v>
      </c>
      <c r="L283">
        <f>VLOOKUP(A283,[11]WIPRO!$A$1:$M$330,5,FALSE)</f>
        <v>290.05</v>
      </c>
      <c r="M283">
        <f>VLOOKUP(A283,[12]TVS!$A$1:$M$330,5,FALSE)</f>
        <v>386.4</v>
      </c>
      <c r="N283">
        <f>VLOOKUP(A283,[13]BAJAJ!$A$1:$M$330,5,FALSE)</f>
        <v>3039.85</v>
      </c>
      <c r="O283">
        <f>VLOOKUP(A283,[14]HERO!$A$1:$M$330,5,FALSE)</f>
        <v>3460.15</v>
      </c>
      <c r="P283">
        <f>VLOOKUP(A283,[15]ASIAN!$A$1:$M$330,5,FALSE)</f>
        <v>1122.45</v>
      </c>
      <c r="Q283">
        <f>VLOOKUP(A283,[16]NEROLAC!$A$1:$M$330,5,FALSE)</f>
        <v>490.7</v>
      </c>
      <c r="R283">
        <f>VLOOKUP(A283,[17]AKZO!$A$1:$M$330,5,FALSE)</f>
        <v>1809.9</v>
      </c>
      <c r="S283">
        <f>VLOOKUP(A283,[18]BERGER!$A$1:$M$330,5,FALSE)</f>
        <v>245.7</v>
      </c>
      <c r="T283">
        <f>VLOOKUP(A283,[19]MONSANTO!$A$1:$M$330,5,FALSE)</f>
        <v>2493.75</v>
      </c>
      <c r="U283">
        <f>VLOOKUP(A283,[20]BAYER!$A$1:$M$330,5,FALSE)</f>
        <v>3843.2</v>
      </c>
      <c r="V283">
        <f>VLOOKUP(A283,[21]EXCELCROP!$A$1:$M$326,5,FALSE)</f>
        <v>3281.75</v>
      </c>
      <c r="W283">
        <f>VLOOKUP(A283,[22]SIEMENS!$A$1:$M$330,5,FALSE)</f>
        <v>1245.5</v>
      </c>
      <c r="X283">
        <f>VLOOKUP(A283,[23]ABB!$A$1:$M$330,5,FALSE)</f>
        <v>1478.55</v>
      </c>
      <c r="Y283">
        <f>VLOOKUP(A283,[24]LNT!$A$1:$M$330,5,FALSE)</f>
        <v>1296.75</v>
      </c>
      <c r="Z283">
        <f>VLOOKUP(A283,[25]GLAXO!$A$1:$M$330,5,FALSE)</f>
        <v>2420.5</v>
      </c>
      <c r="AA283">
        <f>VLOOKUP(A283,[26]PFIZER!$A$1:$M$330,5,FALSE)</f>
        <v>2281.3000000000002</v>
      </c>
      <c r="AB283">
        <f>VLOOKUP(A283,[27]ABBOTT!$A$1:$M$330,5,FALSE)</f>
        <v>5667.4</v>
      </c>
      <c r="AC283">
        <f>VLOOKUP(A283,[28]SANOFI!$A$1:$M$330,5,FALSE)</f>
        <v>4778.2</v>
      </c>
    </row>
    <row r="284" spans="1:29" x14ac:dyDescent="0.25">
      <c r="A284" s="4">
        <v>43151</v>
      </c>
      <c r="B284">
        <f>VLOOKUP(A284,[1]ITC!$A$1:$M$330,5,FALSE)</f>
        <v>262.8</v>
      </c>
      <c r="C284">
        <f>VLOOKUP(A284,[2]HUL!$A$1:$M$330,5,FALSE)</f>
        <v>1333.95</v>
      </c>
      <c r="D284">
        <f>VLOOKUP(A284,[3]COLGATE!$A$1:$M$330,5,FALSE)</f>
        <v>1068.4000000000001</v>
      </c>
      <c r="E284">
        <f>VLOOKUP(A284,[4]NESTLE!$A$1:$M$330,5,FALSE)</f>
        <v>7554.85</v>
      </c>
      <c r="F284">
        <f>VLOOKUP(A284,[5]BRITANNIA!$A$1:$M$330,5,FALSE)</f>
        <v>4736.55</v>
      </c>
      <c r="G284">
        <f>VLOOKUP(A284,[6]HDFC!$A$1:$M$330,5,FALSE)</f>
        <v>1863.7</v>
      </c>
      <c r="H284">
        <f>VLOOKUP(A284,[7]ICICI!$A$1:$M$330,5,FALSE)</f>
        <v>317.64999999999998</v>
      </c>
      <c r="I284">
        <f>VLOOKUP(A284,[8]AXIS!$A$1:$M$330,5,FALSE)</f>
        <v>531.70000000000005</v>
      </c>
      <c r="J284">
        <f>VLOOKUP(A284,[9]INFOSYS!$A$1:$M$330,5,FALSE)</f>
        <v>1134.7</v>
      </c>
      <c r="K284">
        <f>VLOOKUP(A284,[10]TCS!$A$1:$M$330,5,FALSE)</f>
        <v>2945.05</v>
      </c>
      <c r="L284">
        <f>VLOOKUP(A284,[11]WIPRO!$A$1:$M$330,5,FALSE)</f>
        <v>291.35000000000002</v>
      </c>
      <c r="M284">
        <f>VLOOKUP(A284,[12]TVS!$A$1:$M$330,5,FALSE)</f>
        <v>383.7</v>
      </c>
      <c r="N284">
        <f>VLOOKUP(A284,[13]BAJAJ!$A$1:$M$330,5,FALSE)</f>
        <v>3049.65</v>
      </c>
      <c r="O284">
        <f>VLOOKUP(A284,[14]HERO!$A$1:$M$330,5,FALSE)</f>
        <v>3483.9</v>
      </c>
      <c r="P284">
        <f>VLOOKUP(A284,[15]ASIAN!$A$1:$M$330,5,FALSE)</f>
        <v>1126.7</v>
      </c>
      <c r="Q284">
        <f>VLOOKUP(A284,[16]NEROLAC!$A$1:$M$330,5,FALSE)</f>
        <v>490.35</v>
      </c>
      <c r="R284">
        <f>VLOOKUP(A284,[17]AKZO!$A$1:$M$330,5,FALSE)</f>
        <v>1792.25</v>
      </c>
      <c r="S284">
        <f>VLOOKUP(A284,[18]BERGER!$A$1:$M$330,5,FALSE)</f>
        <v>242.4</v>
      </c>
      <c r="T284">
        <f>VLOOKUP(A284,[19]MONSANTO!$A$1:$M$330,5,FALSE)</f>
        <v>2486.35</v>
      </c>
      <c r="U284">
        <f>VLOOKUP(A284,[20]BAYER!$A$1:$M$330,5,FALSE)</f>
        <v>3821.85</v>
      </c>
      <c r="V284">
        <f>VLOOKUP(A284,[21]EXCELCROP!$A$1:$M$326,5,FALSE)</f>
        <v>3401.35</v>
      </c>
      <c r="W284">
        <f>VLOOKUP(A284,[22]SIEMENS!$A$1:$M$330,5,FALSE)</f>
        <v>1239.0999999999999</v>
      </c>
      <c r="X284">
        <f>VLOOKUP(A284,[23]ABB!$A$1:$M$330,5,FALSE)</f>
        <v>1513.2</v>
      </c>
      <c r="Y284">
        <f>VLOOKUP(A284,[24]LNT!$A$1:$M$330,5,FALSE)</f>
        <v>1290.45</v>
      </c>
      <c r="Z284">
        <f>VLOOKUP(A284,[25]GLAXO!$A$1:$M$330,5,FALSE)</f>
        <v>2417.8000000000002</v>
      </c>
      <c r="AA284">
        <f>VLOOKUP(A284,[26]PFIZER!$A$1:$M$330,5,FALSE)</f>
        <v>2299.5</v>
      </c>
      <c r="AB284">
        <f>VLOOKUP(A284,[27]ABBOTT!$A$1:$M$330,5,FALSE)</f>
        <v>5627.15</v>
      </c>
      <c r="AC284">
        <f>VLOOKUP(A284,[28]SANOFI!$A$1:$M$330,5,FALSE)</f>
        <v>4844.3500000000004</v>
      </c>
    </row>
    <row r="285" spans="1:29" x14ac:dyDescent="0.25">
      <c r="A285" s="4">
        <v>43152</v>
      </c>
      <c r="B285">
        <f>VLOOKUP(A285,[1]ITC!$A$1:$M$330,5,FALSE)</f>
        <v>268.05</v>
      </c>
      <c r="C285">
        <f>VLOOKUP(A285,[2]HUL!$A$1:$M$330,5,FALSE)</f>
        <v>1330.4</v>
      </c>
      <c r="D285">
        <f>VLOOKUP(A285,[3]COLGATE!$A$1:$M$330,5,FALSE)</f>
        <v>1079.25</v>
      </c>
      <c r="E285">
        <f>VLOOKUP(A285,[4]NESTLE!$A$1:$M$330,5,FALSE)</f>
        <v>7593.45</v>
      </c>
      <c r="F285">
        <f>VLOOKUP(A285,[5]BRITANNIA!$A$1:$M$330,5,FALSE)</f>
        <v>4772.2</v>
      </c>
      <c r="G285">
        <f>VLOOKUP(A285,[6]HDFC!$A$1:$M$330,5,FALSE)</f>
        <v>1859.35</v>
      </c>
      <c r="H285">
        <f>VLOOKUP(A285,[7]ICICI!$A$1:$M$330,5,FALSE)</f>
        <v>319.3</v>
      </c>
      <c r="I285">
        <f>VLOOKUP(A285,[8]AXIS!$A$1:$M$330,5,FALSE)</f>
        <v>535.20000000000005</v>
      </c>
      <c r="J285">
        <f>VLOOKUP(A285,[9]INFOSYS!$A$1:$M$330,5,FALSE)</f>
        <v>1148.7</v>
      </c>
      <c r="K285">
        <f>VLOOKUP(A285,[10]TCS!$A$1:$M$330,5,FALSE)</f>
        <v>3043.05</v>
      </c>
      <c r="L285">
        <f>VLOOKUP(A285,[11]WIPRO!$A$1:$M$330,5,FALSE)</f>
        <v>292.25</v>
      </c>
      <c r="M285">
        <f>VLOOKUP(A285,[12]TVS!$A$1:$M$330,5,FALSE)</f>
        <v>387.45</v>
      </c>
      <c r="N285">
        <f>VLOOKUP(A285,[13]BAJAJ!$A$1:$M$330,5,FALSE)</f>
        <v>3008.25</v>
      </c>
      <c r="O285">
        <f>VLOOKUP(A285,[14]HERO!$A$1:$M$330,5,FALSE)</f>
        <v>3490.4</v>
      </c>
      <c r="P285">
        <f>VLOOKUP(A285,[15]ASIAN!$A$1:$M$330,5,FALSE)</f>
        <v>1125.55</v>
      </c>
      <c r="Q285">
        <f>VLOOKUP(A285,[16]NEROLAC!$A$1:$M$330,5,FALSE)</f>
        <v>494.5</v>
      </c>
      <c r="R285">
        <f>VLOOKUP(A285,[17]AKZO!$A$1:$M$330,5,FALSE)</f>
        <v>1797.5</v>
      </c>
      <c r="S285">
        <f>VLOOKUP(A285,[18]BERGER!$A$1:$M$330,5,FALSE)</f>
        <v>245.9</v>
      </c>
      <c r="T285">
        <f>VLOOKUP(A285,[19]MONSANTO!$A$1:$M$330,5,FALSE)</f>
        <v>2480.15</v>
      </c>
      <c r="U285">
        <f>VLOOKUP(A285,[20]BAYER!$A$1:$M$330,5,FALSE)</f>
        <v>3814.2</v>
      </c>
      <c r="V285">
        <f>VLOOKUP(A285,[21]EXCELCROP!$A$1:$M$326,5,FALSE)</f>
        <v>3330.5</v>
      </c>
      <c r="W285">
        <f>VLOOKUP(A285,[22]SIEMENS!$A$1:$M$330,5,FALSE)</f>
        <v>1246.1500000000001</v>
      </c>
      <c r="X285">
        <f>VLOOKUP(A285,[23]ABB!$A$1:$M$330,5,FALSE)</f>
        <v>1513.15</v>
      </c>
      <c r="Y285">
        <f>VLOOKUP(A285,[24]LNT!$A$1:$M$330,5,FALSE)</f>
        <v>1283.1500000000001</v>
      </c>
      <c r="Z285">
        <f>VLOOKUP(A285,[25]GLAXO!$A$1:$M$330,5,FALSE)</f>
        <v>2385.15</v>
      </c>
      <c r="AA285">
        <f>VLOOKUP(A285,[26]PFIZER!$A$1:$M$330,5,FALSE)</f>
        <v>2285.0500000000002</v>
      </c>
      <c r="AB285">
        <f>VLOOKUP(A285,[27]ABBOTT!$A$1:$M$330,5,FALSE)</f>
        <v>5637.6</v>
      </c>
      <c r="AC285">
        <f>VLOOKUP(A285,[28]SANOFI!$A$1:$M$330,5,FALSE)</f>
        <v>4837.8500000000004</v>
      </c>
    </row>
    <row r="286" spans="1:29" x14ac:dyDescent="0.25">
      <c r="A286" s="4">
        <v>43153</v>
      </c>
      <c r="B286">
        <f>VLOOKUP(A286,[1]ITC!$A$1:$M$330,5,FALSE)</f>
        <v>267.14999999999998</v>
      </c>
      <c r="C286">
        <f>VLOOKUP(A286,[2]HUL!$A$1:$M$330,5,FALSE)</f>
        <v>1325.15</v>
      </c>
      <c r="D286">
        <f>VLOOKUP(A286,[3]COLGATE!$A$1:$M$330,5,FALSE)</f>
        <v>1045.0999999999999</v>
      </c>
      <c r="E286">
        <f>VLOOKUP(A286,[4]NESTLE!$A$1:$M$330,5,FALSE)</f>
        <v>7540.45</v>
      </c>
      <c r="F286">
        <f>VLOOKUP(A286,[5]BRITANNIA!$A$1:$M$330,5,FALSE)</f>
        <v>4860.55</v>
      </c>
      <c r="G286">
        <f>VLOOKUP(A286,[6]HDFC!$A$1:$M$330,5,FALSE)</f>
        <v>1854.95</v>
      </c>
      <c r="H286">
        <f>VLOOKUP(A286,[7]ICICI!$A$1:$M$330,5,FALSE)</f>
        <v>318</v>
      </c>
      <c r="I286">
        <f>VLOOKUP(A286,[8]AXIS!$A$1:$M$330,5,FALSE)</f>
        <v>530</v>
      </c>
      <c r="J286">
        <f>VLOOKUP(A286,[9]INFOSYS!$A$1:$M$330,5,FALSE)</f>
        <v>1160.5</v>
      </c>
      <c r="K286">
        <f>VLOOKUP(A286,[10]TCS!$A$1:$M$330,5,FALSE)</f>
        <v>3040.4</v>
      </c>
      <c r="L286">
        <f>VLOOKUP(A286,[11]WIPRO!$A$1:$M$330,5,FALSE)</f>
        <v>292.39999999999998</v>
      </c>
      <c r="M286">
        <f>VLOOKUP(A286,[12]TVS!$A$1:$M$330,5,FALSE)</f>
        <v>387.05</v>
      </c>
      <c r="N286">
        <f>VLOOKUP(A286,[13]BAJAJ!$A$1:$M$330,5,FALSE)</f>
        <v>2971</v>
      </c>
      <c r="O286">
        <f>VLOOKUP(A286,[14]HERO!$A$1:$M$330,5,FALSE)</f>
        <v>3482.35</v>
      </c>
      <c r="P286">
        <f>VLOOKUP(A286,[15]ASIAN!$A$1:$M$330,5,FALSE)</f>
        <v>1116.3499999999999</v>
      </c>
      <c r="Q286">
        <f>VLOOKUP(A286,[16]NEROLAC!$A$1:$M$330,5,FALSE)</f>
        <v>488.45</v>
      </c>
      <c r="R286">
        <f>VLOOKUP(A286,[17]AKZO!$A$1:$M$330,5,FALSE)</f>
        <v>1760.95</v>
      </c>
      <c r="S286">
        <f>VLOOKUP(A286,[18]BERGER!$A$1:$M$330,5,FALSE)</f>
        <v>240.9</v>
      </c>
      <c r="T286">
        <f>VLOOKUP(A286,[19]MONSANTO!$A$1:$M$330,5,FALSE)</f>
        <v>2485.6</v>
      </c>
      <c r="U286">
        <f>VLOOKUP(A286,[20]BAYER!$A$1:$M$330,5,FALSE)</f>
        <v>3814.45</v>
      </c>
      <c r="V286">
        <f>VLOOKUP(A286,[21]EXCELCROP!$A$1:$M$326,5,FALSE)</f>
        <v>3407.6</v>
      </c>
      <c r="W286">
        <f>VLOOKUP(A286,[22]SIEMENS!$A$1:$M$330,5,FALSE)</f>
        <v>1199.1500000000001</v>
      </c>
      <c r="X286">
        <f>VLOOKUP(A286,[23]ABB!$A$1:$M$330,5,FALSE)</f>
        <v>1510.85</v>
      </c>
      <c r="Y286">
        <f>VLOOKUP(A286,[24]LNT!$A$1:$M$330,5,FALSE)</f>
        <v>1291.25</v>
      </c>
      <c r="Z286">
        <f>VLOOKUP(A286,[25]GLAXO!$A$1:$M$330,5,FALSE)</f>
        <v>2395.5500000000002</v>
      </c>
      <c r="AA286">
        <f>VLOOKUP(A286,[26]PFIZER!$A$1:$M$330,5,FALSE)</f>
        <v>2270.6999999999998</v>
      </c>
      <c r="AB286">
        <f>VLOOKUP(A286,[27]ABBOTT!$A$1:$M$330,5,FALSE)</f>
        <v>5746.8</v>
      </c>
      <c r="AC286">
        <f>VLOOKUP(A286,[28]SANOFI!$A$1:$M$330,5,FALSE)</f>
        <v>4825.45</v>
      </c>
    </row>
    <row r="287" spans="1:29" x14ac:dyDescent="0.25">
      <c r="A287" s="4">
        <v>43154</v>
      </c>
      <c r="B287">
        <f>VLOOKUP(A287,[1]ITC!$A$1:$M$330,5,FALSE)</f>
        <v>269.05</v>
      </c>
      <c r="C287">
        <f>VLOOKUP(A287,[2]HUL!$A$1:$M$330,5,FALSE)</f>
        <v>1323</v>
      </c>
      <c r="D287">
        <f>VLOOKUP(A287,[3]COLGATE!$A$1:$M$330,5,FALSE)</f>
        <v>1049.9000000000001</v>
      </c>
      <c r="E287">
        <f>VLOOKUP(A287,[4]NESTLE!$A$1:$M$330,5,FALSE)</f>
        <v>7582.5</v>
      </c>
      <c r="F287">
        <f>VLOOKUP(A287,[5]BRITANNIA!$A$1:$M$330,5,FALSE)</f>
        <v>4963.7</v>
      </c>
      <c r="G287">
        <f>VLOOKUP(A287,[6]HDFC!$A$1:$M$330,5,FALSE)</f>
        <v>1879.8</v>
      </c>
      <c r="H287">
        <f>VLOOKUP(A287,[7]ICICI!$A$1:$M$330,5,FALSE)</f>
        <v>321.3</v>
      </c>
      <c r="I287">
        <f>VLOOKUP(A287,[8]AXIS!$A$1:$M$330,5,FALSE)</f>
        <v>536.54999999999995</v>
      </c>
      <c r="J287">
        <f>VLOOKUP(A287,[9]INFOSYS!$A$1:$M$330,5,FALSE)</f>
        <v>1155.6500000000001</v>
      </c>
      <c r="K287">
        <f>VLOOKUP(A287,[10]TCS!$A$1:$M$330,5,FALSE)</f>
        <v>3076.9</v>
      </c>
      <c r="L287">
        <f>VLOOKUP(A287,[11]WIPRO!$A$1:$M$330,5,FALSE)</f>
        <v>294.14999999999998</v>
      </c>
      <c r="M287">
        <f>VLOOKUP(A287,[12]TVS!$A$1:$M$330,5,FALSE)</f>
        <v>406.4</v>
      </c>
      <c r="N287">
        <f>VLOOKUP(A287,[13]BAJAJ!$A$1:$M$330,5,FALSE)</f>
        <v>2988</v>
      </c>
      <c r="O287">
        <f>VLOOKUP(A287,[14]HERO!$A$1:$M$330,5,FALSE)</f>
        <v>3498.65</v>
      </c>
      <c r="P287">
        <f>VLOOKUP(A287,[15]ASIAN!$A$1:$M$330,5,FALSE)</f>
        <v>1101.9000000000001</v>
      </c>
      <c r="Q287">
        <f>VLOOKUP(A287,[16]NEROLAC!$A$1:$M$330,5,FALSE)</f>
        <v>488.55</v>
      </c>
      <c r="R287">
        <f>VLOOKUP(A287,[17]AKZO!$A$1:$M$330,5,FALSE)</f>
        <v>1753.65</v>
      </c>
      <c r="S287">
        <f>VLOOKUP(A287,[18]BERGER!$A$1:$M$330,5,FALSE)</f>
        <v>245.5</v>
      </c>
      <c r="T287">
        <f>VLOOKUP(A287,[19]MONSANTO!$A$1:$M$330,5,FALSE)</f>
        <v>2506.9499999999998</v>
      </c>
      <c r="U287">
        <f>VLOOKUP(A287,[20]BAYER!$A$1:$M$330,5,FALSE)</f>
        <v>3827.75</v>
      </c>
      <c r="V287">
        <f>VLOOKUP(A287,[21]EXCELCROP!$A$1:$M$326,5,FALSE)</f>
        <v>3334.1</v>
      </c>
      <c r="W287">
        <f>VLOOKUP(A287,[22]SIEMENS!$A$1:$M$330,5,FALSE)</f>
        <v>1171.0999999999999</v>
      </c>
      <c r="X287">
        <f>VLOOKUP(A287,[23]ABB!$A$1:$M$330,5,FALSE)</f>
        <v>1521.95</v>
      </c>
      <c r="Y287">
        <f>VLOOKUP(A287,[24]LNT!$A$1:$M$330,5,FALSE)</f>
        <v>1302.3499999999999</v>
      </c>
      <c r="Z287">
        <f>VLOOKUP(A287,[25]GLAXO!$A$1:$M$330,5,FALSE)</f>
        <v>2397.6999999999998</v>
      </c>
      <c r="AA287">
        <f>VLOOKUP(A287,[26]PFIZER!$A$1:$M$330,5,FALSE)</f>
        <v>2299.75</v>
      </c>
      <c r="AB287">
        <f>VLOOKUP(A287,[27]ABBOTT!$A$1:$M$330,5,FALSE)</f>
        <v>5788.4</v>
      </c>
      <c r="AC287">
        <f>VLOOKUP(A287,[28]SANOFI!$A$1:$M$330,5,FALSE)</f>
        <v>4817.1000000000004</v>
      </c>
    </row>
    <row r="288" spans="1:29" x14ac:dyDescent="0.25">
      <c r="A288" s="4">
        <v>43157</v>
      </c>
      <c r="B288">
        <f>VLOOKUP(A288,[1]ITC!$A$1:$M$330,5,FALSE)</f>
        <v>266.55</v>
      </c>
      <c r="C288">
        <f>VLOOKUP(A288,[2]HUL!$A$1:$M$330,5,FALSE)</f>
        <v>1333.65</v>
      </c>
      <c r="D288">
        <f>VLOOKUP(A288,[3]COLGATE!$A$1:$M$330,5,FALSE)</f>
        <v>1055.2</v>
      </c>
      <c r="E288">
        <f>VLOOKUP(A288,[4]NESTLE!$A$1:$M$330,5,FALSE)</f>
        <v>7615.5</v>
      </c>
      <c r="F288">
        <f>VLOOKUP(A288,[5]BRITANNIA!$A$1:$M$330,5,FALSE)</f>
        <v>4960.8999999999996</v>
      </c>
      <c r="G288">
        <f>VLOOKUP(A288,[6]HDFC!$A$1:$M$330,5,FALSE)</f>
        <v>1909.95</v>
      </c>
      <c r="H288">
        <f>VLOOKUP(A288,[7]ICICI!$A$1:$M$330,5,FALSE)</f>
        <v>327</v>
      </c>
      <c r="I288">
        <f>VLOOKUP(A288,[8]AXIS!$A$1:$M$330,5,FALSE)</f>
        <v>552.29999999999995</v>
      </c>
      <c r="J288">
        <f>VLOOKUP(A288,[9]INFOSYS!$A$1:$M$330,5,FALSE)</f>
        <v>1141.05</v>
      </c>
      <c r="K288">
        <f>VLOOKUP(A288,[10]TCS!$A$1:$M$330,5,FALSE)</f>
        <v>3035.25</v>
      </c>
      <c r="L288">
        <f>VLOOKUP(A288,[11]WIPRO!$A$1:$M$330,5,FALSE)</f>
        <v>291.89999999999998</v>
      </c>
      <c r="M288">
        <f>VLOOKUP(A288,[12]TVS!$A$1:$M$330,5,FALSE)</f>
        <v>398.45</v>
      </c>
      <c r="N288">
        <f>VLOOKUP(A288,[13]BAJAJ!$A$1:$M$330,5,FALSE)</f>
        <v>3007.2</v>
      </c>
      <c r="O288">
        <f>VLOOKUP(A288,[14]HERO!$A$1:$M$330,5,FALSE)</f>
        <v>3540.35</v>
      </c>
      <c r="P288">
        <f>VLOOKUP(A288,[15]ASIAN!$A$1:$M$330,5,FALSE)</f>
        <v>1106.25</v>
      </c>
      <c r="Q288">
        <f>VLOOKUP(A288,[16]NEROLAC!$A$1:$M$330,5,FALSE)</f>
        <v>486.1</v>
      </c>
      <c r="R288">
        <f>VLOOKUP(A288,[17]AKZO!$A$1:$M$330,5,FALSE)</f>
        <v>1751.05</v>
      </c>
      <c r="S288">
        <f>VLOOKUP(A288,[18]BERGER!$A$1:$M$330,5,FALSE)</f>
        <v>247.75</v>
      </c>
      <c r="T288">
        <f>VLOOKUP(A288,[19]MONSANTO!$A$1:$M$330,5,FALSE)</f>
        <v>2529.3000000000002</v>
      </c>
      <c r="U288">
        <f>VLOOKUP(A288,[20]BAYER!$A$1:$M$330,5,FALSE)</f>
        <v>3886.8</v>
      </c>
      <c r="V288">
        <f>VLOOKUP(A288,[21]EXCELCROP!$A$1:$M$326,5,FALSE)</f>
        <v>3312.85</v>
      </c>
      <c r="W288">
        <f>VLOOKUP(A288,[22]SIEMENS!$A$1:$M$330,5,FALSE)</f>
        <v>1174</v>
      </c>
      <c r="X288">
        <f>VLOOKUP(A288,[23]ABB!$A$1:$M$330,5,FALSE)</f>
        <v>1515.15</v>
      </c>
      <c r="Y288">
        <f>VLOOKUP(A288,[24]LNT!$A$1:$M$330,5,FALSE)</f>
        <v>1339.2</v>
      </c>
      <c r="Z288">
        <f>VLOOKUP(A288,[25]GLAXO!$A$1:$M$330,5,FALSE)</f>
        <v>2397.6</v>
      </c>
      <c r="AA288">
        <f>VLOOKUP(A288,[26]PFIZER!$A$1:$M$330,5,FALSE)</f>
        <v>2285.8000000000002</v>
      </c>
      <c r="AB288">
        <f>VLOOKUP(A288,[27]ABBOTT!$A$1:$M$330,5,FALSE)</f>
        <v>5820.9</v>
      </c>
      <c r="AC288">
        <f>VLOOKUP(A288,[28]SANOFI!$A$1:$M$330,5,FALSE)</f>
        <v>4908.8</v>
      </c>
    </row>
    <row r="289" spans="1:29" x14ac:dyDescent="0.25">
      <c r="A289" s="4">
        <v>43158</v>
      </c>
      <c r="B289">
        <f>VLOOKUP(A289,[1]ITC!$A$1:$M$330,5,FALSE)</f>
        <v>266.2</v>
      </c>
      <c r="C289">
        <f>VLOOKUP(A289,[2]HUL!$A$1:$M$330,5,FALSE)</f>
        <v>1343.45</v>
      </c>
      <c r="D289">
        <f>VLOOKUP(A289,[3]COLGATE!$A$1:$M$330,5,FALSE)</f>
        <v>1051.6500000000001</v>
      </c>
      <c r="E289">
        <f>VLOOKUP(A289,[4]NESTLE!$A$1:$M$330,5,FALSE)</f>
        <v>7761.2</v>
      </c>
      <c r="F289">
        <f>VLOOKUP(A289,[5]BRITANNIA!$A$1:$M$330,5,FALSE)</f>
        <v>4953.75</v>
      </c>
      <c r="G289">
        <f>VLOOKUP(A289,[6]HDFC!$A$1:$M$330,5,FALSE)</f>
        <v>1904.25</v>
      </c>
      <c r="H289">
        <f>VLOOKUP(A289,[7]ICICI!$A$1:$M$330,5,FALSE)</f>
        <v>319.64999999999998</v>
      </c>
      <c r="I289">
        <f>VLOOKUP(A289,[8]AXIS!$A$1:$M$330,5,FALSE)</f>
        <v>537.5</v>
      </c>
      <c r="J289">
        <f>VLOOKUP(A289,[9]INFOSYS!$A$1:$M$330,5,FALSE)</f>
        <v>1148.3</v>
      </c>
      <c r="K289">
        <f>VLOOKUP(A289,[10]TCS!$A$1:$M$330,5,FALSE)</f>
        <v>3043.25</v>
      </c>
      <c r="L289">
        <f>VLOOKUP(A289,[11]WIPRO!$A$1:$M$330,5,FALSE)</f>
        <v>292.39999999999998</v>
      </c>
      <c r="M289">
        <f>VLOOKUP(A289,[12]TVS!$A$1:$M$330,5,FALSE)</f>
        <v>400.75</v>
      </c>
      <c r="N289">
        <f>VLOOKUP(A289,[13]BAJAJ!$A$1:$M$330,5,FALSE)</f>
        <v>3033.85</v>
      </c>
      <c r="O289">
        <f>VLOOKUP(A289,[14]HERO!$A$1:$M$330,5,FALSE)</f>
        <v>3587.95</v>
      </c>
      <c r="P289">
        <f>VLOOKUP(A289,[15]ASIAN!$A$1:$M$330,5,FALSE)</f>
        <v>1110.2</v>
      </c>
      <c r="Q289">
        <f>VLOOKUP(A289,[16]NEROLAC!$A$1:$M$330,5,FALSE)</f>
        <v>484.35</v>
      </c>
      <c r="R289">
        <f>VLOOKUP(A289,[17]AKZO!$A$1:$M$330,5,FALSE)</f>
        <v>1780.05</v>
      </c>
      <c r="S289">
        <f>VLOOKUP(A289,[18]BERGER!$A$1:$M$330,5,FALSE)</f>
        <v>246.6</v>
      </c>
      <c r="T289">
        <f>VLOOKUP(A289,[19]MONSANTO!$A$1:$M$330,5,FALSE)</f>
        <v>2529.1999999999998</v>
      </c>
      <c r="U289">
        <f>VLOOKUP(A289,[20]BAYER!$A$1:$M$330,5,FALSE)</f>
        <v>3800</v>
      </c>
      <c r="V289">
        <f>VLOOKUP(A289,[21]EXCELCROP!$A$1:$M$326,5,FALSE)</f>
        <v>3266.2</v>
      </c>
      <c r="W289">
        <f>VLOOKUP(A289,[22]SIEMENS!$A$1:$M$330,5,FALSE)</f>
        <v>1164.25</v>
      </c>
      <c r="X289">
        <f>VLOOKUP(A289,[23]ABB!$A$1:$M$330,5,FALSE)</f>
        <v>1530.35</v>
      </c>
      <c r="Y289">
        <f>VLOOKUP(A289,[24]LNT!$A$1:$M$330,5,FALSE)</f>
        <v>1337.8</v>
      </c>
      <c r="Z289">
        <f>VLOOKUP(A289,[25]GLAXO!$A$1:$M$330,5,FALSE)</f>
        <v>2394.9</v>
      </c>
      <c r="AA289">
        <f>VLOOKUP(A289,[26]PFIZER!$A$1:$M$330,5,FALSE)</f>
        <v>2269</v>
      </c>
      <c r="AB289">
        <f>VLOOKUP(A289,[27]ABBOTT!$A$1:$M$330,5,FALSE)</f>
        <v>5848.1</v>
      </c>
      <c r="AC289">
        <f>VLOOKUP(A289,[28]SANOFI!$A$1:$M$330,5,FALSE)</f>
        <v>4951.55</v>
      </c>
    </row>
    <row r="290" spans="1:29" x14ac:dyDescent="0.25">
      <c r="A290" s="4">
        <v>43159</v>
      </c>
      <c r="B290">
        <f>VLOOKUP(A290,[1]ITC!$A$1:$M$330,5,FALSE)</f>
        <v>265.10000000000002</v>
      </c>
      <c r="C290">
        <f>VLOOKUP(A290,[2]HUL!$A$1:$M$330,5,FALSE)</f>
        <v>1316.35</v>
      </c>
      <c r="D290">
        <f>VLOOKUP(A290,[3]COLGATE!$A$1:$M$330,5,FALSE)</f>
        <v>1040.5999999999999</v>
      </c>
      <c r="E290">
        <f>VLOOKUP(A290,[4]NESTLE!$A$1:$M$330,5,FALSE)</f>
        <v>7764.35</v>
      </c>
      <c r="F290">
        <f>VLOOKUP(A290,[5]BRITANNIA!$A$1:$M$330,5,FALSE)</f>
        <v>4984.8500000000004</v>
      </c>
      <c r="G290">
        <f>VLOOKUP(A290,[6]HDFC!$A$1:$M$330,5,FALSE)</f>
        <v>1883.8</v>
      </c>
      <c r="H290">
        <f>VLOOKUP(A290,[7]ICICI!$A$1:$M$330,5,FALSE)</f>
        <v>313.5</v>
      </c>
      <c r="I290">
        <f>VLOOKUP(A290,[8]AXIS!$A$1:$M$330,5,FALSE)</f>
        <v>529.6</v>
      </c>
      <c r="J290">
        <f>VLOOKUP(A290,[9]INFOSYS!$A$1:$M$330,5,FALSE)</f>
        <v>1174.25</v>
      </c>
      <c r="K290">
        <f>VLOOKUP(A290,[10]TCS!$A$1:$M$330,5,FALSE)</f>
        <v>3038.25</v>
      </c>
      <c r="L290">
        <f>VLOOKUP(A290,[11]WIPRO!$A$1:$M$330,5,FALSE)</f>
        <v>292.8</v>
      </c>
      <c r="M290">
        <f>VLOOKUP(A290,[12]TVS!$A$1:$M$330,5,FALSE)</f>
        <v>393.25</v>
      </c>
      <c r="N290">
        <f>VLOOKUP(A290,[13]BAJAJ!$A$1:$M$330,5,FALSE)</f>
        <v>3018.8</v>
      </c>
      <c r="O290">
        <f>VLOOKUP(A290,[14]HERO!$A$1:$M$330,5,FALSE)</f>
        <v>3600.55</v>
      </c>
      <c r="P290">
        <f>VLOOKUP(A290,[15]ASIAN!$A$1:$M$330,5,FALSE)</f>
        <v>1118.8499999999999</v>
      </c>
      <c r="Q290">
        <f>VLOOKUP(A290,[16]NEROLAC!$A$1:$M$330,5,FALSE)</f>
        <v>490.7</v>
      </c>
      <c r="R290">
        <f>VLOOKUP(A290,[17]AKZO!$A$1:$M$330,5,FALSE)</f>
        <v>1791.85</v>
      </c>
      <c r="S290">
        <f>VLOOKUP(A290,[18]BERGER!$A$1:$M$330,5,FALSE)</f>
        <v>248.5</v>
      </c>
      <c r="T290">
        <f>VLOOKUP(A290,[19]MONSANTO!$A$1:$M$330,5,FALSE)</f>
        <v>2507.0500000000002</v>
      </c>
      <c r="U290">
        <f>VLOOKUP(A290,[20]BAYER!$A$1:$M$330,5,FALSE)</f>
        <v>3789.45</v>
      </c>
      <c r="V290">
        <f>VLOOKUP(A290,[21]EXCELCROP!$A$1:$M$326,5,FALSE)</f>
        <v>3291.8</v>
      </c>
      <c r="W290">
        <f>VLOOKUP(A290,[22]SIEMENS!$A$1:$M$330,5,FALSE)</f>
        <v>1164.3499999999999</v>
      </c>
      <c r="X290">
        <f>VLOOKUP(A290,[23]ABB!$A$1:$M$330,5,FALSE)</f>
        <v>1534.55</v>
      </c>
      <c r="Y290">
        <f>VLOOKUP(A290,[24]LNT!$A$1:$M$330,5,FALSE)</f>
        <v>1319.1</v>
      </c>
      <c r="Z290">
        <f>VLOOKUP(A290,[25]GLAXO!$A$1:$M$330,5,FALSE)</f>
        <v>2373.75</v>
      </c>
      <c r="AA290">
        <f>VLOOKUP(A290,[26]PFIZER!$A$1:$M$330,5,FALSE)</f>
        <v>2268.0500000000002</v>
      </c>
      <c r="AB290">
        <f>VLOOKUP(A290,[27]ABBOTT!$A$1:$M$330,5,FALSE)</f>
        <v>5733</v>
      </c>
      <c r="AC290">
        <f>VLOOKUP(A290,[28]SANOFI!$A$1:$M$330,5,FALSE)</f>
        <v>5090.3999999999996</v>
      </c>
    </row>
    <row r="291" spans="1:29" x14ac:dyDescent="0.25">
      <c r="A291" s="4">
        <v>43160</v>
      </c>
      <c r="B291">
        <f>VLOOKUP(A291,[1]ITC!$A$1:$M$330,5,FALSE)</f>
        <v>263.60000000000002</v>
      </c>
      <c r="C291">
        <f>VLOOKUP(A291,[2]HUL!$A$1:$M$330,5,FALSE)</f>
        <v>1325.65</v>
      </c>
      <c r="D291">
        <f>VLOOKUP(A291,[3]COLGATE!$A$1:$M$330,5,FALSE)</f>
        <v>1058.05</v>
      </c>
      <c r="E291">
        <f>VLOOKUP(A291,[4]NESTLE!$A$1:$M$330,5,FALSE)</f>
        <v>7850.55</v>
      </c>
      <c r="F291">
        <f>VLOOKUP(A291,[5]BRITANNIA!$A$1:$M$330,5,FALSE)</f>
        <v>4939.45</v>
      </c>
      <c r="G291">
        <f>VLOOKUP(A291,[6]HDFC!$A$1:$M$330,5,FALSE)</f>
        <v>1877.75</v>
      </c>
      <c r="H291">
        <f>VLOOKUP(A291,[7]ICICI!$A$1:$M$330,5,FALSE)</f>
        <v>305.25</v>
      </c>
      <c r="I291">
        <f>VLOOKUP(A291,[8]AXIS!$A$1:$M$330,5,FALSE)</f>
        <v>526.1</v>
      </c>
      <c r="J291">
        <f>VLOOKUP(A291,[9]INFOSYS!$A$1:$M$330,5,FALSE)</f>
        <v>1160.25</v>
      </c>
      <c r="K291">
        <f>VLOOKUP(A291,[10]TCS!$A$1:$M$330,5,FALSE)</f>
        <v>3037.1</v>
      </c>
      <c r="L291">
        <f>VLOOKUP(A291,[11]WIPRO!$A$1:$M$330,5,FALSE)</f>
        <v>292</v>
      </c>
      <c r="M291">
        <f>VLOOKUP(A291,[12]TVS!$A$1:$M$330,5,FALSE)</f>
        <v>386.25</v>
      </c>
      <c r="N291">
        <f>VLOOKUP(A291,[13]BAJAJ!$A$1:$M$330,5,FALSE)</f>
        <v>3025</v>
      </c>
      <c r="O291">
        <f>VLOOKUP(A291,[14]HERO!$A$1:$M$330,5,FALSE)</f>
        <v>3579.45</v>
      </c>
      <c r="P291">
        <f>VLOOKUP(A291,[15]ASIAN!$A$1:$M$330,5,FALSE)</f>
        <v>1119.5999999999999</v>
      </c>
      <c r="Q291">
        <f>VLOOKUP(A291,[16]NEROLAC!$A$1:$M$330,5,FALSE)</f>
        <v>489.85</v>
      </c>
      <c r="R291">
        <f>VLOOKUP(A291,[17]AKZO!$A$1:$M$330,5,FALSE)</f>
        <v>1795.15</v>
      </c>
      <c r="S291">
        <f>VLOOKUP(A291,[18]BERGER!$A$1:$M$330,5,FALSE)</f>
        <v>245.2</v>
      </c>
      <c r="T291">
        <f>VLOOKUP(A291,[19]MONSANTO!$A$1:$M$330,5,FALSE)</f>
        <v>2537.35</v>
      </c>
      <c r="U291">
        <f>VLOOKUP(A291,[20]BAYER!$A$1:$M$330,5,FALSE)</f>
        <v>3792.7</v>
      </c>
      <c r="V291">
        <f>VLOOKUP(A291,[21]EXCELCROP!$A$1:$M$326,5,FALSE)</f>
        <v>3520.1</v>
      </c>
      <c r="W291">
        <f>VLOOKUP(A291,[22]SIEMENS!$A$1:$M$330,5,FALSE)</f>
        <v>1153.55</v>
      </c>
      <c r="X291">
        <f>VLOOKUP(A291,[23]ABB!$A$1:$M$330,5,FALSE)</f>
        <v>1527.85</v>
      </c>
      <c r="Y291">
        <f>VLOOKUP(A291,[24]LNT!$A$1:$M$330,5,FALSE)</f>
        <v>1313.2</v>
      </c>
      <c r="Z291">
        <f>VLOOKUP(A291,[25]GLAXO!$A$1:$M$330,5,FALSE)</f>
        <v>2379.35</v>
      </c>
      <c r="AA291">
        <f>VLOOKUP(A291,[26]PFIZER!$A$1:$M$330,5,FALSE)</f>
        <v>2274.65</v>
      </c>
      <c r="AB291">
        <f>VLOOKUP(A291,[27]ABBOTT!$A$1:$M$330,5,FALSE)</f>
        <v>5749.95</v>
      </c>
      <c r="AC291">
        <f>VLOOKUP(A291,[28]SANOFI!$A$1:$M$330,5,FALSE)</f>
        <v>5076.55</v>
      </c>
    </row>
    <row r="292" spans="1:29" x14ac:dyDescent="0.25">
      <c r="A292" s="4">
        <v>43164</v>
      </c>
      <c r="B292">
        <f>VLOOKUP(A292,[1]ITC!$A$1:$M$330,5,FALSE)</f>
        <v>260.25</v>
      </c>
      <c r="C292">
        <f>VLOOKUP(A292,[2]HUL!$A$1:$M$330,5,FALSE)</f>
        <v>1300.5</v>
      </c>
      <c r="D292">
        <f>VLOOKUP(A292,[3]COLGATE!$A$1:$M$330,5,FALSE)</f>
        <v>1048.5</v>
      </c>
      <c r="E292">
        <f>VLOOKUP(A292,[4]NESTLE!$A$1:$M$330,5,FALSE)</f>
        <v>7714.35</v>
      </c>
      <c r="F292">
        <f>VLOOKUP(A292,[5]BRITANNIA!$A$1:$M$330,5,FALSE)</f>
        <v>4897.45</v>
      </c>
      <c r="G292">
        <f>VLOOKUP(A292,[6]HDFC!$A$1:$M$330,5,FALSE)</f>
        <v>1872.05</v>
      </c>
      <c r="H292">
        <f>VLOOKUP(A292,[7]ICICI!$A$1:$M$330,5,FALSE)</f>
        <v>303.10000000000002</v>
      </c>
      <c r="I292">
        <f>VLOOKUP(A292,[8]AXIS!$A$1:$M$330,5,FALSE)</f>
        <v>523.65</v>
      </c>
      <c r="J292">
        <f>VLOOKUP(A292,[9]INFOSYS!$A$1:$M$330,5,FALSE)</f>
        <v>1153.0999999999999</v>
      </c>
      <c r="K292">
        <f>VLOOKUP(A292,[10]TCS!$A$1:$M$330,5,FALSE)</f>
        <v>3104.3</v>
      </c>
      <c r="L292">
        <f>VLOOKUP(A292,[11]WIPRO!$A$1:$M$330,5,FALSE)</f>
        <v>290.55</v>
      </c>
      <c r="M292">
        <f>VLOOKUP(A292,[12]TVS!$A$1:$M$330,5,FALSE)</f>
        <v>384.35</v>
      </c>
      <c r="N292">
        <f>VLOOKUP(A292,[13]BAJAJ!$A$1:$M$330,5,FALSE)</f>
        <v>2942.1</v>
      </c>
      <c r="O292">
        <f>VLOOKUP(A292,[14]HERO!$A$1:$M$330,5,FALSE)</f>
        <v>3557.6</v>
      </c>
      <c r="P292">
        <f>VLOOKUP(A292,[15]ASIAN!$A$1:$M$330,5,FALSE)</f>
        <v>1104.3</v>
      </c>
      <c r="Q292">
        <f>VLOOKUP(A292,[16]NEROLAC!$A$1:$M$330,5,FALSE)</f>
        <v>490.85</v>
      </c>
      <c r="R292">
        <f>VLOOKUP(A292,[17]AKZO!$A$1:$M$330,5,FALSE)</f>
        <v>1777.25</v>
      </c>
      <c r="S292">
        <f>VLOOKUP(A292,[18]BERGER!$A$1:$M$330,5,FALSE)</f>
        <v>242.7</v>
      </c>
      <c r="T292">
        <f>VLOOKUP(A292,[19]MONSANTO!$A$1:$M$330,5,FALSE)</f>
        <v>2591.75</v>
      </c>
      <c r="U292">
        <f>VLOOKUP(A292,[20]BAYER!$A$1:$M$330,5,FALSE)</f>
        <v>3807.6</v>
      </c>
      <c r="V292">
        <f>VLOOKUP(A292,[21]EXCELCROP!$A$1:$M$326,5,FALSE)</f>
        <v>3393.5</v>
      </c>
      <c r="W292">
        <f>VLOOKUP(A292,[22]SIEMENS!$A$1:$M$330,5,FALSE)</f>
        <v>1138.8499999999999</v>
      </c>
      <c r="X292">
        <f>VLOOKUP(A292,[23]ABB!$A$1:$M$330,5,FALSE)</f>
        <v>1488.9</v>
      </c>
      <c r="Y292">
        <f>VLOOKUP(A292,[24]LNT!$A$1:$M$330,5,FALSE)</f>
        <v>1301.75</v>
      </c>
      <c r="Z292">
        <f>VLOOKUP(A292,[25]GLAXO!$A$1:$M$330,5,FALSE)</f>
        <v>2374.3000000000002</v>
      </c>
      <c r="AA292">
        <f>VLOOKUP(A292,[26]PFIZER!$A$1:$M$330,5,FALSE)</f>
        <v>2222.6</v>
      </c>
      <c r="AB292">
        <f>VLOOKUP(A292,[27]ABBOTT!$A$1:$M$330,5,FALSE)</f>
        <v>5741.2</v>
      </c>
      <c r="AC292">
        <f>VLOOKUP(A292,[28]SANOFI!$A$1:$M$330,5,FALSE)</f>
        <v>5066.3500000000004</v>
      </c>
    </row>
    <row r="293" spans="1:29" x14ac:dyDescent="0.25">
      <c r="A293" s="4">
        <v>43165</v>
      </c>
      <c r="B293">
        <f>VLOOKUP(A293,[1]ITC!$A$1:$M$330,5,FALSE)</f>
        <v>256.5</v>
      </c>
      <c r="C293">
        <f>VLOOKUP(A293,[2]HUL!$A$1:$M$330,5,FALSE)</f>
        <v>1293.2</v>
      </c>
      <c r="D293">
        <f>VLOOKUP(A293,[3]COLGATE!$A$1:$M$330,5,FALSE)</f>
        <v>1039.0999999999999</v>
      </c>
      <c r="E293">
        <f>VLOOKUP(A293,[4]NESTLE!$A$1:$M$330,5,FALSE)</f>
        <v>7687.55</v>
      </c>
      <c r="F293">
        <f>VLOOKUP(A293,[5]BRITANNIA!$A$1:$M$330,5,FALSE)</f>
        <v>4814.3</v>
      </c>
      <c r="G293">
        <f>VLOOKUP(A293,[6]HDFC!$A$1:$M$330,5,FALSE)</f>
        <v>1851.95</v>
      </c>
      <c r="H293">
        <f>VLOOKUP(A293,[7]ICICI!$A$1:$M$330,5,FALSE)</f>
        <v>295.10000000000002</v>
      </c>
      <c r="I293">
        <f>VLOOKUP(A293,[8]AXIS!$A$1:$M$330,5,FALSE)</f>
        <v>516.79999999999995</v>
      </c>
      <c r="J293">
        <f>VLOOKUP(A293,[9]INFOSYS!$A$1:$M$330,5,FALSE)</f>
        <v>1146.8499999999999</v>
      </c>
      <c r="K293">
        <f>VLOOKUP(A293,[10]TCS!$A$1:$M$330,5,FALSE)</f>
        <v>3049.8</v>
      </c>
      <c r="L293">
        <f>VLOOKUP(A293,[11]WIPRO!$A$1:$M$330,5,FALSE)</f>
        <v>286.14999999999998</v>
      </c>
      <c r="M293">
        <f>VLOOKUP(A293,[12]TVS!$A$1:$M$330,5,FALSE)</f>
        <v>374.6</v>
      </c>
      <c r="N293">
        <f>VLOOKUP(A293,[13]BAJAJ!$A$1:$M$330,5,FALSE)</f>
        <v>2899.9</v>
      </c>
      <c r="O293">
        <f>VLOOKUP(A293,[14]HERO!$A$1:$M$330,5,FALSE)</f>
        <v>3569.9</v>
      </c>
      <c r="P293">
        <f>VLOOKUP(A293,[15]ASIAN!$A$1:$M$330,5,FALSE)</f>
        <v>1102.75</v>
      </c>
      <c r="Q293">
        <f>VLOOKUP(A293,[16]NEROLAC!$A$1:$M$330,5,FALSE)</f>
        <v>486.65</v>
      </c>
      <c r="R293">
        <f>VLOOKUP(A293,[17]AKZO!$A$1:$M$330,5,FALSE)</f>
        <v>1797</v>
      </c>
      <c r="S293">
        <f>VLOOKUP(A293,[18]BERGER!$A$1:$M$330,5,FALSE)</f>
        <v>242.5</v>
      </c>
      <c r="T293">
        <f>VLOOKUP(A293,[19]MONSANTO!$A$1:$M$330,5,FALSE)</f>
        <v>2562.1</v>
      </c>
      <c r="U293">
        <f>VLOOKUP(A293,[20]BAYER!$A$1:$M$330,5,FALSE)</f>
        <v>3836.4</v>
      </c>
      <c r="V293">
        <f>VLOOKUP(A293,[21]EXCELCROP!$A$1:$M$326,5,FALSE)</f>
        <v>3292.65</v>
      </c>
      <c r="W293">
        <f>VLOOKUP(A293,[22]SIEMENS!$A$1:$M$330,5,FALSE)</f>
        <v>1128.55</v>
      </c>
      <c r="X293">
        <f>VLOOKUP(A293,[23]ABB!$A$1:$M$330,5,FALSE)</f>
        <v>1475.7</v>
      </c>
      <c r="Y293">
        <f>VLOOKUP(A293,[24]LNT!$A$1:$M$330,5,FALSE)</f>
        <v>1284.2</v>
      </c>
      <c r="Z293">
        <f>VLOOKUP(A293,[25]GLAXO!$A$1:$M$330,5,FALSE)</f>
        <v>2340.0500000000002</v>
      </c>
      <c r="AA293">
        <f>VLOOKUP(A293,[26]PFIZER!$A$1:$M$330,5,FALSE)</f>
        <v>2176.6</v>
      </c>
      <c r="AB293">
        <f>VLOOKUP(A293,[27]ABBOTT!$A$1:$M$330,5,FALSE)</f>
        <v>5661.9</v>
      </c>
      <c r="AC293">
        <f>VLOOKUP(A293,[28]SANOFI!$A$1:$M$330,5,FALSE)</f>
        <v>5036.8500000000004</v>
      </c>
    </row>
    <row r="294" spans="1:29" x14ac:dyDescent="0.25">
      <c r="A294" s="4">
        <v>43166</v>
      </c>
      <c r="B294">
        <f>VLOOKUP(A294,[1]ITC!$A$1:$M$330,5,FALSE)</f>
        <v>259.2</v>
      </c>
      <c r="C294">
        <f>VLOOKUP(A294,[2]HUL!$A$1:$M$330,5,FALSE)</f>
        <v>1292.45</v>
      </c>
      <c r="D294">
        <f>VLOOKUP(A294,[3]COLGATE!$A$1:$M$330,5,FALSE)</f>
        <v>1044.9000000000001</v>
      </c>
      <c r="E294">
        <f>VLOOKUP(A294,[4]NESTLE!$A$1:$M$330,5,FALSE)</f>
        <v>7705.6</v>
      </c>
      <c r="F294">
        <f>VLOOKUP(A294,[5]BRITANNIA!$A$1:$M$330,5,FALSE)</f>
        <v>4863.3999999999996</v>
      </c>
      <c r="G294">
        <f>VLOOKUP(A294,[6]HDFC!$A$1:$M$330,5,FALSE)</f>
        <v>1834.45</v>
      </c>
      <c r="H294">
        <f>VLOOKUP(A294,[7]ICICI!$A$1:$M$330,5,FALSE)</f>
        <v>286.7</v>
      </c>
      <c r="I294">
        <f>VLOOKUP(A294,[8]AXIS!$A$1:$M$330,5,FALSE)</f>
        <v>512.79999999999995</v>
      </c>
      <c r="J294">
        <f>VLOOKUP(A294,[9]INFOSYS!$A$1:$M$330,5,FALSE)</f>
        <v>1142.8</v>
      </c>
      <c r="K294">
        <f>VLOOKUP(A294,[10]TCS!$A$1:$M$330,5,FALSE)</f>
        <v>3029.25</v>
      </c>
      <c r="L294">
        <f>VLOOKUP(A294,[11]WIPRO!$A$1:$M$330,5,FALSE)</f>
        <v>285.2</v>
      </c>
      <c r="M294">
        <f>VLOOKUP(A294,[12]TVS!$A$1:$M$330,5,FALSE)</f>
        <v>358</v>
      </c>
      <c r="N294">
        <f>VLOOKUP(A294,[13]BAJAJ!$A$1:$M$330,5,FALSE)</f>
        <v>2910.45</v>
      </c>
      <c r="O294">
        <f>VLOOKUP(A294,[14]HERO!$A$1:$M$330,5,FALSE)</f>
        <v>3562.1</v>
      </c>
      <c r="P294">
        <f>VLOOKUP(A294,[15]ASIAN!$A$1:$M$330,5,FALSE)</f>
        <v>1107.95</v>
      </c>
      <c r="Q294">
        <f>VLOOKUP(A294,[16]NEROLAC!$A$1:$M$330,5,FALSE)</f>
        <v>486.5</v>
      </c>
      <c r="R294">
        <f>VLOOKUP(A294,[17]AKZO!$A$1:$M$330,5,FALSE)</f>
        <v>1752.45</v>
      </c>
      <c r="S294">
        <f>VLOOKUP(A294,[18]BERGER!$A$1:$M$330,5,FALSE)</f>
        <v>244.6</v>
      </c>
      <c r="T294">
        <f>VLOOKUP(A294,[19]MONSANTO!$A$1:$M$330,5,FALSE)</f>
        <v>2574.1999999999998</v>
      </c>
      <c r="U294">
        <f>VLOOKUP(A294,[20]BAYER!$A$1:$M$330,5,FALSE)</f>
        <v>3897.3</v>
      </c>
      <c r="V294">
        <f>VLOOKUP(A294,[21]EXCELCROP!$A$1:$M$326,5,FALSE)</f>
        <v>3264.05</v>
      </c>
      <c r="W294">
        <f>VLOOKUP(A294,[22]SIEMENS!$A$1:$M$330,5,FALSE)</f>
        <v>1094.4000000000001</v>
      </c>
      <c r="X294">
        <f>VLOOKUP(A294,[23]ABB!$A$1:$M$330,5,FALSE)</f>
        <v>1431.05</v>
      </c>
      <c r="Y294">
        <f>VLOOKUP(A294,[24]LNT!$A$1:$M$330,5,FALSE)</f>
        <v>1263.0999999999999</v>
      </c>
      <c r="Z294">
        <f>VLOOKUP(A294,[25]GLAXO!$A$1:$M$330,5,FALSE)</f>
        <v>2286</v>
      </c>
      <c r="AA294">
        <f>VLOOKUP(A294,[26]PFIZER!$A$1:$M$330,5,FALSE)</f>
        <v>2183.65</v>
      </c>
      <c r="AB294">
        <f>VLOOKUP(A294,[27]ABBOTT!$A$1:$M$330,5,FALSE)</f>
        <v>5734.05</v>
      </c>
      <c r="AC294">
        <f>VLOOKUP(A294,[28]SANOFI!$A$1:$M$330,5,FALSE)</f>
        <v>5033.75</v>
      </c>
    </row>
    <row r="295" spans="1:29" x14ac:dyDescent="0.25">
      <c r="A295" s="4">
        <v>43167</v>
      </c>
      <c r="B295">
        <f>VLOOKUP(A295,[1]ITC!$A$1:$M$330,5,FALSE)</f>
        <v>258.5</v>
      </c>
      <c r="C295">
        <f>VLOOKUP(A295,[2]HUL!$A$1:$M$330,5,FALSE)</f>
        <v>1293.4000000000001</v>
      </c>
      <c r="D295">
        <f>VLOOKUP(A295,[3]COLGATE!$A$1:$M$330,5,FALSE)</f>
        <v>1035.0999999999999</v>
      </c>
      <c r="E295">
        <f>VLOOKUP(A295,[4]NESTLE!$A$1:$M$330,5,FALSE)</f>
        <v>7711.8</v>
      </c>
      <c r="F295">
        <f>VLOOKUP(A295,[5]BRITANNIA!$A$1:$M$330,5,FALSE)</f>
        <v>4848.55</v>
      </c>
      <c r="G295">
        <f>VLOOKUP(A295,[6]HDFC!$A$1:$M$330,5,FALSE)</f>
        <v>1851.45</v>
      </c>
      <c r="H295">
        <f>VLOOKUP(A295,[7]ICICI!$A$1:$M$330,5,FALSE)</f>
        <v>296.95</v>
      </c>
      <c r="I295">
        <f>VLOOKUP(A295,[8]AXIS!$A$1:$M$330,5,FALSE)</f>
        <v>520.15</v>
      </c>
      <c r="J295">
        <f>VLOOKUP(A295,[9]INFOSYS!$A$1:$M$330,5,FALSE)</f>
        <v>1156.7</v>
      </c>
      <c r="K295">
        <f>VLOOKUP(A295,[10]TCS!$A$1:$M$330,5,FALSE)</f>
        <v>3001.5</v>
      </c>
      <c r="L295">
        <f>VLOOKUP(A295,[11]WIPRO!$A$1:$M$330,5,FALSE)</f>
        <v>285</v>
      </c>
      <c r="M295">
        <f>VLOOKUP(A295,[12]TVS!$A$1:$M$330,5,FALSE)</f>
        <v>369.75</v>
      </c>
      <c r="N295">
        <f>VLOOKUP(A295,[13]BAJAJ!$A$1:$M$330,5,FALSE)</f>
        <v>2924.65</v>
      </c>
      <c r="O295">
        <f>VLOOKUP(A295,[14]HERO!$A$1:$M$330,5,FALSE)</f>
        <v>3585.65</v>
      </c>
      <c r="P295">
        <f>VLOOKUP(A295,[15]ASIAN!$A$1:$M$330,5,FALSE)</f>
        <v>1125.5999999999999</v>
      </c>
      <c r="Q295">
        <f>VLOOKUP(A295,[16]NEROLAC!$A$1:$M$330,5,FALSE)</f>
        <v>489.3</v>
      </c>
      <c r="R295">
        <f>VLOOKUP(A295,[17]AKZO!$A$1:$M$330,5,FALSE)</f>
        <v>1770.1</v>
      </c>
      <c r="S295">
        <f>VLOOKUP(A295,[18]BERGER!$A$1:$M$330,5,FALSE)</f>
        <v>245.75</v>
      </c>
      <c r="T295">
        <f>VLOOKUP(A295,[19]MONSANTO!$A$1:$M$330,5,FALSE)</f>
        <v>2598.15</v>
      </c>
      <c r="U295">
        <f>VLOOKUP(A295,[20]BAYER!$A$1:$M$330,5,FALSE)</f>
        <v>3934.45</v>
      </c>
      <c r="V295">
        <f>VLOOKUP(A295,[21]EXCELCROP!$A$1:$M$326,5,FALSE)</f>
        <v>3289.85</v>
      </c>
      <c r="W295">
        <f>VLOOKUP(A295,[22]SIEMENS!$A$1:$M$330,5,FALSE)</f>
        <v>1101.25</v>
      </c>
      <c r="X295">
        <f>VLOOKUP(A295,[23]ABB!$A$1:$M$330,5,FALSE)</f>
        <v>1428.95</v>
      </c>
      <c r="Y295">
        <f>VLOOKUP(A295,[24]LNT!$A$1:$M$330,5,FALSE)</f>
        <v>1283.25</v>
      </c>
      <c r="Z295">
        <f>VLOOKUP(A295,[25]GLAXO!$A$1:$M$330,5,FALSE)</f>
        <v>2279.15</v>
      </c>
      <c r="AA295">
        <f>VLOOKUP(A295,[26]PFIZER!$A$1:$M$330,5,FALSE)</f>
        <v>2183.0500000000002</v>
      </c>
      <c r="AB295">
        <f>VLOOKUP(A295,[27]ABBOTT!$A$1:$M$330,5,FALSE)</f>
        <v>5607.7</v>
      </c>
      <c r="AC295">
        <f>VLOOKUP(A295,[28]SANOFI!$A$1:$M$330,5,FALSE)</f>
        <v>5069.6499999999996</v>
      </c>
    </row>
    <row r="296" spans="1:29" x14ac:dyDescent="0.25">
      <c r="A296" s="4">
        <v>43168</v>
      </c>
      <c r="B296">
        <f>VLOOKUP(A296,[1]ITC!$A$1:$M$330,5,FALSE)</f>
        <v>259.39999999999998</v>
      </c>
      <c r="C296">
        <f>VLOOKUP(A296,[2]HUL!$A$1:$M$330,5,FALSE)</f>
        <v>1300.5999999999999</v>
      </c>
      <c r="D296">
        <f>VLOOKUP(A296,[3]COLGATE!$A$1:$M$330,5,FALSE)</f>
        <v>1039.3</v>
      </c>
      <c r="E296">
        <f>VLOOKUP(A296,[4]NESTLE!$A$1:$M$330,5,FALSE)</f>
        <v>7650.55</v>
      </c>
      <c r="F296">
        <f>VLOOKUP(A296,[5]BRITANNIA!$A$1:$M$330,5,FALSE)</f>
        <v>4840.6499999999996</v>
      </c>
      <c r="G296">
        <f>VLOOKUP(A296,[6]HDFC!$A$1:$M$330,5,FALSE)</f>
        <v>1853.2</v>
      </c>
      <c r="H296">
        <f>VLOOKUP(A296,[7]ICICI!$A$1:$M$330,5,FALSE)</f>
        <v>292.7</v>
      </c>
      <c r="I296">
        <f>VLOOKUP(A296,[8]AXIS!$A$1:$M$330,5,FALSE)</f>
        <v>505.35</v>
      </c>
      <c r="J296">
        <f>VLOOKUP(A296,[9]INFOSYS!$A$1:$M$330,5,FALSE)</f>
        <v>1163.4000000000001</v>
      </c>
      <c r="K296">
        <f>VLOOKUP(A296,[10]TCS!$A$1:$M$330,5,FALSE)</f>
        <v>3034.5</v>
      </c>
      <c r="L296">
        <f>VLOOKUP(A296,[11]WIPRO!$A$1:$M$330,5,FALSE)</f>
        <v>285.2</v>
      </c>
      <c r="M296">
        <f>VLOOKUP(A296,[12]TVS!$A$1:$M$330,5,FALSE)</f>
        <v>361.25</v>
      </c>
      <c r="N296">
        <f>VLOOKUP(A296,[13]BAJAJ!$A$1:$M$330,5,FALSE)</f>
        <v>2938.05</v>
      </c>
      <c r="O296">
        <f>VLOOKUP(A296,[14]HERO!$A$1:$M$330,5,FALSE)</f>
        <v>3587</v>
      </c>
      <c r="P296">
        <f>VLOOKUP(A296,[15]ASIAN!$A$1:$M$330,5,FALSE)</f>
        <v>1127.75</v>
      </c>
      <c r="Q296">
        <f>VLOOKUP(A296,[16]NEROLAC!$A$1:$M$330,5,FALSE)</f>
        <v>484</v>
      </c>
      <c r="R296">
        <f>VLOOKUP(A296,[17]AKZO!$A$1:$M$330,5,FALSE)</f>
        <v>1756.85</v>
      </c>
      <c r="S296">
        <f>VLOOKUP(A296,[18]BERGER!$A$1:$M$330,5,FALSE)</f>
        <v>246.75</v>
      </c>
      <c r="T296">
        <f>VLOOKUP(A296,[19]MONSANTO!$A$1:$M$330,5,FALSE)</f>
        <v>2562</v>
      </c>
      <c r="U296">
        <f>VLOOKUP(A296,[20]BAYER!$A$1:$M$330,5,FALSE)</f>
        <v>4025.5</v>
      </c>
      <c r="V296">
        <f>VLOOKUP(A296,[21]EXCELCROP!$A$1:$M$326,5,FALSE)</f>
        <v>3272.65</v>
      </c>
      <c r="W296">
        <f>VLOOKUP(A296,[22]SIEMENS!$A$1:$M$330,5,FALSE)</f>
        <v>1086.7</v>
      </c>
      <c r="X296">
        <f>VLOOKUP(A296,[23]ABB!$A$1:$M$330,5,FALSE)</f>
        <v>1435.1</v>
      </c>
      <c r="Y296">
        <f>VLOOKUP(A296,[24]LNT!$A$1:$M$330,5,FALSE)</f>
        <v>1290.1500000000001</v>
      </c>
      <c r="Z296">
        <f>VLOOKUP(A296,[25]GLAXO!$A$1:$M$330,5,FALSE)</f>
        <v>2267.4</v>
      </c>
      <c r="AA296">
        <f>VLOOKUP(A296,[26]PFIZER!$A$1:$M$330,5,FALSE)</f>
        <v>2193.75</v>
      </c>
      <c r="AB296">
        <f>VLOOKUP(A296,[27]ABBOTT!$A$1:$M$330,5,FALSE)</f>
        <v>5635.75</v>
      </c>
      <c r="AC296">
        <f>VLOOKUP(A296,[28]SANOFI!$A$1:$M$330,5,FALSE)</f>
        <v>5043.75</v>
      </c>
    </row>
    <row r="297" spans="1:29" x14ac:dyDescent="0.25">
      <c r="A297" s="4">
        <v>43171</v>
      </c>
      <c r="B297">
        <f>VLOOKUP(A297,[1]ITC!$A$1:$M$330,5,FALSE)</f>
        <v>270</v>
      </c>
      <c r="C297">
        <f>VLOOKUP(A297,[2]HUL!$A$1:$M$330,5,FALSE)</f>
        <v>1324.55</v>
      </c>
      <c r="D297">
        <f>VLOOKUP(A297,[3]COLGATE!$A$1:$M$330,5,FALSE)</f>
        <v>1042.6500000000001</v>
      </c>
      <c r="E297">
        <f>VLOOKUP(A297,[4]NESTLE!$A$1:$M$330,5,FALSE)</f>
        <v>7620.4</v>
      </c>
      <c r="F297">
        <f>VLOOKUP(A297,[5]BRITANNIA!$A$1:$M$330,5,FALSE)</f>
        <v>4872.3500000000004</v>
      </c>
      <c r="G297">
        <f>VLOOKUP(A297,[6]HDFC!$A$1:$M$330,5,FALSE)</f>
        <v>1866.7</v>
      </c>
      <c r="H297">
        <f>VLOOKUP(A297,[7]ICICI!$A$1:$M$330,5,FALSE)</f>
        <v>300.7</v>
      </c>
      <c r="I297">
        <f>VLOOKUP(A297,[8]AXIS!$A$1:$M$330,5,FALSE)</f>
        <v>519.20000000000005</v>
      </c>
      <c r="J297">
        <f>VLOOKUP(A297,[9]INFOSYS!$A$1:$M$330,5,FALSE)</f>
        <v>1185.8499999999999</v>
      </c>
      <c r="K297">
        <f>VLOOKUP(A297,[10]TCS!$A$1:$M$330,5,FALSE)</f>
        <v>3051.85</v>
      </c>
      <c r="L297">
        <f>VLOOKUP(A297,[11]WIPRO!$A$1:$M$330,5,FALSE)</f>
        <v>290.75</v>
      </c>
      <c r="M297">
        <f>VLOOKUP(A297,[12]TVS!$A$1:$M$330,5,FALSE)</f>
        <v>363</v>
      </c>
      <c r="N297">
        <f>VLOOKUP(A297,[13]BAJAJ!$A$1:$M$330,5,FALSE)</f>
        <v>2960.05</v>
      </c>
      <c r="O297">
        <f>VLOOKUP(A297,[14]HERO!$A$1:$M$330,5,FALSE)</f>
        <v>3685.8</v>
      </c>
      <c r="P297">
        <f>VLOOKUP(A297,[15]ASIAN!$A$1:$M$330,5,FALSE)</f>
        <v>1130.95</v>
      </c>
      <c r="Q297">
        <f>VLOOKUP(A297,[16]NEROLAC!$A$1:$M$330,5,FALSE)</f>
        <v>494.8</v>
      </c>
      <c r="R297">
        <f>VLOOKUP(A297,[17]AKZO!$A$1:$M$330,5,FALSE)</f>
        <v>1793.85</v>
      </c>
      <c r="S297">
        <f>VLOOKUP(A297,[18]BERGER!$A$1:$M$330,5,FALSE)</f>
        <v>246.05</v>
      </c>
      <c r="T297">
        <f>VLOOKUP(A297,[19]MONSANTO!$A$1:$M$330,5,FALSE)</f>
        <v>2575.25</v>
      </c>
      <c r="U297">
        <f>VLOOKUP(A297,[20]BAYER!$A$1:$M$330,5,FALSE)</f>
        <v>4116.45</v>
      </c>
      <c r="V297">
        <f>VLOOKUP(A297,[21]EXCELCROP!$A$1:$M$326,5,FALSE)</f>
        <v>3271.7</v>
      </c>
      <c r="W297">
        <f>VLOOKUP(A297,[22]SIEMENS!$A$1:$M$330,5,FALSE)</f>
        <v>1105.4000000000001</v>
      </c>
      <c r="X297">
        <f>VLOOKUP(A297,[23]ABB!$A$1:$M$330,5,FALSE)</f>
        <v>1431.1</v>
      </c>
      <c r="Y297">
        <f>VLOOKUP(A297,[24]LNT!$A$1:$M$330,5,FALSE)</f>
        <v>1309.8499999999999</v>
      </c>
      <c r="Z297">
        <f>VLOOKUP(A297,[25]GLAXO!$A$1:$M$330,5,FALSE)</f>
        <v>2250.15</v>
      </c>
      <c r="AA297">
        <f>VLOOKUP(A297,[26]PFIZER!$A$1:$M$330,5,FALSE)</f>
        <v>2188.4</v>
      </c>
      <c r="AB297">
        <f>VLOOKUP(A297,[27]ABBOTT!$A$1:$M$330,5,FALSE)</f>
        <v>5626.7</v>
      </c>
      <c r="AC297">
        <f>VLOOKUP(A297,[28]SANOFI!$A$1:$M$330,5,FALSE)</f>
        <v>5080.05</v>
      </c>
    </row>
    <row r="298" spans="1:29" x14ac:dyDescent="0.25">
      <c r="A298" s="4">
        <v>43172</v>
      </c>
      <c r="B298">
        <f>VLOOKUP(A298,[1]ITC!$A$1:$M$330,5,FALSE)</f>
        <v>268.64999999999998</v>
      </c>
      <c r="C298">
        <f>VLOOKUP(A298,[2]HUL!$A$1:$M$330,5,FALSE)</f>
        <v>1317.75</v>
      </c>
      <c r="D298">
        <f>VLOOKUP(A298,[3]COLGATE!$A$1:$M$330,5,FALSE)</f>
        <v>1043.2</v>
      </c>
      <c r="E298">
        <f>VLOOKUP(A298,[4]NESTLE!$A$1:$M$330,5,FALSE)</f>
        <v>7703.45</v>
      </c>
      <c r="F298">
        <f>VLOOKUP(A298,[5]BRITANNIA!$A$1:$M$330,5,FALSE)</f>
        <v>4865.3999999999996</v>
      </c>
      <c r="G298">
        <f>VLOOKUP(A298,[6]HDFC!$A$1:$M$330,5,FALSE)</f>
        <v>1859.9</v>
      </c>
      <c r="H298">
        <f>VLOOKUP(A298,[7]ICICI!$A$1:$M$330,5,FALSE)</f>
        <v>304</v>
      </c>
      <c r="I298">
        <f>VLOOKUP(A298,[8]AXIS!$A$1:$M$330,5,FALSE)</f>
        <v>530.79999999999995</v>
      </c>
      <c r="J298">
        <f>VLOOKUP(A298,[9]INFOSYS!$A$1:$M$330,5,FALSE)</f>
        <v>1180.55</v>
      </c>
      <c r="K298">
        <f>VLOOKUP(A298,[10]TCS!$A$1:$M$330,5,FALSE)</f>
        <v>2892.45</v>
      </c>
      <c r="L298">
        <f>VLOOKUP(A298,[11]WIPRO!$A$1:$M$330,5,FALSE)</f>
        <v>295.55</v>
      </c>
      <c r="M298">
        <f>VLOOKUP(A298,[12]TVS!$A$1:$M$330,5,FALSE)</f>
        <v>380</v>
      </c>
      <c r="N298">
        <f>VLOOKUP(A298,[13]BAJAJ!$A$1:$M$330,5,FALSE)</f>
        <v>2974.15</v>
      </c>
      <c r="O298">
        <f>VLOOKUP(A298,[14]HERO!$A$1:$M$330,5,FALSE)</f>
        <v>3701.3</v>
      </c>
      <c r="P298">
        <f>VLOOKUP(A298,[15]ASIAN!$A$1:$M$330,5,FALSE)</f>
        <v>1137.8</v>
      </c>
      <c r="Q298">
        <f>VLOOKUP(A298,[16]NEROLAC!$A$1:$M$330,5,FALSE)</f>
        <v>495.3</v>
      </c>
      <c r="R298">
        <f>VLOOKUP(A298,[17]AKZO!$A$1:$M$330,5,FALSE)</f>
        <v>1843.9</v>
      </c>
      <c r="S298">
        <f>VLOOKUP(A298,[18]BERGER!$A$1:$M$330,5,FALSE)</f>
        <v>246.85</v>
      </c>
      <c r="T298">
        <f>VLOOKUP(A298,[19]MONSANTO!$A$1:$M$330,5,FALSE)</f>
        <v>2568.5500000000002</v>
      </c>
      <c r="U298">
        <f>VLOOKUP(A298,[20]BAYER!$A$1:$M$330,5,FALSE)</f>
        <v>4137.3</v>
      </c>
      <c r="V298">
        <f>VLOOKUP(A298,[21]EXCELCROP!$A$1:$M$326,5,FALSE)</f>
        <v>3200.05</v>
      </c>
      <c r="W298">
        <f>VLOOKUP(A298,[22]SIEMENS!$A$1:$M$330,5,FALSE)</f>
        <v>1118.8</v>
      </c>
      <c r="X298">
        <f>VLOOKUP(A298,[23]ABB!$A$1:$M$330,5,FALSE)</f>
        <v>1406.05</v>
      </c>
      <c r="Y298">
        <f>VLOOKUP(A298,[24]LNT!$A$1:$M$330,5,FALSE)</f>
        <v>1302.1500000000001</v>
      </c>
      <c r="Z298">
        <f>VLOOKUP(A298,[25]GLAXO!$A$1:$M$330,5,FALSE)</f>
        <v>2264.8000000000002</v>
      </c>
      <c r="AA298">
        <f>VLOOKUP(A298,[26]PFIZER!$A$1:$M$330,5,FALSE)</f>
        <v>2176.6999999999998</v>
      </c>
      <c r="AB298">
        <f>VLOOKUP(A298,[27]ABBOTT!$A$1:$M$330,5,FALSE)</f>
        <v>5608.25</v>
      </c>
      <c r="AC298">
        <f>VLOOKUP(A298,[28]SANOFI!$A$1:$M$330,5,FALSE)</f>
        <v>5187.95</v>
      </c>
    </row>
    <row r="299" spans="1:29" x14ac:dyDescent="0.25">
      <c r="A299" s="4">
        <v>43173</v>
      </c>
      <c r="B299">
        <f>VLOOKUP(A299,[1]ITC!$A$1:$M$330,5,FALSE)</f>
        <v>267.89999999999998</v>
      </c>
      <c r="C299">
        <f>VLOOKUP(A299,[2]HUL!$A$1:$M$330,5,FALSE)</f>
        <v>1316.85</v>
      </c>
      <c r="D299">
        <f>VLOOKUP(A299,[3]COLGATE!$A$1:$M$330,5,FALSE)</f>
        <v>1035</v>
      </c>
      <c r="E299">
        <f>VLOOKUP(A299,[4]NESTLE!$A$1:$M$330,5,FALSE)</f>
        <v>7654.7</v>
      </c>
      <c r="F299">
        <f>VLOOKUP(A299,[5]BRITANNIA!$A$1:$M$330,5,FALSE)</f>
        <v>4820.3500000000004</v>
      </c>
      <c r="G299">
        <f>VLOOKUP(A299,[6]HDFC!$A$1:$M$330,5,FALSE)</f>
        <v>1865.35</v>
      </c>
      <c r="H299">
        <f>VLOOKUP(A299,[7]ICICI!$A$1:$M$330,5,FALSE)</f>
        <v>306.35000000000002</v>
      </c>
      <c r="I299">
        <f>VLOOKUP(A299,[8]AXIS!$A$1:$M$330,5,FALSE)</f>
        <v>535.54999999999995</v>
      </c>
      <c r="J299">
        <f>VLOOKUP(A299,[9]INFOSYS!$A$1:$M$330,5,FALSE)</f>
        <v>1180.2</v>
      </c>
      <c r="K299">
        <f>VLOOKUP(A299,[10]TCS!$A$1:$M$330,5,FALSE)</f>
        <v>2886.1</v>
      </c>
      <c r="L299">
        <f>VLOOKUP(A299,[11]WIPRO!$A$1:$M$330,5,FALSE)</f>
        <v>293.35000000000002</v>
      </c>
      <c r="M299">
        <f>VLOOKUP(A299,[12]TVS!$A$1:$M$330,5,FALSE)</f>
        <v>378.85</v>
      </c>
      <c r="N299">
        <f>VLOOKUP(A299,[13]BAJAJ!$A$1:$M$330,5,FALSE)</f>
        <v>2948.85</v>
      </c>
      <c r="O299">
        <f>VLOOKUP(A299,[14]HERO!$A$1:$M$330,5,FALSE)</f>
        <v>3635.45</v>
      </c>
      <c r="P299">
        <f>VLOOKUP(A299,[15]ASIAN!$A$1:$M$330,5,FALSE)</f>
        <v>1136.5999999999999</v>
      </c>
      <c r="Q299">
        <f>VLOOKUP(A299,[16]NEROLAC!$A$1:$M$330,5,FALSE)</f>
        <v>499.5</v>
      </c>
      <c r="R299">
        <f>VLOOKUP(A299,[17]AKZO!$A$1:$M$330,5,FALSE)</f>
        <v>1813.7</v>
      </c>
      <c r="S299">
        <f>VLOOKUP(A299,[18]BERGER!$A$1:$M$330,5,FALSE)</f>
        <v>247.85</v>
      </c>
      <c r="T299">
        <f>VLOOKUP(A299,[19]MONSANTO!$A$1:$M$330,5,FALSE)</f>
        <v>2585.65</v>
      </c>
      <c r="U299">
        <f>VLOOKUP(A299,[20]BAYER!$A$1:$M$330,5,FALSE)</f>
        <v>4132.1499999999996</v>
      </c>
      <c r="V299">
        <f>VLOOKUP(A299,[21]EXCELCROP!$A$1:$M$326,5,FALSE)</f>
        <v>3218</v>
      </c>
      <c r="W299">
        <f>VLOOKUP(A299,[22]SIEMENS!$A$1:$M$330,5,FALSE)</f>
        <v>1128.1500000000001</v>
      </c>
      <c r="X299">
        <f>VLOOKUP(A299,[23]ABB!$A$1:$M$330,5,FALSE)</f>
        <v>1390.35</v>
      </c>
      <c r="Y299">
        <f>VLOOKUP(A299,[24]LNT!$A$1:$M$330,5,FALSE)</f>
        <v>1302.45</v>
      </c>
      <c r="Z299">
        <f>VLOOKUP(A299,[25]GLAXO!$A$1:$M$330,5,FALSE)</f>
        <v>2273.4</v>
      </c>
      <c r="AA299">
        <f>VLOOKUP(A299,[26]PFIZER!$A$1:$M$330,5,FALSE)</f>
        <v>2186.25</v>
      </c>
      <c r="AB299">
        <f>VLOOKUP(A299,[27]ABBOTT!$A$1:$M$330,5,FALSE)</f>
        <v>5593.85</v>
      </c>
      <c r="AC299">
        <f>VLOOKUP(A299,[28]SANOFI!$A$1:$M$330,5,FALSE)</f>
        <v>5242</v>
      </c>
    </row>
    <row r="300" spans="1:29" x14ac:dyDescent="0.25">
      <c r="A300" s="4">
        <v>43174</v>
      </c>
      <c r="B300">
        <f>VLOOKUP(A300,[1]ITC!$A$1:$M$330,5,FALSE)</f>
        <v>265.55</v>
      </c>
      <c r="C300">
        <f>VLOOKUP(A300,[2]HUL!$A$1:$M$330,5,FALSE)</f>
        <v>1297.4000000000001</v>
      </c>
      <c r="D300">
        <f>VLOOKUP(A300,[3]COLGATE!$A$1:$M$330,5,FALSE)</f>
        <v>1043.45</v>
      </c>
      <c r="E300">
        <f>VLOOKUP(A300,[4]NESTLE!$A$1:$M$330,5,FALSE)</f>
        <v>7717.3</v>
      </c>
      <c r="F300">
        <f>VLOOKUP(A300,[5]BRITANNIA!$A$1:$M$330,5,FALSE)</f>
        <v>4853.1499999999996</v>
      </c>
      <c r="G300">
        <f>VLOOKUP(A300,[6]HDFC!$A$1:$M$330,5,FALSE)</f>
        <v>1880.1</v>
      </c>
      <c r="H300">
        <f>VLOOKUP(A300,[7]ICICI!$A$1:$M$330,5,FALSE)</f>
        <v>301.45</v>
      </c>
      <c r="I300">
        <f>VLOOKUP(A300,[8]AXIS!$A$1:$M$330,5,FALSE)</f>
        <v>528.95000000000005</v>
      </c>
      <c r="J300">
        <f>VLOOKUP(A300,[9]INFOSYS!$A$1:$M$330,5,FALSE)</f>
        <v>1182.1500000000001</v>
      </c>
      <c r="K300">
        <f>VLOOKUP(A300,[10]TCS!$A$1:$M$330,5,FALSE)</f>
        <v>2869.15</v>
      </c>
      <c r="L300">
        <f>VLOOKUP(A300,[11]WIPRO!$A$1:$M$330,5,FALSE)</f>
        <v>293.25</v>
      </c>
      <c r="M300">
        <f>VLOOKUP(A300,[12]TVS!$A$1:$M$330,5,FALSE)</f>
        <v>378.35</v>
      </c>
      <c r="N300">
        <f>VLOOKUP(A300,[13]BAJAJ!$A$1:$M$330,5,FALSE)</f>
        <v>2949.1</v>
      </c>
      <c r="O300">
        <f>VLOOKUP(A300,[14]HERO!$A$1:$M$330,5,FALSE)</f>
        <v>3643.2</v>
      </c>
      <c r="P300">
        <f>VLOOKUP(A300,[15]ASIAN!$A$1:$M$330,5,FALSE)</f>
        <v>1160.95</v>
      </c>
      <c r="Q300">
        <f>VLOOKUP(A300,[16]NEROLAC!$A$1:$M$330,5,FALSE)</f>
        <v>505.15</v>
      </c>
      <c r="R300">
        <f>VLOOKUP(A300,[17]AKZO!$A$1:$M$330,5,FALSE)</f>
        <v>1783.3</v>
      </c>
      <c r="S300">
        <f>VLOOKUP(A300,[18]BERGER!$A$1:$M$330,5,FALSE)</f>
        <v>250.3</v>
      </c>
      <c r="T300">
        <f>VLOOKUP(A300,[19]MONSANTO!$A$1:$M$330,5,FALSE)</f>
        <v>2581.6</v>
      </c>
      <c r="U300">
        <f>VLOOKUP(A300,[20]BAYER!$A$1:$M$330,5,FALSE)</f>
        <v>4177.3</v>
      </c>
      <c r="V300">
        <f>VLOOKUP(A300,[21]EXCELCROP!$A$1:$M$326,5,FALSE)</f>
        <v>3244.3</v>
      </c>
      <c r="W300">
        <f>VLOOKUP(A300,[22]SIEMENS!$A$1:$M$330,5,FALSE)</f>
        <v>1133.6500000000001</v>
      </c>
      <c r="X300">
        <f>VLOOKUP(A300,[23]ABB!$A$1:$M$330,5,FALSE)</f>
        <v>1374.4</v>
      </c>
      <c r="Y300">
        <f>VLOOKUP(A300,[24]LNT!$A$1:$M$330,5,FALSE)</f>
        <v>1295.05</v>
      </c>
      <c r="Z300">
        <f>VLOOKUP(A300,[25]GLAXO!$A$1:$M$330,5,FALSE)</f>
        <v>2289.6</v>
      </c>
      <c r="AA300">
        <f>VLOOKUP(A300,[26]PFIZER!$A$1:$M$330,5,FALSE)</f>
        <v>2183.65</v>
      </c>
      <c r="AB300">
        <f>VLOOKUP(A300,[27]ABBOTT!$A$1:$M$330,5,FALSE)</f>
        <v>5578.75</v>
      </c>
      <c r="AC300">
        <f>VLOOKUP(A300,[28]SANOFI!$A$1:$M$330,5,FALSE)</f>
        <v>5114.8500000000004</v>
      </c>
    </row>
    <row r="301" spans="1:29" x14ac:dyDescent="0.25">
      <c r="A301" s="4">
        <v>43175</v>
      </c>
      <c r="B301">
        <f>VLOOKUP(A301,[1]ITC!$A$1:$M$330,5,FALSE)</f>
        <v>260.64999999999998</v>
      </c>
      <c r="C301">
        <f>VLOOKUP(A301,[2]HUL!$A$1:$M$330,5,FALSE)</f>
        <v>1299.0999999999999</v>
      </c>
      <c r="D301">
        <f>VLOOKUP(A301,[3]COLGATE!$A$1:$M$330,5,FALSE)</f>
        <v>1043</v>
      </c>
      <c r="E301">
        <f>VLOOKUP(A301,[4]NESTLE!$A$1:$M$330,5,FALSE)</f>
        <v>7693.25</v>
      </c>
      <c r="F301">
        <f>VLOOKUP(A301,[5]BRITANNIA!$A$1:$M$330,5,FALSE)</f>
        <v>4861.3500000000004</v>
      </c>
      <c r="G301">
        <f>VLOOKUP(A301,[6]HDFC!$A$1:$M$330,5,FALSE)</f>
        <v>1857.5</v>
      </c>
      <c r="H301">
        <f>VLOOKUP(A301,[7]ICICI!$A$1:$M$330,5,FALSE)</f>
        <v>298.10000000000002</v>
      </c>
      <c r="I301">
        <f>VLOOKUP(A301,[8]AXIS!$A$1:$M$330,5,FALSE)</f>
        <v>523.45000000000005</v>
      </c>
      <c r="J301">
        <f>VLOOKUP(A301,[9]INFOSYS!$A$1:$M$330,5,FALSE)</f>
        <v>1172.5</v>
      </c>
      <c r="K301">
        <f>VLOOKUP(A301,[10]TCS!$A$1:$M$330,5,FALSE)</f>
        <v>2825.5</v>
      </c>
      <c r="L301">
        <f>VLOOKUP(A301,[11]WIPRO!$A$1:$M$330,5,FALSE)</f>
        <v>295.75</v>
      </c>
      <c r="M301">
        <f>VLOOKUP(A301,[12]TVS!$A$1:$M$330,5,FALSE)</f>
        <v>369.05</v>
      </c>
      <c r="N301">
        <f>VLOOKUP(A301,[13]BAJAJ!$A$1:$M$330,5,FALSE)</f>
        <v>2912.2</v>
      </c>
      <c r="O301">
        <f>VLOOKUP(A301,[14]HERO!$A$1:$M$330,5,FALSE)</f>
        <v>3546.05</v>
      </c>
      <c r="P301">
        <f>VLOOKUP(A301,[15]ASIAN!$A$1:$M$330,5,FALSE)</f>
        <v>1125.45</v>
      </c>
      <c r="Q301">
        <f>VLOOKUP(A301,[16]NEROLAC!$A$1:$M$330,5,FALSE)</f>
        <v>502.05</v>
      </c>
      <c r="R301">
        <f>VLOOKUP(A301,[17]AKZO!$A$1:$M$330,5,FALSE)</f>
        <v>1782.4</v>
      </c>
      <c r="S301">
        <f>VLOOKUP(A301,[18]BERGER!$A$1:$M$330,5,FALSE)</f>
        <v>252.15</v>
      </c>
      <c r="T301">
        <f>VLOOKUP(A301,[19]MONSANTO!$A$1:$M$330,5,FALSE)</f>
        <v>2523.35</v>
      </c>
      <c r="U301">
        <f>VLOOKUP(A301,[20]BAYER!$A$1:$M$330,5,FALSE)</f>
        <v>4138.75</v>
      </c>
      <c r="V301">
        <f>VLOOKUP(A301,[21]EXCELCROP!$A$1:$M$326,5,FALSE)</f>
        <v>3224.3</v>
      </c>
      <c r="W301">
        <f>VLOOKUP(A301,[22]SIEMENS!$A$1:$M$330,5,FALSE)</f>
        <v>1103.1500000000001</v>
      </c>
      <c r="X301">
        <f>VLOOKUP(A301,[23]ABB!$A$1:$M$330,5,FALSE)</f>
        <v>1340.5</v>
      </c>
      <c r="Y301">
        <f>VLOOKUP(A301,[24]LNT!$A$1:$M$330,5,FALSE)</f>
        <v>1267.5999999999999</v>
      </c>
      <c r="Z301">
        <f>VLOOKUP(A301,[25]GLAXO!$A$1:$M$330,5,FALSE)</f>
        <v>2239.1</v>
      </c>
      <c r="AA301">
        <f>VLOOKUP(A301,[26]PFIZER!$A$1:$M$330,5,FALSE)</f>
        <v>2140.85</v>
      </c>
      <c r="AB301">
        <f>VLOOKUP(A301,[27]ABBOTT!$A$1:$M$330,5,FALSE)</f>
        <v>5515.25</v>
      </c>
      <c r="AC301">
        <f>VLOOKUP(A301,[28]SANOFI!$A$1:$M$330,5,FALSE)</f>
        <v>5111.6499999999996</v>
      </c>
    </row>
    <row r="302" spans="1:29" x14ac:dyDescent="0.25">
      <c r="A302" s="4">
        <v>43178</v>
      </c>
      <c r="B302">
        <f>VLOOKUP(A302,[1]ITC!$A$1:$M$330,5,FALSE)</f>
        <v>259.3</v>
      </c>
      <c r="C302">
        <f>VLOOKUP(A302,[2]HUL!$A$1:$M$330,5,FALSE)</f>
        <v>1309.45</v>
      </c>
      <c r="D302">
        <f>VLOOKUP(A302,[3]COLGATE!$A$1:$M$330,5,FALSE)</f>
        <v>1035.9000000000001</v>
      </c>
      <c r="E302">
        <f>VLOOKUP(A302,[4]NESTLE!$A$1:$M$330,5,FALSE)</f>
        <v>7664.4</v>
      </c>
      <c r="F302">
        <f>VLOOKUP(A302,[5]BRITANNIA!$A$1:$M$330,5,FALSE)</f>
        <v>4807.8500000000004</v>
      </c>
      <c r="G302">
        <f>VLOOKUP(A302,[6]HDFC!$A$1:$M$330,5,FALSE)</f>
        <v>1849.65</v>
      </c>
      <c r="H302">
        <f>VLOOKUP(A302,[7]ICICI!$A$1:$M$330,5,FALSE)</f>
        <v>295</v>
      </c>
      <c r="I302">
        <f>VLOOKUP(A302,[8]AXIS!$A$1:$M$330,5,FALSE)</f>
        <v>520.25</v>
      </c>
      <c r="J302">
        <f>VLOOKUP(A302,[9]INFOSYS!$A$1:$M$330,5,FALSE)</f>
        <v>1147.1500000000001</v>
      </c>
      <c r="K302">
        <f>VLOOKUP(A302,[10]TCS!$A$1:$M$330,5,FALSE)</f>
        <v>2828.85</v>
      </c>
      <c r="L302">
        <f>VLOOKUP(A302,[11]WIPRO!$A$1:$M$330,5,FALSE)</f>
        <v>288.05</v>
      </c>
      <c r="M302">
        <f>VLOOKUP(A302,[12]TVS!$A$1:$M$330,5,FALSE)</f>
        <v>361</v>
      </c>
      <c r="N302">
        <f>VLOOKUP(A302,[13]BAJAJ!$A$1:$M$330,5,FALSE)</f>
        <v>2853.8</v>
      </c>
      <c r="O302">
        <f>VLOOKUP(A302,[14]HERO!$A$1:$M$330,5,FALSE)</f>
        <v>3512.4</v>
      </c>
      <c r="P302">
        <f>VLOOKUP(A302,[15]ASIAN!$A$1:$M$330,5,FALSE)</f>
        <v>1102.5</v>
      </c>
      <c r="Q302">
        <f>VLOOKUP(A302,[16]NEROLAC!$A$1:$M$330,5,FALSE)</f>
        <v>489.45</v>
      </c>
      <c r="R302">
        <f>VLOOKUP(A302,[17]AKZO!$A$1:$M$330,5,FALSE)</f>
        <v>1767.15</v>
      </c>
      <c r="S302">
        <f>VLOOKUP(A302,[18]BERGER!$A$1:$M$330,5,FALSE)</f>
        <v>245.05</v>
      </c>
      <c r="T302">
        <f>VLOOKUP(A302,[19]MONSANTO!$A$1:$M$330,5,FALSE)</f>
        <v>2525</v>
      </c>
      <c r="U302">
        <f>VLOOKUP(A302,[20]BAYER!$A$1:$M$330,5,FALSE)</f>
        <v>4104.1499999999996</v>
      </c>
      <c r="V302">
        <f>VLOOKUP(A302,[21]EXCELCROP!$A$1:$M$326,5,FALSE)</f>
        <v>3124.05</v>
      </c>
      <c r="W302">
        <f>VLOOKUP(A302,[22]SIEMENS!$A$1:$M$330,5,FALSE)</f>
        <v>1090.75</v>
      </c>
      <c r="X302">
        <f>VLOOKUP(A302,[23]ABB!$A$1:$M$330,5,FALSE)</f>
        <v>1315.65</v>
      </c>
      <c r="Y302">
        <f>VLOOKUP(A302,[24]LNT!$A$1:$M$330,5,FALSE)</f>
        <v>1279.7</v>
      </c>
      <c r="Z302">
        <f>VLOOKUP(A302,[25]GLAXO!$A$1:$M$330,5,FALSE)</f>
        <v>2215.1999999999998</v>
      </c>
      <c r="AA302">
        <f>VLOOKUP(A302,[26]PFIZER!$A$1:$M$330,5,FALSE)</f>
        <v>2135.85</v>
      </c>
      <c r="AB302">
        <f>VLOOKUP(A302,[27]ABBOTT!$A$1:$M$330,5,FALSE)</f>
        <v>5447.2</v>
      </c>
      <c r="AC302">
        <f>VLOOKUP(A302,[28]SANOFI!$A$1:$M$330,5,FALSE)</f>
        <v>5007.3999999999996</v>
      </c>
    </row>
    <row r="303" spans="1:29" x14ac:dyDescent="0.25">
      <c r="A303" s="4">
        <v>43179</v>
      </c>
      <c r="B303">
        <f>VLOOKUP(A303,[1]ITC!$A$1:$M$330,5,FALSE)</f>
        <v>258.75</v>
      </c>
      <c r="C303">
        <f>VLOOKUP(A303,[2]HUL!$A$1:$M$330,5,FALSE)</f>
        <v>1312.9</v>
      </c>
      <c r="D303">
        <f>VLOOKUP(A303,[3]COLGATE!$A$1:$M$330,5,FALSE)</f>
        <v>1040.3499999999999</v>
      </c>
      <c r="E303">
        <f>VLOOKUP(A303,[4]NESTLE!$A$1:$M$330,5,FALSE)</f>
        <v>7841.05</v>
      </c>
      <c r="F303">
        <f>VLOOKUP(A303,[5]BRITANNIA!$A$1:$M$330,5,FALSE)</f>
        <v>4815.3</v>
      </c>
      <c r="G303">
        <f>VLOOKUP(A303,[6]HDFC!$A$1:$M$330,5,FALSE)</f>
        <v>1839.2</v>
      </c>
      <c r="H303">
        <f>VLOOKUP(A303,[7]ICICI!$A$1:$M$330,5,FALSE)</f>
        <v>291.75</v>
      </c>
      <c r="I303">
        <f>VLOOKUP(A303,[8]AXIS!$A$1:$M$330,5,FALSE)</f>
        <v>520.9</v>
      </c>
      <c r="J303">
        <f>VLOOKUP(A303,[9]INFOSYS!$A$1:$M$330,5,FALSE)</f>
        <v>1162.0999999999999</v>
      </c>
      <c r="K303">
        <f>VLOOKUP(A303,[10]TCS!$A$1:$M$330,5,FALSE)</f>
        <v>2859.15</v>
      </c>
      <c r="L303">
        <f>VLOOKUP(A303,[11]WIPRO!$A$1:$M$330,5,FALSE)</f>
        <v>293.75</v>
      </c>
      <c r="M303">
        <f>VLOOKUP(A303,[12]TVS!$A$1:$M$330,5,FALSE)</f>
        <v>356.2</v>
      </c>
      <c r="N303">
        <f>VLOOKUP(A303,[13]BAJAJ!$A$1:$M$330,5,FALSE)</f>
        <v>2873.55</v>
      </c>
      <c r="O303">
        <f>VLOOKUP(A303,[14]HERO!$A$1:$M$330,5,FALSE)</f>
        <v>3513.25</v>
      </c>
      <c r="P303">
        <f>VLOOKUP(A303,[15]ASIAN!$A$1:$M$330,5,FALSE)</f>
        <v>1106.55</v>
      </c>
      <c r="Q303">
        <f>VLOOKUP(A303,[16]NEROLAC!$A$1:$M$330,5,FALSE)</f>
        <v>484.1</v>
      </c>
      <c r="R303">
        <f>VLOOKUP(A303,[17]AKZO!$A$1:$M$330,5,FALSE)</f>
        <v>1764.95</v>
      </c>
      <c r="S303">
        <f>VLOOKUP(A303,[18]BERGER!$A$1:$M$330,5,FALSE)</f>
        <v>245.25</v>
      </c>
      <c r="T303">
        <f>VLOOKUP(A303,[19]MONSANTO!$A$1:$M$330,5,FALSE)</f>
        <v>2556.1999999999998</v>
      </c>
      <c r="U303">
        <f>VLOOKUP(A303,[20]BAYER!$A$1:$M$330,5,FALSE)</f>
        <v>4115.8500000000004</v>
      </c>
      <c r="V303">
        <f>VLOOKUP(A303,[21]EXCELCROP!$A$1:$M$326,5,FALSE)</f>
        <v>3125</v>
      </c>
      <c r="W303">
        <f>VLOOKUP(A303,[22]SIEMENS!$A$1:$M$330,5,FALSE)</f>
        <v>1111.3</v>
      </c>
      <c r="X303">
        <f>VLOOKUP(A303,[23]ABB!$A$1:$M$330,5,FALSE)</f>
        <v>1308.8</v>
      </c>
      <c r="Y303">
        <f>VLOOKUP(A303,[24]LNT!$A$1:$M$330,5,FALSE)</f>
        <v>1293.7</v>
      </c>
      <c r="Z303">
        <f>VLOOKUP(A303,[25]GLAXO!$A$1:$M$330,5,FALSE)</f>
        <v>2220.6</v>
      </c>
      <c r="AA303">
        <f>VLOOKUP(A303,[26]PFIZER!$A$1:$M$330,5,FALSE)</f>
        <v>2120.8000000000002</v>
      </c>
      <c r="AB303">
        <f>VLOOKUP(A303,[27]ABBOTT!$A$1:$M$330,5,FALSE)</f>
        <v>5449.85</v>
      </c>
      <c r="AC303">
        <f>VLOOKUP(A303,[28]SANOFI!$A$1:$M$330,5,FALSE)</f>
        <v>5035.05</v>
      </c>
    </row>
    <row r="304" spans="1:29" x14ac:dyDescent="0.25">
      <c r="A304" s="4">
        <v>43180</v>
      </c>
      <c r="B304">
        <f>VLOOKUP(A304,[1]ITC!$A$1:$M$330,5,FALSE)</f>
        <v>258.89999999999998</v>
      </c>
      <c r="C304">
        <f>VLOOKUP(A304,[2]HUL!$A$1:$M$330,5,FALSE)</f>
        <v>1314.3</v>
      </c>
      <c r="D304">
        <f>VLOOKUP(A304,[3]COLGATE!$A$1:$M$330,5,FALSE)</f>
        <v>1041.2</v>
      </c>
      <c r="E304">
        <f>VLOOKUP(A304,[4]NESTLE!$A$1:$M$330,5,FALSE)</f>
        <v>7852.5</v>
      </c>
      <c r="F304">
        <f>VLOOKUP(A304,[5]BRITANNIA!$A$1:$M$330,5,FALSE)</f>
        <v>4828.1000000000004</v>
      </c>
      <c r="G304">
        <f>VLOOKUP(A304,[6]HDFC!$A$1:$M$330,5,FALSE)</f>
        <v>1857.65</v>
      </c>
      <c r="H304">
        <f>VLOOKUP(A304,[7]ICICI!$A$1:$M$330,5,FALSE)</f>
        <v>289.60000000000002</v>
      </c>
      <c r="I304">
        <f>VLOOKUP(A304,[8]AXIS!$A$1:$M$330,5,FALSE)</f>
        <v>525.35</v>
      </c>
      <c r="J304">
        <f>VLOOKUP(A304,[9]INFOSYS!$A$1:$M$330,5,FALSE)</f>
        <v>1168.5999999999999</v>
      </c>
      <c r="K304">
        <f>VLOOKUP(A304,[10]TCS!$A$1:$M$330,5,FALSE)</f>
        <v>2854.6</v>
      </c>
      <c r="L304">
        <f>VLOOKUP(A304,[11]WIPRO!$A$1:$M$330,5,FALSE)</f>
        <v>295.55</v>
      </c>
      <c r="M304">
        <f>VLOOKUP(A304,[12]TVS!$A$1:$M$330,5,FALSE)</f>
        <v>365.35</v>
      </c>
      <c r="N304">
        <f>VLOOKUP(A304,[13]BAJAJ!$A$1:$M$330,5,FALSE)</f>
        <v>2853.6</v>
      </c>
      <c r="O304">
        <f>VLOOKUP(A304,[14]HERO!$A$1:$M$330,5,FALSE)</f>
        <v>3469.35</v>
      </c>
      <c r="P304">
        <f>VLOOKUP(A304,[15]ASIAN!$A$1:$M$330,5,FALSE)</f>
        <v>1103.8499999999999</v>
      </c>
      <c r="Q304">
        <f>VLOOKUP(A304,[16]NEROLAC!$A$1:$M$330,5,FALSE)</f>
        <v>481.25</v>
      </c>
      <c r="R304">
        <f>VLOOKUP(A304,[17]AKZO!$A$1:$M$330,5,FALSE)</f>
        <v>1761.9</v>
      </c>
      <c r="S304">
        <f>VLOOKUP(A304,[18]BERGER!$A$1:$M$330,5,FALSE)</f>
        <v>243.2</v>
      </c>
      <c r="T304">
        <f>VLOOKUP(A304,[19]MONSANTO!$A$1:$M$330,5,FALSE)</f>
        <v>2535</v>
      </c>
      <c r="U304">
        <f>VLOOKUP(A304,[20]BAYER!$A$1:$M$330,5,FALSE)</f>
        <v>4124.05</v>
      </c>
      <c r="V304">
        <f>VLOOKUP(A304,[21]EXCELCROP!$A$1:$M$326,5,FALSE)</f>
        <v>3211.1</v>
      </c>
      <c r="W304">
        <f>VLOOKUP(A304,[22]SIEMENS!$A$1:$M$330,5,FALSE)</f>
        <v>1107.3</v>
      </c>
      <c r="X304">
        <f>VLOOKUP(A304,[23]ABB!$A$1:$M$330,5,FALSE)</f>
        <v>1301.5</v>
      </c>
      <c r="Y304">
        <f>VLOOKUP(A304,[24]LNT!$A$1:$M$330,5,FALSE)</f>
        <v>1308.4000000000001</v>
      </c>
      <c r="Z304">
        <f>VLOOKUP(A304,[25]GLAXO!$A$1:$M$330,5,FALSE)</f>
        <v>2214.6999999999998</v>
      </c>
      <c r="AA304">
        <f>VLOOKUP(A304,[26]PFIZER!$A$1:$M$330,5,FALSE)</f>
        <v>2103.0500000000002</v>
      </c>
      <c r="AB304">
        <f>VLOOKUP(A304,[27]ABBOTT!$A$1:$M$330,5,FALSE)</f>
        <v>5443.3</v>
      </c>
      <c r="AC304">
        <f>VLOOKUP(A304,[28]SANOFI!$A$1:$M$330,5,FALSE)</f>
        <v>5072.3</v>
      </c>
    </row>
    <row r="305" spans="1:29" x14ac:dyDescent="0.25">
      <c r="A305" s="4">
        <v>43181</v>
      </c>
      <c r="B305">
        <f>VLOOKUP(A305,[1]ITC!$A$1:$M$330,5,FALSE)</f>
        <v>258.10000000000002</v>
      </c>
      <c r="C305">
        <f>VLOOKUP(A305,[2]HUL!$A$1:$M$330,5,FALSE)</f>
        <v>1312.25</v>
      </c>
      <c r="D305">
        <f>VLOOKUP(A305,[3]COLGATE!$A$1:$M$330,5,FALSE)</f>
        <v>1042.6500000000001</v>
      </c>
      <c r="E305">
        <f>VLOOKUP(A305,[4]NESTLE!$A$1:$M$330,5,FALSE)</f>
        <v>7846.15</v>
      </c>
      <c r="F305">
        <f>VLOOKUP(A305,[5]BRITANNIA!$A$1:$M$330,5,FALSE)</f>
        <v>4838.6000000000004</v>
      </c>
      <c r="G305">
        <f>VLOOKUP(A305,[6]HDFC!$A$1:$M$330,5,FALSE)</f>
        <v>1868.3</v>
      </c>
      <c r="H305">
        <f>VLOOKUP(A305,[7]ICICI!$A$1:$M$330,5,FALSE)</f>
        <v>283.55</v>
      </c>
      <c r="I305">
        <f>VLOOKUP(A305,[8]AXIS!$A$1:$M$330,5,FALSE)</f>
        <v>518.29999999999995</v>
      </c>
      <c r="J305">
        <f>VLOOKUP(A305,[9]INFOSYS!$A$1:$M$330,5,FALSE)</f>
        <v>1158.8</v>
      </c>
      <c r="K305">
        <f>VLOOKUP(A305,[10]TCS!$A$1:$M$330,5,FALSE)</f>
        <v>2829.95</v>
      </c>
      <c r="L305">
        <f>VLOOKUP(A305,[11]WIPRO!$A$1:$M$330,5,FALSE)</f>
        <v>289.25</v>
      </c>
      <c r="M305">
        <f>VLOOKUP(A305,[12]TVS!$A$1:$M$330,5,FALSE)</f>
        <v>357.95</v>
      </c>
      <c r="N305">
        <f>VLOOKUP(A305,[13]BAJAJ!$A$1:$M$330,5,FALSE)</f>
        <v>2842.05</v>
      </c>
      <c r="O305">
        <f>VLOOKUP(A305,[14]HERO!$A$1:$M$330,5,FALSE)</f>
        <v>3454.85</v>
      </c>
      <c r="P305">
        <f>VLOOKUP(A305,[15]ASIAN!$A$1:$M$330,5,FALSE)</f>
        <v>1107.3499999999999</v>
      </c>
      <c r="Q305">
        <f>VLOOKUP(A305,[16]NEROLAC!$A$1:$M$330,5,FALSE)</f>
        <v>476.15</v>
      </c>
      <c r="R305">
        <f>VLOOKUP(A305,[17]AKZO!$A$1:$M$330,5,FALSE)</f>
        <v>1774.5</v>
      </c>
      <c r="S305">
        <f>VLOOKUP(A305,[18]BERGER!$A$1:$M$330,5,FALSE)</f>
        <v>242.7</v>
      </c>
      <c r="T305">
        <f>VLOOKUP(A305,[19]MONSANTO!$A$1:$M$330,5,FALSE)</f>
        <v>2587.9499999999998</v>
      </c>
      <c r="U305">
        <f>VLOOKUP(A305,[20]BAYER!$A$1:$M$330,5,FALSE)</f>
        <v>4119.8</v>
      </c>
      <c r="V305">
        <f>VLOOKUP(A305,[21]EXCELCROP!$A$1:$M$326,5,FALSE)</f>
        <v>3135.05</v>
      </c>
      <c r="W305">
        <f>VLOOKUP(A305,[22]SIEMENS!$A$1:$M$330,5,FALSE)</f>
        <v>1095.1500000000001</v>
      </c>
      <c r="X305">
        <f>VLOOKUP(A305,[23]ABB!$A$1:$M$330,5,FALSE)</f>
        <v>1292.1500000000001</v>
      </c>
      <c r="Y305">
        <f>VLOOKUP(A305,[24]LNT!$A$1:$M$330,5,FALSE)</f>
        <v>1294.5</v>
      </c>
      <c r="Z305">
        <f>VLOOKUP(A305,[25]GLAXO!$A$1:$M$330,5,FALSE)</f>
        <v>2204.0500000000002</v>
      </c>
      <c r="AA305">
        <f>VLOOKUP(A305,[26]PFIZER!$A$1:$M$330,5,FALSE)</f>
        <v>2104.9499999999998</v>
      </c>
      <c r="AB305">
        <f>VLOOKUP(A305,[27]ABBOTT!$A$1:$M$330,5,FALSE)</f>
        <v>5437.65</v>
      </c>
      <c r="AC305">
        <f>VLOOKUP(A305,[28]SANOFI!$A$1:$M$330,5,FALSE)</f>
        <v>5085.75</v>
      </c>
    </row>
    <row r="306" spans="1:29" x14ac:dyDescent="0.25">
      <c r="A306" s="4">
        <v>43182</v>
      </c>
      <c r="B306">
        <f>VLOOKUP(A306,[1]ITC!$A$1:$M$330,5,FALSE)</f>
        <v>256.3</v>
      </c>
      <c r="C306">
        <f>VLOOKUP(A306,[2]HUL!$A$1:$M$330,5,FALSE)</f>
        <v>1299.75</v>
      </c>
      <c r="D306">
        <f>VLOOKUP(A306,[3]COLGATE!$A$1:$M$330,5,FALSE)</f>
        <v>1035.45</v>
      </c>
      <c r="E306">
        <f>VLOOKUP(A306,[4]NESTLE!$A$1:$M$330,5,FALSE)</f>
        <v>7797.55</v>
      </c>
      <c r="F306">
        <f>VLOOKUP(A306,[5]BRITANNIA!$A$1:$M$330,5,FALSE)</f>
        <v>4841</v>
      </c>
      <c r="G306">
        <f>VLOOKUP(A306,[6]HDFC!$A$1:$M$330,5,FALSE)</f>
        <v>1839.6</v>
      </c>
      <c r="H306">
        <f>VLOOKUP(A306,[7]ICICI!$A$1:$M$330,5,FALSE)</f>
        <v>275.8</v>
      </c>
      <c r="I306">
        <f>VLOOKUP(A306,[8]AXIS!$A$1:$M$330,5,FALSE)</f>
        <v>501</v>
      </c>
      <c r="J306">
        <f>VLOOKUP(A306,[9]INFOSYS!$A$1:$M$330,5,FALSE)</f>
        <v>1167.45</v>
      </c>
      <c r="K306">
        <f>VLOOKUP(A306,[10]TCS!$A$1:$M$330,5,FALSE)</f>
        <v>2816.45</v>
      </c>
      <c r="L306">
        <f>VLOOKUP(A306,[11]WIPRO!$A$1:$M$330,5,FALSE)</f>
        <v>285.2</v>
      </c>
      <c r="M306">
        <f>VLOOKUP(A306,[12]TVS!$A$1:$M$330,5,FALSE)</f>
        <v>340.35</v>
      </c>
      <c r="N306">
        <f>VLOOKUP(A306,[13]BAJAJ!$A$1:$M$330,5,FALSE)</f>
        <v>2789.75</v>
      </c>
      <c r="O306">
        <f>VLOOKUP(A306,[14]HERO!$A$1:$M$330,5,FALSE)</f>
        <v>3414.65</v>
      </c>
      <c r="P306">
        <f>VLOOKUP(A306,[15]ASIAN!$A$1:$M$330,5,FALSE)</f>
        <v>1107.6500000000001</v>
      </c>
      <c r="Q306">
        <f>VLOOKUP(A306,[16]NEROLAC!$A$1:$M$330,5,FALSE)</f>
        <v>461.85</v>
      </c>
      <c r="R306">
        <f>VLOOKUP(A306,[17]AKZO!$A$1:$M$330,5,FALSE)</f>
        <v>1761.75</v>
      </c>
      <c r="S306">
        <f>VLOOKUP(A306,[18]BERGER!$A$1:$M$330,5,FALSE)</f>
        <v>243.1</v>
      </c>
      <c r="T306">
        <f>VLOOKUP(A306,[19]MONSANTO!$A$1:$M$330,5,FALSE)</f>
        <v>2588.9</v>
      </c>
      <c r="U306">
        <f>VLOOKUP(A306,[20]BAYER!$A$1:$M$330,5,FALSE)</f>
        <v>4123.25</v>
      </c>
      <c r="V306">
        <f>VLOOKUP(A306,[21]EXCELCROP!$A$1:$M$326,5,FALSE)</f>
        <v>3065.9</v>
      </c>
      <c r="W306">
        <f>VLOOKUP(A306,[22]SIEMENS!$A$1:$M$330,5,FALSE)</f>
        <v>1095.0999999999999</v>
      </c>
      <c r="X306">
        <f>VLOOKUP(A306,[23]ABB!$A$1:$M$330,5,FALSE)</f>
        <v>1280.4000000000001</v>
      </c>
      <c r="Y306">
        <f>VLOOKUP(A306,[24]LNT!$A$1:$M$330,5,FALSE)</f>
        <v>1267.75</v>
      </c>
      <c r="Z306">
        <f>VLOOKUP(A306,[25]GLAXO!$A$1:$M$330,5,FALSE)</f>
        <v>2174.15</v>
      </c>
      <c r="AA306">
        <f>VLOOKUP(A306,[26]PFIZER!$A$1:$M$330,5,FALSE)</f>
        <v>2078.4499999999998</v>
      </c>
      <c r="AB306">
        <f>VLOOKUP(A306,[27]ABBOTT!$A$1:$M$330,5,FALSE)</f>
        <v>5385.2</v>
      </c>
      <c r="AC306">
        <f>VLOOKUP(A306,[28]SANOFI!$A$1:$M$330,5,FALSE)</f>
        <v>5013.8999999999996</v>
      </c>
    </row>
    <row r="307" spans="1:29" x14ac:dyDescent="0.25">
      <c r="A307" s="4">
        <v>43185</v>
      </c>
      <c r="B307">
        <f>VLOOKUP(A307,[1]ITC!$A$1:$M$330,5,FALSE)</f>
        <v>257.95</v>
      </c>
      <c r="C307">
        <f>VLOOKUP(A307,[2]HUL!$A$1:$M$330,5,FALSE)</f>
        <v>1320.5</v>
      </c>
      <c r="D307">
        <f>VLOOKUP(A307,[3]COLGATE!$A$1:$M$330,5,FALSE)</f>
        <v>1043.3499999999999</v>
      </c>
      <c r="E307">
        <f>VLOOKUP(A307,[4]NESTLE!$A$1:$M$330,5,FALSE)</f>
        <v>7813.25</v>
      </c>
      <c r="F307">
        <f>VLOOKUP(A307,[5]BRITANNIA!$A$1:$M$330,5,FALSE)</f>
        <v>4852.25</v>
      </c>
      <c r="G307">
        <f>VLOOKUP(A307,[6]HDFC!$A$1:$M$330,5,FALSE)</f>
        <v>1893.15</v>
      </c>
      <c r="H307">
        <f>VLOOKUP(A307,[7]ICICI!$A$1:$M$330,5,FALSE)</f>
        <v>281.45</v>
      </c>
      <c r="I307">
        <f>VLOOKUP(A307,[8]AXIS!$A$1:$M$330,5,FALSE)</f>
        <v>507.5</v>
      </c>
      <c r="J307">
        <f>VLOOKUP(A307,[9]INFOSYS!$A$1:$M$330,5,FALSE)</f>
        <v>1154.3</v>
      </c>
      <c r="K307">
        <f>VLOOKUP(A307,[10]TCS!$A$1:$M$330,5,FALSE)</f>
        <v>2813.05</v>
      </c>
      <c r="L307">
        <f>VLOOKUP(A307,[11]WIPRO!$A$1:$M$330,5,FALSE)</f>
        <v>273.89999999999998</v>
      </c>
      <c r="M307">
        <f>VLOOKUP(A307,[12]TVS!$A$1:$M$330,5,FALSE)</f>
        <v>341.65</v>
      </c>
      <c r="N307">
        <f>VLOOKUP(A307,[13]BAJAJ!$A$1:$M$330,5,FALSE)</f>
        <v>2839.15</v>
      </c>
      <c r="O307">
        <f>VLOOKUP(A307,[14]HERO!$A$1:$M$330,5,FALSE)</f>
        <v>3481</v>
      </c>
      <c r="P307">
        <f>VLOOKUP(A307,[15]ASIAN!$A$1:$M$330,5,FALSE)</f>
        <v>1118.8</v>
      </c>
      <c r="Q307">
        <f>VLOOKUP(A307,[16]NEROLAC!$A$1:$M$330,5,FALSE)</f>
        <v>470.9</v>
      </c>
      <c r="R307">
        <f>VLOOKUP(A307,[17]AKZO!$A$1:$M$330,5,FALSE)</f>
        <v>1757.7</v>
      </c>
      <c r="S307">
        <f>VLOOKUP(A307,[18]BERGER!$A$1:$M$330,5,FALSE)</f>
        <v>247.4</v>
      </c>
      <c r="T307">
        <f>VLOOKUP(A307,[19]MONSANTO!$A$1:$M$330,5,FALSE)</f>
        <v>2629.75</v>
      </c>
      <c r="U307">
        <f>VLOOKUP(A307,[20]BAYER!$A$1:$M$330,5,FALSE)</f>
        <v>4167.75</v>
      </c>
      <c r="V307">
        <f>VLOOKUP(A307,[21]EXCELCROP!$A$1:$M$326,5,FALSE)</f>
        <v>3029.75</v>
      </c>
      <c r="W307">
        <f>VLOOKUP(A307,[22]SIEMENS!$A$1:$M$330,5,FALSE)</f>
        <v>1100.25</v>
      </c>
      <c r="X307">
        <f>VLOOKUP(A307,[23]ABB!$A$1:$M$330,5,FALSE)</f>
        <v>1285.4000000000001</v>
      </c>
      <c r="Y307">
        <f>VLOOKUP(A307,[24]LNT!$A$1:$M$330,5,FALSE)</f>
        <v>1295.1500000000001</v>
      </c>
      <c r="Z307">
        <f>VLOOKUP(A307,[25]GLAXO!$A$1:$M$330,5,FALSE)</f>
        <v>2142.25</v>
      </c>
      <c r="AA307">
        <f>VLOOKUP(A307,[26]PFIZER!$A$1:$M$330,5,FALSE)</f>
        <v>2105.9</v>
      </c>
      <c r="AB307">
        <f>VLOOKUP(A307,[27]ABBOTT!$A$1:$M$330,5,FALSE)</f>
        <v>5356.3</v>
      </c>
      <c r="AC307">
        <f>VLOOKUP(A307,[28]SANOFI!$A$1:$M$330,5,FALSE)</f>
        <v>5106.6000000000004</v>
      </c>
    </row>
    <row r="308" spans="1:29" x14ac:dyDescent="0.25">
      <c r="A308" s="4">
        <v>43186</v>
      </c>
      <c r="B308">
        <f>VLOOKUP(A308,[1]ITC!$A$1:$M$330,5,FALSE)</f>
        <v>258.5</v>
      </c>
      <c r="C308">
        <f>VLOOKUP(A308,[2]HUL!$A$1:$M$330,5,FALSE)</f>
        <v>1332.5</v>
      </c>
      <c r="D308">
        <f>VLOOKUP(A308,[3]COLGATE!$A$1:$M$330,5,FALSE)</f>
        <v>1043.3</v>
      </c>
      <c r="E308">
        <f>VLOOKUP(A308,[4]NESTLE!$A$1:$M$330,5,FALSE)</f>
        <v>8083.85</v>
      </c>
      <c r="F308">
        <f>VLOOKUP(A308,[5]BRITANNIA!$A$1:$M$330,5,FALSE)</f>
        <v>4959.7</v>
      </c>
      <c r="G308">
        <f>VLOOKUP(A308,[6]HDFC!$A$1:$M$330,5,FALSE)</f>
        <v>1893.2</v>
      </c>
      <c r="H308">
        <f>VLOOKUP(A308,[7]ICICI!$A$1:$M$330,5,FALSE)</f>
        <v>283.89999999999998</v>
      </c>
      <c r="I308">
        <f>VLOOKUP(A308,[8]AXIS!$A$1:$M$330,5,FALSE)</f>
        <v>511.25</v>
      </c>
      <c r="J308">
        <f>VLOOKUP(A308,[9]INFOSYS!$A$1:$M$330,5,FALSE)</f>
        <v>1152.8</v>
      </c>
      <c r="K308">
        <f>VLOOKUP(A308,[10]TCS!$A$1:$M$330,5,FALSE)</f>
        <v>2841.85</v>
      </c>
      <c r="L308">
        <f>VLOOKUP(A308,[11]WIPRO!$A$1:$M$330,5,FALSE)</f>
        <v>272.55</v>
      </c>
      <c r="M308">
        <f>VLOOKUP(A308,[12]TVS!$A$1:$M$330,5,FALSE)</f>
        <v>346.1</v>
      </c>
      <c r="N308">
        <f>VLOOKUP(A308,[13]BAJAJ!$A$1:$M$330,5,FALSE)</f>
        <v>2803.2</v>
      </c>
      <c r="O308">
        <f>VLOOKUP(A308,[14]HERO!$A$1:$M$330,5,FALSE)</f>
        <v>3465.85</v>
      </c>
      <c r="P308">
        <f>VLOOKUP(A308,[15]ASIAN!$A$1:$M$330,5,FALSE)</f>
        <v>1131.75</v>
      </c>
      <c r="Q308">
        <f>VLOOKUP(A308,[16]NEROLAC!$A$1:$M$330,5,FALSE)</f>
        <v>490.4</v>
      </c>
      <c r="R308">
        <f>VLOOKUP(A308,[17]AKZO!$A$1:$M$330,5,FALSE)</f>
        <v>1792.5</v>
      </c>
      <c r="S308">
        <f>VLOOKUP(A308,[18]BERGER!$A$1:$M$330,5,FALSE)</f>
        <v>249.65</v>
      </c>
      <c r="T308">
        <f>VLOOKUP(A308,[19]MONSANTO!$A$1:$M$330,5,FALSE)</f>
        <v>2674.1</v>
      </c>
      <c r="U308">
        <f>VLOOKUP(A308,[20]BAYER!$A$1:$M$330,5,FALSE)</f>
        <v>4152.2</v>
      </c>
      <c r="V308">
        <f>VLOOKUP(A308,[21]EXCELCROP!$A$1:$M$326,5,FALSE)</f>
        <v>3017.95</v>
      </c>
      <c r="W308">
        <f>VLOOKUP(A308,[22]SIEMENS!$A$1:$M$330,5,FALSE)</f>
        <v>1096.5999999999999</v>
      </c>
      <c r="X308">
        <f>VLOOKUP(A308,[23]ABB!$A$1:$M$330,5,FALSE)</f>
        <v>1279.2</v>
      </c>
      <c r="Y308">
        <f>VLOOKUP(A308,[24]LNT!$A$1:$M$330,5,FALSE)</f>
        <v>1306.8499999999999</v>
      </c>
      <c r="Z308">
        <f>VLOOKUP(A308,[25]GLAXO!$A$1:$M$330,5,FALSE)</f>
        <v>2132.3000000000002</v>
      </c>
      <c r="AA308">
        <f>VLOOKUP(A308,[26]PFIZER!$A$1:$M$330,5,FALSE)</f>
        <v>2142.85</v>
      </c>
      <c r="AB308">
        <f>VLOOKUP(A308,[27]ABBOTT!$A$1:$M$330,5,FALSE)</f>
        <v>5362.75</v>
      </c>
      <c r="AC308">
        <f>VLOOKUP(A308,[28]SANOFI!$A$1:$M$330,5,FALSE)</f>
        <v>5151.1499999999996</v>
      </c>
    </row>
    <row r="309" spans="1:29" x14ac:dyDescent="0.25">
      <c r="A309" s="4">
        <v>43187</v>
      </c>
      <c r="B309">
        <f>VLOOKUP(A309,[1]ITC!$A$1:$M$330,5,FALSE)</f>
        <v>255.9</v>
      </c>
      <c r="C309">
        <f>VLOOKUP(A309,[2]HUL!$A$1:$M$330,5,FALSE)</f>
        <v>1335.9</v>
      </c>
      <c r="D309">
        <f>VLOOKUP(A309,[3]COLGATE!$A$1:$M$330,5,FALSE)</f>
        <v>1057.7</v>
      </c>
      <c r="E309">
        <f>VLOOKUP(A309,[4]NESTLE!$A$1:$M$330,5,FALSE)</f>
        <v>8202.15</v>
      </c>
      <c r="F309">
        <f>VLOOKUP(A309,[5]BRITANNIA!$A$1:$M$330,5,FALSE)</f>
        <v>4971.45</v>
      </c>
      <c r="G309">
        <f>VLOOKUP(A309,[6]HDFC!$A$1:$M$330,5,FALSE)</f>
        <v>1891.45</v>
      </c>
      <c r="H309">
        <f>VLOOKUP(A309,[7]ICICI!$A$1:$M$330,5,FALSE)</f>
        <v>278.39999999999998</v>
      </c>
      <c r="I309">
        <f>VLOOKUP(A309,[8]AXIS!$A$1:$M$330,5,FALSE)</f>
        <v>509.4</v>
      </c>
      <c r="J309">
        <f>VLOOKUP(A309,[9]INFOSYS!$A$1:$M$330,5,FALSE)</f>
        <v>1134.4000000000001</v>
      </c>
      <c r="K309">
        <f>VLOOKUP(A309,[10]TCS!$A$1:$M$330,5,FALSE)</f>
        <v>2849.3</v>
      </c>
      <c r="L309">
        <f>VLOOKUP(A309,[11]WIPRO!$A$1:$M$330,5,FALSE)</f>
        <v>281.45</v>
      </c>
      <c r="M309">
        <f>VLOOKUP(A309,[12]TVS!$A$1:$M$330,5,FALSE)</f>
        <v>338.9</v>
      </c>
      <c r="N309">
        <f>VLOOKUP(A309,[13]BAJAJ!$A$1:$M$330,5,FALSE)</f>
        <v>2748.9</v>
      </c>
      <c r="O309">
        <f>VLOOKUP(A309,[14]HERO!$A$1:$M$330,5,FALSE)</f>
        <v>3545.5</v>
      </c>
      <c r="P309">
        <f>VLOOKUP(A309,[15]ASIAN!$A$1:$M$330,5,FALSE)</f>
        <v>1120.7</v>
      </c>
      <c r="Q309">
        <f>VLOOKUP(A309,[16]NEROLAC!$A$1:$M$330,5,FALSE)</f>
        <v>504.2</v>
      </c>
      <c r="R309">
        <f>VLOOKUP(A309,[17]AKZO!$A$1:$M$330,5,FALSE)</f>
        <v>1798</v>
      </c>
      <c r="S309">
        <f>VLOOKUP(A309,[18]BERGER!$A$1:$M$330,5,FALSE)</f>
        <v>256.45</v>
      </c>
      <c r="T309">
        <f>VLOOKUP(A309,[19]MONSANTO!$A$1:$M$330,5,FALSE)</f>
        <v>2744.3</v>
      </c>
      <c r="U309">
        <f>VLOOKUP(A309,[20]BAYER!$A$1:$M$330,5,FALSE)</f>
        <v>4203</v>
      </c>
      <c r="V309">
        <f>VLOOKUP(A309,[21]EXCELCROP!$A$1:$M$326,5,FALSE)</f>
        <v>3035.5</v>
      </c>
      <c r="W309">
        <f>VLOOKUP(A309,[22]SIEMENS!$A$1:$M$330,5,FALSE)</f>
        <v>1073.05</v>
      </c>
      <c r="X309">
        <f>VLOOKUP(A309,[23]ABB!$A$1:$M$330,5,FALSE)</f>
        <v>1286.5999999999999</v>
      </c>
      <c r="Y309">
        <f>VLOOKUP(A309,[24]LNT!$A$1:$M$330,5,FALSE)</f>
        <v>1311.9</v>
      </c>
      <c r="Z309">
        <f>VLOOKUP(A309,[25]GLAXO!$A$1:$M$330,5,FALSE)</f>
        <v>2085.4</v>
      </c>
      <c r="AA309">
        <f>VLOOKUP(A309,[26]PFIZER!$A$1:$M$330,5,FALSE)</f>
        <v>2185.35</v>
      </c>
      <c r="AB309">
        <f>VLOOKUP(A309,[27]ABBOTT!$A$1:$M$330,5,FALSE)</f>
        <v>5449.1</v>
      </c>
      <c r="AC309">
        <f>VLOOKUP(A309,[28]SANOFI!$A$1:$M$330,5,FALSE)</f>
        <v>5163.05</v>
      </c>
    </row>
    <row r="310" spans="1:29" x14ac:dyDescent="0.25">
      <c r="A310" s="4">
        <v>43192</v>
      </c>
      <c r="B310">
        <f>VLOOKUP(A310,[1]ITC!$A$1:$M$330,5,FALSE)</f>
        <v>258.64999999999998</v>
      </c>
      <c r="C310">
        <f>VLOOKUP(A310,[2]HUL!$A$1:$M$330,5,FALSE)</f>
        <v>1348.85</v>
      </c>
      <c r="D310">
        <f>VLOOKUP(A310,[3]COLGATE!$A$1:$M$330,5,FALSE)</f>
        <v>1056.8</v>
      </c>
      <c r="E310">
        <f>VLOOKUP(A310,[4]NESTLE!$A$1:$M$330,5,FALSE)</f>
        <v>8309.1</v>
      </c>
      <c r="F310">
        <f>VLOOKUP(A310,[5]BRITANNIA!$A$1:$M$330,5,FALSE)</f>
        <v>5103.7</v>
      </c>
      <c r="G310">
        <f>VLOOKUP(A310,[6]HDFC!$A$1:$M$330,5,FALSE)</f>
        <v>1930.45</v>
      </c>
      <c r="H310">
        <f>VLOOKUP(A310,[7]ICICI!$A$1:$M$330,5,FALSE)</f>
        <v>261.89999999999998</v>
      </c>
      <c r="I310">
        <f>VLOOKUP(A310,[8]AXIS!$A$1:$M$330,5,FALSE)</f>
        <v>498.2</v>
      </c>
      <c r="J310">
        <f>VLOOKUP(A310,[9]INFOSYS!$A$1:$M$330,5,FALSE)</f>
        <v>1137.5</v>
      </c>
      <c r="K310">
        <f>VLOOKUP(A310,[10]TCS!$A$1:$M$330,5,FALSE)</f>
        <v>2902.9</v>
      </c>
      <c r="L310">
        <f>VLOOKUP(A310,[11]WIPRO!$A$1:$M$330,5,FALSE)</f>
        <v>289.75</v>
      </c>
      <c r="M310">
        <f>VLOOKUP(A310,[12]TVS!$A$1:$M$330,5,FALSE)</f>
        <v>355.8</v>
      </c>
      <c r="N310">
        <f>VLOOKUP(A310,[13]BAJAJ!$A$1:$M$330,5,FALSE)</f>
        <v>2808.6</v>
      </c>
      <c r="O310">
        <f>VLOOKUP(A310,[14]HERO!$A$1:$M$330,5,FALSE)</f>
        <v>3640.65</v>
      </c>
      <c r="P310">
        <f>VLOOKUP(A310,[15]ASIAN!$A$1:$M$330,5,FALSE)</f>
        <v>1149.1500000000001</v>
      </c>
      <c r="Q310">
        <f>VLOOKUP(A310,[16]NEROLAC!$A$1:$M$330,5,FALSE)</f>
        <v>505.8</v>
      </c>
      <c r="R310">
        <f>VLOOKUP(A310,[17]AKZO!$A$1:$M$330,5,FALSE)</f>
        <v>1807.8</v>
      </c>
      <c r="S310">
        <f>VLOOKUP(A310,[18]BERGER!$A$1:$M$330,5,FALSE)</f>
        <v>262.25</v>
      </c>
      <c r="T310">
        <f>VLOOKUP(A310,[19]MONSANTO!$A$1:$M$330,5,FALSE)</f>
        <v>2745.1</v>
      </c>
      <c r="U310">
        <f>VLOOKUP(A310,[20]BAYER!$A$1:$M$330,5,FALSE)</f>
        <v>4316.3500000000004</v>
      </c>
      <c r="V310">
        <f>VLOOKUP(A310,[21]EXCELCROP!$A$1:$M$326,5,FALSE)</f>
        <v>3137.5</v>
      </c>
      <c r="W310">
        <f>VLOOKUP(A310,[22]SIEMENS!$A$1:$M$330,5,FALSE)</f>
        <v>1101.95</v>
      </c>
      <c r="X310">
        <f>VLOOKUP(A310,[23]ABB!$A$1:$M$330,5,FALSE)</f>
        <v>1292.6500000000001</v>
      </c>
      <c r="Y310">
        <f>VLOOKUP(A310,[24]LNT!$A$1:$M$330,5,FALSE)</f>
        <v>1336</v>
      </c>
      <c r="Z310">
        <f>VLOOKUP(A310,[25]GLAXO!$A$1:$M$330,5,FALSE)</f>
        <v>2094.4499999999998</v>
      </c>
      <c r="AA310">
        <f>VLOOKUP(A310,[26]PFIZER!$A$1:$M$330,5,FALSE)</f>
        <v>2198.0500000000002</v>
      </c>
      <c r="AB310">
        <f>VLOOKUP(A310,[27]ABBOTT!$A$1:$M$330,5,FALSE)</f>
        <v>5509.6</v>
      </c>
      <c r="AC310">
        <f>VLOOKUP(A310,[28]SANOFI!$A$1:$M$330,5,FALSE)</f>
        <v>5118.45</v>
      </c>
    </row>
    <row r="311" spans="1:29" x14ac:dyDescent="0.25">
      <c r="A311" s="4">
        <v>43193</v>
      </c>
      <c r="B311">
        <f>VLOOKUP(A311,[1]ITC!$A$1:$M$330,5,FALSE)</f>
        <v>258.39999999999998</v>
      </c>
      <c r="C311">
        <f>VLOOKUP(A311,[2]HUL!$A$1:$M$330,5,FALSE)</f>
        <v>1348.45</v>
      </c>
      <c r="D311">
        <f>VLOOKUP(A311,[3]COLGATE!$A$1:$M$330,5,FALSE)</f>
        <v>1084.4000000000001</v>
      </c>
      <c r="E311">
        <f>VLOOKUP(A311,[4]NESTLE!$A$1:$M$330,5,FALSE)</f>
        <v>8360.7000000000007</v>
      </c>
      <c r="F311">
        <f>VLOOKUP(A311,[5]BRITANNIA!$A$1:$M$330,5,FALSE)</f>
        <v>5093.1499999999996</v>
      </c>
      <c r="G311">
        <f>VLOOKUP(A311,[6]HDFC!$A$1:$M$330,5,FALSE)</f>
        <v>1916.1</v>
      </c>
      <c r="H311">
        <f>VLOOKUP(A311,[7]ICICI!$A$1:$M$330,5,FALSE)</f>
        <v>269.60000000000002</v>
      </c>
      <c r="I311">
        <f>VLOOKUP(A311,[8]AXIS!$A$1:$M$330,5,FALSE)</f>
        <v>503.3</v>
      </c>
      <c r="J311">
        <f>VLOOKUP(A311,[9]INFOSYS!$A$1:$M$330,5,FALSE)</f>
        <v>1140.05</v>
      </c>
      <c r="K311">
        <f>VLOOKUP(A311,[10]TCS!$A$1:$M$330,5,FALSE)</f>
        <v>2908.1</v>
      </c>
      <c r="L311">
        <f>VLOOKUP(A311,[11]WIPRO!$A$1:$M$330,5,FALSE)</f>
        <v>283.89999999999998</v>
      </c>
      <c r="M311">
        <f>VLOOKUP(A311,[12]TVS!$A$1:$M$330,5,FALSE)</f>
        <v>373.55</v>
      </c>
      <c r="N311">
        <f>VLOOKUP(A311,[13]BAJAJ!$A$1:$M$330,5,FALSE)</f>
        <v>2791.75</v>
      </c>
      <c r="O311">
        <f>VLOOKUP(A311,[14]HERO!$A$1:$M$330,5,FALSE)</f>
        <v>3640.3</v>
      </c>
      <c r="P311">
        <f>VLOOKUP(A311,[15]ASIAN!$A$1:$M$330,5,FALSE)</f>
        <v>1152.9000000000001</v>
      </c>
      <c r="Q311">
        <f>VLOOKUP(A311,[16]NEROLAC!$A$1:$M$330,5,FALSE)</f>
        <v>502.85</v>
      </c>
      <c r="R311">
        <f>VLOOKUP(A311,[17]AKZO!$A$1:$M$330,5,FALSE)</f>
        <v>1801.5</v>
      </c>
      <c r="S311">
        <f>VLOOKUP(A311,[18]BERGER!$A$1:$M$330,5,FALSE)</f>
        <v>259.85000000000002</v>
      </c>
      <c r="T311">
        <f>VLOOKUP(A311,[19]MONSANTO!$A$1:$M$330,5,FALSE)</f>
        <v>2712.15</v>
      </c>
      <c r="U311">
        <f>VLOOKUP(A311,[20]BAYER!$A$1:$M$330,5,FALSE)</f>
        <v>4382.3</v>
      </c>
      <c r="V311">
        <f>VLOOKUP(A311,[21]EXCELCROP!$A$1:$M$326,5,FALSE)</f>
        <v>3242.45</v>
      </c>
      <c r="W311">
        <f>VLOOKUP(A311,[22]SIEMENS!$A$1:$M$330,5,FALSE)</f>
        <v>1123.5</v>
      </c>
      <c r="X311">
        <f>VLOOKUP(A311,[23]ABB!$A$1:$M$330,5,FALSE)</f>
        <v>1282.8499999999999</v>
      </c>
      <c r="Y311">
        <f>VLOOKUP(A311,[24]LNT!$A$1:$M$330,5,FALSE)</f>
        <v>1329.9</v>
      </c>
      <c r="Z311">
        <f>VLOOKUP(A311,[25]GLAXO!$A$1:$M$330,5,FALSE)</f>
        <v>2152.4</v>
      </c>
      <c r="AA311">
        <f>VLOOKUP(A311,[26]PFIZER!$A$1:$M$330,5,FALSE)</f>
        <v>2183.1999999999998</v>
      </c>
      <c r="AB311">
        <f>VLOOKUP(A311,[27]ABBOTT!$A$1:$M$330,5,FALSE)</f>
        <v>5617.55</v>
      </c>
      <c r="AC311">
        <f>VLOOKUP(A311,[28]SANOFI!$A$1:$M$330,5,FALSE)</f>
        <v>5147.3</v>
      </c>
    </row>
    <row r="312" spans="1:29" x14ac:dyDescent="0.25">
      <c r="A312" s="4">
        <v>43194</v>
      </c>
      <c r="B312">
        <f>VLOOKUP(A312,[1]ITC!$A$1:$M$330,5,FALSE)</f>
        <v>258.64999999999998</v>
      </c>
      <c r="C312">
        <f>VLOOKUP(A312,[2]HUL!$A$1:$M$330,5,FALSE)</f>
        <v>1356.35</v>
      </c>
      <c r="D312">
        <f>VLOOKUP(A312,[3]COLGATE!$A$1:$M$330,5,FALSE)</f>
        <v>1089.4000000000001</v>
      </c>
      <c r="E312">
        <f>VLOOKUP(A312,[4]NESTLE!$A$1:$M$330,5,FALSE)</f>
        <v>8358.7999999999993</v>
      </c>
      <c r="F312">
        <f>VLOOKUP(A312,[5]BRITANNIA!$A$1:$M$330,5,FALSE)</f>
        <v>5023.95</v>
      </c>
      <c r="G312">
        <f>VLOOKUP(A312,[6]HDFC!$A$1:$M$330,5,FALSE)</f>
        <v>1884.8</v>
      </c>
      <c r="H312">
        <f>VLOOKUP(A312,[7]ICICI!$A$1:$M$330,5,FALSE)</f>
        <v>268.45</v>
      </c>
      <c r="I312">
        <f>VLOOKUP(A312,[8]AXIS!$A$1:$M$330,5,FALSE)</f>
        <v>490.15</v>
      </c>
      <c r="J312">
        <f>VLOOKUP(A312,[9]INFOSYS!$A$1:$M$330,5,FALSE)</f>
        <v>1124.55</v>
      </c>
      <c r="K312">
        <f>VLOOKUP(A312,[10]TCS!$A$1:$M$330,5,FALSE)</f>
        <v>2907.05</v>
      </c>
      <c r="L312">
        <f>VLOOKUP(A312,[11]WIPRO!$A$1:$M$330,5,FALSE)</f>
        <v>281.60000000000002</v>
      </c>
      <c r="M312">
        <f>VLOOKUP(A312,[12]TVS!$A$1:$M$330,5,FALSE)</f>
        <v>390.5</v>
      </c>
      <c r="N312">
        <f>VLOOKUP(A312,[13]BAJAJ!$A$1:$M$330,5,FALSE)</f>
        <v>2766.35</v>
      </c>
      <c r="O312">
        <f>VLOOKUP(A312,[14]HERO!$A$1:$M$330,5,FALSE)</f>
        <v>3669.95</v>
      </c>
      <c r="P312">
        <f>VLOOKUP(A312,[15]ASIAN!$A$1:$M$330,5,FALSE)</f>
        <v>1137.5999999999999</v>
      </c>
      <c r="Q312">
        <f>VLOOKUP(A312,[16]NEROLAC!$A$1:$M$330,5,FALSE)</f>
        <v>499.2</v>
      </c>
      <c r="R312">
        <f>VLOOKUP(A312,[17]AKZO!$A$1:$M$330,5,FALSE)</f>
        <v>1933.5</v>
      </c>
      <c r="S312">
        <f>VLOOKUP(A312,[18]BERGER!$A$1:$M$330,5,FALSE)</f>
        <v>258.64999999999998</v>
      </c>
      <c r="T312">
        <f>VLOOKUP(A312,[19]MONSANTO!$A$1:$M$330,5,FALSE)</f>
        <v>2677.65</v>
      </c>
      <c r="U312">
        <f>VLOOKUP(A312,[20]BAYER!$A$1:$M$330,5,FALSE)</f>
        <v>4392.95</v>
      </c>
      <c r="V312">
        <f>VLOOKUP(A312,[21]EXCELCROP!$A$1:$M$326,5,FALSE)</f>
        <v>3277.3</v>
      </c>
      <c r="W312">
        <f>VLOOKUP(A312,[22]SIEMENS!$A$1:$M$330,5,FALSE)</f>
        <v>1115.1500000000001</v>
      </c>
      <c r="X312">
        <f>VLOOKUP(A312,[23]ABB!$A$1:$M$330,5,FALSE)</f>
        <v>1272.8</v>
      </c>
      <c r="Y312">
        <f>VLOOKUP(A312,[24]LNT!$A$1:$M$330,5,FALSE)</f>
        <v>1296.3499999999999</v>
      </c>
      <c r="Z312">
        <f>VLOOKUP(A312,[25]GLAXO!$A$1:$M$330,5,FALSE)</f>
        <v>2182.9</v>
      </c>
      <c r="AA312">
        <f>VLOOKUP(A312,[26]PFIZER!$A$1:$M$330,5,FALSE)</f>
        <v>2174.9499999999998</v>
      </c>
      <c r="AB312">
        <f>VLOOKUP(A312,[27]ABBOTT!$A$1:$M$330,5,FALSE)</f>
        <v>5616.45</v>
      </c>
      <c r="AC312">
        <f>VLOOKUP(A312,[28]SANOFI!$A$1:$M$330,5,FALSE)</f>
        <v>5122.8</v>
      </c>
    </row>
    <row r="313" spans="1:29" x14ac:dyDescent="0.25">
      <c r="A313" s="4">
        <v>43195</v>
      </c>
      <c r="B313">
        <f>VLOOKUP(A313,[1]ITC!$A$1:$M$330,5,FALSE)</f>
        <v>259.5</v>
      </c>
      <c r="C313">
        <f>VLOOKUP(A313,[2]HUL!$A$1:$M$330,5,FALSE)</f>
        <v>1381.1</v>
      </c>
      <c r="D313">
        <f>VLOOKUP(A313,[3]COLGATE!$A$1:$M$330,5,FALSE)</f>
        <v>1093</v>
      </c>
      <c r="E313">
        <f>VLOOKUP(A313,[4]NESTLE!$A$1:$M$330,5,FALSE)</f>
        <v>8395.7000000000007</v>
      </c>
      <c r="F313">
        <f>VLOOKUP(A313,[5]BRITANNIA!$A$1:$M$330,5,FALSE)</f>
        <v>5057.3</v>
      </c>
      <c r="G313">
        <f>VLOOKUP(A313,[6]HDFC!$A$1:$M$330,5,FALSE)</f>
        <v>1907.7</v>
      </c>
      <c r="H313">
        <f>VLOOKUP(A313,[7]ICICI!$A$1:$M$330,5,FALSE)</f>
        <v>277.89999999999998</v>
      </c>
      <c r="I313">
        <f>VLOOKUP(A313,[8]AXIS!$A$1:$M$330,5,FALSE)</f>
        <v>503.15</v>
      </c>
      <c r="J313">
        <f>VLOOKUP(A313,[9]INFOSYS!$A$1:$M$330,5,FALSE)</f>
        <v>1145</v>
      </c>
      <c r="K313">
        <f>VLOOKUP(A313,[10]TCS!$A$1:$M$330,5,FALSE)</f>
        <v>2957.15</v>
      </c>
      <c r="L313">
        <f>VLOOKUP(A313,[11]WIPRO!$A$1:$M$330,5,FALSE)</f>
        <v>285.35000000000002</v>
      </c>
      <c r="M313">
        <f>VLOOKUP(A313,[12]TVS!$A$1:$M$330,5,FALSE)</f>
        <v>410</v>
      </c>
      <c r="N313">
        <f>VLOOKUP(A313,[13]BAJAJ!$A$1:$M$330,5,FALSE)</f>
        <v>2810.55</v>
      </c>
      <c r="O313">
        <f>VLOOKUP(A313,[14]HERO!$A$1:$M$330,5,FALSE)</f>
        <v>3784.15</v>
      </c>
      <c r="P313">
        <f>VLOOKUP(A313,[15]ASIAN!$A$1:$M$330,5,FALSE)</f>
        <v>1145.2</v>
      </c>
      <c r="Q313">
        <f>VLOOKUP(A313,[16]NEROLAC!$A$1:$M$330,5,FALSE)</f>
        <v>502.45</v>
      </c>
      <c r="R313">
        <f>VLOOKUP(A313,[17]AKZO!$A$1:$M$330,5,FALSE)</f>
        <v>1939.6</v>
      </c>
      <c r="S313">
        <f>VLOOKUP(A313,[18]BERGER!$A$1:$M$330,5,FALSE)</f>
        <v>260.5</v>
      </c>
      <c r="T313">
        <f>VLOOKUP(A313,[19]MONSANTO!$A$1:$M$330,5,FALSE)</f>
        <v>2715.05</v>
      </c>
      <c r="U313">
        <f>VLOOKUP(A313,[20]BAYER!$A$1:$M$330,5,FALSE)</f>
        <v>4472.1000000000004</v>
      </c>
      <c r="V313">
        <f>VLOOKUP(A313,[21]EXCELCROP!$A$1:$M$326,5,FALSE)</f>
        <v>3345</v>
      </c>
      <c r="W313">
        <f>VLOOKUP(A313,[22]SIEMENS!$A$1:$M$330,5,FALSE)</f>
        <v>1124.25</v>
      </c>
      <c r="X313">
        <f>VLOOKUP(A313,[23]ABB!$A$1:$M$330,5,FALSE)</f>
        <v>1275.2</v>
      </c>
      <c r="Y313">
        <f>VLOOKUP(A313,[24]LNT!$A$1:$M$330,5,FALSE)</f>
        <v>1328.55</v>
      </c>
      <c r="Z313">
        <f>VLOOKUP(A313,[25]GLAXO!$A$1:$M$330,5,FALSE)</f>
        <v>2225.0500000000002</v>
      </c>
      <c r="AA313">
        <f>VLOOKUP(A313,[26]PFIZER!$A$1:$M$330,5,FALSE)</f>
        <v>2172.8000000000002</v>
      </c>
      <c r="AB313">
        <f>VLOOKUP(A313,[27]ABBOTT!$A$1:$M$330,5,FALSE)</f>
        <v>5683.45</v>
      </c>
      <c r="AC313">
        <f>VLOOKUP(A313,[28]SANOFI!$A$1:$M$330,5,FALSE)</f>
        <v>5124.8999999999996</v>
      </c>
    </row>
    <row r="314" spans="1:29" x14ac:dyDescent="0.25">
      <c r="A314" s="4">
        <v>43196</v>
      </c>
      <c r="B314">
        <f>VLOOKUP(A314,[1]ITC!$A$1:$M$330,5,FALSE)</f>
        <v>260.60000000000002</v>
      </c>
      <c r="C314">
        <f>VLOOKUP(A314,[2]HUL!$A$1:$M$330,5,FALSE)</f>
        <v>1375.65</v>
      </c>
      <c r="D314">
        <f>VLOOKUP(A314,[3]COLGATE!$A$1:$M$330,5,FALSE)</f>
        <v>1097.6500000000001</v>
      </c>
      <c r="E314">
        <f>VLOOKUP(A314,[4]NESTLE!$A$1:$M$330,5,FALSE)</f>
        <v>8355.5</v>
      </c>
      <c r="F314">
        <f>VLOOKUP(A314,[5]BRITANNIA!$A$1:$M$330,5,FALSE)</f>
        <v>5175.05</v>
      </c>
      <c r="G314">
        <f>VLOOKUP(A314,[6]HDFC!$A$1:$M$330,5,FALSE)</f>
        <v>1922.7</v>
      </c>
      <c r="H314">
        <f>VLOOKUP(A314,[7]ICICI!$A$1:$M$330,5,FALSE)</f>
        <v>280.60000000000002</v>
      </c>
      <c r="I314">
        <f>VLOOKUP(A314,[8]AXIS!$A$1:$M$330,5,FALSE)</f>
        <v>500.7</v>
      </c>
      <c r="J314">
        <f>VLOOKUP(A314,[9]INFOSYS!$A$1:$M$330,5,FALSE)</f>
        <v>1129.3</v>
      </c>
      <c r="K314">
        <f>VLOOKUP(A314,[10]TCS!$A$1:$M$330,5,FALSE)</f>
        <v>2949.7</v>
      </c>
      <c r="L314">
        <f>VLOOKUP(A314,[11]WIPRO!$A$1:$M$330,5,FALSE)</f>
        <v>284.10000000000002</v>
      </c>
      <c r="M314">
        <f>VLOOKUP(A314,[12]TVS!$A$1:$M$330,5,FALSE)</f>
        <v>411.85</v>
      </c>
      <c r="N314">
        <f>VLOOKUP(A314,[13]BAJAJ!$A$1:$M$330,5,FALSE)</f>
        <v>2783.05</v>
      </c>
      <c r="O314">
        <f>VLOOKUP(A314,[14]HERO!$A$1:$M$330,5,FALSE)</f>
        <v>3782.4</v>
      </c>
      <c r="P314">
        <f>VLOOKUP(A314,[15]ASIAN!$A$1:$M$330,5,FALSE)</f>
        <v>1143.8</v>
      </c>
      <c r="Q314">
        <f>VLOOKUP(A314,[16]NEROLAC!$A$1:$M$330,5,FALSE)</f>
        <v>500.85</v>
      </c>
      <c r="R314">
        <f>VLOOKUP(A314,[17]AKZO!$A$1:$M$330,5,FALSE)</f>
        <v>1909.1</v>
      </c>
      <c r="S314">
        <f>VLOOKUP(A314,[18]BERGER!$A$1:$M$330,5,FALSE)</f>
        <v>265.05</v>
      </c>
      <c r="T314">
        <f>VLOOKUP(A314,[19]MONSANTO!$A$1:$M$330,5,FALSE)</f>
        <v>2694.95</v>
      </c>
      <c r="U314">
        <f>VLOOKUP(A314,[20]BAYER!$A$1:$M$330,5,FALSE)</f>
        <v>4492.6000000000004</v>
      </c>
      <c r="V314">
        <f>VLOOKUP(A314,[21]EXCELCROP!$A$1:$M$326,5,FALSE)</f>
        <v>3337.1</v>
      </c>
      <c r="W314">
        <f>VLOOKUP(A314,[22]SIEMENS!$A$1:$M$330,5,FALSE)</f>
        <v>1122.55</v>
      </c>
      <c r="X314">
        <f>VLOOKUP(A314,[23]ABB!$A$1:$M$330,5,FALSE)</f>
        <v>1295.3</v>
      </c>
      <c r="Y314">
        <f>VLOOKUP(A314,[24]LNT!$A$1:$M$330,5,FALSE)</f>
        <v>1311.1</v>
      </c>
      <c r="Z314">
        <f>VLOOKUP(A314,[25]GLAXO!$A$1:$M$330,5,FALSE)</f>
        <v>2264.5</v>
      </c>
      <c r="AA314">
        <f>VLOOKUP(A314,[26]PFIZER!$A$1:$M$330,5,FALSE)</f>
        <v>2146.1999999999998</v>
      </c>
      <c r="AB314">
        <f>VLOOKUP(A314,[27]ABBOTT!$A$1:$M$330,5,FALSE)</f>
        <v>5698.6</v>
      </c>
      <c r="AC314">
        <f>VLOOKUP(A314,[28]SANOFI!$A$1:$M$330,5,FALSE)</f>
        <v>5106.95</v>
      </c>
    </row>
    <row r="315" spans="1:29" x14ac:dyDescent="0.25">
      <c r="A315" s="4">
        <v>43199</v>
      </c>
      <c r="B315">
        <f>VLOOKUP(A315,[1]ITC!$A$1:$M$330,5,FALSE)</f>
        <v>265.95</v>
      </c>
      <c r="C315">
        <f>VLOOKUP(A315,[2]HUL!$A$1:$M$330,5,FALSE)</f>
        <v>1391.85</v>
      </c>
      <c r="D315">
        <f>VLOOKUP(A315,[3]COLGATE!$A$1:$M$330,5,FALSE)</f>
        <v>1095</v>
      </c>
      <c r="E315">
        <f>VLOOKUP(A315,[4]NESTLE!$A$1:$M$330,5,FALSE)</f>
        <v>8388.5499999999993</v>
      </c>
      <c r="F315">
        <f>VLOOKUP(A315,[5]BRITANNIA!$A$1:$M$330,5,FALSE)</f>
        <v>5163.8500000000004</v>
      </c>
      <c r="G315">
        <f>VLOOKUP(A315,[6]HDFC!$A$1:$M$330,5,FALSE)</f>
        <v>1938.5</v>
      </c>
      <c r="H315">
        <f>VLOOKUP(A315,[7]ICICI!$A$1:$M$330,5,FALSE)</f>
        <v>280.45</v>
      </c>
      <c r="I315">
        <f>VLOOKUP(A315,[8]AXIS!$A$1:$M$330,5,FALSE)</f>
        <v>517.9</v>
      </c>
      <c r="J315">
        <f>VLOOKUP(A315,[9]INFOSYS!$A$1:$M$330,5,FALSE)</f>
        <v>1110.95</v>
      </c>
      <c r="K315">
        <f>VLOOKUP(A315,[10]TCS!$A$1:$M$330,5,FALSE)</f>
        <v>2921.15</v>
      </c>
      <c r="L315">
        <f>VLOOKUP(A315,[11]WIPRO!$A$1:$M$330,5,FALSE)</f>
        <v>284.60000000000002</v>
      </c>
      <c r="M315">
        <f>VLOOKUP(A315,[12]TVS!$A$1:$M$330,5,FALSE)</f>
        <v>411.3</v>
      </c>
      <c r="N315">
        <f>VLOOKUP(A315,[13]BAJAJ!$A$1:$M$330,5,FALSE)</f>
        <v>2770.45</v>
      </c>
      <c r="O315">
        <f>VLOOKUP(A315,[14]HERO!$A$1:$M$330,5,FALSE)</f>
        <v>3788.3</v>
      </c>
      <c r="P315">
        <f>VLOOKUP(A315,[15]ASIAN!$A$1:$M$330,5,FALSE)</f>
        <v>1158.05</v>
      </c>
      <c r="Q315">
        <f>VLOOKUP(A315,[16]NEROLAC!$A$1:$M$330,5,FALSE)</f>
        <v>500.4</v>
      </c>
      <c r="R315">
        <f>VLOOKUP(A315,[17]AKZO!$A$1:$M$330,5,FALSE)</f>
        <v>1930.65</v>
      </c>
      <c r="S315">
        <f>VLOOKUP(A315,[18]BERGER!$A$1:$M$330,5,FALSE)</f>
        <v>267.7</v>
      </c>
      <c r="T315">
        <f>VLOOKUP(A315,[19]MONSANTO!$A$1:$M$330,5,FALSE)</f>
        <v>2664.75</v>
      </c>
      <c r="U315">
        <f>VLOOKUP(A315,[20]BAYER!$A$1:$M$330,5,FALSE)</f>
        <v>4484.8</v>
      </c>
      <c r="V315">
        <f>VLOOKUP(A315,[21]EXCELCROP!$A$1:$M$326,5,FALSE)</f>
        <v>3343.4</v>
      </c>
      <c r="W315">
        <f>VLOOKUP(A315,[22]SIEMENS!$A$1:$M$330,5,FALSE)</f>
        <v>1115.8</v>
      </c>
      <c r="X315">
        <f>VLOOKUP(A315,[23]ABB!$A$1:$M$330,5,FALSE)</f>
        <v>1288.5</v>
      </c>
      <c r="Y315">
        <f>VLOOKUP(A315,[24]LNT!$A$1:$M$330,5,FALSE)</f>
        <v>1326.25</v>
      </c>
      <c r="Z315">
        <f>VLOOKUP(A315,[25]GLAXO!$A$1:$M$330,5,FALSE)</f>
        <v>2290.1</v>
      </c>
      <c r="AA315">
        <f>VLOOKUP(A315,[26]PFIZER!$A$1:$M$330,5,FALSE)</f>
        <v>2134.0500000000002</v>
      </c>
      <c r="AB315">
        <f>VLOOKUP(A315,[27]ABBOTT!$A$1:$M$330,5,FALSE)</f>
        <v>5765.7</v>
      </c>
      <c r="AC315">
        <f>VLOOKUP(A315,[28]SANOFI!$A$1:$M$330,5,FALSE)</f>
        <v>5055.8500000000004</v>
      </c>
    </row>
    <row r="316" spans="1:29" x14ac:dyDescent="0.25">
      <c r="A316" s="4">
        <v>43200</v>
      </c>
      <c r="B316">
        <f>VLOOKUP(A316,[1]ITC!$A$1:$M$330,5,FALSE)</f>
        <v>266.35000000000002</v>
      </c>
      <c r="C316">
        <f>VLOOKUP(A316,[2]HUL!$A$1:$M$330,5,FALSE)</f>
        <v>1390.9</v>
      </c>
      <c r="D316">
        <f>VLOOKUP(A316,[3]COLGATE!$A$1:$M$330,5,FALSE)</f>
        <v>1091.1500000000001</v>
      </c>
      <c r="E316">
        <f>VLOOKUP(A316,[4]NESTLE!$A$1:$M$330,5,FALSE)</f>
        <v>8503.4500000000007</v>
      </c>
      <c r="F316">
        <f>VLOOKUP(A316,[5]BRITANNIA!$A$1:$M$330,5,FALSE)</f>
        <v>5136</v>
      </c>
      <c r="G316">
        <f>VLOOKUP(A316,[6]HDFC!$A$1:$M$330,5,FALSE)</f>
        <v>1919.1</v>
      </c>
      <c r="H316">
        <f>VLOOKUP(A316,[7]ICICI!$A$1:$M$330,5,FALSE)</f>
        <v>288.89999999999998</v>
      </c>
      <c r="I316">
        <f>VLOOKUP(A316,[8]AXIS!$A$1:$M$330,5,FALSE)</f>
        <v>546</v>
      </c>
      <c r="J316">
        <f>VLOOKUP(A316,[9]INFOSYS!$A$1:$M$330,5,FALSE)</f>
        <v>1114.1500000000001</v>
      </c>
      <c r="K316">
        <f>VLOOKUP(A316,[10]TCS!$A$1:$M$330,5,FALSE)</f>
        <v>2931.85</v>
      </c>
      <c r="L316">
        <f>VLOOKUP(A316,[11]WIPRO!$A$1:$M$330,5,FALSE)</f>
        <v>285.60000000000002</v>
      </c>
      <c r="M316">
        <f>VLOOKUP(A316,[12]TVS!$A$1:$M$330,5,FALSE)</f>
        <v>405.8</v>
      </c>
      <c r="N316">
        <f>VLOOKUP(A316,[13]BAJAJ!$A$1:$M$330,5,FALSE)</f>
        <v>2767</v>
      </c>
      <c r="O316">
        <f>VLOOKUP(A316,[14]HERO!$A$1:$M$330,5,FALSE)</f>
        <v>3720.8</v>
      </c>
      <c r="P316">
        <f>VLOOKUP(A316,[15]ASIAN!$A$1:$M$330,5,FALSE)</f>
        <v>1155.3</v>
      </c>
      <c r="Q316">
        <f>VLOOKUP(A316,[16]NEROLAC!$A$1:$M$330,5,FALSE)</f>
        <v>490.6</v>
      </c>
      <c r="R316">
        <f>VLOOKUP(A316,[17]AKZO!$A$1:$M$330,5,FALSE)</f>
        <v>1921.4</v>
      </c>
      <c r="S316">
        <f>VLOOKUP(A316,[18]BERGER!$A$1:$M$330,5,FALSE)</f>
        <v>266.55</v>
      </c>
      <c r="T316">
        <f>VLOOKUP(A316,[19]MONSANTO!$A$1:$M$330,5,FALSE)</f>
        <v>2684.75</v>
      </c>
      <c r="U316">
        <f>VLOOKUP(A316,[20]BAYER!$A$1:$M$330,5,FALSE)</f>
        <v>4388.55</v>
      </c>
      <c r="V316">
        <f>VLOOKUP(A316,[21]EXCELCROP!$A$1:$M$326,5,FALSE)</f>
        <v>3337.8</v>
      </c>
      <c r="W316">
        <f>VLOOKUP(A316,[22]SIEMENS!$A$1:$M$330,5,FALSE)</f>
        <v>1115.1500000000001</v>
      </c>
      <c r="X316">
        <f>VLOOKUP(A316,[23]ABB!$A$1:$M$330,5,FALSE)</f>
        <v>1288.45</v>
      </c>
      <c r="Y316">
        <f>VLOOKUP(A316,[24]LNT!$A$1:$M$330,5,FALSE)</f>
        <v>1348.55</v>
      </c>
      <c r="Z316">
        <f>VLOOKUP(A316,[25]GLAXO!$A$1:$M$330,5,FALSE)</f>
        <v>2290.8000000000002</v>
      </c>
      <c r="AA316">
        <f>VLOOKUP(A316,[26]PFIZER!$A$1:$M$330,5,FALSE)</f>
        <v>2121.75</v>
      </c>
      <c r="AB316">
        <f>VLOOKUP(A316,[27]ABBOTT!$A$1:$M$330,5,FALSE)</f>
        <v>5752.95</v>
      </c>
      <c r="AC316">
        <f>VLOOKUP(A316,[28]SANOFI!$A$1:$M$330,5,FALSE)</f>
        <v>5055</v>
      </c>
    </row>
    <row r="317" spans="1:29" x14ac:dyDescent="0.25">
      <c r="A317" s="4">
        <v>43201</v>
      </c>
      <c r="B317">
        <f>VLOOKUP(A317,[1]ITC!$A$1:$M$330,5,FALSE)</f>
        <v>264.8</v>
      </c>
      <c r="C317">
        <f>VLOOKUP(A317,[2]HUL!$A$1:$M$330,5,FALSE)</f>
        <v>1408.9</v>
      </c>
      <c r="D317">
        <f>VLOOKUP(A317,[3]COLGATE!$A$1:$M$330,5,FALSE)</f>
        <v>1097.3499999999999</v>
      </c>
      <c r="E317">
        <f>VLOOKUP(A317,[4]NESTLE!$A$1:$M$330,5,FALSE)</f>
        <v>8473.6</v>
      </c>
      <c r="F317">
        <f>VLOOKUP(A317,[5]BRITANNIA!$A$1:$M$330,5,FALSE)</f>
        <v>5136.1000000000004</v>
      </c>
      <c r="G317">
        <f>VLOOKUP(A317,[6]HDFC!$A$1:$M$330,5,FALSE)</f>
        <v>1916.25</v>
      </c>
      <c r="H317">
        <f>VLOOKUP(A317,[7]ICICI!$A$1:$M$330,5,FALSE)</f>
        <v>284.10000000000002</v>
      </c>
      <c r="I317">
        <f>VLOOKUP(A317,[8]AXIS!$A$1:$M$330,5,FALSE)</f>
        <v>539.5</v>
      </c>
      <c r="J317">
        <f>VLOOKUP(A317,[9]INFOSYS!$A$1:$M$330,5,FALSE)</f>
        <v>1123.9000000000001</v>
      </c>
      <c r="K317">
        <f>VLOOKUP(A317,[10]TCS!$A$1:$M$330,5,FALSE)</f>
        <v>3015.5</v>
      </c>
      <c r="L317">
        <f>VLOOKUP(A317,[11]WIPRO!$A$1:$M$330,5,FALSE)</f>
        <v>286</v>
      </c>
      <c r="M317">
        <f>VLOOKUP(A317,[12]TVS!$A$1:$M$330,5,FALSE)</f>
        <v>486.95</v>
      </c>
      <c r="N317">
        <f>VLOOKUP(A317,[13]BAJAJ!$A$1:$M$330,5,FALSE)</f>
        <v>2755.4</v>
      </c>
      <c r="O317">
        <f>VLOOKUP(A317,[14]HERO!$A$1:$M$330,5,FALSE)</f>
        <v>3728.8</v>
      </c>
      <c r="P317">
        <f>VLOOKUP(A317,[15]ASIAN!$A$1:$M$330,5,FALSE)</f>
        <v>1155.5</v>
      </c>
      <c r="Q317">
        <f>VLOOKUP(A317,[16]NEROLAC!$A$1:$M$330,5,FALSE)</f>
        <v>491.5</v>
      </c>
      <c r="R317">
        <f>VLOOKUP(A317,[17]AKZO!$A$1:$M$330,5,FALSE)</f>
        <v>1917.35</v>
      </c>
      <c r="S317">
        <f>VLOOKUP(A317,[18]BERGER!$A$1:$M$330,5,FALSE)</f>
        <v>267.14999999999998</v>
      </c>
      <c r="T317">
        <f>VLOOKUP(A317,[19]MONSANTO!$A$1:$M$330,5,FALSE)</f>
        <v>2711.1</v>
      </c>
      <c r="U317">
        <f>VLOOKUP(A317,[20]BAYER!$A$1:$M$330,5,FALSE)</f>
        <v>4360</v>
      </c>
      <c r="V317">
        <f>VLOOKUP(A317,[21]EXCELCROP!$A$1:$M$326,5,FALSE)</f>
        <v>3286.45</v>
      </c>
      <c r="W317">
        <f>VLOOKUP(A317,[22]SIEMENS!$A$1:$M$330,5,FALSE)</f>
        <v>1107</v>
      </c>
      <c r="X317">
        <f>VLOOKUP(A317,[23]ABB!$A$1:$M$330,5,FALSE)</f>
        <v>1275.0999999999999</v>
      </c>
      <c r="Y317">
        <f>VLOOKUP(A317,[24]LNT!$A$1:$M$330,5,FALSE)</f>
        <v>1351.4</v>
      </c>
      <c r="Z317">
        <f>VLOOKUP(A317,[25]GLAXO!$A$1:$M$330,5,FALSE)</f>
        <v>2299.1</v>
      </c>
      <c r="AA317">
        <f>VLOOKUP(A317,[26]PFIZER!$A$1:$M$330,5,FALSE)</f>
        <v>2096.9</v>
      </c>
      <c r="AB317">
        <f>VLOOKUP(A317,[27]ABBOTT!$A$1:$M$330,5,FALSE)</f>
        <v>5780.8</v>
      </c>
      <c r="AC317">
        <f>VLOOKUP(A317,[28]SANOFI!$A$1:$M$330,5,FALSE)</f>
        <v>5094.05</v>
      </c>
    </row>
    <row r="318" spans="1:29" x14ac:dyDescent="0.25">
      <c r="A318" s="4">
        <v>43202</v>
      </c>
      <c r="B318">
        <f>VLOOKUP(A318,[1]ITC!$A$1:$M$330,5,FALSE)</f>
        <v>262</v>
      </c>
      <c r="C318">
        <f>VLOOKUP(A318,[2]HUL!$A$1:$M$330,5,FALSE)</f>
        <v>1413.55</v>
      </c>
      <c r="D318">
        <f>VLOOKUP(A318,[3]COLGATE!$A$1:$M$330,5,FALSE)</f>
        <v>1102.3499999999999</v>
      </c>
      <c r="E318">
        <f>VLOOKUP(A318,[4]NESTLE!$A$1:$M$330,5,FALSE)</f>
        <v>8627.35</v>
      </c>
      <c r="F318">
        <f>VLOOKUP(A318,[5]BRITANNIA!$A$1:$M$330,5,FALSE)</f>
        <v>5164.3999999999996</v>
      </c>
      <c r="G318">
        <f>VLOOKUP(A318,[6]HDFC!$A$1:$M$330,5,FALSE)</f>
        <v>1926.3</v>
      </c>
      <c r="H318">
        <f>VLOOKUP(A318,[7]ICICI!$A$1:$M$330,5,FALSE)</f>
        <v>286.45</v>
      </c>
      <c r="I318">
        <f>VLOOKUP(A318,[8]AXIS!$A$1:$M$330,5,FALSE)</f>
        <v>548.29999999999995</v>
      </c>
      <c r="J318">
        <f>VLOOKUP(A318,[9]INFOSYS!$A$1:$M$330,5,FALSE)</f>
        <v>1162.25</v>
      </c>
      <c r="K318">
        <f>VLOOKUP(A318,[10]TCS!$A$1:$M$330,5,FALSE)</f>
        <v>3137.3</v>
      </c>
      <c r="L318">
        <f>VLOOKUP(A318,[11]WIPRO!$A$1:$M$330,5,FALSE)</f>
        <v>286.8</v>
      </c>
      <c r="M318">
        <f>VLOOKUP(A318,[12]TVS!$A$1:$M$330,5,FALSE)</f>
        <v>480</v>
      </c>
      <c r="N318">
        <f>VLOOKUP(A318,[13]BAJAJ!$A$1:$M$330,5,FALSE)</f>
        <v>2764.15</v>
      </c>
      <c r="O318">
        <f>VLOOKUP(A318,[14]HERO!$A$1:$M$330,5,FALSE)</f>
        <v>3745.7</v>
      </c>
      <c r="P318">
        <f>VLOOKUP(A318,[15]ASIAN!$A$1:$M$330,5,FALSE)</f>
        <v>1164.1500000000001</v>
      </c>
      <c r="Q318">
        <f>VLOOKUP(A318,[16]NEROLAC!$A$1:$M$330,5,FALSE)</f>
        <v>490.75</v>
      </c>
      <c r="R318">
        <f>VLOOKUP(A318,[17]AKZO!$A$1:$M$330,5,FALSE)</f>
        <v>1920.75</v>
      </c>
      <c r="S318">
        <f>VLOOKUP(A318,[18]BERGER!$A$1:$M$330,5,FALSE)</f>
        <v>265.95</v>
      </c>
      <c r="T318">
        <f>VLOOKUP(A318,[19]MONSANTO!$A$1:$M$330,5,FALSE)</f>
        <v>2666.1</v>
      </c>
      <c r="U318">
        <f>VLOOKUP(A318,[20]BAYER!$A$1:$M$330,5,FALSE)</f>
        <v>4321.8500000000004</v>
      </c>
      <c r="V318">
        <f>VLOOKUP(A318,[21]EXCELCROP!$A$1:$M$326,5,FALSE)</f>
        <v>3354.9</v>
      </c>
      <c r="W318">
        <f>VLOOKUP(A318,[22]SIEMENS!$A$1:$M$330,5,FALSE)</f>
        <v>1101.05</v>
      </c>
      <c r="X318">
        <f>VLOOKUP(A318,[23]ABB!$A$1:$M$330,5,FALSE)</f>
        <v>1269.95</v>
      </c>
      <c r="Y318">
        <f>VLOOKUP(A318,[24]LNT!$A$1:$M$330,5,FALSE)</f>
        <v>1357.55</v>
      </c>
      <c r="Z318">
        <f>VLOOKUP(A318,[25]GLAXO!$A$1:$M$330,5,FALSE)</f>
        <v>2317.5</v>
      </c>
      <c r="AA318">
        <f>VLOOKUP(A318,[26]PFIZER!$A$1:$M$330,5,FALSE)</f>
        <v>2100</v>
      </c>
      <c r="AB318">
        <f>VLOOKUP(A318,[27]ABBOTT!$A$1:$M$330,5,FALSE)</f>
        <v>6075.75</v>
      </c>
      <c r="AC318">
        <f>VLOOKUP(A318,[28]SANOFI!$A$1:$M$330,5,FALSE)</f>
        <v>5050.05</v>
      </c>
    </row>
    <row r="319" spans="1:29" x14ac:dyDescent="0.25">
      <c r="A319" s="4">
        <v>43203</v>
      </c>
      <c r="B319">
        <f>VLOOKUP(A319,[1]ITC!$A$1:$M$330,5,FALSE)</f>
        <v>260.8</v>
      </c>
      <c r="C319">
        <f>VLOOKUP(A319,[2]HUL!$A$1:$M$330,5,FALSE)</f>
        <v>1409.7</v>
      </c>
      <c r="D319">
        <f>VLOOKUP(A319,[3]COLGATE!$A$1:$M$330,5,FALSE)</f>
        <v>1098.45</v>
      </c>
      <c r="E319">
        <f>VLOOKUP(A319,[4]NESTLE!$A$1:$M$330,5,FALSE)</f>
        <v>8692.2999999999993</v>
      </c>
      <c r="F319">
        <f>VLOOKUP(A319,[5]BRITANNIA!$A$1:$M$330,5,FALSE)</f>
        <v>5205.3</v>
      </c>
      <c r="G319">
        <f>VLOOKUP(A319,[6]HDFC!$A$1:$M$330,5,FALSE)</f>
        <v>1928.05</v>
      </c>
      <c r="H319">
        <f>VLOOKUP(A319,[7]ICICI!$A$1:$M$330,5,FALSE)</f>
        <v>288.2</v>
      </c>
      <c r="I319">
        <f>VLOOKUP(A319,[8]AXIS!$A$1:$M$330,5,FALSE)</f>
        <v>541.9</v>
      </c>
      <c r="J319">
        <f>VLOOKUP(A319,[9]INFOSYS!$A$1:$M$330,5,FALSE)</f>
        <v>1169</v>
      </c>
      <c r="K319">
        <f>VLOOKUP(A319,[10]TCS!$A$1:$M$330,5,FALSE)</f>
        <v>3151</v>
      </c>
      <c r="L319">
        <f>VLOOKUP(A319,[11]WIPRO!$A$1:$M$330,5,FALSE)</f>
        <v>293.35000000000002</v>
      </c>
      <c r="M319">
        <f>VLOOKUP(A319,[12]TVS!$A$1:$M$330,5,FALSE)</f>
        <v>490.55</v>
      </c>
      <c r="N319">
        <f>VLOOKUP(A319,[13]BAJAJ!$A$1:$M$330,5,FALSE)</f>
        <v>2789.4</v>
      </c>
      <c r="O319">
        <f>VLOOKUP(A319,[14]HERO!$A$1:$M$330,5,FALSE)</f>
        <v>3729.5</v>
      </c>
      <c r="P319">
        <f>VLOOKUP(A319,[15]ASIAN!$A$1:$M$330,5,FALSE)</f>
        <v>1162.8</v>
      </c>
      <c r="Q319">
        <f>VLOOKUP(A319,[16]NEROLAC!$A$1:$M$330,5,FALSE)</f>
        <v>490.3</v>
      </c>
      <c r="R319">
        <f>VLOOKUP(A319,[17]AKZO!$A$1:$M$330,5,FALSE)</f>
        <v>1918.7</v>
      </c>
      <c r="S319">
        <f>VLOOKUP(A319,[18]BERGER!$A$1:$M$330,5,FALSE)</f>
        <v>271.95</v>
      </c>
      <c r="T319">
        <f>VLOOKUP(A319,[19]MONSANTO!$A$1:$M$330,5,FALSE)</f>
        <v>2668.35</v>
      </c>
      <c r="U319">
        <f>VLOOKUP(A319,[20]BAYER!$A$1:$M$330,5,FALSE)</f>
        <v>4351.45</v>
      </c>
      <c r="V319">
        <f>VLOOKUP(A319,[21]EXCELCROP!$A$1:$M$326,5,FALSE)</f>
        <v>3324.5</v>
      </c>
      <c r="W319">
        <f>VLOOKUP(A319,[22]SIEMENS!$A$1:$M$330,5,FALSE)</f>
        <v>1077.95</v>
      </c>
      <c r="X319">
        <f>VLOOKUP(A319,[23]ABB!$A$1:$M$330,5,FALSE)</f>
        <v>1273.5999999999999</v>
      </c>
      <c r="Y319">
        <f>VLOOKUP(A319,[24]LNT!$A$1:$M$330,5,FALSE)</f>
        <v>1355.3</v>
      </c>
      <c r="Z319">
        <f>VLOOKUP(A319,[25]GLAXO!$A$1:$M$330,5,FALSE)</f>
        <v>2340.0500000000002</v>
      </c>
      <c r="AA319">
        <f>VLOOKUP(A319,[26]PFIZER!$A$1:$M$330,5,FALSE)</f>
        <v>2090</v>
      </c>
      <c r="AB319">
        <f>VLOOKUP(A319,[27]ABBOTT!$A$1:$M$330,5,FALSE)</f>
        <v>6497.45</v>
      </c>
      <c r="AC319">
        <f>VLOOKUP(A319,[28]SANOFI!$A$1:$M$330,5,FALSE)</f>
        <v>5078</v>
      </c>
    </row>
    <row r="320" spans="1:29" x14ac:dyDescent="0.25">
      <c r="A320" s="4">
        <v>43206</v>
      </c>
      <c r="B320">
        <f>VLOOKUP(A320,[1]ITC!$A$1:$M$330,5,FALSE)</f>
        <v>264.5</v>
      </c>
      <c r="C320">
        <f>VLOOKUP(A320,[2]HUL!$A$1:$M$330,5,FALSE)</f>
        <v>1419.8</v>
      </c>
      <c r="D320">
        <f>VLOOKUP(A320,[3]COLGATE!$A$1:$M$330,5,FALSE)</f>
        <v>1099.55</v>
      </c>
      <c r="E320">
        <f>VLOOKUP(A320,[4]NESTLE!$A$1:$M$330,5,FALSE)</f>
        <v>8744.7000000000007</v>
      </c>
      <c r="F320">
        <f>VLOOKUP(A320,[5]BRITANNIA!$A$1:$M$330,5,FALSE)</f>
        <v>5311.9</v>
      </c>
      <c r="G320">
        <f>VLOOKUP(A320,[6]HDFC!$A$1:$M$330,5,FALSE)</f>
        <v>1938.65</v>
      </c>
      <c r="H320">
        <f>VLOOKUP(A320,[7]ICICI!$A$1:$M$330,5,FALSE)</f>
        <v>287.39999999999998</v>
      </c>
      <c r="I320">
        <f>VLOOKUP(A320,[8]AXIS!$A$1:$M$330,5,FALSE)</f>
        <v>542.20000000000005</v>
      </c>
      <c r="J320">
        <f>VLOOKUP(A320,[9]INFOSYS!$A$1:$M$330,5,FALSE)</f>
        <v>1132.8</v>
      </c>
      <c r="K320">
        <f>VLOOKUP(A320,[10]TCS!$A$1:$M$330,5,FALSE)</f>
        <v>3184.8</v>
      </c>
      <c r="L320">
        <f>VLOOKUP(A320,[11]WIPRO!$A$1:$M$330,5,FALSE)</f>
        <v>289.95</v>
      </c>
      <c r="M320">
        <f>VLOOKUP(A320,[12]TVS!$A$1:$M$330,5,FALSE)</f>
        <v>508.85</v>
      </c>
      <c r="N320">
        <f>VLOOKUP(A320,[13]BAJAJ!$A$1:$M$330,5,FALSE)</f>
        <v>2839.8</v>
      </c>
      <c r="O320">
        <f>VLOOKUP(A320,[14]HERO!$A$1:$M$330,5,FALSE)</f>
        <v>3798.05</v>
      </c>
      <c r="P320">
        <f>VLOOKUP(A320,[15]ASIAN!$A$1:$M$330,5,FALSE)</f>
        <v>1177.9000000000001</v>
      </c>
      <c r="Q320">
        <f>VLOOKUP(A320,[16]NEROLAC!$A$1:$M$330,5,FALSE)</f>
        <v>487.35</v>
      </c>
      <c r="R320">
        <f>VLOOKUP(A320,[17]AKZO!$A$1:$M$330,5,FALSE)</f>
        <v>1914.25</v>
      </c>
      <c r="S320">
        <f>VLOOKUP(A320,[18]BERGER!$A$1:$M$330,5,FALSE)</f>
        <v>270.35000000000002</v>
      </c>
      <c r="T320">
        <f>VLOOKUP(A320,[19]MONSANTO!$A$1:$M$330,5,FALSE)</f>
        <v>2674.7</v>
      </c>
      <c r="U320">
        <f>VLOOKUP(A320,[20]BAYER!$A$1:$M$330,5,FALSE)</f>
        <v>4457.7</v>
      </c>
      <c r="V320">
        <f>VLOOKUP(A320,[21]EXCELCROP!$A$1:$M$326,5,FALSE)</f>
        <v>3298.5</v>
      </c>
      <c r="W320">
        <f>VLOOKUP(A320,[22]SIEMENS!$A$1:$M$330,5,FALSE)</f>
        <v>1078.9000000000001</v>
      </c>
      <c r="X320">
        <f>VLOOKUP(A320,[23]ABB!$A$1:$M$330,5,FALSE)</f>
        <v>1258.9000000000001</v>
      </c>
      <c r="Y320">
        <f>VLOOKUP(A320,[24]LNT!$A$1:$M$330,5,FALSE)</f>
        <v>1367.35</v>
      </c>
      <c r="Z320">
        <f>VLOOKUP(A320,[25]GLAXO!$A$1:$M$330,5,FALSE)</f>
        <v>2359.5</v>
      </c>
      <c r="AA320">
        <f>VLOOKUP(A320,[26]PFIZER!$A$1:$M$330,5,FALSE)</f>
        <v>2137.9499999999998</v>
      </c>
      <c r="AB320">
        <f>VLOOKUP(A320,[27]ABBOTT!$A$1:$M$330,5,FALSE)</f>
        <v>6447.45</v>
      </c>
      <c r="AC320">
        <f>VLOOKUP(A320,[28]SANOFI!$A$1:$M$330,5,FALSE)</f>
        <v>5072.6499999999996</v>
      </c>
    </row>
    <row r="321" spans="1:29" x14ac:dyDescent="0.25">
      <c r="A321" s="4">
        <v>43207</v>
      </c>
      <c r="B321">
        <f>VLOOKUP(A321,[1]ITC!$A$1:$M$330,5,FALSE)</f>
        <v>267.75</v>
      </c>
      <c r="C321">
        <f>VLOOKUP(A321,[2]HUL!$A$1:$M$330,5,FALSE)</f>
        <v>1445.75</v>
      </c>
      <c r="D321">
        <f>VLOOKUP(A321,[3]COLGATE!$A$1:$M$330,5,FALSE)</f>
        <v>1099.7</v>
      </c>
      <c r="E321">
        <f>VLOOKUP(A321,[4]NESTLE!$A$1:$M$330,5,FALSE)</f>
        <v>9015.9500000000007</v>
      </c>
      <c r="F321">
        <f>VLOOKUP(A321,[5]BRITANNIA!$A$1:$M$330,5,FALSE)</f>
        <v>5349.4</v>
      </c>
      <c r="G321">
        <f>VLOOKUP(A321,[6]HDFC!$A$1:$M$330,5,FALSE)</f>
        <v>1947.4</v>
      </c>
      <c r="H321">
        <f>VLOOKUP(A321,[7]ICICI!$A$1:$M$330,5,FALSE)</f>
        <v>291.7</v>
      </c>
      <c r="I321">
        <f>VLOOKUP(A321,[8]AXIS!$A$1:$M$330,5,FALSE)</f>
        <v>532.54999999999995</v>
      </c>
      <c r="J321">
        <f>VLOOKUP(A321,[9]INFOSYS!$A$1:$M$330,5,FALSE)</f>
        <v>1125</v>
      </c>
      <c r="K321">
        <f>VLOOKUP(A321,[10]TCS!$A$1:$M$330,5,FALSE)</f>
        <v>3165.9</v>
      </c>
      <c r="L321">
        <f>VLOOKUP(A321,[11]WIPRO!$A$1:$M$330,5,FALSE)</f>
        <v>285.5</v>
      </c>
      <c r="M321">
        <f>VLOOKUP(A321,[12]TVS!$A$1:$M$330,5,FALSE)</f>
        <v>504.05</v>
      </c>
      <c r="N321">
        <f>VLOOKUP(A321,[13]BAJAJ!$A$1:$M$330,5,FALSE)</f>
        <v>2863</v>
      </c>
      <c r="O321">
        <f>VLOOKUP(A321,[14]HERO!$A$1:$M$330,5,FALSE)</f>
        <v>3770</v>
      </c>
      <c r="P321">
        <f>VLOOKUP(A321,[15]ASIAN!$A$1:$M$330,5,FALSE)</f>
        <v>1175.1500000000001</v>
      </c>
      <c r="Q321">
        <f>VLOOKUP(A321,[16]NEROLAC!$A$1:$M$330,5,FALSE)</f>
        <v>498.85</v>
      </c>
      <c r="R321">
        <f>VLOOKUP(A321,[17]AKZO!$A$1:$M$330,5,FALSE)</f>
        <v>1912.55</v>
      </c>
      <c r="S321">
        <f>VLOOKUP(A321,[18]BERGER!$A$1:$M$330,5,FALSE)</f>
        <v>276.85000000000002</v>
      </c>
      <c r="T321">
        <f>VLOOKUP(A321,[19]MONSANTO!$A$1:$M$330,5,FALSE)</f>
        <v>2688.65</v>
      </c>
      <c r="U321">
        <f>VLOOKUP(A321,[20]BAYER!$A$1:$M$330,5,FALSE)</f>
        <v>4474.3</v>
      </c>
      <c r="V321">
        <f>VLOOKUP(A321,[21]EXCELCROP!$A$1:$M$326,5,FALSE)</f>
        <v>3330.35</v>
      </c>
      <c r="W321">
        <f>VLOOKUP(A321,[22]SIEMENS!$A$1:$M$330,5,FALSE)</f>
        <v>1077.9000000000001</v>
      </c>
      <c r="X321">
        <f>VLOOKUP(A321,[23]ABB!$A$1:$M$330,5,FALSE)</f>
        <v>1262.8</v>
      </c>
      <c r="Y321">
        <f>VLOOKUP(A321,[24]LNT!$A$1:$M$330,5,FALSE)</f>
        <v>1360.25</v>
      </c>
      <c r="Z321">
        <f>VLOOKUP(A321,[25]GLAXO!$A$1:$M$330,5,FALSE)</f>
        <v>2380.15</v>
      </c>
      <c r="AA321">
        <f>VLOOKUP(A321,[26]PFIZER!$A$1:$M$330,5,FALSE)</f>
        <v>2181.5500000000002</v>
      </c>
      <c r="AB321">
        <f>VLOOKUP(A321,[27]ABBOTT!$A$1:$M$330,5,FALSE)</f>
        <v>6296.3</v>
      </c>
      <c r="AC321">
        <f>VLOOKUP(A321,[28]SANOFI!$A$1:$M$330,5,FALSE)</f>
        <v>5082</v>
      </c>
    </row>
    <row r="322" spans="1:29" x14ac:dyDescent="0.25">
      <c r="A322" s="4">
        <v>43208</v>
      </c>
      <c r="B322">
        <f>VLOOKUP(A322,[1]ITC!$A$1:$M$330,5,FALSE)</f>
        <v>275.3</v>
      </c>
      <c r="C322">
        <f>VLOOKUP(A322,[2]HUL!$A$1:$M$330,5,FALSE)</f>
        <v>1451.35</v>
      </c>
      <c r="D322">
        <f>VLOOKUP(A322,[3]COLGATE!$A$1:$M$330,5,FALSE)</f>
        <v>1104.9000000000001</v>
      </c>
      <c r="E322">
        <f>VLOOKUP(A322,[4]NESTLE!$A$1:$M$330,5,FALSE)</f>
        <v>8987.1</v>
      </c>
      <c r="F322">
        <f>VLOOKUP(A322,[5]BRITANNIA!$A$1:$M$330,5,FALSE)</f>
        <v>5359.75</v>
      </c>
      <c r="G322">
        <f>VLOOKUP(A322,[6]HDFC!$A$1:$M$330,5,FALSE)</f>
        <v>1937.05</v>
      </c>
      <c r="H322">
        <f>VLOOKUP(A322,[7]ICICI!$A$1:$M$330,5,FALSE)</f>
        <v>290.2</v>
      </c>
      <c r="I322">
        <f>VLOOKUP(A322,[8]AXIS!$A$1:$M$330,5,FALSE)</f>
        <v>518.70000000000005</v>
      </c>
      <c r="J322">
        <f>VLOOKUP(A322,[9]INFOSYS!$A$1:$M$330,5,FALSE)</f>
        <v>1125.45</v>
      </c>
      <c r="K322">
        <f>VLOOKUP(A322,[10]TCS!$A$1:$M$330,5,FALSE)</f>
        <v>3159.5</v>
      </c>
      <c r="L322">
        <f>VLOOKUP(A322,[11]WIPRO!$A$1:$M$330,5,FALSE)</f>
        <v>292.7</v>
      </c>
      <c r="M322">
        <f>VLOOKUP(A322,[12]TVS!$A$1:$M$330,5,FALSE)</f>
        <v>485.4</v>
      </c>
      <c r="N322">
        <f>VLOOKUP(A322,[13]BAJAJ!$A$1:$M$330,5,FALSE)</f>
        <v>2862.65</v>
      </c>
      <c r="O322">
        <f>VLOOKUP(A322,[14]HERO!$A$1:$M$330,5,FALSE)</f>
        <v>3741.95</v>
      </c>
      <c r="P322">
        <f>VLOOKUP(A322,[15]ASIAN!$A$1:$M$330,5,FALSE)</f>
        <v>1171.25</v>
      </c>
      <c r="Q322">
        <f>VLOOKUP(A322,[16]NEROLAC!$A$1:$M$330,5,FALSE)</f>
        <v>493.85</v>
      </c>
      <c r="R322">
        <f>VLOOKUP(A322,[17]AKZO!$A$1:$M$330,5,FALSE)</f>
        <v>1911.7</v>
      </c>
      <c r="S322">
        <f>VLOOKUP(A322,[18]BERGER!$A$1:$M$330,5,FALSE)</f>
        <v>269.95</v>
      </c>
      <c r="T322">
        <f>VLOOKUP(A322,[19]MONSANTO!$A$1:$M$330,5,FALSE)</f>
        <v>2696.55</v>
      </c>
      <c r="U322">
        <f>VLOOKUP(A322,[20]BAYER!$A$1:$M$330,5,FALSE)</f>
        <v>4474.95</v>
      </c>
      <c r="V322">
        <f>VLOOKUP(A322,[21]EXCELCROP!$A$1:$M$326,5,FALSE)</f>
        <v>3493.65</v>
      </c>
      <c r="W322">
        <f>VLOOKUP(A322,[22]SIEMENS!$A$1:$M$330,5,FALSE)</f>
        <v>1078.45</v>
      </c>
      <c r="X322">
        <f>VLOOKUP(A322,[23]ABB!$A$1:$M$330,5,FALSE)</f>
        <v>1256.6500000000001</v>
      </c>
      <c r="Y322">
        <f>VLOOKUP(A322,[24]LNT!$A$1:$M$330,5,FALSE)</f>
        <v>1360.65</v>
      </c>
      <c r="Z322">
        <f>VLOOKUP(A322,[25]GLAXO!$A$1:$M$330,5,FALSE)</f>
        <v>2359.5500000000002</v>
      </c>
      <c r="AA322">
        <f>VLOOKUP(A322,[26]PFIZER!$A$1:$M$330,5,FALSE)</f>
        <v>2161.0500000000002</v>
      </c>
      <c r="AB322">
        <f>VLOOKUP(A322,[27]ABBOTT!$A$1:$M$330,5,FALSE)</f>
        <v>6182.15</v>
      </c>
      <c r="AC322">
        <f>VLOOKUP(A322,[28]SANOFI!$A$1:$M$330,5,FALSE)</f>
        <v>5055.3</v>
      </c>
    </row>
    <row r="323" spans="1:29" x14ac:dyDescent="0.25">
      <c r="A323" s="4">
        <v>43209</v>
      </c>
      <c r="B323">
        <f>VLOOKUP(A323,[1]ITC!$A$1:$M$330,5,FALSE)</f>
        <v>277</v>
      </c>
      <c r="C323">
        <f>VLOOKUP(A323,[2]HUL!$A$1:$M$330,5,FALSE)</f>
        <v>1454.25</v>
      </c>
      <c r="D323">
        <f>VLOOKUP(A323,[3]COLGATE!$A$1:$M$330,5,FALSE)</f>
        <v>1110.45</v>
      </c>
      <c r="E323">
        <f>VLOOKUP(A323,[4]NESTLE!$A$1:$M$330,5,FALSE)</f>
        <v>9153.5</v>
      </c>
      <c r="F323">
        <f>VLOOKUP(A323,[5]BRITANNIA!$A$1:$M$330,5,FALSE)</f>
        <v>5391.4</v>
      </c>
      <c r="G323">
        <f>VLOOKUP(A323,[6]HDFC!$A$1:$M$330,5,FALSE)</f>
        <v>1941.95</v>
      </c>
      <c r="H323">
        <f>VLOOKUP(A323,[7]ICICI!$A$1:$M$330,5,FALSE)</f>
        <v>289.14999999999998</v>
      </c>
      <c r="I323">
        <f>VLOOKUP(A323,[8]AXIS!$A$1:$M$330,5,FALSE)</f>
        <v>513.5</v>
      </c>
      <c r="J323">
        <f>VLOOKUP(A323,[9]INFOSYS!$A$1:$M$330,5,FALSE)</f>
        <v>1132.7</v>
      </c>
      <c r="K323">
        <f>VLOOKUP(A323,[10]TCS!$A$1:$M$330,5,FALSE)</f>
        <v>3190.65</v>
      </c>
      <c r="L323">
        <f>VLOOKUP(A323,[11]WIPRO!$A$1:$M$330,5,FALSE)</f>
        <v>291.60000000000002</v>
      </c>
      <c r="M323">
        <f>VLOOKUP(A323,[12]TVS!$A$1:$M$330,5,FALSE)</f>
        <v>487</v>
      </c>
      <c r="N323">
        <f>VLOOKUP(A323,[13]BAJAJ!$A$1:$M$330,5,FALSE)</f>
        <v>2855.1</v>
      </c>
      <c r="O323">
        <f>VLOOKUP(A323,[14]HERO!$A$1:$M$330,5,FALSE)</f>
        <v>3729.25</v>
      </c>
      <c r="P323">
        <f>VLOOKUP(A323,[15]ASIAN!$A$1:$M$330,5,FALSE)</f>
        <v>1166.8</v>
      </c>
      <c r="Q323">
        <f>VLOOKUP(A323,[16]NEROLAC!$A$1:$M$330,5,FALSE)</f>
        <v>493.45</v>
      </c>
      <c r="R323">
        <f>VLOOKUP(A323,[17]AKZO!$A$1:$M$330,5,FALSE)</f>
        <v>1929.25</v>
      </c>
      <c r="S323">
        <f>VLOOKUP(A323,[18]BERGER!$A$1:$M$330,5,FALSE)</f>
        <v>269.60000000000002</v>
      </c>
      <c r="T323">
        <f>VLOOKUP(A323,[19]MONSANTO!$A$1:$M$330,5,FALSE)</f>
        <v>2679.7</v>
      </c>
      <c r="U323">
        <f>VLOOKUP(A323,[20]BAYER!$A$1:$M$330,5,FALSE)</f>
        <v>4564.8</v>
      </c>
      <c r="V323">
        <f>VLOOKUP(A323,[21]EXCELCROP!$A$1:$M$326,5,FALSE)</f>
        <v>3594.6</v>
      </c>
      <c r="W323">
        <f>VLOOKUP(A323,[22]SIEMENS!$A$1:$M$330,5,FALSE)</f>
        <v>1062.8</v>
      </c>
      <c r="X323">
        <f>VLOOKUP(A323,[23]ABB!$A$1:$M$330,5,FALSE)</f>
        <v>1249</v>
      </c>
      <c r="Y323">
        <f>VLOOKUP(A323,[24]LNT!$A$1:$M$330,5,FALSE)</f>
        <v>1384.3</v>
      </c>
      <c r="Z323">
        <f>VLOOKUP(A323,[25]GLAXO!$A$1:$M$330,5,FALSE)</f>
        <v>2378.25</v>
      </c>
      <c r="AA323">
        <f>VLOOKUP(A323,[26]PFIZER!$A$1:$M$330,5,FALSE)</f>
        <v>2152.5500000000002</v>
      </c>
      <c r="AB323">
        <f>VLOOKUP(A323,[27]ABBOTT!$A$1:$M$330,5,FALSE)</f>
        <v>6162.7</v>
      </c>
      <c r="AC323">
        <f>VLOOKUP(A323,[28]SANOFI!$A$1:$M$330,5,FALSE)</f>
        <v>5046.6000000000004</v>
      </c>
    </row>
    <row r="324" spans="1:29" x14ac:dyDescent="0.25">
      <c r="A324" s="4">
        <v>43210</v>
      </c>
      <c r="B324">
        <f>VLOOKUP(A324,[1]ITC!$A$1:$M$330,5,FALSE)</f>
        <v>275.95</v>
      </c>
      <c r="C324">
        <f>VLOOKUP(A324,[2]HUL!$A$1:$M$330,5,FALSE)</f>
        <v>1465.5</v>
      </c>
      <c r="D324">
        <f>VLOOKUP(A324,[3]COLGATE!$A$1:$M$330,5,FALSE)</f>
        <v>1099.1500000000001</v>
      </c>
      <c r="E324">
        <f>VLOOKUP(A324,[4]NESTLE!$A$1:$M$330,5,FALSE)</f>
        <v>9165.4</v>
      </c>
      <c r="F324">
        <f>VLOOKUP(A324,[5]BRITANNIA!$A$1:$M$330,5,FALSE)</f>
        <v>5327.05</v>
      </c>
      <c r="G324">
        <f>VLOOKUP(A324,[6]HDFC!$A$1:$M$330,5,FALSE)</f>
        <v>1960.95</v>
      </c>
      <c r="H324">
        <f>VLOOKUP(A324,[7]ICICI!$A$1:$M$330,5,FALSE)</f>
        <v>281.95</v>
      </c>
      <c r="I324">
        <f>VLOOKUP(A324,[8]AXIS!$A$1:$M$330,5,FALSE)</f>
        <v>505.85</v>
      </c>
      <c r="J324">
        <f>VLOOKUP(A324,[9]INFOSYS!$A$1:$M$330,5,FALSE)</f>
        <v>1178.25</v>
      </c>
      <c r="K324">
        <f>VLOOKUP(A324,[10]TCS!$A$1:$M$330,5,FALSE)</f>
        <v>3406.4</v>
      </c>
      <c r="L324">
        <f>VLOOKUP(A324,[11]WIPRO!$A$1:$M$330,5,FALSE)</f>
        <v>298.35000000000002</v>
      </c>
      <c r="M324">
        <f>VLOOKUP(A324,[12]TVS!$A$1:$M$330,5,FALSE)</f>
        <v>493.2</v>
      </c>
      <c r="N324">
        <f>VLOOKUP(A324,[13]BAJAJ!$A$1:$M$330,5,FALSE)</f>
        <v>2853.6</v>
      </c>
      <c r="O324">
        <f>VLOOKUP(A324,[14]HERO!$A$1:$M$330,5,FALSE)</f>
        <v>3744.8</v>
      </c>
      <c r="P324">
        <f>VLOOKUP(A324,[15]ASIAN!$A$1:$M$330,5,FALSE)</f>
        <v>1159.0999999999999</v>
      </c>
      <c r="Q324">
        <f>VLOOKUP(A324,[16]NEROLAC!$A$1:$M$330,5,FALSE)</f>
        <v>488.85</v>
      </c>
      <c r="R324">
        <f>VLOOKUP(A324,[17]AKZO!$A$1:$M$330,5,FALSE)</f>
        <v>1916.7</v>
      </c>
      <c r="S324">
        <f>VLOOKUP(A324,[18]BERGER!$A$1:$M$330,5,FALSE)</f>
        <v>269.05</v>
      </c>
      <c r="T324">
        <f>VLOOKUP(A324,[19]MONSANTO!$A$1:$M$330,5,FALSE)</f>
        <v>2656.5</v>
      </c>
      <c r="U324">
        <f>VLOOKUP(A324,[20]BAYER!$A$1:$M$330,5,FALSE)</f>
        <v>4588.55</v>
      </c>
      <c r="V324">
        <f>VLOOKUP(A324,[21]EXCELCROP!$A$1:$M$326,5,FALSE)</f>
        <v>3571.5</v>
      </c>
      <c r="W324">
        <f>VLOOKUP(A324,[22]SIEMENS!$A$1:$M$330,5,FALSE)</f>
        <v>1073.05</v>
      </c>
      <c r="X324">
        <f>VLOOKUP(A324,[23]ABB!$A$1:$M$330,5,FALSE)</f>
        <v>1281.3499999999999</v>
      </c>
      <c r="Y324">
        <f>VLOOKUP(A324,[24]LNT!$A$1:$M$330,5,FALSE)</f>
        <v>1363.7</v>
      </c>
      <c r="Z324">
        <f>VLOOKUP(A324,[25]GLAXO!$A$1:$M$330,5,FALSE)</f>
        <v>2432.9</v>
      </c>
      <c r="AA324">
        <f>VLOOKUP(A324,[26]PFIZER!$A$1:$M$330,5,FALSE)</f>
        <v>2225.65</v>
      </c>
      <c r="AB324">
        <f>VLOOKUP(A324,[27]ABBOTT!$A$1:$M$330,5,FALSE)</f>
        <v>6137.75</v>
      </c>
      <c r="AC324">
        <f>VLOOKUP(A324,[28]SANOFI!$A$1:$M$330,5,FALSE)</f>
        <v>4999.5</v>
      </c>
    </row>
    <row r="325" spans="1:29" x14ac:dyDescent="0.25">
      <c r="A325" s="4">
        <v>43213</v>
      </c>
      <c r="B325">
        <f>VLOOKUP(A325,[1]ITC!$A$1:$M$330,5,FALSE)</f>
        <v>275.14999999999998</v>
      </c>
      <c r="C325">
        <f>VLOOKUP(A325,[2]HUL!$A$1:$M$330,5,FALSE)</f>
        <v>1451.25</v>
      </c>
      <c r="D325">
        <f>VLOOKUP(A325,[3]COLGATE!$A$1:$M$330,5,FALSE)</f>
        <v>1104.95</v>
      </c>
      <c r="E325">
        <f>VLOOKUP(A325,[4]NESTLE!$A$1:$M$330,5,FALSE)</f>
        <v>8924.4500000000007</v>
      </c>
      <c r="F325">
        <f>VLOOKUP(A325,[5]BRITANNIA!$A$1:$M$330,5,FALSE)</f>
        <v>5323.85</v>
      </c>
      <c r="G325">
        <f>VLOOKUP(A325,[6]HDFC!$A$1:$M$330,5,FALSE)</f>
        <v>1933.05</v>
      </c>
      <c r="H325">
        <f>VLOOKUP(A325,[7]ICICI!$A$1:$M$330,5,FALSE)</f>
        <v>279.55</v>
      </c>
      <c r="I325">
        <f>VLOOKUP(A325,[8]AXIS!$A$1:$M$330,5,FALSE)</f>
        <v>506.45</v>
      </c>
      <c r="J325">
        <f>VLOOKUP(A325,[9]INFOSYS!$A$1:$M$330,5,FALSE)</f>
        <v>1183.3499999999999</v>
      </c>
      <c r="K325">
        <f>VLOOKUP(A325,[10]TCS!$A$1:$M$330,5,FALSE)</f>
        <v>3415.2</v>
      </c>
      <c r="L325">
        <f>VLOOKUP(A325,[11]WIPRO!$A$1:$M$330,5,FALSE)</f>
        <v>296.85000000000002</v>
      </c>
      <c r="M325">
        <f>VLOOKUP(A325,[12]TVS!$A$1:$M$330,5,FALSE)</f>
        <v>527.35</v>
      </c>
      <c r="N325">
        <f>VLOOKUP(A325,[13]BAJAJ!$A$1:$M$330,5,FALSE)</f>
        <v>2854.05</v>
      </c>
      <c r="O325">
        <f>VLOOKUP(A325,[14]HERO!$A$1:$M$330,5,FALSE)</f>
        <v>3717.75</v>
      </c>
      <c r="P325">
        <f>VLOOKUP(A325,[15]ASIAN!$A$1:$M$330,5,FALSE)</f>
        <v>1178.5999999999999</v>
      </c>
      <c r="Q325">
        <f>VLOOKUP(A325,[16]NEROLAC!$A$1:$M$330,5,FALSE)</f>
        <v>483.8</v>
      </c>
      <c r="R325">
        <f>VLOOKUP(A325,[17]AKZO!$A$1:$M$330,5,FALSE)</f>
        <v>1919.3</v>
      </c>
      <c r="S325">
        <f>VLOOKUP(A325,[18]BERGER!$A$1:$M$330,5,FALSE)</f>
        <v>267.95</v>
      </c>
      <c r="T325">
        <f>VLOOKUP(A325,[19]MONSANTO!$A$1:$M$330,5,FALSE)</f>
        <v>2700.55</v>
      </c>
      <c r="U325">
        <f>VLOOKUP(A325,[20]BAYER!$A$1:$M$330,5,FALSE)</f>
        <v>4634.3999999999996</v>
      </c>
      <c r="V325">
        <f>VLOOKUP(A325,[21]EXCELCROP!$A$1:$M$326,5,FALSE)</f>
        <v>3558.4</v>
      </c>
      <c r="W325">
        <f>VLOOKUP(A325,[22]SIEMENS!$A$1:$M$330,5,FALSE)</f>
        <v>1088.95</v>
      </c>
      <c r="X325">
        <f>VLOOKUP(A325,[23]ABB!$A$1:$M$330,5,FALSE)</f>
        <v>1332.65</v>
      </c>
      <c r="Y325">
        <f>VLOOKUP(A325,[24]LNT!$A$1:$M$330,5,FALSE)</f>
        <v>1360.45</v>
      </c>
      <c r="Z325">
        <f>VLOOKUP(A325,[25]GLAXO!$A$1:$M$330,5,FALSE)</f>
        <v>2420.15</v>
      </c>
      <c r="AA325">
        <f>VLOOKUP(A325,[26]PFIZER!$A$1:$M$330,5,FALSE)</f>
        <v>2234.1999999999998</v>
      </c>
      <c r="AB325">
        <f>VLOOKUP(A325,[27]ABBOTT!$A$1:$M$330,5,FALSE)</f>
        <v>6144.3</v>
      </c>
      <c r="AC325">
        <f>VLOOKUP(A325,[28]SANOFI!$A$1:$M$330,5,FALSE)</f>
        <v>4916.3</v>
      </c>
    </row>
    <row r="326" spans="1:29" x14ac:dyDescent="0.25">
      <c r="A326" s="4">
        <v>43214</v>
      </c>
      <c r="B326">
        <f>VLOOKUP(A326,[1]ITC!$A$1:$M$330,5,FALSE)</f>
        <v>275.64999999999998</v>
      </c>
      <c r="C326">
        <f>VLOOKUP(A326,[2]HUL!$A$1:$M$330,5,FALSE)</f>
        <v>1458.7</v>
      </c>
      <c r="D326">
        <f>VLOOKUP(A326,[3]COLGATE!$A$1:$M$330,5,FALSE)</f>
        <v>1099.05</v>
      </c>
      <c r="E326">
        <f>VLOOKUP(A326,[4]NESTLE!$A$1:$M$330,5,FALSE)</f>
        <v>8823.2999999999993</v>
      </c>
      <c r="F326">
        <f>VLOOKUP(A326,[5]BRITANNIA!$A$1:$M$330,5,FALSE)</f>
        <v>5292.95</v>
      </c>
      <c r="G326">
        <f>VLOOKUP(A326,[6]HDFC!$A$1:$M$330,5,FALSE)</f>
        <v>1936</v>
      </c>
      <c r="H326">
        <f>VLOOKUP(A326,[7]ICICI!$A$1:$M$330,5,FALSE)</f>
        <v>284.2</v>
      </c>
      <c r="I326">
        <f>VLOOKUP(A326,[8]AXIS!$A$1:$M$330,5,FALSE)</f>
        <v>505.25</v>
      </c>
      <c r="J326">
        <f>VLOOKUP(A326,[9]INFOSYS!$A$1:$M$330,5,FALSE)</f>
        <v>1153.9000000000001</v>
      </c>
      <c r="K326">
        <f>VLOOKUP(A326,[10]TCS!$A$1:$M$330,5,FALSE)</f>
        <v>3385.65</v>
      </c>
      <c r="L326">
        <f>VLOOKUP(A326,[11]WIPRO!$A$1:$M$330,5,FALSE)</f>
        <v>287.05</v>
      </c>
      <c r="M326">
        <f>VLOOKUP(A326,[12]TVS!$A$1:$M$330,5,FALSE)</f>
        <v>530.1</v>
      </c>
      <c r="N326">
        <f>VLOOKUP(A326,[13]BAJAJ!$A$1:$M$330,5,FALSE)</f>
        <v>2889.75</v>
      </c>
      <c r="O326">
        <f>VLOOKUP(A326,[14]HERO!$A$1:$M$330,5,FALSE)</f>
        <v>3719.6</v>
      </c>
      <c r="P326">
        <f>VLOOKUP(A326,[15]ASIAN!$A$1:$M$330,5,FALSE)</f>
        <v>1173.0999999999999</v>
      </c>
      <c r="Q326">
        <f>VLOOKUP(A326,[16]NEROLAC!$A$1:$M$330,5,FALSE)</f>
        <v>486.95</v>
      </c>
      <c r="R326">
        <f>VLOOKUP(A326,[17]AKZO!$A$1:$M$330,5,FALSE)</f>
        <v>1934.55</v>
      </c>
      <c r="S326">
        <f>VLOOKUP(A326,[18]BERGER!$A$1:$M$330,5,FALSE)</f>
        <v>266.3</v>
      </c>
      <c r="T326">
        <f>VLOOKUP(A326,[19]MONSANTO!$A$1:$M$330,5,FALSE)</f>
        <v>2724.95</v>
      </c>
      <c r="U326">
        <f>VLOOKUP(A326,[20]BAYER!$A$1:$M$330,5,FALSE)</f>
        <v>4691.8</v>
      </c>
      <c r="V326">
        <f>VLOOKUP(A326,[21]EXCELCROP!$A$1:$M$326,5,FALSE)</f>
        <v>3543.5</v>
      </c>
      <c r="W326">
        <f>VLOOKUP(A326,[22]SIEMENS!$A$1:$M$330,5,FALSE)</f>
        <v>1087.6500000000001</v>
      </c>
      <c r="X326">
        <f>VLOOKUP(A326,[23]ABB!$A$1:$M$330,5,FALSE)</f>
        <v>1359.6</v>
      </c>
      <c r="Y326">
        <f>VLOOKUP(A326,[24]LNT!$A$1:$M$330,5,FALSE)</f>
        <v>1377.45</v>
      </c>
      <c r="Z326">
        <f>VLOOKUP(A326,[25]GLAXO!$A$1:$M$330,5,FALSE)</f>
        <v>2381</v>
      </c>
      <c r="AA326">
        <f>VLOOKUP(A326,[26]PFIZER!$A$1:$M$330,5,FALSE)</f>
        <v>2210.15</v>
      </c>
      <c r="AB326">
        <f>VLOOKUP(A326,[27]ABBOTT!$A$1:$M$330,5,FALSE)</f>
        <v>6212.45</v>
      </c>
      <c r="AC326">
        <f>VLOOKUP(A326,[28]SANOFI!$A$1:$M$330,5,FALSE)</f>
        <v>4933.8500000000004</v>
      </c>
    </row>
    <row r="327" spans="1:29" x14ac:dyDescent="0.25">
      <c r="A327" s="4">
        <v>43215</v>
      </c>
      <c r="B327">
        <f>VLOOKUP(A327,[1]ITC!$A$1:$M$330,5,FALSE)</f>
        <v>273.89999999999998</v>
      </c>
      <c r="C327">
        <f>VLOOKUP(A327,[2]HUL!$A$1:$M$330,5,FALSE)</f>
        <v>1459.6</v>
      </c>
      <c r="D327">
        <f>VLOOKUP(A327,[3]COLGATE!$A$1:$M$330,5,FALSE)</f>
        <v>1107.3499999999999</v>
      </c>
      <c r="E327">
        <f>VLOOKUP(A327,[4]NESTLE!$A$1:$M$330,5,FALSE)</f>
        <v>8734.65</v>
      </c>
      <c r="F327">
        <f>VLOOKUP(A327,[5]BRITANNIA!$A$1:$M$330,5,FALSE)</f>
        <v>5364.05</v>
      </c>
      <c r="G327">
        <f>VLOOKUP(A327,[6]HDFC!$A$1:$M$330,5,FALSE)</f>
        <v>1917.2</v>
      </c>
      <c r="H327">
        <f>VLOOKUP(A327,[7]ICICI!$A$1:$M$330,5,FALSE)</f>
        <v>278.89999999999998</v>
      </c>
      <c r="I327">
        <f>VLOOKUP(A327,[8]AXIS!$A$1:$M$330,5,FALSE)</f>
        <v>498.4</v>
      </c>
      <c r="J327">
        <f>VLOOKUP(A327,[9]INFOSYS!$A$1:$M$330,5,FALSE)</f>
        <v>1160.9000000000001</v>
      </c>
      <c r="K327">
        <f>VLOOKUP(A327,[10]TCS!$A$1:$M$330,5,FALSE)</f>
        <v>3467.9</v>
      </c>
      <c r="L327">
        <f>VLOOKUP(A327,[11]WIPRO!$A$1:$M$330,5,FALSE)</f>
        <v>287.2</v>
      </c>
      <c r="M327">
        <f>VLOOKUP(A327,[12]TVS!$A$1:$M$330,5,FALSE)</f>
        <v>530.29999999999995</v>
      </c>
      <c r="N327">
        <f>VLOOKUP(A327,[13]BAJAJ!$A$1:$M$330,5,FALSE)</f>
        <v>2899.9</v>
      </c>
      <c r="O327">
        <f>VLOOKUP(A327,[14]HERO!$A$1:$M$330,5,FALSE)</f>
        <v>3717.9</v>
      </c>
      <c r="P327">
        <f>VLOOKUP(A327,[15]ASIAN!$A$1:$M$330,5,FALSE)</f>
        <v>1165.25</v>
      </c>
      <c r="Q327">
        <f>VLOOKUP(A327,[16]NEROLAC!$A$1:$M$330,5,FALSE)</f>
        <v>482.85</v>
      </c>
      <c r="R327">
        <f>VLOOKUP(A327,[17]AKZO!$A$1:$M$330,5,FALSE)</f>
        <v>1922.95</v>
      </c>
      <c r="S327">
        <f>VLOOKUP(A327,[18]BERGER!$A$1:$M$330,5,FALSE)</f>
        <v>275.25</v>
      </c>
      <c r="T327">
        <f>VLOOKUP(A327,[19]MONSANTO!$A$1:$M$330,5,FALSE)</f>
        <v>2707.45</v>
      </c>
      <c r="U327">
        <f>VLOOKUP(A327,[20]BAYER!$A$1:$M$330,5,FALSE)</f>
        <v>4636.05</v>
      </c>
      <c r="V327">
        <f>VLOOKUP(A327,[21]EXCELCROP!$A$1:$M$326,5,FALSE)</f>
        <v>3466.7</v>
      </c>
      <c r="W327">
        <f>VLOOKUP(A327,[22]SIEMENS!$A$1:$M$330,5,FALSE)</f>
        <v>1091.3499999999999</v>
      </c>
      <c r="X327">
        <f>VLOOKUP(A327,[23]ABB!$A$1:$M$330,5,FALSE)</f>
        <v>1345.1</v>
      </c>
      <c r="Y327">
        <f>VLOOKUP(A327,[24]LNT!$A$1:$M$330,5,FALSE)</f>
        <v>1359.75</v>
      </c>
      <c r="Z327">
        <f>VLOOKUP(A327,[25]GLAXO!$A$1:$M$330,5,FALSE)</f>
        <v>2343.1</v>
      </c>
      <c r="AA327">
        <f>VLOOKUP(A327,[26]PFIZER!$A$1:$M$330,5,FALSE)</f>
        <v>2208.5</v>
      </c>
      <c r="AB327">
        <f>VLOOKUP(A327,[27]ABBOTT!$A$1:$M$330,5,FALSE)</f>
        <v>6192.2</v>
      </c>
      <c r="AC327">
        <f>VLOOKUP(A327,[28]SANOFI!$A$1:$M$330,5,FALSE)</f>
        <v>4960.8999999999996</v>
      </c>
    </row>
    <row r="328" spans="1:29" x14ac:dyDescent="0.25">
      <c r="A328" s="4">
        <v>43216</v>
      </c>
      <c r="B328">
        <f>VLOOKUP(A328,[1]ITC!$A$1:$M$330,5,FALSE)</f>
        <v>278.3</v>
      </c>
      <c r="C328">
        <f>VLOOKUP(A328,[2]HUL!$A$1:$M$330,5,FALSE)</f>
        <v>1491.25</v>
      </c>
      <c r="D328">
        <f>VLOOKUP(A328,[3]COLGATE!$A$1:$M$330,5,FALSE)</f>
        <v>1102.1500000000001</v>
      </c>
      <c r="E328">
        <f>VLOOKUP(A328,[4]NESTLE!$A$1:$M$330,5,FALSE)</f>
        <v>9061.5499999999993</v>
      </c>
      <c r="F328">
        <f>VLOOKUP(A328,[5]BRITANNIA!$A$1:$M$330,5,FALSE)</f>
        <v>5364.1</v>
      </c>
      <c r="G328">
        <f>VLOOKUP(A328,[6]HDFC!$A$1:$M$330,5,FALSE)</f>
        <v>1930.3</v>
      </c>
      <c r="H328">
        <f>VLOOKUP(A328,[7]ICICI!$A$1:$M$330,5,FALSE)</f>
        <v>278.75</v>
      </c>
      <c r="I328">
        <f>VLOOKUP(A328,[8]AXIS!$A$1:$M$330,5,FALSE)</f>
        <v>494.55</v>
      </c>
      <c r="J328">
        <f>VLOOKUP(A328,[9]INFOSYS!$A$1:$M$330,5,FALSE)</f>
        <v>1175.6500000000001</v>
      </c>
      <c r="K328">
        <f>VLOOKUP(A328,[10]TCS!$A$1:$M$330,5,FALSE)</f>
        <v>3540.35</v>
      </c>
      <c r="L328">
        <f>VLOOKUP(A328,[11]WIPRO!$A$1:$M$330,5,FALSE)</f>
        <v>281.45</v>
      </c>
      <c r="M328">
        <f>VLOOKUP(A328,[12]TVS!$A$1:$M$330,5,FALSE)</f>
        <v>547.15</v>
      </c>
      <c r="N328">
        <f>VLOOKUP(A328,[13]BAJAJ!$A$1:$M$330,5,FALSE)</f>
        <v>2886.1</v>
      </c>
      <c r="O328">
        <f>VLOOKUP(A328,[14]HERO!$A$1:$M$330,5,FALSE)</f>
        <v>3756.9</v>
      </c>
      <c r="P328">
        <f>VLOOKUP(A328,[15]ASIAN!$A$1:$M$330,5,FALSE)</f>
        <v>1159.8499999999999</v>
      </c>
      <c r="Q328">
        <f>VLOOKUP(A328,[16]NEROLAC!$A$1:$M$330,5,FALSE)</f>
        <v>482.05</v>
      </c>
      <c r="R328">
        <f>VLOOKUP(A328,[17]AKZO!$A$1:$M$330,5,FALSE)</f>
        <v>1917.35</v>
      </c>
      <c r="S328">
        <f>VLOOKUP(A328,[18]BERGER!$A$1:$M$330,5,FALSE)</f>
        <v>276.2</v>
      </c>
      <c r="T328">
        <f>VLOOKUP(A328,[19]MONSANTO!$A$1:$M$330,5,FALSE)</f>
        <v>2715.55</v>
      </c>
      <c r="U328">
        <f>VLOOKUP(A328,[20]BAYER!$A$1:$M$330,5,FALSE)</f>
        <v>4637.3999999999996</v>
      </c>
      <c r="V328">
        <f>VLOOKUP(A328,[21]EXCELCROP!$A$1:$M$326,5,FALSE)</f>
        <v>3533</v>
      </c>
      <c r="W328">
        <f>VLOOKUP(A328,[22]SIEMENS!$A$1:$M$330,5,FALSE)</f>
        <v>1089.95</v>
      </c>
      <c r="X328">
        <f>VLOOKUP(A328,[23]ABB!$A$1:$M$330,5,FALSE)</f>
        <v>1348.15</v>
      </c>
      <c r="Y328">
        <f>VLOOKUP(A328,[24]LNT!$A$1:$M$330,5,FALSE)</f>
        <v>1347</v>
      </c>
      <c r="Z328">
        <f>VLOOKUP(A328,[25]GLAXO!$A$1:$M$330,5,FALSE)</f>
        <v>2324.1</v>
      </c>
      <c r="AA328">
        <f>VLOOKUP(A328,[26]PFIZER!$A$1:$M$330,5,FALSE)</f>
        <v>2190.65</v>
      </c>
      <c r="AB328">
        <f>VLOOKUP(A328,[27]ABBOTT!$A$1:$M$330,5,FALSE)</f>
        <v>6086.95</v>
      </c>
      <c r="AC328">
        <f>VLOOKUP(A328,[28]SANOFI!$A$1:$M$330,5,FALSE)</f>
        <v>4850.1499999999996</v>
      </c>
    </row>
    <row r="329" spans="1:29" x14ac:dyDescent="0.25">
      <c r="A329" s="4">
        <v>43217</v>
      </c>
      <c r="B329">
        <f>VLOOKUP(A329,[1]ITC!$A$1:$M$330,5,FALSE)</f>
        <v>279.25</v>
      </c>
      <c r="C329">
        <f>VLOOKUP(A329,[2]HUL!$A$1:$M$330,5,FALSE)</f>
        <v>1474.55</v>
      </c>
      <c r="D329">
        <f>VLOOKUP(A329,[3]COLGATE!$A$1:$M$330,5,FALSE)</f>
        <v>1102.25</v>
      </c>
      <c r="E329">
        <f>VLOOKUP(A329,[4]NESTLE!$A$1:$M$330,5,FALSE)</f>
        <v>9057.5</v>
      </c>
      <c r="F329">
        <f>VLOOKUP(A329,[5]BRITANNIA!$A$1:$M$330,5,FALSE)</f>
        <v>5456.85</v>
      </c>
      <c r="G329">
        <f>VLOOKUP(A329,[6]HDFC!$A$1:$M$330,5,FALSE)</f>
        <v>1922.85</v>
      </c>
      <c r="H329">
        <f>VLOOKUP(A329,[7]ICICI!$A$1:$M$330,5,FALSE)</f>
        <v>288.05</v>
      </c>
      <c r="I329">
        <f>VLOOKUP(A329,[8]AXIS!$A$1:$M$330,5,FALSE)</f>
        <v>538.9</v>
      </c>
      <c r="J329">
        <f>VLOOKUP(A329,[9]INFOSYS!$A$1:$M$330,5,FALSE)</f>
        <v>1185.1500000000001</v>
      </c>
      <c r="K329">
        <f>VLOOKUP(A329,[10]TCS!$A$1:$M$330,5,FALSE)</f>
        <v>3454.8</v>
      </c>
      <c r="L329">
        <f>VLOOKUP(A329,[11]WIPRO!$A$1:$M$330,5,FALSE)</f>
        <v>275.35000000000002</v>
      </c>
      <c r="M329">
        <f>VLOOKUP(A329,[12]TVS!$A$1:$M$330,5,FALSE)</f>
        <v>536.04999999999995</v>
      </c>
      <c r="N329">
        <f>VLOOKUP(A329,[13]BAJAJ!$A$1:$M$330,5,FALSE)</f>
        <v>2936.8</v>
      </c>
      <c r="O329">
        <f>VLOOKUP(A329,[14]HERO!$A$1:$M$330,5,FALSE)</f>
        <v>3715</v>
      </c>
      <c r="P329">
        <f>VLOOKUP(A329,[15]ASIAN!$A$1:$M$330,5,FALSE)</f>
        <v>1184.45</v>
      </c>
      <c r="Q329">
        <f>VLOOKUP(A329,[16]NEROLAC!$A$1:$M$330,5,FALSE)</f>
        <v>481.2</v>
      </c>
      <c r="R329">
        <f>VLOOKUP(A329,[17]AKZO!$A$1:$M$330,5,FALSE)</f>
        <v>1915.25</v>
      </c>
      <c r="S329">
        <f>VLOOKUP(A329,[18]BERGER!$A$1:$M$330,5,FALSE)</f>
        <v>279.60000000000002</v>
      </c>
      <c r="T329">
        <f>VLOOKUP(A329,[19]MONSANTO!$A$1:$M$330,5,FALSE)</f>
        <v>2681.75</v>
      </c>
      <c r="U329">
        <f>VLOOKUP(A329,[20]BAYER!$A$1:$M$330,5,FALSE)</f>
        <v>4635.7</v>
      </c>
      <c r="V329">
        <f>VLOOKUP(A329,[21]EXCELCROP!$A$1:$M$326,5,FALSE)</f>
        <v>3545.9</v>
      </c>
      <c r="W329">
        <f>VLOOKUP(A329,[22]SIEMENS!$A$1:$M$330,5,FALSE)</f>
        <v>1093.45</v>
      </c>
      <c r="X329">
        <f>VLOOKUP(A329,[23]ABB!$A$1:$M$330,5,FALSE)</f>
        <v>1341.95</v>
      </c>
      <c r="Y329">
        <f>VLOOKUP(A329,[24]LNT!$A$1:$M$330,5,FALSE)</f>
        <v>1376.8</v>
      </c>
      <c r="Z329">
        <f>VLOOKUP(A329,[25]GLAXO!$A$1:$M$330,5,FALSE)</f>
        <v>2327.75</v>
      </c>
      <c r="AA329">
        <f>VLOOKUP(A329,[26]PFIZER!$A$1:$M$330,5,FALSE)</f>
        <v>2197.3000000000002</v>
      </c>
      <c r="AB329">
        <f>VLOOKUP(A329,[27]ABBOTT!$A$1:$M$330,5,FALSE)</f>
        <v>6168.95</v>
      </c>
      <c r="AC329">
        <f>VLOOKUP(A329,[28]SANOFI!$A$1:$M$330,5,FALSE)</f>
        <v>4849.5</v>
      </c>
    </row>
    <row r="330" spans="1:29" x14ac:dyDescent="0.25">
      <c r="A330" s="4">
        <v>43220</v>
      </c>
      <c r="B330">
        <f>VLOOKUP(A330,[1]ITC!$A$1:$M$330,5,FALSE)</f>
        <v>281.45</v>
      </c>
      <c r="C330">
        <f>VLOOKUP(A330,[2]HUL!$A$1:$M$330,5,FALSE)</f>
        <v>1509.05</v>
      </c>
      <c r="D330">
        <f>VLOOKUP(A330,[3]COLGATE!$A$1:$M$330,5,FALSE)</f>
        <v>1124.1500000000001</v>
      </c>
      <c r="E330">
        <f>VLOOKUP(A330,[4]NESTLE!$A$1:$M$330,5,FALSE)</f>
        <v>9406.35</v>
      </c>
      <c r="F330">
        <f>VLOOKUP(A330,[5]BRITANNIA!$A$1:$M$330,5,FALSE)</f>
        <v>5506.75</v>
      </c>
      <c r="G330">
        <f>VLOOKUP(A330,[6]HDFC!$A$1:$M$330,5,FALSE)</f>
        <v>1944.6</v>
      </c>
      <c r="H330">
        <f>VLOOKUP(A330,[7]ICICI!$A$1:$M$330,5,FALSE)</f>
        <v>284.45</v>
      </c>
      <c r="I330">
        <f>VLOOKUP(A330,[8]AXIS!$A$1:$M$330,5,FALSE)</f>
        <v>518.04999999999995</v>
      </c>
      <c r="J330">
        <f>VLOOKUP(A330,[9]INFOSYS!$A$1:$M$330,5,FALSE)</f>
        <v>1199.4000000000001</v>
      </c>
      <c r="K330">
        <f>VLOOKUP(A330,[10]TCS!$A$1:$M$330,5,FALSE)</f>
        <v>3531.4</v>
      </c>
      <c r="L330">
        <f>VLOOKUP(A330,[11]WIPRO!$A$1:$M$330,5,FALSE)</f>
        <v>278.75</v>
      </c>
      <c r="M330">
        <f>VLOOKUP(A330,[12]TVS!$A$1:$M$330,5,FALSE)</f>
        <v>524.65</v>
      </c>
      <c r="N330">
        <f>VLOOKUP(A330,[13]BAJAJ!$A$1:$M$330,5,FALSE)</f>
        <v>2948</v>
      </c>
      <c r="O330">
        <f>VLOOKUP(A330,[14]HERO!$A$1:$M$330,5,FALSE)</f>
        <v>3733.7</v>
      </c>
      <c r="P330">
        <f>VLOOKUP(A330,[15]ASIAN!$A$1:$M$330,5,FALSE)</f>
        <v>1200.1500000000001</v>
      </c>
      <c r="Q330">
        <f>VLOOKUP(A330,[16]NEROLAC!$A$1:$M$330,5,FALSE)</f>
        <v>499.9</v>
      </c>
      <c r="R330">
        <f>VLOOKUP(A330,[17]AKZO!$A$1:$M$330,5,FALSE)</f>
        <v>1927.65</v>
      </c>
      <c r="S330">
        <f>VLOOKUP(A330,[18]BERGER!$A$1:$M$330,5,FALSE)</f>
        <v>286.2</v>
      </c>
      <c r="T330">
        <f>VLOOKUP(A330,[19]MONSANTO!$A$1:$M$330,5,FALSE)</f>
        <v>2691.15</v>
      </c>
      <c r="U330">
        <f>VLOOKUP(A330,[20]BAYER!$A$1:$M$330,5,FALSE)</f>
        <v>4680.75</v>
      </c>
      <c r="V330">
        <f>VLOOKUP(A330,[21]EXCELCROP!$A$1:$M$326,5,FALSE)</f>
        <v>3510.55</v>
      </c>
      <c r="W330">
        <f>VLOOKUP(A330,[22]SIEMENS!$A$1:$M$330,5,FALSE)</f>
        <v>1121.05</v>
      </c>
      <c r="X330">
        <f>VLOOKUP(A330,[23]ABB!$A$1:$M$330,5,FALSE)</f>
        <v>1355</v>
      </c>
      <c r="Y330">
        <f>VLOOKUP(A330,[24]LNT!$A$1:$M$330,5,FALSE)</f>
        <v>1400.6</v>
      </c>
      <c r="Z330">
        <f>VLOOKUP(A330,[25]GLAXO!$A$1:$M$330,5,FALSE)</f>
        <v>2331.3000000000002</v>
      </c>
      <c r="AA330">
        <f>VLOOKUP(A330,[26]PFIZER!$A$1:$M$330,5,FALSE)</f>
        <v>2278.4499999999998</v>
      </c>
      <c r="AB330">
        <f>VLOOKUP(A330,[27]ABBOTT!$A$1:$M$330,5,FALSE)</f>
        <v>6142</v>
      </c>
      <c r="AC330">
        <f>VLOOKUP(A330,[28]SANOFI!$A$1:$M$330,5,FALSE)</f>
        <v>4897.3999999999996</v>
      </c>
    </row>
    <row r="331" spans="1:29" x14ac:dyDescent="0.25">
      <c r="A331" s="6">
        <v>43222</v>
      </c>
      <c r="B331">
        <v>287.14999999999998</v>
      </c>
      <c r="C331">
        <v>1471.5</v>
      </c>
      <c r="D331">
        <v>1128.5</v>
      </c>
      <c r="E331">
        <v>9224</v>
      </c>
      <c r="F331">
        <v>5423.85</v>
      </c>
      <c r="G331">
        <v>1970.35</v>
      </c>
      <c r="H331">
        <v>277.10000000000002</v>
      </c>
      <c r="I331">
        <v>523.45000000000005</v>
      </c>
      <c r="J331">
        <v>1197.8</v>
      </c>
      <c r="K331">
        <v>3497.8</v>
      </c>
      <c r="L331">
        <v>275.5</v>
      </c>
      <c r="M331">
        <v>498.45</v>
      </c>
      <c r="N331">
        <v>2965.25</v>
      </c>
      <c r="O331">
        <v>3662.3</v>
      </c>
      <c r="P331">
        <v>1221.75</v>
      </c>
      <c r="Q331">
        <v>503.45</v>
      </c>
      <c r="R331">
        <v>1925.75</v>
      </c>
      <c r="S331">
        <v>280.39999999999998</v>
      </c>
      <c r="T331">
        <v>2723.2</v>
      </c>
      <c r="U331">
        <v>4625.1000000000004</v>
      </c>
      <c r="V331">
        <v>3461.2</v>
      </c>
      <c r="W331">
        <v>1127.9000000000001</v>
      </c>
      <c r="X331">
        <v>1346.95</v>
      </c>
      <c r="Y331">
        <v>1401.6</v>
      </c>
      <c r="Z331">
        <v>2336.85</v>
      </c>
      <c r="AA331">
        <v>2258.25</v>
      </c>
      <c r="AB331">
        <v>6135.7</v>
      </c>
      <c r="AC331">
        <v>4881.25</v>
      </c>
    </row>
    <row r="332" spans="1:29" x14ac:dyDescent="0.25">
      <c r="A332" s="6">
        <v>43223</v>
      </c>
      <c r="B332">
        <v>284.25</v>
      </c>
      <c r="C332">
        <v>1454.85</v>
      </c>
      <c r="D332">
        <v>1100.55</v>
      </c>
      <c r="E332">
        <v>9120.1</v>
      </c>
      <c r="F332">
        <v>5344.1</v>
      </c>
      <c r="G332">
        <v>1967.55</v>
      </c>
      <c r="H332">
        <v>281.8</v>
      </c>
      <c r="I332">
        <v>532.4</v>
      </c>
      <c r="J332">
        <v>1181.8499999999999</v>
      </c>
      <c r="K332">
        <v>3482.65</v>
      </c>
      <c r="L332">
        <v>270.14999999999998</v>
      </c>
      <c r="M332">
        <v>473.55</v>
      </c>
      <c r="N332">
        <v>2971.9</v>
      </c>
      <c r="O332">
        <v>3657.1</v>
      </c>
      <c r="P332">
        <v>1206.5</v>
      </c>
      <c r="Q332">
        <v>505.65</v>
      </c>
      <c r="R332">
        <v>1917.8</v>
      </c>
      <c r="S332">
        <v>277.7</v>
      </c>
      <c r="T332">
        <v>2699.15</v>
      </c>
      <c r="U332">
        <v>4543.6000000000004</v>
      </c>
      <c r="V332">
        <v>3365.75</v>
      </c>
      <c r="W332">
        <v>1058.2</v>
      </c>
      <c r="X332">
        <v>1310.4000000000001</v>
      </c>
      <c r="Y332">
        <v>1380.25</v>
      </c>
      <c r="Z332">
        <v>2344.4499999999998</v>
      </c>
      <c r="AA332">
        <v>2278.9</v>
      </c>
      <c r="AB332">
        <v>6307.15</v>
      </c>
      <c r="AC332">
        <v>4849.95</v>
      </c>
    </row>
    <row r="333" spans="1:29" x14ac:dyDescent="0.25">
      <c r="A333" s="6">
        <v>43224</v>
      </c>
      <c r="B333">
        <v>277.5</v>
      </c>
      <c r="C333">
        <v>1465</v>
      </c>
      <c r="D333">
        <v>1097.1500000000001</v>
      </c>
      <c r="E333">
        <v>9103.15</v>
      </c>
      <c r="F333">
        <v>5383.4</v>
      </c>
      <c r="G333">
        <v>1987.85</v>
      </c>
      <c r="H333">
        <v>282.89999999999998</v>
      </c>
      <c r="I333">
        <v>520.29999999999995</v>
      </c>
      <c r="J333">
        <v>1172.9000000000001</v>
      </c>
      <c r="K333">
        <v>3480.85</v>
      </c>
      <c r="L333">
        <v>270.14999999999998</v>
      </c>
      <c r="M333">
        <v>449.9</v>
      </c>
      <c r="N333">
        <v>2890.5</v>
      </c>
      <c r="O333">
        <v>3659.8</v>
      </c>
      <c r="P333">
        <v>1194.25</v>
      </c>
      <c r="Q333">
        <v>504.65</v>
      </c>
      <c r="R333">
        <v>1923</v>
      </c>
      <c r="S333">
        <v>271.85000000000002</v>
      </c>
      <c r="T333">
        <v>2689.1</v>
      </c>
      <c r="U333">
        <v>4413.6000000000004</v>
      </c>
      <c r="V333">
        <v>3349.1</v>
      </c>
      <c r="W333">
        <v>1023.95</v>
      </c>
      <c r="X333">
        <v>1290</v>
      </c>
      <c r="Y333">
        <v>1370.25</v>
      </c>
      <c r="Z333">
        <v>2358.5500000000002</v>
      </c>
      <c r="AA333">
        <v>2321.35</v>
      </c>
      <c r="AB333">
        <v>6297.95</v>
      </c>
      <c r="AC333">
        <v>4845.2</v>
      </c>
    </row>
    <row r="334" spans="1:29" x14ac:dyDescent="0.25">
      <c r="A334" s="6">
        <v>43227</v>
      </c>
      <c r="B334">
        <v>281.89999999999998</v>
      </c>
      <c r="C334">
        <v>1491</v>
      </c>
      <c r="D334">
        <v>1102.45</v>
      </c>
      <c r="E334">
        <v>9088.4</v>
      </c>
      <c r="F334">
        <v>5460.4</v>
      </c>
      <c r="G334">
        <v>1979.75</v>
      </c>
      <c r="H334">
        <v>289.39999999999998</v>
      </c>
      <c r="I334">
        <v>534.95000000000005</v>
      </c>
      <c r="J334">
        <v>1183.3499999999999</v>
      </c>
      <c r="K334">
        <v>3427.7</v>
      </c>
      <c r="L334">
        <v>274.14999999999998</v>
      </c>
      <c r="M334">
        <v>472.35</v>
      </c>
      <c r="N334">
        <v>2917.05</v>
      </c>
      <c r="O334">
        <v>3655.05</v>
      </c>
      <c r="P334">
        <v>1212.9000000000001</v>
      </c>
      <c r="Q334">
        <v>501.05</v>
      </c>
      <c r="R334">
        <v>1917</v>
      </c>
      <c r="S334">
        <v>272.95</v>
      </c>
      <c r="T334">
        <v>2699.6</v>
      </c>
      <c r="U334">
        <v>4415.7</v>
      </c>
      <c r="V334">
        <v>3302</v>
      </c>
      <c r="W334">
        <v>1038.1500000000001</v>
      </c>
      <c r="X334">
        <v>1282.7</v>
      </c>
      <c r="Y334">
        <v>1388.5</v>
      </c>
      <c r="Z334">
        <v>2332.9</v>
      </c>
      <c r="AA334">
        <v>2501.4</v>
      </c>
      <c r="AB334">
        <v>6271.65</v>
      </c>
      <c r="AC334">
        <v>4834.3999999999996</v>
      </c>
    </row>
    <row r="335" spans="1:29" x14ac:dyDescent="0.25">
      <c r="A335" s="6">
        <v>43228</v>
      </c>
      <c r="B335">
        <v>282.35000000000002</v>
      </c>
      <c r="C335">
        <v>1495.2</v>
      </c>
      <c r="D335">
        <v>1097.05</v>
      </c>
      <c r="E335">
        <v>9116.9500000000007</v>
      </c>
      <c r="F335">
        <v>5446.4</v>
      </c>
      <c r="G335">
        <v>1966.6</v>
      </c>
      <c r="H335">
        <v>309.25</v>
      </c>
      <c r="I335">
        <v>541.25</v>
      </c>
      <c r="J335">
        <v>1165.3499999999999</v>
      </c>
      <c r="K335">
        <v>3441.05</v>
      </c>
      <c r="L335">
        <v>272.3</v>
      </c>
      <c r="M335">
        <v>454.4</v>
      </c>
      <c r="N335">
        <v>2891.75</v>
      </c>
      <c r="O335">
        <v>3656.65</v>
      </c>
      <c r="P335">
        <v>1205.5999999999999</v>
      </c>
      <c r="Q335">
        <v>501.85</v>
      </c>
      <c r="R335">
        <v>1924.65</v>
      </c>
      <c r="S335">
        <v>273.45</v>
      </c>
      <c r="T335">
        <v>2688.95</v>
      </c>
      <c r="U335">
        <v>4413.8</v>
      </c>
      <c r="V335">
        <v>3376.5</v>
      </c>
      <c r="W335">
        <v>1042.8499999999999</v>
      </c>
      <c r="X335">
        <v>1282.05</v>
      </c>
      <c r="Y335">
        <v>1364.85</v>
      </c>
      <c r="Z335">
        <v>2346.85</v>
      </c>
      <c r="AA335">
        <v>2422.1</v>
      </c>
      <c r="AB335">
        <v>6257.35</v>
      </c>
      <c r="AC335">
        <v>4876.1000000000004</v>
      </c>
    </row>
    <row r="336" spans="1:29" x14ac:dyDescent="0.25">
      <c r="A336" s="6">
        <v>43229</v>
      </c>
      <c r="B336">
        <v>282.25</v>
      </c>
      <c r="C336">
        <v>1496.1</v>
      </c>
      <c r="D336">
        <v>1092.45</v>
      </c>
      <c r="E336">
        <v>9092</v>
      </c>
      <c r="F336">
        <v>5410.55</v>
      </c>
      <c r="G336">
        <v>1979</v>
      </c>
      <c r="H336">
        <v>307.10000000000002</v>
      </c>
      <c r="I336">
        <v>548.6</v>
      </c>
      <c r="J336">
        <v>1171.25</v>
      </c>
      <c r="K336">
        <v>3489.05</v>
      </c>
      <c r="L336">
        <v>270.5</v>
      </c>
      <c r="M336">
        <v>455.7</v>
      </c>
      <c r="N336">
        <v>2874.25</v>
      </c>
      <c r="O336">
        <v>3657.35</v>
      </c>
      <c r="P336">
        <v>1224.0999999999999</v>
      </c>
      <c r="Q336">
        <v>509.05</v>
      </c>
      <c r="R336">
        <v>1926.9</v>
      </c>
      <c r="S336">
        <v>269.85000000000002</v>
      </c>
      <c r="T336">
        <v>2702.65</v>
      </c>
      <c r="U336">
        <v>4340.95</v>
      </c>
      <c r="V336">
        <v>3392.1</v>
      </c>
      <c r="W336">
        <v>1041.25</v>
      </c>
      <c r="X336">
        <v>1269.6500000000001</v>
      </c>
      <c r="Y336">
        <v>1373.05</v>
      </c>
      <c r="Z336">
        <v>2374.65</v>
      </c>
      <c r="AA336">
        <v>2410.5500000000002</v>
      </c>
      <c r="AB336">
        <v>6299.35</v>
      </c>
      <c r="AC336">
        <v>4903.75</v>
      </c>
    </row>
    <row r="338" spans="1:29" x14ac:dyDescent="0.25">
      <c r="A338" s="1" t="s">
        <v>0</v>
      </c>
      <c r="B338" s="2" t="s">
        <v>1</v>
      </c>
      <c r="C338" s="2" t="s">
        <v>2</v>
      </c>
      <c r="D338" s="2" t="s">
        <v>3</v>
      </c>
      <c r="E338" s="2" t="s">
        <v>4</v>
      </c>
      <c r="F338" s="2" t="s">
        <v>5</v>
      </c>
      <c r="G338" s="2" t="s">
        <v>6</v>
      </c>
      <c r="H338" s="2" t="s">
        <v>7</v>
      </c>
      <c r="I338" s="2" t="s">
        <v>8</v>
      </c>
      <c r="J338" s="2" t="s">
        <v>9</v>
      </c>
      <c r="K338" s="2" t="s">
        <v>10</v>
      </c>
      <c r="L338" s="2" t="s">
        <v>11</v>
      </c>
      <c r="M338" s="2" t="s">
        <v>12</v>
      </c>
      <c r="N338" s="2" t="s">
        <v>13</v>
      </c>
      <c r="O338" s="2" t="s">
        <v>14</v>
      </c>
      <c r="P338" s="2" t="s">
        <v>15</v>
      </c>
      <c r="Q338" s="2" t="s">
        <v>16</v>
      </c>
      <c r="R338" s="2" t="s">
        <v>17</v>
      </c>
      <c r="S338" s="2" t="s">
        <v>18</v>
      </c>
      <c r="T338" s="2" t="s">
        <v>19</v>
      </c>
      <c r="U338" s="2" t="s">
        <v>20</v>
      </c>
      <c r="V338" s="2" t="s">
        <v>21</v>
      </c>
      <c r="W338" s="2" t="s">
        <v>22</v>
      </c>
      <c r="X338" s="2" t="s">
        <v>23</v>
      </c>
      <c r="Y338" s="2" t="s">
        <v>24</v>
      </c>
      <c r="Z338" s="2" t="s">
        <v>25</v>
      </c>
      <c r="AA338" s="2" t="s">
        <v>26</v>
      </c>
      <c r="AB338" s="2" t="s">
        <v>27</v>
      </c>
      <c r="AC338" s="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9"/>
  <sheetViews>
    <sheetView zoomScale="68" zoomScaleNormal="100" workbookViewId="0">
      <selection activeCell="AA28" sqref="AA28"/>
    </sheetView>
  </sheetViews>
  <sheetFormatPr defaultRowHeight="15" x14ac:dyDescent="0.25"/>
  <cols>
    <col min="6" max="6" width="12.7109375" bestFit="1" customWidth="1"/>
  </cols>
  <sheetData>
    <row r="1" spans="1:29" ht="15.75" thickBot="1" x14ac:dyDescent="0.3">
      <c r="A1" s="114"/>
      <c r="B1" s="118" t="s">
        <v>1</v>
      </c>
      <c r="C1" s="118" t="s">
        <v>2</v>
      </c>
      <c r="D1" s="118" t="s">
        <v>3</v>
      </c>
      <c r="E1" s="118" t="s">
        <v>4</v>
      </c>
      <c r="F1" s="118" t="s">
        <v>5</v>
      </c>
      <c r="G1" s="116" t="s">
        <v>6</v>
      </c>
      <c r="H1" s="116" t="s">
        <v>7</v>
      </c>
      <c r="I1" s="116" t="s">
        <v>8</v>
      </c>
      <c r="J1" s="116" t="s">
        <v>9</v>
      </c>
      <c r="K1" s="116" t="s">
        <v>10</v>
      </c>
      <c r="L1" s="116" t="s">
        <v>11</v>
      </c>
      <c r="M1" s="116" t="s">
        <v>12</v>
      </c>
      <c r="N1" s="116" t="s">
        <v>13</v>
      </c>
      <c r="O1" s="116" t="s">
        <v>14</v>
      </c>
      <c r="P1" s="116" t="s">
        <v>15</v>
      </c>
      <c r="Q1" s="116" t="s">
        <v>16</v>
      </c>
      <c r="R1" s="116" t="s">
        <v>17</v>
      </c>
      <c r="S1" s="116" t="s">
        <v>18</v>
      </c>
      <c r="T1" s="116" t="s">
        <v>19</v>
      </c>
      <c r="U1" s="116" t="s">
        <v>20</v>
      </c>
      <c r="V1" s="116" t="s">
        <v>21</v>
      </c>
      <c r="W1" s="116" t="s">
        <v>22</v>
      </c>
      <c r="X1" s="116" t="s">
        <v>23</v>
      </c>
      <c r="Y1" s="116" t="s">
        <v>24</v>
      </c>
      <c r="Z1" s="116" t="s">
        <v>25</v>
      </c>
      <c r="AA1" s="116" t="s">
        <v>26</v>
      </c>
      <c r="AB1" s="116" t="s">
        <v>27</v>
      </c>
      <c r="AC1" s="116" t="s">
        <v>28</v>
      </c>
    </row>
    <row r="2" spans="1:29" x14ac:dyDescent="0.25">
      <c r="A2" s="117" t="s">
        <v>1</v>
      </c>
      <c r="B2" s="119">
        <v>1</v>
      </c>
      <c r="C2" s="120"/>
      <c r="D2" s="120"/>
      <c r="E2" s="120"/>
      <c r="F2" s="121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</row>
    <row r="3" spans="1:29" x14ac:dyDescent="0.25">
      <c r="A3" s="117" t="s">
        <v>2</v>
      </c>
      <c r="B3" s="122">
        <v>-0.1027266527797925</v>
      </c>
      <c r="C3" s="7">
        <v>1</v>
      </c>
      <c r="D3" s="7"/>
      <c r="E3" s="7"/>
      <c r="F3" s="123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</row>
    <row r="4" spans="1:29" x14ac:dyDescent="0.25">
      <c r="A4" s="117" t="s">
        <v>3</v>
      </c>
      <c r="B4" s="124">
        <v>0.26807694234974172</v>
      </c>
      <c r="C4" s="7">
        <v>0.8132886431599734</v>
      </c>
      <c r="D4" s="7">
        <v>1</v>
      </c>
      <c r="E4" s="7"/>
      <c r="F4" s="123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</row>
    <row r="5" spans="1:29" x14ac:dyDescent="0.25">
      <c r="A5" s="117" t="s">
        <v>4</v>
      </c>
      <c r="B5" s="122">
        <v>-0.17651572728664441</v>
      </c>
      <c r="C5" s="7">
        <v>0.90847799105585836</v>
      </c>
      <c r="D5" s="7">
        <v>0.66004739870838336</v>
      </c>
      <c r="E5" s="7">
        <v>1</v>
      </c>
      <c r="F5" s="123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</row>
    <row r="6" spans="1:29" ht="15.75" thickBot="1" x14ac:dyDescent="0.3">
      <c r="A6" s="117" t="s">
        <v>5</v>
      </c>
      <c r="B6" s="125">
        <v>-0.24667695139248802</v>
      </c>
      <c r="C6" s="128">
        <v>0.96510454187897621</v>
      </c>
      <c r="D6" s="126">
        <v>0.70629098544633695</v>
      </c>
      <c r="E6" s="126">
        <v>0.94073624075389772</v>
      </c>
      <c r="F6" s="127">
        <v>1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</row>
    <row r="7" spans="1:29" x14ac:dyDescent="0.25">
      <c r="A7" s="115" t="s">
        <v>6</v>
      </c>
      <c r="B7" s="112">
        <v>-9.4716467279846572E-3</v>
      </c>
      <c r="C7" s="7">
        <v>0.97023951398826491</v>
      </c>
      <c r="D7" s="7">
        <v>0.86825499100046433</v>
      </c>
      <c r="E7" s="7">
        <v>0.84933055720008521</v>
      </c>
      <c r="F7" s="7">
        <v>0.9301859589184851</v>
      </c>
      <c r="G7" s="119">
        <v>1</v>
      </c>
      <c r="H7" s="120"/>
      <c r="I7" s="121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</row>
    <row r="8" spans="1:29" x14ac:dyDescent="0.25">
      <c r="A8" s="115" t="s">
        <v>7</v>
      </c>
      <c r="B8" s="7">
        <v>0.18679632532417478</v>
      </c>
      <c r="C8" s="7">
        <v>0.51263832571825951</v>
      </c>
      <c r="D8" s="7">
        <v>0.5028453132441959</v>
      </c>
      <c r="E8" s="7">
        <v>0.31706853868776208</v>
      </c>
      <c r="F8" s="7">
        <v>0.41257753020930427</v>
      </c>
      <c r="G8" s="124">
        <v>0.55095586939996233</v>
      </c>
      <c r="H8" s="7">
        <v>1</v>
      </c>
      <c r="I8" s="123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</row>
    <row r="9" spans="1:29" ht="15.75" thickBot="1" x14ac:dyDescent="0.3">
      <c r="A9" s="115" t="s">
        <v>8</v>
      </c>
      <c r="B9" s="112">
        <v>-2.2061735576506078E-2</v>
      </c>
      <c r="C9" s="7">
        <v>0.63328553985349545</v>
      </c>
      <c r="D9" s="7">
        <v>0.5790488688201203</v>
      </c>
      <c r="E9" s="7">
        <v>0.54624834527178789</v>
      </c>
      <c r="F9" s="7">
        <v>0.57596923719391924</v>
      </c>
      <c r="G9" s="129">
        <v>0.65362757233479885</v>
      </c>
      <c r="H9" s="128">
        <v>0.80057253610176926</v>
      </c>
      <c r="I9" s="127">
        <v>1</v>
      </c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</row>
    <row r="10" spans="1:29" x14ac:dyDescent="0.25">
      <c r="A10" s="115" t="s">
        <v>9</v>
      </c>
      <c r="B10" s="112">
        <v>-0.19905261651034767</v>
      </c>
      <c r="C10" s="7">
        <v>0.52678041768830097</v>
      </c>
      <c r="D10" s="7">
        <v>0.21483232376106076</v>
      </c>
      <c r="E10" s="7">
        <v>0.5993363064099112</v>
      </c>
      <c r="F10" s="7">
        <v>0.54363811578338628</v>
      </c>
      <c r="G10" s="7">
        <v>0.43371178056744042</v>
      </c>
      <c r="H10" s="7">
        <v>0.2941507155820523</v>
      </c>
      <c r="I10" s="7">
        <v>0.46955017563490015</v>
      </c>
      <c r="J10" s="119">
        <v>1</v>
      </c>
      <c r="K10" s="120"/>
      <c r="L10" s="121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</row>
    <row r="11" spans="1:29" x14ac:dyDescent="0.25">
      <c r="A11" s="115" t="s">
        <v>10</v>
      </c>
      <c r="B11" s="112">
        <v>-0.16246207909280852</v>
      </c>
      <c r="C11" s="7">
        <v>0.78706202835273043</v>
      </c>
      <c r="D11" s="7">
        <v>0.48418523740288144</v>
      </c>
      <c r="E11" s="7">
        <v>0.82832422341312562</v>
      </c>
      <c r="F11" s="7">
        <v>0.80282617619578178</v>
      </c>
      <c r="G11" s="7">
        <v>0.70877650778272427</v>
      </c>
      <c r="H11" s="7">
        <v>0.39633183355651852</v>
      </c>
      <c r="I11" s="7">
        <v>0.54711701688577252</v>
      </c>
      <c r="J11" s="131">
        <v>0.84678760184326318</v>
      </c>
      <c r="K11" s="7">
        <v>1</v>
      </c>
      <c r="L11" s="123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</row>
    <row r="12" spans="1:29" ht="15.75" thickBot="1" x14ac:dyDescent="0.3">
      <c r="A12" s="115" t="s">
        <v>11</v>
      </c>
      <c r="B12" s="7">
        <v>1.7780425605532835E-2</v>
      </c>
      <c r="C12" s="112">
        <v>-0.80407739099626174</v>
      </c>
      <c r="D12" s="112">
        <v>-0.7250740030644629</v>
      </c>
      <c r="E12" s="112">
        <v>-0.65226136299636439</v>
      </c>
      <c r="F12" s="112">
        <v>-0.75511338107068504</v>
      </c>
      <c r="G12" s="112">
        <v>-0.80663778368575323</v>
      </c>
      <c r="H12" s="112">
        <v>-0.29635972966793761</v>
      </c>
      <c r="I12" s="112">
        <v>-0.40804638753473726</v>
      </c>
      <c r="J12" s="125">
        <v>-0.23898874209057067</v>
      </c>
      <c r="K12" s="130">
        <v>-0.46017844640643396</v>
      </c>
      <c r="L12" s="127">
        <v>1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</row>
    <row r="13" spans="1:29" x14ac:dyDescent="0.25">
      <c r="A13" s="115" t="s">
        <v>12</v>
      </c>
      <c r="B13" s="112">
        <v>-0.40993059143144339</v>
      </c>
      <c r="C13" s="7">
        <v>0.81894270249722001</v>
      </c>
      <c r="D13" s="7">
        <v>0.46425245993073799</v>
      </c>
      <c r="E13" s="7">
        <v>0.85921601677784476</v>
      </c>
      <c r="F13" s="7">
        <v>0.88341393108718613</v>
      </c>
      <c r="G13" s="7">
        <v>0.7356430660036557</v>
      </c>
      <c r="H13" s="7">
        <v>0.32389561566514141</v>
      </c>
      <c r="I13" s="7">
        <v>0.55176367779943669</v>
      </c>
      <c r="J13" s="7">
        <v>0.55269160341094903</v>
      </c>
      <c r="K13" s="7">
        <v>0.76584098811153123</v>
      </c>
      <c r="L13" s="112">
        <v>-0.58364452278232493</v>
      </c>
      <c r="M13" s="119">
        <v>1</v>
      </c>
      <c r="N13" s="120"/>
      <c r="O13" s="121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</row>
    <row r="14" spans="1:29" x14ac:dyDescent="0.25">
      <c r="A14" s="115" t="s">
        <v>13</v>
      </c>
      <c r="B14" s="112">
        <v>-0.31436387410634947</v>
      </c>
      <c r="C14" s="7">
        <v>0.572810798981085</v>
      </c>
      <c r="D14" s="7">
        <v>0.4378971486539176</v>
      </c>
      <c r="E14" s="7">
        <v>0.45258819599323991</v>
      </c>
      <c r="F14" s="7">
        <v>0.58006447590796628</v>
      </c>
      <c r="G14" s="7">
        <v>0.59095484328292414</v>
      </c>
      <c r="H14" s="7">
        <v>0.56528601563391645</v>
      </c>
      <c r="I14" s="7">
        <v>0.65484832026413919</v>
      </c>
      <c r="J14" s="7">
        <v>0.10581460954579812</v>
      </c>
      <c r="K14" s="7">
        <v>0.32418259209268363</v>
      </c>
      <c r="L14" s="112">
        <v>-0.3920042042063569</v>
      </c>
      <c r="M14" s="131">
        <v>0.67014226009176892</v>
      </c>
      <c r="N14" s="7">
        <v>1</v>
      </c>
      <c r="O14" s="123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</row>
    <row r="15" spans="1:29" ht="15.75" thickBot="1" x14ac:dyDescent="0.3">
      <c r="A15" s="115" t="s">
        <v>14</v>
      </c>
      <c r="B15" s="7">
        <v>0.31554270660070022</v>
      </c>
      <c r="C15" s="7">
        <v>0.69850279098305812</v>
      </c>
      <c r="D15" s="7">
        <v>0.80715837343802344</v>
      </c>
      <c r="E15" s="7">
        <v>0.4951906649507945</v>
      </c>
      <c r="F15" s="7">
        <v>0.58992269079478543</v>
      </c>
      <c r="G15" s="7">
        <v>0.76790421686946586</v>
      </c>
      <c r="H15" s="7">
        <v>0.41660937756372224</v>
      </c>
      <c r="I15" s="7">
        <v>0.32881789969816949</v>
      </c>
      <c r="J15" s="112">
        <v>-3.713598762560108E-2</v>
      </c>
      <c r="K15" s="7">
        <v>0.30057401303251202</v>
      </c>
      <c r="L15" s="112">
        <v>-0.68923091732560759</v>
      </c>
      <c r="M15" s="129">
        <v>0.297399476622699</v>
      </c>
      <c r="N15" s="126">
        <v>0.34645188119918935</v>
      </c>
      <c r="O15" s="127">
        <v>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</row>
    <row r="16" spans="1:29" x14ac:dyDescent="0.25">
      <c r="A16" s="115" t="s">
        <v>15</v>
      </c>
      <c r="B16" s="7">
        <v>0.2232385358361148</v>
      </c>
      <c r="C16" s="7">
        <v>0.7656516296866569</v>
      </c>
      <c r="D16" s="7">
        <v>0.86987340211558661</v>
      </c>
      <c r="E16" s="7">
        <v>0.65199008693395832</v>
      </c>
      <c r="F16" s="7">
        <v>0.70136205427287379</v>
      </c>
      <c r="G16" s="7">
        <v>0.84634061439616448</v>
      </c>
      <c r="H16" s="7">
        <v>0.48598805879660489</v>
      </c>
      <c r="I16" s="7">
        <v>0.49850796457594498</v>
      </c>
      <c r="J16" s="7">
        <v>8.0802458218767775E-2</v>
      </c>
      <c r="K16" s="7">
        <v>0.42981743250441656</v>
      </c>
      <c r="L16" s="112">
        <v>-0.61050933393737716</v>
      </c>
      <c r="M16" s="7">
        <v>0.46031404227102568</v>
      </c>
      <c r="N16" s="7">
        <v>0.5025543342756108</v>
      </c>
      <c r="O16" s="7">
        <v>0.8531496772532603</v>
      </c>
      <c r="P16" s="119">
        <v>1</v>
      </c>
      <c r="Q16" s="120"/>
      <c r="R16" s="120"/>
      <c r="S16" s="121"/>
      <c r="T16" s="7"/>
      <c r="U16" s="7"/>
      <c r="V16" s="7"/>
      <c r="W16" s="7"/>
      <c r="X16" s="7"/>
      <c r="Y16" s="7"/>
      <c r="Z16" s="7"/>
      <c r="AA16" s="7"/>
      <c r="AB16" s="7"/>
      <c r="AC16" s="7"/>
    </row>
    <row r="17" spans="1:29" x14ac:dyDescent="0.25">
      <c r="A17" s="115" t="s">
        <v>16</v>
      </c>
      <c r="B17" s="112">
        <v>-0.12516895679258219</v>
      </c>
      <c r="C17" s="7">
        <v>0.93751578533211455</v>
      </c>
      <c r="D17" s="7">
        <v>0.8144457647005594</v>
      </c>
      <c r="E17" s="7">
        <v>0.81642082265053617</v>
      </c>
      <c r="F17" s="7">
        <v>0.90222464568900163</v>
      </c>
      <c r="G17" s="7">
        <v>0.93592024754335357</v>
      </c>
      <c r="H17" s="7">
        <v>0.54458611819510216</v>
      </c>
      <c r="I17" s="7">
        <v>0.66415427840507091</v>
      </c>
      <c r="J17" s="7">
        <v>0.35167146665229276</v>
      </c>
      <c r="K17" s="7">
        <v>0.59824879741417791</v>
      </c>
      <c r="L17" s="112">
        <v>-0.78327386918439823</v>
      </c>
      <c r="M17" s="7">
        <v>0.76007620092223682</v>
      </c>
      <c r="N17" s="7">
        <v>0.70011449114806845</v>
      </c>
      <c r="O17" s="7">
        <v>0.72026684824782117</v>
      </c>
      <c r="P17" s="124">
        <v>0.78994112769414049</v>
      </c>
      <c r="Q17" s="7">
        <v>1</v>
      </c>
      <c r="R17" s="7"/>
      <c r="S17" s="123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29" x14ac:dyDescent="0.25">
      <c r="A18" s="115" t="s">
        <v>17</v>
      </c>
      <c r="B18" s="7">
        <v>0.30565272214158817</v>
      </c>
      <c r="C18" s="7">
        <v>0.5830909242473078</v>
      </c>
      <c r="D18" s="7">
        <v>0.77532788994717439</v>
      </c>
      <c r="E18" s="7">
        <v>0.57395223573273579</v>
      </c>
      <c r="F18" s="7">
        <v>0.55501489575850549</v>
      </c>
      <c r="G18" s="7">
        <v>0.67938386356921754</v>
      </c>
      <c r="H18" s="7">
        <v>0.36861154638116372</v>
      </c>
      <c r="I18" s="7">
        <v>0.44234695642909572</v>
      </c>
      <c r="J18" s="7">
        <v>0.1145950740936359</v>
      </c>
      <c r="K18" s="7">
        <v>0.35031519591585536</v>
      </c>
      <c r="L18" s="112">
        <v>-0.38800984421897261</v>
      </c>
      <c r="M18" s="7">
        <v>0.36278939700648316</v>
      </c>
      <c r="N18" s="7">
        <v>0.35444443085876542</v>
      </c>
      <c r="O18" s="7">
        <v>0.59513395036351846</v>
      </c>
      <c r="P18" s="124">
        <v>0.80829749718403798</v>
      </c>
      <c r="Q18" s="7">
        <v>0.61169513885413973</v>
      </c>
      <c r="R18" s="7">
        <v>1</v>
      </c>
      <c r="S18" s="123"/>
      <c r="T18" s="7"/>
      <c r="U18" s="7"/>
      <c r="V18" s="7"/>
      <c r="W18" s="7"/>
      <c r="X18" s="7"/>
      <c r="Y18" s="7"/>
      <c r="Z18" s="7"/>
      <c r="AA18" s="7"/>
      <c r="AB18" s="7"/>
      <c r="AC18" s="7"/>
    </row>
    <row r="19" spans="1:29" ht="15.75" thickBot="1" x14ac:dyDescent="0.3">
      <c r="A19" s="115" t="s">
        <v>18</v>
      </c>
      <c r="B19" s="7">
        <v>0.15245016970137046</v>
      </c>
      <c r="C19" s="7">
        <v>0.75477441627843889</v>
      </c>
      <c r="D19" s="7">
        <v>0.7733111623713611</v>
      </c>
      <c r="E19" s="7">
        <v>0.74902748586796231</v>
      </c>
      <c r="F19" s="7">
        <v>0.72683468802797579</v>
      </c>
      <c r="G19" s="7">
        <v>0.79419935220956395</v>
      </c>
      <c r="H19" s="7">
        <v>0.36680915020970534</v>
      </c>
      <c r="I19" s="7">
        <v>0.45289134956050664</v>
      </c>
      <c r="J19" s="7">
        <v>0.19112740922538415</v>
      </c>
      <c r="K19" s="7">
        <v>0.50515070475655244</v>
      </c>
      <c r="L19" s="112">
        <v>-0.52328732276432233</v>
      </c>
      <c r="M19" s="7">
        <v>0.57945745354382416</v>
      </c>
      <c r="N19" s="7">
        <v>0.48006507485910127</v>
      </c>
      <c r="O19" s="7">
        <v>0.70094098638914504</v>
      </c>
      <c r="P19" s="132">
        <v>0.88184006638934687</v>
      </c>
      <c r="Q19" s="126">
        <v>0.76324293586818881</v>
      </c>
      <c r="R19" s="126">
        <v>0.83068896844337292</v>
      </c>
      <c r="S19" s="127">
        <v>1</v>
      </c>
      <c r="T19" s="7"/>
      <c r="U19" s="7"/>
      <c r="V19" s="7"/>
      <c r="W19" s="7"/>
      <c r="X19" s="7"/>
      <c r="Y19" s="7"/>
      <c r="Z19" s="7"/>
      <c r="AA19" s="7"/>
      <c r="AB19" s="7"/>
      <c r="AC19" s="7"/>
    </row>
    <row r="20" spans="1:29" x14ac:dyDescent="0.25">
      <c r="A20" s="115" t="s">
        <v>19</v>
      </c>
      <c r="B20" s="7">
        <v>0.68655627526499841</v>
      </c>
      <c r="C20" s="7">
        <v>0.32591588254540549</v>
      </c>
      <c r="D20" s="7">
        <v>0.52476627360217343</v>
      </c>
      <c r="E20" s="7">
        <v>0.31289706461153549</v>
      </c>
      <c r="F20" s="7">
        <v>0.21363428391291533</v>
      </c>
      <c r="G20" s="7">
        <v>0.40956389044707409</v>
      </c>
      <c r="H20" s="7">
        <v>0.33836589762183872</v>
      </c>
      <c r="I20" s="7">
        <v>0.25364537291051492</v>
      </c>
      <c r="J20" s="7">
        <v>0.1832779714992776</v>
      </c>
      <c r="K20" s="7">
        <v>0.274528343552085</v>
      </c>
      <c r="L20" s="112">
        <v>-0.20418995406494281</v>
      </c>
      <c r="M20" s="112">
        <v>-8.3771756305255247E-3</v>
      </c>
      <c r="N20" s="112">
        <v>-0.11950284272385013</v>
      </c>
      <c r="O20" s="7">
        <v>0.51838369925301242</v>
      </c>
      <c r="P20" s="7">
        <v>0.56195995167714097</v>
      </c>
      <c r="Q20" s="7">
        <v>0.25334236919299402</v>
      </c>
      <c r="R20" s="7">
        <v>0.63103740077731696</v>
      </c>
      <c r="S20" s="7">
        <v>0.55494648125589863</v>
      </c>
      <c r="T20" s="119">
        <v>1</v>
      </c>
      <c r="U20" s="120"/>
      <c r="V20" s="121"/>
      <c r="W20" s="7"/>
      <c r="X20" s="7"/>
      <c r="Y20" s="7"/>
      <c r="Z20" s="7"/>
      <c r="AA20" s="7"/>
      <c r="AB20" s="7"/>
      <c r="AC20" s="7"/>
    </row>
    <row r="21" spans="1:29" x14ac:dyDescent="0.25">
      <c r="A21" s="115" t="s">
        <v>20</v>
      </c>
      <c r="B21" s="7">
        <v>0.53163236134677094</v>
      </c>
      <c r="C21" s="7">
        <v>0.14835455628226044</v>
      </c>
      <c r="D21" s="7">
        <v>0.33265980644474158</v>
      </c>
      <c r="E21" s="7">
        <v>0.13623911067300437</v>
      </c>
      <c r="F21" s="7">
        <v>1.0364646193399336E-2</v>
      </c>
      <c r="G21" s="7">
        <v>0.15780845716833011</v>
      </c>
      <c r="H21" s="7">
        <v>0.28457311446235445</v>
      </c>
      <c r="I21" s="7">
        <v>0.18813191175814981</v>
      </c>
      <c r="J21" s="7">
        <v>0.10415623821510249</v>
      </c>
      <c r="K21" s="7">
        <v>0.1023284997748722</v>
      </c>
      <c r="L21" s="112">
        <v>-5.7845926697033236E-2</v>
      </c>
      <c r="M21" s="112">
        <v>-0.10967309564072728</v>
      </c>
      <c r="N21" s="112">
        <v>-0.17162565421743661</v>
      </c>
      <c r="O21" s="7">
        <v>0.29748716658483698</v>
      </c>
      <c r="P21" s="7">
        <v>0.25557563677525907</v>
      </c>
      <c r="Q21" s="7">
        <v>0.10632783430091582</v>
      </c>
      <c r="R21" s="7">
        <v>0.31729738051578088</v>
      </c>
      <c r="S21" s="7">
        <v>0.33631010374558173</v>
      </c>
      <c r="T21" s="131">
        <v>0.64826928253620009</v>
      </c>
      <c r="U21" s="7">
        <v>1</v>
      </c>
      <c r="V21" s="123"/>
      <c r="W21" s="7"/>
      <c r="X21" s="7"/>
      <c r="Y21" s="7"/>
      <c r="Z21" s="7"/>
      <c r="AA21" s="7"/>
      <c r="AB21" s="7"/>
      <c r="AC21" s="7"/>
    </row>
    <row r="22" spans="1:29" ht="15.75" thickBot="1" x14ac:dyDescent="0.3">
      <c r="A22" s="115" t="s">
        <v>21</v>
      </c>
      <c r="B22" s="112">
        <v>-0.20123285941323552</v>
      </c>
      <c r="C22" s="7">
        <v>0.68726446178635892</v>
      </c>
      <c r="D22" s="7">
        <v>0.4158487027894614</v>
      </c>
      <c r="E22" s="7">
        <v>0.70549367034892474</v>
      </c>
      <c r="F22" s="7">
        <v>0.70158266711295858</v>
      </c>
      <c r="G22" s="7">
        <v>0.60409101770675666</v>
      </c>
      <c r="H22" s="7">
        <v>0.38623712559318552</v>
      </c>
      <c r="I22" s="7">
        <v>0.53963566515085881</v>
      </c>
      <c r="J22" s="7">
        <v>0.91163069242398664</v>
      </c>
      <c r="K22" s="7">
        <v>0.90480786703456406</v>
      </c>
      <c r="L22" s="112">
        <v>-0.41575618768595224</v>
      </c>
      <c r="M22" s="7">
        <v>0.67251267849030627</v>
      </c>
      <c r="N22" s="7">
        <v>0.21949533589260717</v>
      </c>
      <c r="O22" s="7">
        <v>0.13771974041773832</v>
      </c>
      <c r="P22" s="7">
        <v>0.26147287728752877</v>
      </c>
      <c r="Q22" s="7">
        <v>0.51331230481968149</v>
      </c>
      <c r="R22" s="7">
        <v>0.26152785586772681</v>
      </c>
      <c r="S22" s="7">
        <v>0.33394185841917146</v>
      </c>
      <c r="T22" s="129">
        <v>0.19568440066236495</v>
      </c>
      <c r="U22" s="126">
        <v>0.12727980838876155</v>
      </c>
      <c r="V22" s="127">
        <v>1</v>
      </c>
      <c r="W22" s="7"/>
      <c r="X22" s="7"/>
      <c r="Y22" s="7"/>
      <c r="Z22" s="7"/>
      <c r="AA22" s="7"/>
      <c r="AB22" s="7"/>
      <c r="AC22" s="7"/>
    </row>
    <row r="23" spans="1:29" x14ac:dyDescent="0.25">
      <c r="A23" s="115" t="s">
        <v>22</v>
      </c>
      <c r="B23" s="7">
        <v>0.57395216566936158</v>
      </c>
      <c r="C23" s="112">
        <v>-0.26103529109651069</v>
      </c>
      <c r="D23" s="7">
        <v>0.19925500978981131</v>
      </c>
      <c r="E23" s="112">
        <v>-0.45499524432371463</v>
      </c>
      <c r="F23" s="112">
        <v>-0.40338630010125864</v>
      </c>
      <c r="G23" s="112">
        <v>-0.11067989746366556</v>
      </c>
      <c r="H23" s="7">
        <v>0.28284507710648465</v>
      </c>
      <c r="I23" s="7">
        <v>4.7332202975734344E-2</v>
      </c>
      <c r="J23" s="112">
        <v>-0.53407812944781918</v>
      </c>
      <c r="K23" s="112">
        <v>-0.50061761364100854</v>
      </c>
      <c r="L23" s="7">
        <v>0.18501551864683921</v>
      </c>
      <c r="M23" s="112">
        <v>-0.5364917329975496</v>
      </c>
      <c r="N23" s="112">
        <v>-1.5598554961593963E-3</v>
      </c>
      <c r="O23" s="7">
        <v>0.24746070116235702</v>
      </c>
      <c r="P23" s="7">
        <v>0.25618145648141183</v>
      </c>
      <c r="Q23" s="112">
        <v>-0.11079891815924672</v>
      </c>
      <c r="R23" s="7">
        <v>0.27703508793290926</v>
      </c>
      <c r="S23" s="7">
        <v>0.10261160247195165</v>
      </c>
      <c r="T23" s="7">
        <v>0.35674172139365767</v>
      </c>
      <c r="U23" s="7">
        <v>0.37646916513944889</v>
      </c>
      <c r="V23" s="112">
        <v>-0.48899342651422445</v>
      </c>
      <c r="W23" s="119">
        <v>1</v>
      </c>
      <c r="X23" s="120"/>
      <c r="Y23" s="121"/>
      <c r="Z23" s="7"/>
      <c r="AA23" s="7"/>
      <c r="AB23" s="7"/>
      <c r="AC23" s="7"/>
    </row>
    <row r="24" spans="1:29" x14ac:dyDescent="0.25">
      <c r="A24" s="115" t="s">
        <v>23</v>
      </c>
      <c r="B24" s="7">
        <v>0.38944991618430125</v>
      </c>
      <c r="C24" s="7">
        <v>0.48487939945199654</v>
      </c>
      <c r="D24" s="7">
        <v>0.6795451105828475</v>
      </c>
      <c r="E24" s="7">
        <v>0.27470019122531664</v>
      </c>
      <c r="F24" s="7">
        <v>0.3786182075250224</v>
      </c>
      <c r="G24" s="7">
        <v>0.59926242634482818</v>
      </c>
      <c r="H24" s="7">
        <v>0.73858050960619259</v>
      </c>
      <c r="I24" s="7">
        <v>0.61718992494372205</v>
      </c>
      <c r="J24" s="7">
        <v>0.13793181101276844</v>
      </c>
      <c r="K24" s="7">
        <v>0.28877516676020193</v>
      </c>
      <c r="L24" s="112">
        <v>-0.3554208008412284</v>
      </c>
      <c r="M24" s="7">
        <v>0.20709450137183472</v>
      </c>
      <c r="N24" s="7">
        <v>0.45816582434507069</v>
      </c>
      <c r="O24" s="7">
        <v>0.5136711080343157</v>
      </c>
      <c r="P24" s="7">
        <v>0.63639573352192536</v>
      </c>
      <c r="Q24" s="7">
        <v>0.52791699464443675</v>
      </c>
      <c r="R24" s="7">
        <v>0.67713274715058791</v>
      </c>
      <c r="S24" s="7">
        <v>0.53579975875292751</v>
      </c>
      <c r="T24" s="7">
        <v>0.54152334260788704</v>
      </c>
      <c r="U24" s="7">
        <v>0.34037256430832136</v>
      </c>
      <c r="V24" s="7">
        <v>0.30075808488453848</v>
      </c>
      <c r="W24" s="131">
        <v>0.52110385589833685</v>
      </c>
      <c r="X24" s="7">
        <v>1</v>
      </c>
      <c r="Y24" s="123"/>
      <c r="Z24" s="7"/>
      <c r="AA24" s="7"/>
      <c r="AB24" s="7"/>
      <c r="AC24" s="7"/>
    </row>
    <row r="25" spans="1:29" ht="15.75" thickBot="1" x14ac:dyDescent="0.3">
      <c r="A25" s="115" t="s">
        <v>24</v>
      </c>
      <c r="B25" s="7">
        <v>0.50972172302739827</v>
      </c>
      <c r="C25" s="112">
        <v>-0.54099120214782159</v>
      </c>
      <c r="D25" s="112">
        <v>-0.30646623501325748</v>
      </c>
      <c r="E25" s="112">
        <v>-0.40351050136769634</v>
      </c>
      <c r="F25" s="112">
        <v>-0.56136497365818383</v>
      </c>
      <c r="G25" s="112">
        <v>-0.50606695796322454</v>
      </c>
      <c r="H25" s="112">
        <v>-4.1231830741951137E-2</v>
      </c>
      <c r="I25" s="112">
        <v>-0.17737033231540936</v>
      </c>
      <c r="J25" s="112">
        <v>-8.3485408273920467E-2</v>
      </c>
      <c r="K25" s="112">
        <v>-0.25744729240948622</v>
      </c>
      <c r="L25" s="7">
        <v>0.66091917059895811</v>
      </c>
      <c r="M25" s="112">
        <v>-0.48198982836138898</v>
      </c>
      <c r="N25" s="112">
        <v>-0.40818030847779502</v>
      </c>
      <c r="O25" s="112">
        <v>-0.41348805989801712</v>
      </c>
      <c r="P25" s="112">
        <v>-0.30529671939105069</v>
      </c>
      <c r="Q25" s="112">
        <v>-0.57255145613241964</v>
      </c>
      <c r="R25" s="7">
        <v>2.261418425299817E-2</v>
      </c>
      <c r="S25" s="112">
        <v>-0.21346628753774974</v>
      </c>
      <c r="T25" s="7">
        <v>0.3344570982530175</v>
      </c>
      <c r="U25" s="7">
        <v>0.35210085460158869</v>
      </c>
      <c r="V25" s="112">
        <v>-0.18344947381974502</v>
      </c>
      <c r="W25" s="134">
        <v>0.32265588755746999</v>
      </c>
      <c r="X25" s="126">
        <v>7.6663800763876438E-2</v>
      </c>
      <c r="Y25" s="127">
        <v>1</v>
      </c>
      <c r="Z25" s="7"/>
      <c r="AA25" s="7"/>
      <c r="AB25" s="7"/>
      <c r="AC25" s="7"/>
    </row>
    <row r="26" spans="1:29" x14ac:dyDescent="0.25">
      <c r="A26" s="115" t="s">
        <v>25</v>
      </c>
      <c r="B26" s="112">
        <v>-2.7493014707234528E-2</v>
      </c>
      <c r="C26" s="112">
        <v>-0.75589901110685054</v>
      </c>
      <c r="D26" s="112">
        <v>-0.65898923716219915</v>
      </c>
      <c r="E26" s="112">
        <v>-0.67495401263335109</v>
      </c>
      <c r="F26" s="112">
        <v>-0.72700207095540093</v>
      </c>
      <c r="G26" s="112">
        <v>-0.79047032806560857</v>
      </c>
      <c r="H26" s="112">
        <v>-0.30354134068863681</v>
      </c>
      <c r="I26" s="112">
        <v>-0.32432111472993691</v>
      </c>
      <c r="J26" s="112">
        <v>-0.4063518437238583</v>
      </c>
      <c r="K26" s="112">
        <v>-0.5494842191564675</v>
      </c>
      <c r="L26" s="7">
        <v>0.59134249388249116</v>
      </c>
      <c r="M26" s="112">
        <v>-0.44474251745698212</v>
      </c>
      <c r="N26" s="112">
        <v>-0.19594263130237261</v>
      </c>
      <c r="O26" s="112">
        <v>-0.64683330556593577</v>
      </c>
      <c r="P26" s="112">
        <v>-0.66548104900107607</v>
      </c>
      <c r="Q26" s="112">
        <v>-0.6790275697041338</v>
      </c>
      <c r="R26" s="112">
        <v>-0.57459200931124998</v>
      </c>
      <c r="S26" s="112">
        <v>-0.6481708914556964</v>
      </c>
      <c r="T26" s="112">
        <v>-0.49773056613294131</v>
      </c>
      <c r="U26" s="112">
        <v>-0.30419617801054566</v>
      </c>
      <c r="V26" s="112">
        <v>-0.52369435536653985</v>
      </c>
      <c r="W26" s="7">
        <v>0.11747094522256676</v>
      </c>
      <c r="X26" s="112">
        <v>-0.46919113528190354</v>
      </c>
      <c r="Y26" s="7">
        <v>0.30440013601136301</v>
      </c>
      <c r="Z26" s="119">
        <v>1</v>
      </c>
      <c r="AA26" s="120"/>
      <c r="AB26" s="120"/>
      <c r="AC26" s="121"/>
    </row>
    <row r="27" spans="1:29" x14ac:dyDescent="0.25">
      <c r="A27" s="115" t="s">
        <v>26</v>
      </c>
      <c r="B27" s="112">
        <v>-0.26600750340921936</v>
      </c>
      <c r="C27" s="7">
        <v>0.70301850092488083</v>
      </c>
      <c r="D27" s="7">
        <v>0.41873225125805874</v>
      </c>
      <c r="E27" s="7">
        <v>0.72689196044131033</v>
      </c>
      <c r="F27" s="7">
        <v>0.72572957547434047</v>
      </c>
      <c r="G27" s="7">
        <v>0.60432222782242417</v>
      </c>
      <c r="H27" s="7">
        <v>0.36523506632314051</v>
      </c>
      <c r="I27" s="7">
        <v>0.55478333383480416</v>
      </c>
      <c r="J27" s="7">
        <v>0.86107381933880744</v>
      </c>
      <c r="K27" s="7">
        <v>0.85315800330751612</v>
      </c>
      <c r="L27" s="112">
        <v>-0.46950388559056855</v>
      </c>
      <c r="M27" s="7">
        <v>0.68564883588038927</v>
      </c>
      <c r="N27" s="7">
        <v>0.29236562887570827</v>
      </c>
      <c r="O27" s="7">
        <v>0.10962574230373867</v>
      </c>
      <c r="P27" s="7">
        <v>0.23599310802486106</v>
      </c>
      <c r="Q27" s="7">
        <v>0.5719516740969699</v>
      </c>
      <c r="R27" s="7">
        <v>0.25200102904811039</v>
      </c>
      <c r="S27" s="7">
        <v>0.31776702522578859</v>
      </c>
      <c r="T27" s="7">
        <v>9.3956920183136228E-2</v>
      </c>
      <c r="U27" s="7">
        <v>3.1511339923088411E-2</v>
      </c>
      <c r="V27" s="7">
        <v>0.92644437852343331</v>
      </c>
      <c r="W27" s="112">
        <v>-0.53623522496128506</v>
      </c>
      <c r="X27" s="7">
        <v>0.26574496503852613</v>
      </c>
      <c r="Y27" s="112">
        <v>-0.25805302551652759</v>
      </c>
      <c r="Z27" s="122">
        <v>-0.47599097923001049</v>
      </c>
      <c r="AA27" s="7">
        <v>1</v>
      </c>
      <c r="AB27" s="7"/>
      <c r="AC27" s="123"/>
    </row>
    <row r="28" spans="1:29" x14ac:dyDescent="0.25">
      <c r="A28" s="115" t="s">
        <v>27</v>
      </c>
      <c r="B28" s="112">
        <v>-0.33782158464706619</v>
      </c>
      <c r="C28" s="7">
        <v>0.65711574815548079</v>
      </c>
      <c r="D28" s="7">
        <v>0.3052067734913072</v>
      </c>
      <c r="E28" s="7">
        <v>0.76833728808954715</v>
      </c>
      <c r="F28" s="7">
        <v>0.70701007757246215</v>
      </c>
      <c r="G28" s="7">
        <v>0.5319306036669581</v>
      </c>
      <c r="H28" s="7">
        <v>0.28954905296378447</v>
      </c>
      <c r="I28" s="7">
        <v>0.53312041333645088</v>
      </c>
      <c r="J28" s="7">
        <v>0.86572227415553482</v>
      </c>
      <c r="K28" s="7">
        <v>0.84189272261163417</v>
      </c>
      <c r="L28" s="112">
        <v>-0.37449675217417427</v>
      </c>
      <c r="M28" s="7">
        <v>0.7378551712719279</v>
      </c>
      <c r="N28" s="7">
        <v>0.27912469422714242</v>
      </c>
      <c r="O28" s="7">
        <v>2.2910251221902479E-2</v>
      </c>
      <c r="P28" s="7">
        <v>0.16292743065762405</v>
      </c>
      <c r="Q28" s="7">
        <v>0.5210119863283319</v>
      </c>
      <c r="R28" s="7">
        <v>0.20976783164642268</v>
      </c>
      <c r="S28" s="7">
        <v>0.31959075842710755</v>
      </c>
      <c r="T28" s="7">
        <v>6.6219184447846594E-2</v>
      </c>
      <c r="U28" s="7">
        <v>4.5545763536412459E-2</v>
      </c>
      <c r="V28" s="7">
        <v>0.86988178029074026</v>
      </c>
      <c r="W28" s="112">
        <v>-0.64404285802602923</v>
      </c>
      <c r="X28" s="7">
        <v>0.10897620558941845</v>
      </c>
      <c r="Y28" s="112">
        <v>-0.22089416623316249</v>
      </c>
      <c r="Z28" s="122">
        <v>-0.39901990937912002</v>
      </c>
      <c r="AA28" s="133">
        <v>0.92412930155812734</v>
      </c>
      <c r="AB28" s="7">
        <v>1</v>
      </c>
      <c r="AC28" s="123"/>
    </row>
    <row r="29" spans="1:29" ht="15.75" thickBot="1" x14ac:dyDescent="0.3">
      <c r="A29" s="115" t="s">
        <v>28</v>
      </c>
      <c r="B29" s="113">
        <v>-0.30744967889047059</v>
      </c>
      <c r="C29" s="8">
        <v>0.5630635370324315</v>
      </c>
      <c r="D29" s="8">
        <v>0.27160780263658102</v>
      </c>
      <c r="E29" s="8">
        <v>0.66808552192444948</v>
      </c>
      <c r="F29" s="8">
        <v>0.62377084092465751</v>
      </c>
      <c r="G29" s="8">
        <v>0.48028205544700431</v>
      </c>
      <c r="H29" s="8">
        <v>0.22537723332572851</v>
      </c>
      <c r="I29" s="8">
        <v>0.47666919246484013</v>
      </c>
      <c r="J29" s="8">
        <v>0.87392162823318309</v>
      </c>
      <c r="K29" s="8">
        <v>0.7606508146595119</v>
      </c>
      <c r="L29" s="113">
        <v>-0.29111658769982279</v>
      </c>
      <c r="M29" s="8">
        <v>0.64884860677294975</v>
      </c>
      <c r="N29" s="8">
        <v>0.22867863272461733</v>
      </c>
      <c r="O29" s="113">
        <v>-3.7851798784179227E-2</v>
      </c>
      <c r="P29" s="8">
        <v>0.14080074894452724</v>
      </c>
      <c r="Q29" s="8">
        <v>0.45375360720092522</v>
      </c>
      <c r="R29" s="8">
        <v>0.27498455562181895</v>
      </c>
      <c r="S29" s="8">
        <v>0.27188727863703072</v>
      </c>
      <c r="T29" s="8">
        <v>0.11975861587771658</v>
      </c>
      <c r="U29" s="113">
        <v>-4.77297554024258E-2</v>
      </c>
      <c r="V29" s="8">
        <v>0.84340792734710279</v>
      </c>
      <c r="W29" s="113">
        <v>-0.55867312688001036</v>
      </c>
      <c r="X29" s="8">
        <v>0.13506379229572923</v>
      </c>
      <c r="Y29" s="113">
        <v>-0.12863064347360878</v>
      </c>
      <c r="Z29" s="125">
        <v>-0.37757739890349745</v>
      </c>
      <c r="AA29" s="126">
        <v>0.86825667172819865</v>
      </c>
      <c r="AB29" s="126">
        <v>0.88388454676275408</v>
      </c>
      <c r="AC29" s="12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36"/>
  <sheetViews>
    <sheetView zoomScale="80" zoomScaleNormal="80" workbookViewId="0">
      <selection activeCell="H19" sqref="H19"/>
    </sheetView>
  </sheetViews>
  <sheetFormatPr defaultRowHeight="15" x14ac:dyDescent="0.25"/>
  <cols>
    <col min="1" max="1" width="10" bestFit="1" customWidth="1"/>
    <col min="2" max="4" width="10.85546875" bestFit="1" customWidth="1"/>
    <col min="7" max="7" width="12.28515625" bestFit="1" customWidth="1"/>
    <col min="8" max="8" width="16.5703125" bestFit="1" customWidth="1"/>
    <col min="9" max="9" width="10.85546875" bestFit="1" customWidth="1"/>
    <col min="10" max="10" width="8" bestFit="1" customWidth="1"/>
    <col min="11" max="11" width="12" bestFit="1" customWidth="1"/>
    <col min="13" max="13" width="11" bestFit="1" customWidth="1"/>
    <col min="15" max="15" width="11" bestFit="1" customWidth="1"/>
    <col min="17" max="17" width="12.42578125" bestFit="1" customWidth="1"/>
    <col min="18" max="18" width="12.5703125" bestFit="1" customWidth="1"/>
    <col min="20" max="21" width="10.85546875" bestFit="1" customWidth="1"/>
    <col min="24" max="24" width="15.85546875" bestFit="1" customWidth="1"/>
    <col min="25" max="25" width="12.42578125" bestFit="1" customWidth="1"/>
  </cols>
  <sheetData>
    <row r="1" spans="1:25" ht="24.95" customHeight="1" x14ac:dyDescent="0.25">
      <c r="A1" t="s">
        <v>29</v>
      </c>
      <c r="B1" s="9" t="s">
        <v>0</v>
      </c>
      <c r="C1" s="10" t="s">
        <v>5</v>
      </c>
      <c r="D1" s="10" t="s">
        <v>2</v>
      </c>
      <c r="E1" s="11" t="s">
        <v>30</v>
      </c>
      <c r="G1" t="s">
        <v>29</v>
      </c>
      <c r="H1" s="9" t="s">
        <v>0</v>
      </c>
      <c r="I1" s="10" t="s">
        <v>5</v>
      </c>
      <c r="J1" s="10" t="s">
        <v>2</v>
      </c>
      <c r="K1" s="11" t="s">
        <v>30</v>
      </c>
      <c r="L1" s="12" t="s">
        <v>31</v>
      </c>
      <c r="M1" s="12" t="s">
        <v>32</v>
      </c>
      <c r="N1" s="12" t="s">
        <v>33</v>
      </c>
      <c r="O1" s="12" t="s">
        <v>34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35" t="s">
        <v>41</v>
      </c>
      <c r="W1" s="135"/>
      <c r="X1" s="12" t="s">
        <v>42</v>
      </c>
      <c r="Y1" s="12" t="s">
        <v>43</v>
      </c>
    </row>
    <row r="2" spans="1:25" x14ac:dyDescent="0.25">
      <c r="B2" s="4">
        <v>42737</v>
      </c>
      <c r="C2" s="13">
        <v>2884.3</v>
      </c>
      <c r="D2" s="13">
        <v>824.55</v>
      </c>
      <c r="E2">
        <f t="shared" ref="E2:E65" si="0">C2/D2</f>
        <v>3.4980292280637926</v>
      </c>
      <c r="G2">
        <v>1</v>
      </c>
      <c r="H2" s="4">
        <v>42767</v>
      </c>
      <c r="I2" s="13">
        <v>3230.95</v>
      </c>
      <c r="J2" s="13">
        <v>853.85</v>
      </c>
      <c r="K2" s="14">
        <v>3.7839784505475196</v>
      </c>
      <c r="L2" s="15" t="s">
        <v>44</v>
      </c>
      <c r="M2" s="15" t="s">
        <v>45</v>
      </c>
      <c r="N2" s="15" t="s">
        <v>46</v>
      </c>
      <c r="Q2">
        <f>-(25*I2+90*J2)</f>
        <v>-157620.25</v>
      </c>
      <c r="S2">
        <f>Q2</f>
        <v>-157620.25</v>
      </c>
    </row>
    <row r="3" spans="1:25" x14ac:dyDescent="0.25">
      <c r="B3" s="4">
        <v>42738</v>
      </c>
      <c r="C3" s="13">
        <v>2871.3</v>
      </c>
      <c r="D3" s="13">
        <v>829.65</v>
      </c>
      <c r="E3">
        <f t="shared" si="0"/>
        <v>3.4608569878864586</v>
      </c>
      <c r="G3">
        <v>1</v>
      </c>
      <c r="H3" s="4">
        <v>42768</v>
      </c>
      <c r="I3" s="13">
        <v>3229.65</v>
      </c>
      <c r="J3" s="13">
        <v>844.9</v>
      </c>
      <c r="K3" s="14">
        <v>3.8225233755474024</v>
      </c>
      <c r="L3" s="15" t="s">
        <v>44</v>
      </c>
      <c r="M3" s="15" t="s">
        <v>2</v>
      </c>
      <c r="N3" s="15" t="s">
        <v>47</v>
      </c>
      <c r="O3" s="15" t="s">
        <v>5</v>
      </c>
      <c r="P3" s="15" t="s">
        <v>48</v>
      </c>
      <c r="Q3">
        <f>-18*J3</f>
        <v>-15208.199999999999</v>
      </c>
      <c r="R3">
        <f>5*I3</f>
        <v>16148.25</v>
      </c>
      <c r="S3">
        <f t="shared" ref="S3:S9" si="1">R3-Q3</f>
        <v>31356.449999999997</v>
      </c>
      <c r="T3" s="15" t="s">
        <v>2</v>
      </c>
      <c r="U3" s="15" t="s">
        <v>5</v>
      </c>
      <c r="V3">
        <f t="shared" ref="V3:W9" si="2">I2-I3</f>
        <v>1.2999999999997272</v>
      </c>
      <c r="W3">
        <f t="shared" si="2"/>
        <v>8.9500000000000455</v>
      </c>
    </row>
    <row r="4" spans="1:25" x14ac:dyDescent="0.25">
      <c r="B4" s="4">
        <v>42739</v>
      </c>
      <c r="C4" s="13">
        <v>2851</v>
      </c>
      <c r="D4" s="13">
        <v>821</v>
      </c>
      <c r="E4">
        <f t="shared" si="0"/>
        <v>3.4725943970767359</v>
      </c>
      <c r="G4">
        <v>1</v>
      </c>
      <c r="H4" s="4">
        <v>42783</v>
      </c>
      <c r="I4" s="13">
        <v>3245.7</v>
      </c>
      <c r="J4" s="13">
        <v>842.35</v>
      </c>
      <c r="K4" s="14">
        <v>3.8531489285926273</v>
      </c>
      <c r="L4" s="15" t="s">
        <v>44</v>
      </c>
      <c r="M4" s="15" t="s">
        <v>2</v>
      </c>
      <c r="N4" s="15" t="s">
        <v>49</v>
      </c>
      <c r="O4" s="15" t="s">
        <v>5</v>
      </c>
      <c r="P4" s="15" t="s">
        <v>50</v>
      </c>
      <c r="Q4">
        <f>-18*J4</f>
        <v>-15162.300000000001</v>
      </c>
      <c r="R4">
        <f>5*I4</f>
        <v>16228.5</v>
      </c>
      <c r="S4">
        <f t="shared" si="1"/>
        <v>31390.800000000003</v>
      </c>
      <c r="T4" s="15" t="s">
        <v>2</v>
      </c>
      <c r="U4" s="15" t="s">
        <v>5</v>
      </c>
      <c r="V4">
        <f t="shared" si="2"/>
        <v>-16.049999999999727</v>
      </c>
      <c r="W4">
        <f t="shared" si="2"/>
        <v>2.5499999999999545</v>
      </c>
    </row>
    <row r="5" spans="1:25" x14ac:dyDescent="0.25">
      <c r="B5" s="4">
        <v>42740</v>
      </c>
      <c r="C5" s="13">
        <v>2867.2</v>
      </c>
      <c r="D5" s="13">
        <v>832.25</v>
      </c>
      <c r="E5">
        <f t="shared" si="0"/>
        <v>3.4451186542505257</v>
      </c>
      <c r="G5">
        <v>1</v>
      </c>
      <c r="H5" s="4">
        <v>42853</v>
      </c>
      <c r="I5" s="13">
        <v>3627.4</v>
      </c>
      <c r="J5" s="13">
        <v>934.7</v>
      </c>
      <c r="K5" s="14">
        <v>3.8808173745586818</v>
      </c>
      <c r="L5" s="15" t="s">
        <v>44</v>
      </c>
      <c r="M5" s="15" t="s">
        <v>2</v>
      </c>
      <c r="N5" s="15" t="s">
        <v>51</v>
      </c>
      <c r="O5" s="15" t="s">
        <v>5</v>
      </c>
      <c r="P5" s="15" t="s">
        <v>52</v>
      </c>
      <c r="Q5">
        <f>-18*J5</f>
        <v>-16824.600000000002</v>
      </c>
      <c r="R5">
        <f>5*I5</f>
        <v>18137</v>
      </c>
      <c r="S5">
        <f t="shared" si="1"/>
        <v>34961.600000000006</v>
      </c>
      <c r="T5" s="15" t="s">
        <v>2</v>
      </c>
      <c r="U5" s="15" t="s">
        <v>5</v>
      </c>
      <c r="V5">
        <f t="shared" si="2"/>
        <v>-381.70000000000027</v>
      </c>
      <c r="W5">
        <f t="shared" si="2"/>
        <v>-92.350000000000023</v>
      </c>
    </row>
    <row r="6" spans="1:25" x14ac:dyDescent="0.25">
      <c r="B6" s="4">
        <v>42741</v>
      </c>
      <c r="C6" s="13">
        <v>2888.55</v>
      </c>
      <c r="D6" s="13">
        <v>832.7</v>
      </c>
      <c r="E6">
        <f t="shared" si="0"/>
        <v>3.4688963612345383</v>
      </c>
      <c r="G6">
        <v>1</v>
      </c>
      <c r="H6" s="4">
        <v>42879</v>
      </c>
      <c r="I6" s="13">
        <v>3533.2</v>
      </c>
      <c r="J6" s="13">
        <v>1038.05</v>
      </c>
      <c r="K6" s="16">
        <v>3.4036896103270555</v>
      </c>
      <c r="L6" s="15" t="s">
        <v>44</v>
      </c>
      <c r="M6" s="15" t="s">
        <v>5</v>
      </c>
      <c r="N6" s="15" t="s">
        <v>50</v>
      </c>
      <c r="O6" s="15" t="s">
        <v>2</v>
      </c>
      <c r="P6" s="15" t="s">
        <v>49</v>
      </c>
      <c r="Q6">
        <f>-5*I6</f>
        <v>-17666</v>
      </c>
      <c r="R6">
        <f>18*J6</f>
        <v>18684.899999999998</v>
      </c>
      <c r="S6">
        <f t="shared" si="1"/>
        <v>36350.899999999994</v>
      </c>
      <c r="T6" s="15" t="s">
        <v>5</v>
      </c>
      <c r="U6" s="15" t="s">
        <v>2</v>
      </c>
      <c r="V6">
        <f t="shared" si="2"/>
        <v>94.200000000000273</v>
      </c>
      <c r="W6">
        <f t="shared" si="2"/>
        <v>-103.34999999999991</v>
      </c>
    </row>
    <row r="7" spans="1:25" x14ac:dyDescent="0.25">
      <c r="B7" s="4">
        <v>42744</v>
      </c>
      <c r="C7" s="13">
        <v>2891.2</v>
      </c>
      <c r="D7" s="13">
        <v>830.85</v>
      </c>
      <c r="E7">
        <f t="shared" si="0"/>
        <v>3.4798098333032432</v>
      </c>
      <c r="G7">
        <v>1</v>
      </c>
      <c r="H7" s="4">
        <v>42880</v>
      </c>
      <c r="I7" s="13">
        <v>3514.6</v>
      </c>
      <c r="J7" s="13">
        <v>1043.2</v>
      </c>
      <c r="K7" s="16">
        <v>3.3690567484662575</v>
      </c>
      <c r="L7" s="15" t="s">
        <v>44</v>
      </c>
      <c r="M7" s="15" t="s">
        <v>5</v>
      </c>
      <c r="N7" s="15" t="s">
        <v>48</v>
      </c>
      <c r="O7" s="15" t="s">
        <v>2</v>
      </c>
      <c r="P7" s="15" t="s">
        <v>47</v>
      </c>
      <c r="Q7">
        <f>-5*I7</f>
        <v>-17573</v>
      </c>
      <c r="R7">
        <f>18*J7</f>
        <v>18777.600000000002</v>
      </c>
      <c r="S7">
        <f t="shared" si="1"/>
        <v>36350.600000000006</v>
      </c>
      <c r="T7" s="15" t="s">
        <v>5</v>
      </c>
      <c r="U7" s="15" t="s">
        <v>2</v>
      </c>
      <c r="V7">
        <f t="shared" si="2"/>
        <v>18.599999999999909</v>
      </c>
      <c r="W7">
        <f t="shared" si="2"/>
        <v>-5.1500000000000909</v>
      </c>
    </row>
    <row r="8" spans="1:25" x14ac:dyDescent="0.25">
      <c r="B8" s="4">
        <v>42745</v>
      </c>
      <c r="C8" s="13">
        <v>2879.85</v>
      </c>
      <c r="D8" s="13">
        <v>830.35</v>
      </c>
      <c r="E8">
        <f t="shared" si="0"/>
        <v>3.4682362859035343</v>
      </c>
      <c r="G8">
        <v>1</v>
      </c>
      <c r="H8" s="4">
        <v>42881</v>
      </c>
      <c r="I8" s="13">
        <v>3412.6</v>
      </c>
      <c r="J8" s="13">
        <v>1040.7</v>
      </c>
      <c r="K8" s="16">
        <v>3.2791390410300756</v>
      </c>
      <c r="L8" s="15" t="s">
        <v>44</v>
      </c>
      <c r="M8" s="15" t="s">
        <v>5</v>
      </c>
      <c r="N8" s="15" t="s">
        <v>53</v>
      </c>
      <c r="O8" s="15" t="s">
        <v>2</v>
      </c>
      <c r="P8" s="15" t="s">
        <v>54</v>
      </c>
      <c r="Q8">
        <f>-5*I8</f>
        <v>-17063</v>
      </c>
      <c r="R8">
        <f>18*J8</f>
        <v>18732.600000000002</v>
      </c>
      <c r="S8">
        <f t="shared" si="1"/>
        <v>35795.600000000006</v>
      </c>
      <c r="T8" s="15" t="s">
        <v>5</v>
      </c>
      <c r="U8" s="15" t="s">
        <v>2</v>
      </c>
      <c r="V8">
        <f t="shared" si="2"/>
        <v>102</v>
      </c>
      <c r="W8">
        <f t="shared" si="2"/>
        <v>2.5</v>
      </c>
    </row>
    <row r="9" spans="1:25" x14ac:dyDescent="0.25">
      <c r="B9" s="4">
        <v>42746</v>
      </c>
      <c r="C9" s="13">
        <v>2971</v>
      </c>
      <c r="D9" s="13">
        <v>840.55</v>
      </c>
      <c r="E9">
        <f t="shared" si="0"/>
        <v>3.5345904467313072</v>
      </c>
      <c r="G9">
        <v>1</v>
      </c>
      <c r="H9" s="4">
        <v>42884</v>
      </c>
      <c r="I9" s="13">
        <v>3424.45</v>
      </c>
      <c r="J9" s="13">
        <v>1072.7</v>
      </c>
      <c r="K9" s="16">
        <v>3.1923650601286471</v>
      </c>
      <c r="L9" s="15" t="s">
        <v>44</v>
      </c>
      <c r="M9" s="15" t="s">
        <v>5</v>
      </c>
      <c r="N9" s="15" t="s">
        <v>55</v>
      </c>
      <c r="O9" s="15" t="s">
        <v>2</v>
      </c>
      <c r="P9" s="15" t="s">
        <v>56</v>
      </c>
      <c r="R9">
        <f>30*I9+72*J9</f>
        <v>179967.90000000002</v>
      </c>
      <c r="S9">
        <f t="shared" si="1"/>
        <v>179967.90000000002</v>
      </c>
      <c r="T9" s="15" t="s">
        <v>5</v>
      </c>
      <c r="U9" s="15" t="s">
        <v>2</v>
      </c>
      <c r="V9">
        <f t="shared" si="2"/>
        <v>-11.849999999999909</v>
      </c>
      <c r="W9">
        <f t="shared" si="2"/>
        <v>-32</v>
      </c>
      <c r="X9">
        <v>30</v>
      </c>
      <c r="Y9">
        <v>72</v>
      </c>
    </row>
    <row r="10" spans="1:25" x14ac:dyDescent="0.25">
      <c r="B10" s="4">
        <v>42747</v>
      </c>
      <c r="C10" s="13">
        <v>2946.9</v>
      </c>
      <c r="D10" s="13">
        <v>825.75</v>
      </c>
      <c r="E10">
        <f t="shared" si="0"/>
        <v>3.5687556766575841</v>
      </c>
    </row>
    <row r="11" spans="1:25" x14ac:dyDescent="0.25">
      <c r="B11" s="4">
        <v>42748</v>
      </c>
      <c r="C11" s="13">
        <v>2938.6</v>
      </c>
      <c r="D11" s="13">
        <v>827.95</v>
      </c>
      <c r="E11">
        <f t="shared" si="0"/>
        <v>3.5492481430038043</v>
      </c>
      <c r="H11">
        <f>H9-H2</f>
        <v>117</v>
      </c>
    </row>
    <row r="12" spans="1:25" x14ac:dyDescent="0.25">
      <c r="B12" s="4">
        <v>42751</v>
      </c>
      <c r="C12" s="13">
        <v>2957.8</v>
      </c>
      <c r="D12" s="13">
        <v>827.05</v>
      </c>
      <c r="E12">
        <f t="shared" si="0"/>
        <v>3.5763254942264679</v>
      </c>
      <c r="Q12" s="17" t="s">
        <v>57</v>
      </c>
      <c r="R12" s="17" t="s">
        <v>58</v>
      </c>
      <c r="S12" s="17" t="s">
        <v>59</v>
      </c>
      <c r="T12" s="17" t="s">
        <v>60</v>
      </c>
    </row>
    <row r="13" spans="1:25" x14ac:dyDescent="0.25">
      <c r="B13" s="4">
        <v>42752</v>
      </c>
      <c r="C13" s="13">
        <v>3011.25</v>
      </c>
      <c r="D13" s="13">
        <v>840.55</v>
      </c>
      <c r="E13">
        <f t="shared" si="0"/>
        <v>3.5824757599191006</v>
      </c>
      <c r="G13" s="136" t="s">
        <v>61</v>
      </c>
      <c r="H13" s="136"/>
      <c r="Q13" s="17">
        <f>SUM(Q2:Q9)</f>
        <v>-257117.35</v>
      </c>
      <c r="R13" s="17">
        <f>SUM(R3:R9)</f>
        <v>286676.75</v>
      </c>
      <c r="S13" s="17">
        <f>R13+Q13</f>
        <v>29559.399999999994</v>
      </c>
      <c r="T13" s="17">
        <f>ABS(S13/S2)*100</f>
        <v>18.753554825601402</v>
      </c>
    </row>
    <row r="14" spans="1:25" x14ac:dyDescent="0.25">
      <c r="B14" s="4">
        <v>42753</v>
      </c>
      <c r="C14" s="13">
        <v>3089.05</v>
      </c>
      <c r="D14" s="13">
        <v>864.6</v>
      </c>
      <c r="E14">
        <f t="shared" si="0"/>
        <v>3.5728082350219754</v>
      </c>
      <c r="G14" s="18" t="s">
        <v>62</v>
      </c>
      <c r="H14" s="18">
        <f>AVERAGE(C2:C336)</f>
        <v>4141.6297014925376</v>
      </c>
    </row>
    <row r="15" spans="1:25" x14ac:dyDescent="0.25">
      <c r="B15" s="4">
        <v>42754</v>
      </c>
      <c r="C15" s="13">
        <v>3108.1</v>
      </c>
      <c r="D15" s="13">
        <v>860.25</v>
      </c>
      <c r="E15">
        <f t="shared" si="0"/>
        <v>3.6130194710839869</v>
      </c>
      <c r="G15" s="18" t="s">
        <v>63</v>
      </c>
      <c r="H15" s="18">
        <f>AVERAGE(D2:D336)</f>
        <v>1158.0991044776117</v>
      </c>
    </row>
    <row r="16" spans="1:25" x14ac:dyDescent="0.25">
      <c r="B16" s="4">
        <v>42755</v>
      </c>
      <c r="C16" s="13">
        <v>3081.55</v>
      </c>
      <c r="D16" s="13">
        <v>861.1</v>
      </c>
      <c r="E16">
        <f t="shared" si="0"/>
        <v>3.5786203692950878</v>
      </c>
      <c r="G16" s="18" t="s">
        <v>64</v>
      </c>
      <c r="H16" s="18">
        <f>H14/H15</f>
        <v>3.5762308126131561</v>
      </c>
    </row>
    <row r="17" spans="1:8" x14ac:dyDescent="0.25">
      <c r="B17" s="4">
        <v>42758</v>
      </c>
      <c r="C17" s="13">
        <v>3083.75</v>
      </c>
      <c r="D17" s="13">
        <v>863.25</v>
      </c>
      <c r="E17">
        <f t="shared" si="0"/>
        <v>3.5722560092673037</v>
      </c>
      <c r="G17" s="18" t="s">
        <v>65</v>
      </c>
      <c r="H17" s="18">
        <f>AVERAGE(E2:E336)</f>
        <v>3.5783935365613222</v>
      </c>
    </row>
    <row r="18" spans="1:8" x14ac:dyDescent="0.25">
      <c r="B18" s="4">
        <v>42759</v>
      </c>
      <c r="C18" s="13">
        <v>3148</v>
      </c>
      <c r="D18" s="13">
        <v>860.95</v>
      </c>
      <c r="E18">
        <f t="shared" si="0"/>
        <v>3.6564260410012195</v>
      </c>
      <c r="G18" s="18" t="s">
        <v>66</v>
      </c>
      <c r="H18" s="18">
        <f>STDEV(E2:E336)</f>
        <v>0.16205597834815258</v>
      </c>
    </row>
    <row r="19" spans="1:8" x14ac:dyDescent="0.25">
      <c r="B19" s="4">
        <v>42760</v>
      </c>
      <c r="C19" s="13">
        <v>3124.75</v>
      </c>
      <c r="D19" s="13">
        <v>869.1</v>
      </c>
      <c r="E19">
        <f t="shared" si="0"/>
        <v>3.5953860315268669</v>
      </c>
      <c r="G19" s="18" t="s">
        <v>67</v>
      </c>
      <c r="H19" s="19" t="s">
        <v>68</v>
      </c>
    </row>
    <row r="20" spans="1:8" x14ac:dyDescent="0.25">
      <c r="B20" s="4">
        <v>42762</v>
      </c>
      <c r="C20" s="13">
        <v>3102.65</v>
      </c>
      <c r="D20" s="13">
        <v>855.8</v>
      </c>
      <c r="E20">
        <f t="shared" si="0"/>
        <v>3.6254381864921714</v>
      </c>
      <c r="G20" s="18" t="s">
        <v>69</v>
      </c>
      <c r="H20" s="19" t="s">
        <v>70</v>
      </c>
    </row>
    <row r="21" spans="1:8" x14ac:dyDescent="0.25">
      <c r="B21" s="4">
        <v>42765</v>
      </c>
      <c r="C21" s="13">
        <v>3143.7</v>
      </c>
      <c r="D21" s="13">
        <v>853.5</v>
      </c>
      <c r="E21">
        <f t="shared" si="0"/>
        <v>3.6833040421792616</v>
      </c>
    </row>
    <row r="22" spans="1:8" x14ac:dyDescent="0.25">
      <c r="B22" s="4">
        <v>42766</v>
      </c>
      <c r="C22" s="13">
        <v>3127.15</v>
      </c>
      <c r="D22" s="13">
        <v>855.15</v>
      </c>
      <c r="E22">
        <f t="shared" si="0"/>
        <v>3.6568438285680878</v>
      </c>
    </row>
    <row r="23" spans="1:8" x14ac:dyDescent="0.25">
      <c r="A23">
        <v>1</v>
      </c>
      <c r="B23" s="4">
        <v>42767</v>
      </c>
      <c r="C23" s="13">
        <v>3230.95</v>
      </c>
      <c r="D23" s="13">
        <v>853.85</v>
      </c>
      <c r="E23" s="14">
        <f t="shared" si="0"/>
        <v>3.7839784505475196</v>
      </c>
    </row>
    <row r="24" spans="1:8" x14ac:dyDescent="0.25">
      <c r="A24">
        <v>1</v>
      </c>
      <c r="B24" s="4">
        <v>42768</v>
      </c>
      <c r="C24" s="13">
        <v>3229.65</v>
      </c>
      <c r="D24" s="13">
        <v>844.9</v>
      </c>
      <c r="E24" s="14">
        <f>C24/D24</f>
        <v>3.8225233755474024</v>
      </c>
    </row>
    <row r="25" spans="1:8" x14ac:dyDescent="0.25">
      <c r="A25">
        <v>1</v>
      </c>
      <c r="B25" s="4">
        <v>42769</v>
      </c>
      <c r="C25" s="13">
        <v>3229.75</v>
      </c>
      <c r="D25" s="13">
        <v>848.3</v>
      </c>
      <c r="E25" s="14">
        <f t="shared" si="0"/>
        <v>3.8073205233997407</v>
      </c>
    </row>
    <row r="26" spans="1:8" x14ac:dyDescent="0.25">
      <c r="A26">
        <v>1</v>
      </c>
      <c r="B26" s="4">
        <v>42772</v>
      </c>
      <c r="C26" s="13">
        <v>3286.25</v>
      </c>
      <c r="D26" s="13">
        <v>860.45</v>
      </c>
      <c r="E26" s="14">
        <f t="shared" si="0"/>
        <v>3.8192224998547268</v>
      </c>
    </row>
    <row r="27" spans="1:8" x14ac:dyDescent="0.25">
      <c r="A27">
        <v>1</v>
      </c>
      <c r="B27" s="4">
        <v>42773</v>
      </c>
      <c r="C27" s="13">
        <v>3225.4</v>
      </c>
      <c r="D27" s="13">
        <v>854.95</v>
      </c>
      <c r="E27" s="14">
        <f t="shared" si="0"/>
        <v>3.7726182817708636</v>
      </c>
    </row>
    <row r="28" spans="1:8" x14ac:dyDescent="0.25">
      <c r="A28">
        <v>1</v>
      </c>
      <c r="B28" s="4">
        <v>42774</v>
      </c>
      <c r="C28" s="13">
        <v>3227.05</v>
      </c>
      <c r="D28" s="13">
        <v>853.95</v>
      </c>
      <c r="E28" s="14">
        <f t="shared" si="0"/>
        <v>3.7789683236723461</v>
      </c>
    </row>
    <row r="29" spans="1:8" x14ac:dyDescent="0.25">
      <c r="A29">
        <v>1</v>
      </c>
      <c r="B29" s="4">
        <v>42775</v>
      </c>
      <c r="C29" s="13">
        <v>3230.55</v>
      </c>
      <c r="D29" s="13">
        <v>849.8</v>
      </c>
      <c r="E29" s="14">
        <f t="shared" si="0"/>
        <v>3.801541539185691</v>
      </c>
    </row>
    <row r="30" spans="1:8" x14ac:dyDescent="0.25">
      <c r="A30">
        <v>1</v>
      </c>
      <c r="B30" s="4">
        <v>42776</v>
      </c>
      <c r="C30" s="13">
        <v>3235.75</v>
      </c>
      <c r="D30" s="13">
        <v>850.45</v>
      </c>
      <c r="E30" s="14">
        <f t="shared" si="0"/>
        <v>3.804750426244929</v>
      </c>
    </row>
    <row r="31" spans="1:8" x14ac:dyDescent="0.25">
      <c r="A31">
        <v>1</v>
      </c>
      <c r="B31" s="4">
        <v>42779</v>
      </c>
      <c r="C31" s="13">
        <v>3273</v>
      </c>
      <c r="D31" s="13">
        <v>862.9</v>
      </c>
      <c r="E31" s="14">
        <f t="shared" si="0"/>
        <v>3.79302352532159</v>
      </c>
    </row>
    <row r="32" spans="1:8" x14ac:dyDescent="0.25">
      <c r="A32">
        <v>1</v>
      </c>
      <c r="B32" s="4">
        <v>42780</v>
      </c>
      <c r="C32" s="13">
        <v>3220.2</v>
      </c>
      <c r="D32" s="13">
        <v>848.25</v>
      </c>
      <c r="E32" s="14">
        <f t="shared" si="0"/>
        <v>3.796286472148541</v>
      </c>
    </row>
    <row r="33" spans="1:5" x14ac:dyDescent="0.25">
      <c r="A33">
        <v>1</v>
      </c>
      <c r="B33" s="4">
        <v>42781</v>
      </c>
      <c r="C33" s="13">
        <v>3194.5</v>
      </c>
      <c r="D33" s="13">
        <v>848.9</v>
      </c>
      <c r="E33" s="14">
        <f t="shared" si="0"/>
        <v>3.7631051949581811</v>
      </c>
    </row>
    <row r="34" spans="1:5" x14ac:dyDescent="0.25">
      <c r="A34">
        <v>1</v>
      </c>
      <c r="B34" s="4">
        <v>42782</v>
      </c>
      <c r="C34" s="13">
        <v>3230.95</v>
      </c>
      <c r="D34" s="13">
        <v>846.65</v>
      </c>
      <c r="E34" s="14">
        <f t="shared" si="0"/>
        <v>3.816157798381858</v>
      </c>
    </row>
    <row r="35" spans="1:5" x14ac:dyDescent="0.25">
      <c r="A35">
        <v>1</v>
      </c>
      <c r="B35" s="4">
        <v>42783</v>
      </c>
      <c r="C35" s="13">
        <v>3245.7</v>
      </c>
      <c r="D35" s="13">
        <v>842.35</v>
      </c>
      <c r="E35" s="14">
        <f t="shared" si="0"/>
        <v>3.8531489285926273</v>
      </c>
    </row>
    <row r="36" spans="1:5" x14ac:dyDescent="0.25">
      <c r="A36">
        <v>1</v>
      </c>
      <c r="B36" s="4">
        <v>42786</v>
      </c>
      <c r="C36" s="13">
        <v>3253.55</v>
      </c>
      <c r="D36" s="13">
        <v>852.8</v>
      </c>
      <c r="E36" s="14">
        <f t="shared" si="0"/>
        <v>3.8151383677298316</v>
      </c>
    </row>
    <row r="37" spans="1:5" x14ac:dyDescent="0.25">
      <c r="B37" s="4">
        <v>42787</v>
      </c>
      <c r="C37" s="13">
        <v>3236.15</v>
      </c>
      <c r="D37" s="13">
        <v>862.8</v>
      </c>
      <c r="E37">
        <f t="shared" si="0"/>
        <v>3.7507533611497452</v>
      </c>
    </row>
    <row r="38" spans="1:5" x14ac:dyDescent="0.25">
      <c r="B38" s="4">
        <v>42788</v>
      </c>
      <c r="C38" s="13">
        <v>3236.1</v>
      </c>
      <c r="D38" s="13">
        <v>864.85</v>
      </c>
      <c r="E38">
        <f t="shared" si="0"/>
        <v>3.741804937272359</v>
      </c>
    </row>
    <row r="39" spans="1:5" x14ac:dyDescent="0.25">
      <c r="A39">
        <v>1</v>
      </c>
      <c r="B39" s="4">
        <v>42789</v>
      </c>
      <c r="C39" s="13">
        <v>3228.4</v>
      </c>
      <c r="D39" s="13">
        <v>858.35</v>
      </c>
      <c r="E39" s="14">
        <f t="shared" si="0"/>
        <v>3.7611696860255139</v>
      </c>
    </row>
    <row r="40" spans="1:5" x14ac:dyDescent="0.25">
      <c r="B40" s="4">
        <v>42793</v>
      </c>
      <c r="C40" s="13">
        <v>3246</v>
      </c>
      <c r="D40" s="13">
        <v>866.5</v>
      </c>
      <c r="E40">
        <f t="shared" si="0"/>
        <v>3.7461050201961914</v>
      </c>
    </row>
    <row r="41" spans="1:5" x14ac:dyDescent="0.25">
      <c r="B41" s="4">
        <v>42794</v>
      </c>
      <c r="C41" s="13">
        <v>3229.2</v>
      </c>
      <c r="D41" s="13">
        <v>864.9</v>
      </c>
      <c r="E41">
        <f t="shared" si="0"/>
        <v>3.7336108220603537</v>
      </c>
    </row>
    <row r="42" spans="1:5" x14ac:dyDescent="0.25">
      <c r="B42" s="4">
        <v>42795</v>
      </c>
      <c r="C42" s="13">
        <v>3181.1</v>
      </c>
      <c r="D42" s="13">
        <v>874.5</v>
      </c>
      <c r="E42">
        <f t="shared" si="0"/>
        <v>3.6376214979988566</v>
      </c>
    </row>
    <row r="43" spans="1:5" x14ac:dyDescent="0.25">
      <c r="B43" s="4">
        <v>42796</v>
      </c>
      <c r="C43" s="13">
        <v>3110.35</v>
      </c>
      <c r="D43" s="13">
        <v>877.55</v>
      </c>
      <c r="E43">
        <f t="shared" si="0"/>
        <v>3.5443564469261011</v>
      </c>
    </row>
    <row r="44" spans="1:5" x14ac:dyDescent="0.25">
      <c r="B44" s="4">
        <v>42797</v>
      </c>
      <c r="C44" s="13">
        <v>3095.2</v>
      </c>
      <c r="D44" s="13">
        <v>877.15</v>
      </c>
      <c r="E44">
        <f t="shared" si="0"/>
        <v>3.5287009063444108</v>
      </c>
    </row>
    <row r="45" spans="1:5" x14ac:dyDescent="0.25">
      <c r="B45" s="4">
        <v>42800</v>
      </c>
      <c r="C45" s="13">
        <v>3090.65</v>
      </c>
      <c r="D45" s="13">
        <v>872.65</v>
      </c>
      <c r="E45">
        <f t="shared" si="0"/>
        <v>3.5416833782157795</v>
      </c>
    </row>
    <row r="46" spans="1:5" x14ac:dyDescent="0.25">
      <c r="B46" s="4">
        <v>42801</v>
      </c>
      <c r="C46" s="13">
        <v>3059</v>
      </c>
      <c r="D46" s="13">
        <v>872.6</v>
      </c>
      <c r="E46">
        <f t="shared" si="0"/>
        <v>3.505615402246161</v>
      </c>
    </row>
    <row r="47" spans="1:5" x14ac:dyDescent="0.25">
      <c r="B47" s="4">
        <v>42802</v>
      </c>
      <c r="C47" s="13">
        <v>3073.3</v>
      </c>
      <c r="D47" s="13">
        <v>871</v>
      </c>
      <c r="E47">
        <f t="shared" si="0"/>
        <v>3.5284730195177958</v>
      </c>
    </row>
    <row r="48" spans="1:5" x14ac:dyDescent="0.25">
      <c r="B48" s="4">
        <v>42803</v>
      </c>
      <c r="C48" s="13">
        <v>3071.85</v>
      </c>
      <c r="D48" s="13">
        <v>870.25</v>
      </c>
      <c r="E48">
        <f t="shared" si="0"/>
        <v>3.5298477449008905</v>
      </c>
    </row>
    <row r="49" spans="2:5" x14ac:dyDescent="0.25">
      <c r="B49" s="4">
        <v>42804</v>
      </c>
      <c r="C49" s="13">
        <v>3123.8</v>
      </c>
      <c r="D49" s="13">
        <v>874.15</v>
      </c>
      <c r="E49">
        <f t="shared" si="0"/>
        <v>3.5735285706114515</v>
      </c>
    </row>
    <row r="50" spans="2:5" x14ac:dyDescent="0.25">
      <c r="B50" s="4">
        <v>42808</v>
      </c>
      <c r="C50" s="13">
        <v>3177.65</v>
      </c>
      <c r="D50" s="13">
        <v>913.8</v>
      </c>
      <c r="E50">
        <f t="shared" si="0"/>
        <v>3.4774020573429638</v>
      </c>
    </row>
    <row r="51" spans="2:5" x14ac:dyDescent="0.25">
      <c r="B51" s="4">
        <v>42809</v>
      </c>
      <c r="C51" s="13">
        <v>3188.95</v>
      </c>
      <c r="D51" s="13">
        <v>899.7</v>
      </c>
      <c r="E51">
        <f t="shared" si="0"/>
        <v>3.544459264199177</v>
      </c>
    </row>
    <row r="52" spans="2:5" x14ac:dyDescent="0.25">
      <c r="B52" s="4">
        <v>42810</v>
      </c>
      <c r="C52" s="13">
        <v>3219.7</v>
      </c>
      <c r="D52" s="13">
        <v>905.8</v>
      </c>
      <c r="E52">
        <f t="shared" si="0"/>
        <v>3.5545374254802384</v>
      </c>
    </row>
    <row r="53" spans="2:5" x14ac:dyDescent="0.25">
      <c r="B53" s="4">
        <v>42811</v>
      </c>
      <c r="C53" s="13">
        <v>3240.4</v>
      </c>
      <c r="D53" s="13">
        <v>902</v>
      </c>
      <c r="E53">
        <f t="shared" si="0"/>
        <v>3.5924611973392464</v>
      </c>
    </row>
    <row r="54" spans="2:5" x14ac:dyDescent="0.25">
      <c r="B54" s="4">
        <v>42814</v>
      </c>
      <c r="C54" s="13">
        <v>3253.1</v>
      </c>
      <c r="D54" s="13">
        <v>898.4</v>
      </c>
      <c r="E54">
        <f t="shared" si="0"/>
        <v>3.620992876224399</v>
      </c>
    </row>
    <row r="55" spans="2:5" x14ac:dyDescent="0.25">
      <c r="B55" s="4">
        <v>42815</v>
      </c>
      <c r="C55" s="13">
        <v>3289.1</v>
      </c>
      <c r="D55" s="13">
        <v>903.8</v>
      </c>
      <c r="E55">
        <f t="shared" si="0"/>
        <v>3.6391900863022792</v>
      </c>
    </row>
    <row r="56" spans="2:5" x14ac:dyDescent="0.25">
      <c r="B56" s="4">
        <v>42816</v>
      </c>
      <c r="C56" s="13">
        <v>3327.35</v>
      </c>
      <c r="D56" s="13">
        <v>904.5</v>
      </c>
      <c r="E56">
        <f t="shared" si="0"/>
        <v>3.6786622443338861</v>
      </c>
    </row>
    <row r="57" spans="2:5" x14ac:dyDescent="0.25">
      <c r="B57" s="4">
        <v>42817</v>
      </c>
      <c r="C57" s="13">
        <v>3291.25</v>
      </c>
      <c r="D57" s="13">
        <v>901.65</v>
      </c>
      <c r="E57">
        <f t="shared" si="0"/>
        <v>3.6502523151999116</v>
      </c>
    </row>
    <row r="58" spans="2:5" x14ac:dyDescent="0.25">
      <c r="B58" s="4">
        <v>42818</v>
      </c>
      <c r="C58" s="13">
        <v>3299.65</v>
      </c>
      <c r="D58" s="13">
        <v>899.7</v>
      </c>
      <c r="E58">
        <f t="shared" si="0"/>
        <v>3.6675002778704013</v>
      </c>
    </row>
    <row r="59" spans="2:5" x14ac:dyDescent="0.25">
      <c r="B59" s="4">
        <v>42821</v>
      </c>
      <c r="C59" s="13">
        <v>3301.15</v>
      </c>
      <c r="D59" s="13">
        <v>897.5</v>
      </c>
      <c r="E59">
        <f t="shared" si="0"/>
        <v>3.6781615598885793</v>
      </c>
    </row>
    <row r="60" spans="2:5" x14ac:dyDescent="0.25">
      <c r="B60" s="4">
        <v>42822</v>
      </c>
      <c r="C60" s="13">
        <v>3342</v>
      </c>
      <c r="D60" s="13">
        <v>902.55</v>
      </c>
      <c r="E60">
        <f t="shared" si="0"/>
        <v>3.7028419478145258</v>
      </c>
    </row>
    <row r="61" spans="2:5" x14ac:dyDescent="0.25">
      <c r="B61" s="4">
        <v>42823</v>
      </c>
      <c r="C61" s="13">
        <v>3379.7</v>
      </c>
      <c r="D61" s="13">
        <v>912.2</v>
      </c>
      <c r="E61">
        <f t="shared" si="0"/>
        <v>3.7049989037491775</v>
      </c>
    </row>
    <row r="62" spans="2:5" x14ac:dyDescent="0.25">
      <c r="B62" s="4">
        <v>42824</v>
      </c>
      <c r="C62" s="13">
        <v>3406.95</v>
      </c>
      <c r="D62" s="13">
        <v>919.25</v>
      </c>
      <c r="E62">
        <f t="shared" si="0"/>
        <v>3.7062279031819414</v>
      </c>
    </row>
    <row r="63" spans="2:5" x14ac:dyDescent="0.25">
      <c r="B63" s="4">
        <v>42825</v>
      </c>
      <c r="C63" s="13">
        <v>3382.9</v>
      </c>
      <c r="D63" s="13">
        <v>909.75</v>
      </c>
      <c r="E63">
        <f t="shared" si="0"/>
        <v>3.718494091783457</v>
      </c>
    </row>
    <row r="64" spans="2:5" x14ac:dyDescent="0.25">
      <c r="B64" s="4">
        <v>42828</v>
      </c>
      <c r="C64" s="13">
        <v>3393.85</v>
      </c>
      <c r="D64" s="13">
        <v>918.55</v>
      </c>
      <c r="E64">
        <f t="shared" si="0"/>
        <v>3.6947907027380111</v>
      </c>
    </row>
    <row r="65" spans="1:5" x14ac:dyDescent="0.25">
      <c r="B65" s="4">
        <v>42830</v>
      </c>
      <c r="C65" s="13">
        <v>3371.5</v>
      </c>
      <c r="D65" s="13">
        <v>935.3</v>
      </c>
      <c r="E65">
        <f t="shared" si="0"/>
        <v>3.6047257564417836</v>
      </c>
    </row>
    <row r="66" spans="1:5" x14ac:dyDescent="0.25">
      <c r="B66" s="4">
        <v>42831</v>
      </c>
      <c r="C66" s="13">
        <v>3353.85</v>
      </c>
      <c r="D66" s="13">
        <v>933.8</v>
      </c>
      <c r="E66">
        <f t="shared" ref="E66:E129" si="3">C66/D66</f>
        <v>3.591614906832298</v>
      </c>
    </row>
    <row r="67" spans="1:5" x14ac:dyDescent="0.25">
      <c r="B67" s="4">
        <v>42832</v>
      </c>
      <c r="C67" s="13">
        <v>3348.8</v>
      </c>
      <c r="D67" s="13">
        <v>923.15</v>
      </c>
      <c r="E67">
        <f t="shared" si="3"/>
        <v>3.6275794832909063</v>
      </c>
    </row>
    <row r="68" spans="1:5" x14ac:dyDescent="0.25">
      <c r="B68" s="4">
        <v>42835</v>
      </c>
      <c r="C68" s="13">
        <v>3413.75</v>
      </c>
      <c r="D68" s="13">
        <v>925</v>
      </c>
      <c r="E68">
        <f t="shared" si="3"/>
        <v>3.6905405405405407</v>
      </c>
    </row>
    <row r="69" spans="1:5" x14ac:dyDescent="0.25">
      <c r="B69" s="4">
        <v>42836</v>
      </c>
      <c r="C69" s="13">
        <v>3394.65</v>
      </c>
      <c r="D69" s="13">
        <v>923.3</v>
      </c>
      <c r="E69">
        <f t="shared" si="3"/>
        <v>3.6766489764973467</v>
      </c>
    </row>
    <row r="70" spans="1:5" x14ac:dyDescent="0.25">
      <c r="B70" s="4">
        <v>42837</v>
      </c>
      <c r="C70" s="13">
        <v>3449.25</v>
      </c>
      <c r="D70" s="13">
        <v>923.5</v>
      </c>
      <c r="E70">
        <f t="shared" si="3"/>
        <v>3.734975636166757</v>
      </c>
    </row>
    <row r="71" spans="1:5" x14ac:dyDescent="0.25">
      <c r="B71" s="4">
        <v>42838</v>
      </c>
      <c r="C71" s="13">
        <v>3400.45</v>
      </c>
      <c r="D71" s="13">
        <v>923.1</v>
      </c>
      <c r="E71">
        <f t="shared" si="3"/>
        <v>3.6837287401148302</v>
      </c>
    </row>
    <row r="72" spans="1:5" x14ac:dyDescent="0.25">
      <c r="B72" s="4">
        <v>42842</v>
      </c>
      <c r="C72" s="13">
        <v>3378.15</v>
      </c>
      <c r="D72" s="13">
        <v>913.35</v>
      </c>
      <c r="E72">
        <f t="shared" si="3"/>
        <v>3.6986368861882082</v>
      </c>
    </row>
    <row r="73" spans="1:5" x14ac:dyDescent="0.25">
      <c r="B73" s="4">
        <v>42843</v>
      </c>
      <c r="C73" s="13">
        <v>3373.65</v>
      </c>
      <c r="D73" s="13">
        <v>913.1</v>
      </c>
      <c r="E73">
        <f t="shared" si="3"/>
        <v>3.6947212791589092</v>
      </c>
    </row>
    <row r="74" spans="1:5" x14ac:dyDescent="0.25">
      <c r="A74">
        <v>1</v>
      </c>
      <c r="B74" s="4">
        <v>42844</v>
      </c>
      <c r="C74" s="13">
        <v>3428</v>
      </c>
      <c r="D74" s="13">
        <v>909.05</v>
      </c>
      <c r="E74" s="14">
        <f t="shared" si="3"/>
        <v>3.7709696936362138</v>
      </c>
    </row>
    <row r="75" spans="1:5" x14ac:dyDescent="0.25">
      <c r="B75" s="4">
        <v>42845</v>
      </c>
      <c r="C75" s="13">
        <v>3378.75</v>
      </c>
      <c r="D75" s="13">
        <v>916.1</v>
      </c>
      <c r="E75">
        <f t="shared" si="3"/>
        <v>3.6881890623294398</v>
      </c>
    </row>
    <row r="76" spans="1:5" x14ac:dyDescent="0.25">
      <c r="B76" s="4">
        <v>42846</v>
      </c>
      <c r="C76" s="13">
        <v>3373.7</v>
      </c>
      <c r="D76" s="13">
        <v>906.2</v>
      </c>
      <c r="E76">
        <f t="shared" si="3"/>
        <v>3.722908850143456</v>
      </c>
    </row>
    <row r="77" spans="1:5" x14ac:dyDescent="0.25">
      <c r="B77" s="4">
        <v>42849</v>
      </c>
      <c r="C77" s="13">
        <v>3382.35</v>
      </c>
      <c r="D77" s="13">
        <v>904.8</v>
      </c>
      <c r="E77">
        <f t="shared" si="3"/>
        <v>3.7382294429708223</v>
      </c>
    </row>
    <row r="78" spans="1:5" x14ac:dyDescent="0.25">
      <c r="A78">
        <v>1</v>
      </c>
      <c r="B78" s="4">
        <v>42850</v>
      </c>
      <c r="C78" s="13">
        <v>3476.5</v>
      </c>
      <c r="D78" s="13">
        <v>924.05</v>
      </c>
      <c r="E78" s="14">
        <f t="shared" si="3"/>
        <v>3.7622423029056873</v>
      </c>
    </row>
    <row r="79" spans="1:5" x14ac:dyDescent="0.25">
      <c r="A79">
        <v>1</v>
      </c>
      <c r="B79" s="4">
        <v>42851</v>
      </c>
      <c r="C79" s="13">
        <v>3561.9</v>
      </c>
      <c r="D79" s="13">
        <v>940.85</v>
      </c>
      <c r="E79" s="14">
        <f t="shared" si="3"/>
        <v>3.7858319604612851</v>
      </c>
    </row>
    <row r="80" spans="1:5" x14ac:dyDescent="0.25">
      <c r="A80">
        <v>1</v>
      </c>
      <c r="B80" s="4">
        <v>42852</v>
      </c>
      <c r="C80" s="13">
        <v>3562.9</v>
      </c>
      <c r="D80" s="13">
        <v>946.35</v>
      </c>
      <c r="E80" s="14">
        <f t="shared" si="3"/>
        <v>3.7648861414909915</v>
      </c>
    </row>
    <row r="81" spans="1:5" x14ac:dyDescent="0.25">
      <c r="A81">
        <v>1</v>
      </c>
      <c r="B81" s="4">
        <v>42853</v>
      </c>
      <c r="C81" s="13">
        <v>3627.4</v>
      </c>
      <c r="D81" s="13">
        <v>934.7</v>
      </c>
      <c r="E81" s="14">
        <f t="shared" si="3"/>
        <v>3.8808173745586818</v>
      </c>
    </row>
    <row r="82" spans="1:5" x14ac:dyDescent="0.25">
      <c r="A82">
        <v>1</v>
      </c>
      <c r="B82" s="4">
        <v>42857</v>
      </c>
      <c r="C82" s="13">
        <v>3572.3</v>
      </c>
      <c r="D82" s="13">
        <v>928.7</v>
      </c>
      <c r="E82" s="14">
        <f t="shared" si="3"/>
        <v>3.8465597071174762</v>
      </c>
    </row>
    <row r="83" spans="1:5" x14ac:dyDescent="0.25">
      <c r="A83">
        <v>1</v>
      </c>
      <c r="B83" s="4">
        <v>42858</v>
      </c>
      <c r="C83" s="13">
        <v>3574.1</v>
      </c>
      <c r="D83" s="13">
        <v>934.15</v>
      </c>
      <c r="E83" s="14">
        <f t="shared" si="3"/>
        <v>3.8260450677086122</v>
      </c>
    </row>
    <row r="84" spans="1:5" x14ac:dyDescent="0.25">
      <c r="B84" s="4">
        <v>42859</v>
      </c>
      <c r="C84" s="13">
        <v>3583.35</v>
      </c>
      <c r="D84" s="13">
        <v>956.15</v>
      </c>
      <c r="E84">
        <f t="shared" si="3"/>
        <v>3.7476860325262771</v>
      </c>
    </row>
    <row r="85" spans="1:5" x14ac:dyDescent="0.25">
      <c r="B85" s="4">
        <v>42860</v>
      </c>
      <c r="C85" s="13">
        <v>3522.5</v>
      </c>
      <c r="D85" s="13">
        <v>953.85</v>
      </c>
      <c r="E85">
        <f t="shared" si="3"/>
        <v>3.6929286575457354</v>
      </c>
    </row>
    <row r="86" spans="1:5" x14ac:dyDescent="0.25">
      <c r="B86" s="4">
        <v>42863</v>
      </c>
      <c r="C86" s="13">
        <v>3525.85</v>
      </c>
      <c r="D86" s="13">
        <v>955.25</v>
      </c>
      <c r="E86">
        <f t="shared" si="3"/>
        <v>3.6910232923318502</v>
      </c>
    </row>
    <row r="87" spans="1:5" x14ac:dyDescent="0.25">
      <c r="A87">
        <v>1</v>
      </c>
      <c r="B87" s="4">
        <v>42864</v>
      </c>
      <c r="C87" s="13">
        <v>3583.8</v>
      </c>
      <c r="D87" s="13">
        <v>952.1</v>
      </c>
      <c r="E87" s="14">
        <f t="shared" si="3"/>
        <v>3.7641004096208381</v>
      </c>
    </row>
    <row r="88" spans="1:5" x14ac:dyDescent="0.25">
      <c r="B88" s="4">
        <v>42865</v>
      </c>
      <c r="C88" s="13">
        <v>3712.85</v>
      </c>
      <c r="D88" s="13">
        <v>995.9</v>
      </c>
      <c r="E88">
        <f t="shared" si="3"/>
        <v>3.7281353549553167</v>
      </c>
    </row>
    <row r="89" spans="1:5" x14ac:dyDescent="0.25">
      <c r="A89">
        <v>1</v>
      </c>
      <c r="B89" s="4">
        <v>42866</v>
      </c>
      <c r="C89" s="13">
        <v>3696.8</v>
      </c>
      <c r="D89" s="13">
        <v>978.15</v>
      </c>
      <c r="E89" s="14">
        <f t="shared" si="3"/>
        <v>3.7793794407810664</v>
      </c>
    </row>
    <row r="90" spans="1:5" x14ac:dyDescent="0.25">
      <c r="A90">
        <v>1</v>
      </c>
      <c r="B90" s="4">
        <v>42867</v>
      </c>
      <c r="C90" s="13">
        <v>3693.5</v>
      </c>
      <c r="D90" s="13">
        <v>980.05</v>
      </c>
      <c r="E90" s="14">
        <f t="shared" si="3"/>
        <v>3.7686852711596348</v>
      </c>
    </row>
    <row r="91" spans="1:5" x14ac:dyDescent="0.25">
      <c r="A91">
        <v>1</v>
      </c>
      <c r="B91" s="4">
        <v>42870</v>
      </c>
      <c r="C91" s="13">
        <v>3735.45</v>
      </c>
      <c r="D91" s="13">
        <v>982.55</v>
      </c>
      <c r="E91" s="14">
        <f t="shared" si="3"/>
        <v>3.8017912574423693</v>
      </c>
    </row>
    <row r="92" spans="1:5" x14ac:dyDescent="0.25">
      <c r="A92">
        <v>1</v>
      </c>
      <c r="B92" s="4">
        <v>42871</v>
      </c>
      <c r="C92" s="13">
        <v>3754.95</v>
      </c>
      <c r="D92" s="13">
        <v>998.15</v>
      </c>
      <c r="E92" s="14">
        <f t="shared" si="3"/>
        <v>3.7619095326353755</v>
      </c>
    </row>
    <row r="93" spans="1:5" x14ac:dyDescent="0.25">
      <c r="B93" s="4">
        <v>42872</v>
      </c>
      <c r="C93" s="13">
        <v>3666.6</v>
      </c>
      <c r="D93" s="13">
        <v>1006.35</v>
      </c>
      <c r="E93">
        <f t="shared" si="3"/>
        <v>3.6434640035772841</v>
      </c>
    </row>
    <row r="94" spans="1:5" x14ac:dyDescent="0.25">
      <c r="B94" s="4">
        <v>42873</v>
      </c>
      <c r="C94" s="13">
        <v>3554.4</v>
      </c>
      <c r="D94" s="13">
        <v>987.4</v>
      </c>
      <c r="E94">
        <f t="shared" si="3"/>
        <v>3.5997569374113838</v>
      </c>
    </row>
    <row r="95" spans="1:5" x14ac:dyDescent="0.25">
      <c r="B95" s="4">
        <v>42874</v>
      </c>
      <c r="C95" s="13">
        <v>3588.1</v>
      </c>
      <c r="D95" s="13">
        <v>1007.55</v>
      </c>
      <c r="E95">
        <f t="shared" si="3"/>
        <v>3.5612128430350851</v>
      </c>
    </row>
    <row r="96" spans="1:5" x14ac:dyDescent="0.25">
      <c r="B96" s="4">
        <v>42877</v>
      </c>
      <c r="C96" s="13">
        <v>3638.95</v>
      </c>
      <c r="D96" s="13">
        <v>1018.35</v>
      </c>
      <c r="E96">
        <f t="shared" si="3"/>
        <v>3.5733785044434621</v>
      </c>
    </row>
    <row r="97" spans="1:5" x14ac:dyDescent="0.25">
      <c r="B97" s="4">
        <v>42878</v>
      </c>
      <c r="C97" s="13">
        <v>3594.8</v>
      </c>
      <c r="D97" s="13">
        <v>1020.1</v>
      </c>
      <c r="E97">
        <f t="shared" si="3"/>
        <v>3.5239682384079991</v>
      </c>
    </row>
    <row r="98" spans="1:5" x14ac:dyDescent="0.25">
      <c r="A98">
        <v>1</v>
      </c>
      <c r="B98" s="4">
        <v>42879</v>
      </c>
      <c r="C98" s="13">
        <v>3533.2</v>
      </c>
      <c r="D98" s="13">
        <v>1038.05</v>
      </c>
      <c r="E98" s="16">
        <f t="shared" si="3"/>
        <v>3.4036896103270555</v>
      </c>
    </row>
    <row r="99" spans="1:5" x14ac:dyDescent="0.25">
      <c r="A99">
        <v>1</v>
      </c>
      <c r="B99" s="4">
        <v>42880</v>
      </c>
      <c r="C99" s="13">
        <v>3514.6</v>
      </c>
      <c r="D99" s="13">
        <v>1043.2</v>
      </c>
      <c r="E99" s="16">
        <f t="shared" si="3"/>
        <v>3.3690567484662575</v>
      </c>
    </row>
    <row r="100" spans="1:5" x14ac:dyDescent="0.25">
      <c r="A100">
        <v>1</v>
      </c>
      <c r="B100" s="4">
        <v>42881</v>
      </c>
      <c r="C100" s="13">
        <v>3412.6</v>
      </c>
      <c r="D100" s="13">
        <v>1040.7</v>
      </c>
      <c r="E100" s="16">
        <f t="shared" si="3"/>
        <v>3.2791390410300756</v>
      </c>
    </row>
    <row r="101" spans="1:5" x14ac:dyDescent="0.25">
      <c r="A101">
        <v>1</v>
      </c>
      <c r="B101" s="4">
        <v>42884</v>
      </c>
      <c r="C101" s="13">
        <v>3424.45</v>
      </c>
      <c r="D101" s="13">
        <v>1072.7</v>
      </c>
      <c r="E101" s="16">
        <f t="shared" si="3"/>
        <v>3.1923650601286471</v>
      </c>
    </row>
    <row r="102" spans="1:5" x14ac:dyDescent="0.25">
      <c r="A102">
        <v>1</v>
      </c>
      <c r="B102" s="4">
        <v>42885</v>
      </c>
      <c r="C102" s="13">
        <v>3418.7</v>
      </c>
      <c r="D102" s="13">
        <v>1070.6500000000001</v>
      </c>
      <c r="E102" s="16">
        <f t="shared" si="3"/>
        <v>3.1931069910801844</v>
      </c>
    </row>
    <row r="103" spans="1:5" x14ac:dyDescent="0.25">
      <c r="A103">
        <v>1</v>
      </c>
      <c r="B103" s="4">
        <v>42886</v>
      </c>
      <c r="C103" s="13">
        <v>3533.05</v>
      </c>
      <c r="D103" s="13">
        <v>1066.8</v>
      </c>
      <c r="E103" s="16">
        <f t="shared" si="3"/>
        <v>3.3118203974503189</v>
      </c>
    </row>
    <row r="104" spans="1:5" x14ac:dyDescent="0.25">
      <c r="A104">
        <v>1</v>
      </c>
      <c r="B104" s="4">
        <v>42887</v>
      </c>
      <c r="C104" s="13">
        <v>3603.95</v>
      </c>
      <c r="D104" s="13">
        <v>1095.4000000000001</v>
      </c>
      <c r="E104" s="16">
        <f t="shared" si="3"/>
        <v>3.2900766843162312</v>
      </c>
    </row>
    <row r="105" spans="1:5" x14ac:dyDescent="0.25">
      <c r="A105">
        <v>1</v>
      </c>
      <c r="B105" s="4">
        <v>42888</v>
      </c>
      <c r="C105" s="13">
        <v>3575.25</v>
      </c>
      <c r="D105" s="13">
        <v>1086.95</v>
      </c>
      <c r="E105" s="16">
        <f t="shared" si="3"/>
        <v>3.2892497354984127</v>
      </c>
    </row>
    <row r="106" spans="1:5" x14ac:dyDescent="0.25">
      <c r="A106">
        <v>1</v>
      </c>
      <c r="B106" s="4">
        <v>42891</v>
      </c>
      <c r="C106" s="13">
        <v>3639.2</v>
      </c>
      <c r="D106" s="13">
        <v>1097.6500000000001</v>
      </c>
      <c r="E106" s="16">
        <f t="shared" si="3"/>
        <v>3.3154466359950798</v>
      </c>
    </row>
    <row r="107" spans="1:5" x14ac:dyDescent="0.25">
      <c r="A107">
        <v>1</v>
      </c>
      <c r="B107" s="4">
        <v>42892</v>
      </c>
      <c r="C107" s="13">
        <v>3619.7</v>
      </c>
      <c r="D107" s="13">
        <v>1092.8</v>
      </c>
      <c r="E107" s="16">
        <f t="shared" si="3"/>
        <v>3.3123169838945827</v>
      </c>
    </row>
    <row r="108" spans="1:5" x14ac:dyDescent="0.25">
      <c r="A108">
        <v>1</v>
      </c>
      <c r="B108" s="4">
        <v>42893</v>
      </c>
      <c r="C108" s="13">
        <v>3636.85</v>
      </c>
      <c r="D108" s="13">
        <v>1106.7</v>
      </c>
      <c r="E108" s="16">
        <f t="shared" si="3"/>
        <v>3.2862112586970271</v>
      </c>
    </row>
    <row r="109" spans="1:5" x14ac:dyDescent="0.25">
      <c r="A109">
        <v>1</v>
      </c>
      <c r="B109" s="4">
        <v>42894</v>
      </c>
      <c r="C109" s="13">
        <v>3628.85</v>
      </c>
      <c r="D109" s="13">
        <v>1093.4000000000001</v>
      </c>
      <c r="E109" s="16">
        <f t="shared" si="3"/>
        <v>3.318867751966343</v>
      </c>
    </row>
    <row r="110" spans="1:5" x14ac:dyDescent="0.25">
      <c r="A110">
        <v>1</v>
      </c>
      <c r="B110" s="4">
        <v>42895</v>
      </c>
      <c r="C110" s="13">
        <v>3668.05</v>
      </c>
      <c r="D110" s="13">
        <v>1095.2</v>
      </c>
      <c r="E110" s="16">
        <f t="shared" si="3"/>
        <v>3.3492056245434623</v>
      </c>
    </row>
    <row r="111" spans="1:5" x14ac:dyDescent="0.25">
      <c r="A111">
        <v>1</v>
      </c>
      <c r="B111" s="4">
        <v>42898</v>
      </c>
      <c r="C111" s="13">
        <v>3620.4</v>
      </c>
      <c r="D111" s="13">
        <v>1099.8499999999999</v>
      </c>
      <c r="E111" s="16">
        <f t="shared" si="3"/>
        <v>3.2917215983997821</v>
      </c>
    </row>
    <row r="112" spans="1:5" x14ac:dyDescent="0.25">
      <c r="A112">
        <v>1</v>
      </c>
      <c r="B112" s="4">
        <v>42899</v>
      </c>
      <c r="C112" s="13">
        <v>3625.6</v>
      </c>
      <c r="D112" s="13">
        <v>1102.5999999999999</v>
      </c>
      <c r="E112" s="16">
        <f t="shared" si="3"/>
        <v>3.2882278251405772</v>
      </c>
    </row>
    <row r="113" spans="1:5" x14ac:dyDescent="0.25">
      <c r="A113">
        <v>1</v>
      </c>
      <c r="B113" s="4">
        <v>42900</v>
      </c>
      <c r="C113" s="13">
        <v>3610.65</v>
      </c>
      <c r="D113" s="13">
        <v>1112.6500000000001</v>
      </c>
      <c r="E113" s="16">
        <f t="shared" si="3"/>
        <v>3.2450905495888192</v>
      </c>
    </row>
    <row r="114" spans="1:5" x14ac:dyDescent="0.25">
      <c r="A114">
        <v>1</v>
      </c>
      <c r="B114" s="4">
        <v>42901</v>
      </c>
      <c r="C114" s="13">
        <v>3562.9</v>
      </c>
      <c r="D114" s="13">
        <v>1103.55</v>
      </c>
      <c r="E114" s="16">
        <f t="shared" si="3"/>
        <v>3.2285804902360566</v>
      </c>
    </row>
    <row r="115" spans="1:5" x14ac:dyDescent="0.25">
      <c r="A115">
        <v>1</v>
      </c>
      <c r="B115" s="4">
        <v>42902</v>
      </c>
      <c r="C115" s="13">
        <v>3567.35</v>
      </c>
      <c r="D115" s="13">
        <v>1091.55</v>
      </c>
      <c r="E115" s="16">
        <f t="shared" si="3"/>
        <v>3.2681507947414228</v>
      </c>
    </row>
    <row r="116" spans="1:5" x14ac:dyDescent="0.25">
      <c r="A116">
        <v>1</v>
      </c>
      <c r="B116" s="4">
        <v>42905</v>
      </c>
      <c r="C116" s="13">
        <v>3593.4</v>
      </c>
      <c r="D116" s="13">
        <v>1095.4000000000001</v>
      </c>
      <c r="E116" s="16">
        <f t="shared" si="3"/>
        <v>3.280445499360964</v>
      </c>
    </row>
    <row r="117" spans="1:5" x14ac:dyDescent="0.25">
      <c r="A117">
        <v>1</v>
      </c>
      <c r="B117" s="4">
        <v>42906</v>
      </c>
      <c r="C117" s="13">
        <v>3580.7</v>
      </c>
      <c r="D117" s="13">
        <v>1096.0999999999999</v>
      </c>
      <c r="E117" s="16">
        <f t="shared" si="3"/>
        <v>3.2667639813885594</v>
      </c>
    </row>
    <row r="118" spans="1:5" x14ac:dyDescent="0.25">
      <c r="A118">
        <v>1</v>
      </c>
      <c r="B118" s="4">
        <v>42907</v>
      </c>
      <c r="C118" s="13">
        <v>3668.75</v>
      </c>
      <c r="D118" s="13">
        <v>1123.7</v>
      </c>
      <c r="E118" s="16">
        <f t="shared" si="3"/>
        <v>3.2648838658004804</v>
      </c>
    </row>
    <row r="119" spans="1:5" x14ac:dyDescent="0.25">
      <c r="A119">
        <v>1</v>
      </c>
      <c r="B119" s="4">
        <v>42908</v>
      </c>
      <c r="C119" s="13">
        <v>3640.1</v>
      </c>
      <c r="D119" s="13">
        <v>1094.25</v>
      </c>
      <c r="E119" s="16">
        <f t="shared" si="3"/>
        <v>3.3265707105323279</v>
      </c>
    </row>
    <row r="120" spans="1:5" x14ac:dyDescent="0.25">
      <c r="A120">
        <v>1</v>
      </c>
      <c r="B120" s="4">
        <v>42909</v>
      </c>
      <c r="C120" s="13">
        <v>3649.65</v>
      </c>
      <c r="D120" s="13">
        <v>1096.55</v>
      </c>
      <c r="E120" s="16">
        <f t="shared" si="3"/>
        <v>3.3283024029911998</v>
      </c>
    </row>
    <row r="121" spans="1:5" x14ac:dyDescent="0.25">
      <c r="A121">
        <v>1</v>
      </c>
      <c r="B121" s="4">
        <v>42913</v>
      </c>
      <c r="C121" s="13">
        <v>3638.3</v>
      </c>
      <c r="D121" s="13">
        <v>1092.1500000000001</v>
      </c>
      <c r="E121" s="16">
        <f t="shared" si="3"/>
        <v>3.3313189580185871</v>
      </c>
    </row>
    <row r="122" spans="1:5" x14ac:dyDescent="0.25">
      <c r="A122">
        <v>1</v>
      </c>
      <c r="B122" s="4">
        <v>42914</v>
      </c>
      <c r="C122" s="13">
        <v>3639.55</v>
      </c>
      <c r="D122" s="13">
        <v>1089.5999999999999</v>
      </c>
      <c r="E122" s="16">
        <f t="shared" si="3"/>
        <v>3.3402624816446407</v>
      </c>
    </row>
    <row r="123" spans="1:5" x14ac:dyDescent="0.25">
      <c r="A123">
        <v>1</v>
      </c>
      <c r="B123" s="4">
        <v>42915</v>
      </c>
      <c r="C123" s="13">
        <v>3638.15</v>
      </c>
      <c r="D123" s="13">
        <v>1087.7</v>
      </c>
      <c r="E123" s="16">
        <f t="shared" si="3"/>
        <v>3.3448101498574974</v>
      </c>
    </row>
    <row r="124" spans="1:5" x14ac:dyDescent="0.25">
      <c r="A124">
        <v>1</v>
      </c>
      <c r="B124" s="4">
        <v>42916</v>
      </c>
      <c r="C124" s="13">
        <v>3694.65</v>
      </c>
      <c r="D124" s="13">
        <v>1081.5999999999999</v>
      </c>
      <c r="E124" s="16">
        <f t="shared" si="3"/>
        <v>3.415911612426036</v>
      </c>
    </row>
    <row r="125" spans="1:5" x14ac:dyDescent="0.25">
      <c r="A125">
        <v>1</v>
      </c>
      <c r="B125" s="4">
        <v>42919</v>
      </c>
      <c r="C125" s="13">
        <v>3711</v>
      </c>
      <c r="D125" s="13">
        <v>1095.55</v>
      </c>
      <c r="E125" s="16">
        <f t="shared" si="3"/>
        <v>3.3873396923919494</v>
      </c>
    </row>
    <row r="126" spans="1:5" x14ac:dyDescent="0.25">
      <c r="B126" s="4">
        <v>42920</v>
      </c>
      <c r="C126" s="13">
        <v>3750.85</v>
      </c>
      <c r="D126" s="13">
        <v>1090.3</v>
      </c>
      <c r="E126">
        <f t="shared" si="3"/>
        <v>3.4401999449692746</v>
      </c>
    </row>
    <row r="127" spans="1:5" x14ac:dyDescent="0.25">
      <c r="A127">
        <v>1</v>
      </c>
      <c r="B127" s="4">
        <v>42921</v>
      </c>
      <c r="C127" s="13">
        <v>3732.5</v>
      </c>
      <c r="D127" s="13">
        <v>1097.3</v>
      </c>
      <c r="E127" s="16">
        <f t="shared" si="3"/>
        <v>3.4015310307117472</v>
      </c>
    </row>
    <row r="128" spans="1:5" x14ac:dyDescent="0.25">
      <c r="A128">
        <v>1</v>
      </c>
      <c r="B128" s="4">
        <v>42922</v>
      </c>
      <c r="C128" s="13">
        <v>3734.8</v>
      </c>
      <c r="D128" s="13">
        <v>1092</v>
      </c>
      <c r="E128" s="16">
        <f t="shared" si="3"/>
        <v>3.4201465201465204</v>
      </c>
    </row>
    <row r="129" spans="1:5" x14ac:dyDescent="0.25">
      <c r="A129">
        <v>1</v>
      </c>
      <c r="B129" s="4">
        <v>42923</v>
      </c>
      <c r="C129" s="13">
        <v>3693.05</v>
      </c>
      <c r="D129" s="13">
        <v>1097.75</v>
      </c>
      <c r="E129" s="16">
        <f t="shared" si="3"/>
        <v>3.3641994989751764</v>
      </c>
    </row>
    <row r="130" spans="1:5" x14ac:dyDescent="0.25">
      <c r="A130">
        <v>1</v>
      </c>
      <c r="B130" s="4">
        <v>42926</v>
      </c>
      <c r="C130" s="13">
        <v>3712.2</v>
      </c>
      <c r="D130" s="13">
        <v>1096.75</v>
      </c>
      <c r="E130" s="16">
        <f t="shared" ref="E130:E193" si="4">C130/D130</f>
        <v>3.3847276042853887</v>
      </c>
    </row>
    <row r="131" spans="1:5" x14ac:dyDescent="0.25">
      <c r="A131">
        <v>1</v>
      </c>
      <c r="B131" s="4">
        <v>42927</v>
      </c>
      <c r="C131" s="13">
        <v>3689.7</v>
      </c>
      <c r="D131" s="13">
        <v>1107.1500000000001</v>
      </c>
      <c r="E131" s="16">
        <f t="shared" si="4"/>
        <v>3.3326107573499519</v>
      </c>
    </row>
    <row r="132" spans="1:5" x14ac:dyDescent="0.25">
      <c r="A132">
        <v>1</v>
      </c>
      <c r="B132" s="4">
        <v>42928</v>
      </c>
      <c r="C132" s="13">
        <v>3700.85</v>
      </c>
      <c r="D132" s="13">
        <v>1129.7</v>
      </c>
      <c r="E132" s="16">
        <f t="shared" si="4"/>
        <v>3.2759582189961933</v>
      </c>
    </row>
    <row r="133" spans="1:5" x14ac:dyDescent="0.25">
      <c r="A133">
        <v>1</v>
      </c>
      <c r="B133" s="4">
        <v>42929</v>
      </c>
      <c r="C133" s="13">
        <v>3721.8</v>
      </c>
      <c r="D133" s="13">
        <v>1133.2</v>
      </c>
      <c r="E133" s="16">
        <f t="shared" si="4"/>
        <v>3.2843275679491706</v>
      </c>
    </row>
    <row r="134" spans="1:5" x14ac:dyDescent="0.25">
      <c r="A134">
        <v>1</v>
      </c>
      <c r="B134" s="4">
        <v>42930</v>
      </c>
      <c r="C134" s="13">
        <v>3718</v>
      </c>
      <c r="D134" s="13">
        <v>1139.7</v>
      </c>
      <c r="E134" s="16">
        <f t="shared" si="4"/>
        <v>3.2622619987716064</v>
      </c>
    </row>
    <row r="135" spans="1:5" x14ac:dyDescent="0.25">
      <c r="A135">
        <v>1</v>
      </c>
      <c r="B135" s="4">
        <v>42933</v>
      </c>
      <c r="C135" s="13">
        <v>3696.9</v>
      </c>
      <c r="D135" s="13">
        <v>1152.8</v>
      </c>
      <c r="E135" s="16">
        <f t="shared" si="4"/>
        <v>3.2068875780707842</v>
      </c>
    </row>
    <row r="136" spans="1:5" x14ac:dyDescent="0.25">
      <c r="A136">
        <v>1</v>
      </c>
      <c r="B136" s="4">
        <v>42934</v>
      </c>
      <c r="C136" s="13">
        <v>3743.3</v>
      </c>
      <c r="D136" s="13">
        <v>1158.2</v>
      </c>
      <c r="E136" s="16">
        <f t="shared" si="4"/>
        <v>3.2319979278190294</v>
      </c>
    </row>
    <row r="137" spans="1:5" x14ac:dyDescent="0.25">
      <c r="A137">
        <v>1</v>
      </c>
      <c r="B137" s="4">
        <v>42935</v>
      </c>
      <c r="C137" s="13">
        <v>3808.05</v>
      </c>
      <c r="D137" s="13">
        <v>1152.9000000000001</v>
      </c>
      <c r="E137" s="16">
        <f t="shared" si="4"/>
        <v>3.3030184751496225</v>
      </c>
    </row>
    <row r="138" spans="1:5" x14ac:dyDescent="0.25">
      <c r="A138">
        <v>1</v>
      </c>
      <c r="B138" s="4">
        <v>42936</v>
      </c>
      <c r="C138" s="13">
        <v>3788.6</v>
      </c>
      <c r="D138" s="13">
        <v>1152.75</v>
      </c>
      <c r="E138" s="16">
        <f t="shared" si="4"/>
        <v>3.2865755801344609</v>
      </c>
    </row>
    <row r="139" spans="1:5" x14ac:dyDescent="0.25">
      <c r="A139">
        <v>1</v>
      </c>
      <c r="B139" s="4">
        <v>42937</v>
      </c>
      <c r="C139" s="13">
        <v>3831.5</v>
      </c>
      <c r="D139" s="13">
        <v>1158.55</v>
      </c>
      <c r="E139" s="16">
        <f t="shared" si="4"/>
        <v>3.307151180354754</v>
      </c>
    </row>
    <row r="140" spans="1:5" x14ac:dyDescent="0.25">
      <c r="A140">
        <v>1</v>
      </c>
      <c r="B140" s="4">
        <v>42940</v>
      </c>
      <c r="C140" s="13">
        <v>3824.5</v>
      </c>
      <c r="D140" s="13">
        <v>1157.8</v>
      </c>
      <c r="E140" s="16">
        <f t="shared" si="4"/>
        <v>3.3032475384349631</v>
      </c>
    </row>
    <row r="141" spans="1:5" x14ac:dyDescent="0.25">
      <c r="A141">
        <v>1</v>
      </c>
      <c r="B141" s="4">
        <v>42941</v>
      </c>
      <c r="C141" s="13">
        <v>3855.75</v>
      </c>
      <c r="D141" s="13">
        <v>1149.45</v>
      </c>
      <c r="E141" s="16">
        <f t="shared" si="4"/>
        <v>3.3544303797468351</v>
      </c>
    </row>
    <row r="142" spans="1:5" x14ac:dyDescent="0.25">
      <c r="A142">
        <v>1</v>
      </c>
      <c r="B142" s="4">
        <v>42942</v>
      </c>
      <c r="C142" s="13">
        <v>3853.75</v>
      </c>
      <c r="D142" s="13">
        <v>1164.3</v>
      </c>
      <c r="E142" s="16">
        <f t="shared" si="4"/>
        <v>3.3099287125311347</v>
      </c>
    </row>
    <row r="143" spans="1:5" x14ac:dyDescent="0.25">
      <c r="A143">
        <v>1</v>
      </c>
      <c r="B143" s="4">
        <v>42943</v>
      </c>
      <c r="C143" s="13">
        <v>3863.65</v>
      </c>
      <c r="D143" s="13">
        <v>1172.55</v>
      </c>
      <c r="E143" s="16">
        <f t="shared" si="4"/>
        <v>3.2950833653149121</v>
      </c>
    </row>
    <row r="144" spans="1:5" x14ac:dyDescent="0.25">
      <c r="A144">
        <v>1</v>
      </c>
      <c r="B144" s="4">
        <v>42944</v>
      </c>
      <c r="C144" s="13">
        <v>3908.6</v>
      </c>
      <c r="D144" s="13">
        <v>1154.0999999999999</v>
      </c>
      <c r="E144" s="16">
        <f t="shared" si="4"/>
        <v>3.38670825751668</v>
      </c>
    </row>
    <row r="145" spans="1:5" x14ac:dyDescent="0.25">
      <c r="A145">
        <v>1</v>
      </c>
      <c r="B145" s="4">
        <v>42947</v>
      </c>
      <c r="C145" s="13">
        <v>3921.85</v>
      </c>
      <c r="D145" s="13">
        <v>1153.3499999999999</v>
      </c>
      <c r="E145" s="16">
        <f t="shared" si="4"/>
        <v>3.4003988381670789</v>
      </c>
    </row>
    <row r="146" spans="1:5" x14ac:dyDescent="0.25">
      <c r="A146">
        <v>1</v>
      </c>
      <c r="B146" s="4">
        <v>42948</v>
      </c>
      <c r="C146" s="13">
        <v>3897.8</v>
      </c>
      <c r="D146" s="13">
        <v>1173</v>
      </c>
      <c r="E146" s="16">
        <f t="shared" si="4"/>
        <v>3.3229326513213984</v>
      </c>
    </row>
    <row r="147" spans="1:5" x14ac:dyDescent="0.25">
      <c r="A147">
        <v>1</v>
      </c>
      <c r="B147" s="4">
        <v>42949</v>
      </c>
      <c r="C147" s="13">
        <v>3863.55</v>
      </c>
      <c r="D147" s="13">
        <v>1168.3499999999999</v>
      </c>
      <c r="E147" s="16">
        <f t="shared" si="4"/>
        <v>3.3068429836949549</v>
      </c>
    </row>
    <row r="148" spans="1:5" x14ac:dyDescent="0.25">
      <c r="A148">
        <v>1</v>
      </c>
      <c r="B148" s="4">
        <v>42950</v>
      </c>
      <c r="C148" s="13">
        <v>3871.1</v>
      </c>
      <c r="D148" s="13">
        <v>1169.5999999999999</v>
      </c>
      <c r="E148" s="16">
        <f t="shared" si="4"/>
        <v>3.3097640218878253</v>
      </c>
    </row>
    <row r="149" spans="1:5" x14ac:dyDescent="0.25">
      <c r="A149">
        <v>1</v>
      </c>
      <c r="B149" s="4">
        <v>42951</v>
      </c>
      <c r="C149" s="13">
        <v>3913.4</v>
      </c>
      <c r="D149" s="13">
        <v>1191.9000000000001</v>
      </c>
      <c r="E149" s="16">
        <f t="shared" si="4"/>
        <v>3.2833291383505325</v>
      </c>
    </row>
    <row r="150" spans="1:5" x14ac:dyDescent="0.25">
      <c r="B150" s="4">
        <v>42954</v>
      </c>
      <c r="C150" s="13">
        <v>4107.3500000000004</v>
      </c>
      <c r="D150" s="13">
        <v>1184.25</v>
      </c>
      <c r="E150">
        <f t="shared" si="4"/>
        <v>3.4683132784462742</v>
      </c>
    </row>
    <row r="151" spans="1:5" x14ac:dyDescent="0.25">
      <c r="A151">
        <v>1</v>
      </c>
      <c r="B151" s="4">
        <v>42955</v>
      </c>
      <c r="C151" s="13">
        <v>4070.95</v>
      </c>
      <c r="D151" s="13">
        <v>1186.25</v>
      </c>
      <c r="E151" s="16">
        <f t="shared" si="4"/>
        <v>3.4317808219178079</v>
      </c>
    </row>
    <row r="152" spans="1:5" x14ac:dyDescent="0.25">
      <c r="A152">
        <v>1</v>
      </c>
      <c r="B152" s="4">
        <v>42956</v>
      </c>
      <c r="C152" s="13">
        <v>4060.8</v>
      </c>
      <c r="D152" s="13">
        <v>1183.7</v>
      </c>
      <c r="E152" s="16">
        <f t="shared" si="4"/>
        <v>3.4305989693334462</v>
      </c>
    </row>
    <row r="153" spans="1:5" x14ac:dyDescent="0.25">
      <c r="B153" s="4">
        <v>42957</v>
      </c>
      <c r="C153" s="13">
        <v>4119.1000000000004</v>
      </c>
      <c r="D153" s="13">
        <v>1171.4000000000001</v>
      </c>
      <c r="E153">
        <f t="shared" si="4"/>
        <v>3.516390643674236</v>
      </c>
    </row>
    <row r="154" spans="1:5" x14ac:dyDescent="0.25">
      <c r="B154" s="4">
        <v>42958</v>
      </c>
      <c r="C154" s="13">
        <v>4100.3</v>
      </c>
      <c r="D154" s="13">
        <v>1152.8499999999999</v>
      </c>
      <c r="E154">
        <f t="shared" si="4"/>
        <v>3.5566639198508048</v>
      </c>
    </row>
    <row r="155" spans="1:5" x14ac:dyDescent="0.25">
      <c r="B155" s="4">
        <v>42961</v>
      </c>
      <c r="C155" s="13">
        <v>4173.1000000000004</v>
      </c>
      <c r="D155" s="13">
        <v>1152.3499999999999</v>
      </c>
      <c r="E155">
        <f t="shared" si="4"/>
        <v>3.6213823925022783</v>
      </c>
    </row>
    <row r="156" spans="1:5" x14ac:dyDescent="0.25">
      <c r="B156" s="4">
        <v>42963</v>
      </c>
      <c r="C156" s="13">
        <v>4298.8999999999996</v>
      </c>
      <c r="D156" s="13">
        <v>1186.95</v>
      </c>
      <c r="E156">
        <f t="shared" si="4"/>
        <v>3.6218037828046672</v>
      </c>
    </row>
    <row r="157" spans="1:5" x14ac:dyDescent="0.25">
      <c r="B157" s="4">
        <v>42964</v>
      </c>
      <c r="C157" s="13">
        <v>4245.8</v>
      </c>
      <c r="D157" s="13">
        <v>1174.6500000000001</v>
      </c>
      <c r="E157">
        <f t="shared" si="4"/>
        <v>3.6145234750776827</v>
      </c>
    </row>
    <row r="158" spans="1:5" x14ac:dyDescent="0.25">
      <c r="B158" s="4">
        <v>42965</v>
      </c>
      <c r="C158" s="13">
        <v>4247.1000000000004</v>
      </c>
      <c r="D158" s="13">
        <v>1199.7</v>
      </c>
      <c r="E158">
        <f t="shared" si="4"/>
        <v>3.5401350337584399</v>
      </c>
    </row>
    <row r="159" spans="1:5" x14ac:dyDescent="0.25">
      <c r="B159" s="4">
        <v>42968</v>
      </c>
      <c r="C159" s="13">
        <v>4236.3500000000004</v>
      </c>
      <c r="D159" s="13">
        <v>1193.1500000000001</v>
      </c>
      <c r="E159">
        <f t="shared" si="4"/>
        <v>3.5505594434899215</v>
      </c>
    </row>
    <row r="160" spans="1:5" x14ac:dyDescent="0.25">
      <c r="B160" s="4">
        <v>42969</v>
      </c>
      <c r="C160" s="13">
        <v>4199.6000000000004</v>
      </c>
      <c r="D160" s="13">
        <v>1200.75</v>
      </c>
      <c r="E160">
        <f t="shared" si="4"/>
        <v>3.497480741203415</v>
      </c>
    </row>
    <row r="161" spans="2:5" x14ac:dyDescent="0.25">
      <c r="B161" s="4">
        <v>42970</v>
      </c>
      <c r="C161" s="13">
        <v>4250.8500000000004</v>
      </c>
      <c r="D161" s="13">
        <v>1187.55</v>
      </c>
      <c r="E161">
        <f t="shared" si="4"/>
        <v>3.5795124415814077</v>
      </c>
    </row>
    <row r="162" spans="2:5" x14ac:dyDescent="0.25">
      <c r="B162" s="4">
        <v>42971</v>
      </c>
      <c r="C162" s="13">
        <v>4217.55</v>
      </c>
      <c r="D162" s="13">
        <v>1178.95</v>
      </c>
      <c r="E162">
        <f t="shared" si="4"/>
        <v>3.5773781754951441</v>
      </c>
    </row>
    <row r="163" spans="2:5" x14ac:dyDescent="0.25">
      <c r="B163" s="4">
        <v>42975</v>
      </c>
      <c r="C163" s="13">
        <v>4187.95</v>
      </c>
      <c r="D163" s="13">
        <v>1199.9000000000001</v>
      </c>
      <c r="E163">
        <f t="shared" si="4"/>
        <v>3.4902491874322856</v>
      </c>
    </row>
    <row r="164" spans="2:5" x14ac:dyDescent="0.25">
      <c r="B164" s="4">
        <v>42976</v>
      </c>
      <c r="C164" s="13">
        <v>4173.1000000000004</v>
      </c>
      <c r="D164" s="13">
        <v>1191.1500000000001</v>
      </c>
      <c r="E164">
        <f t="shared" si="4"/>
        <v>3.5034210636779584</v>
      </c>
    </row>
    <row r="165" spans="2:5" x14ac:dyDescent="0.25">
      <c r="B165" s="4">
        <v>42977</v>
      </c>
      <c r="C165" s="13">
        <v>4244.45</v>
      </c>
      <c r="D165" s="13">
        <v>1203.8499999999999</v>
      </c>
      <c r="E165">
        <f t="shared" si="4"/>
        <v>3.5257299497445698</v>
      </c>
    </row>
    <row r="166" spans="2:5" x14ac:dyDescent="0.25">
      <c r="B166" s="4">
        <v>42978</v>
      </c>
      <c r="C166" s="13">
        <v>4212.55</v>
      </c>
      <c r="D166" s="13">
        <v>1217.3499999999999</v>
      </c>
      <c r="E166">
        <f t="shared" si="4"/>
        <v>3.4604263358935397</v>
      </c>
    </row>
    <row r="167" spans="2:5" x14ac:dyDescent="0.25">
      <c r="B167" s="4">
        <v>42979</v>
      </c>
      <c r="C167" s="13">
        <v>4240.3999999999996</v>
      </c>
      <c r="D167" s="13">
        <v>1215.7</v>
      </c>
      <c r="E167">
        <f t="shared" si="4"/>
        <v>3.4880315867401492</v>
      </c>
    </row>
    <row r="168" spans="2:5" x14ac:dyDescent="0.25">
      <c r="B168" s="4">
        <v>42982</v>
      </c>
      <c r="C168" s="13">
        <v>4216</v>
      </c>
      <c r="D168" s="13">
        <v>1196.95</v>
      </c>
      <c r="E168">
        <f t="shared" si="4"/>
        <v>3.5222858097664895</v>
      </c>
    </row>
    <row r="169" spans="2:5" x14ac:dyDescent="0.25">
      <c r="B169" s="4">
        <v>42983</v>
      </c>
      <c r="C169" s="13">
        <v>4260.55</v>
      </c>
      <c r="D169" s="13">
        <v>1202.7</v>
      </c>
      <c r="E169">
        <f t="shared" si="4"/>
        <v>3.5424877359274967</v>
      </c>
    </row>
    <row r="170" spans="2:5" x14ac:dyDescent="0.25">
      <c r="B170" s="4">
        <v>42984</v>
      </c>
      <c r="C170" s="13">
        <v>4243.2</v>
      </c>
      <c r="D170" s="13">
        <v>1203.5999999999999</v>
      </c>
      <c r="E170">
        <f t="shared" si="4"/>
        <v>3.5254237288135593</v>
      </c>
    </row>
    <row r="171" spans="2:5" x14ac:dyDescent="0.25">
      <c r="B171" s="4">
        <v>42985</v>
      </c>
      <c r="C171" s="13">
        <v>4259.8999999999996</v>
      </c>
      <c r="D171" s="13">
        <v>1209.0999999999999</v>
      </c>
      <c r="E171">
        <f t="shared" si="4"/>
        <v>3.5231990736911754</v>
      </c>
    </row>
    <row r="172" spans="2:5" x14ac:dyDescent="0.25">
      <c r="B172" s="4">
        <v>42986</v>
      </c>
      <c r="C172" s="13">
        <v>4290.95</v>
      </c>
      <c r="D172" s="13">
        <v>1206.75</v>
      </c>
      <c r="E172">
        <f t="shared" si="4"/>
        <v>3.555790345970582</v>
      </c>
    </row>
    <row r="173" spans="2:5" x14ac:dyDescent="0.25">
      <c r="B173" s="4">
        <v>42989</v>
      </c>
      <c r="C173" s="13">
        <v>4299.45</v>
      </c>
      <c r="D173" s="13">
        <v>1219.05</v>
      </c>
      <c r="E173">
        <f t="shared" si="4"/>
        <v>3.5268856896763872</v>
      </c>
    </row>
    <row r="174" spans="2:5" x14ac:dyDescent="0.25">
      <c r="B174" s="4">
        <v>42990</v>
      </c>
      <c r="C174" s="13">
        <v>4318.75</v>
      </c>
      <c r="D174" s="13">
        <v>1246.6500000000001</v>
      </c>
      <c r="E174">
        <f t="shared" si="4"/>
        <v>3.4642842818754258</v>
      </c>
    </row>
    <row r="175" spans="2:5" x14ac:dyDescent="0.25">
      <c r="B175" s="4">
        <v>42991</v>
      </c>
      <c r="C175" s="13">
        <v>4324.55</v>
      </c>
      <c r="D175" s="13">
        <v>1250.75</v>
      </c>
      <c r="E175">
        <f t="shared" si="4"/>
        <v>3.4575654607235662</v>
      </c>
    </row>
    <row r="176" spans="2:5" x14ac:dyDescent="0.25">
      <c r="B176" s="4">
        <v>42992</v>
      </c>
      <c r="C176" s="13">
        <v>4342.05</v>
      </c>
      <c r="D176" s="13">
        <v>1246.8</v>
      </c>
      <c r="E176">
        <f t="shared" si="4"/>
        <v>3.4825553416746873</v>
      </c>
    </row>
    <row r="177" spans="1:5" x14ac:dyDescent="0.25">
      <c r="B177" s="4">
        <v>42993</v>
      </c>
      <c r="C177" s="13">
        <v>4367.45</v>
      </c>
      <c r="D177" s="13">
        <v>1245.5</v>
      </c>
      <c r="E177">
        <f t="shared" si="4"/>
        <v>3.5065837013247689</v>
      </c>
    </row>
    <row r="178" spans="1:5" x14ac:dyDescent="0.25">
      <c r="A178">
        <v>1</v>
      </c>
      <c r="B178" s="4">
        <v>42996</v>
      </c>
      <c r="C178" s="13">
        <v>4390.45</v>
      </c>
      <c r="D178" s="13">
        <v>1279.5</v>
      </c>
      <c r="E178" s="16">
        <f t="shared" si="4"/>
        <v>3.4313794450957404</v>
      </c>
    </row>
    <row r="179" spans="1:5" x14ac:dyDescent="0.25">
      <c r="A179">
        <v>1</v>
      </c>
      <c r="B179" s="4">
        <v>42997</v>
      </c>
      <c r="C179" s="13">
        <v>4363.3500000000004</v>
      </c>
      <c r="D179" s="13">
        <v>1279.9000000000001</v>
      </c>
      <c r="E179" s="16">
        <f t="shared" si="4"/>
        <v>3.4091335260567233</v>
      </c>
    </row>
    <row r="180" spans="1:5" x14ac:dyDescent="0.25">
      <c r="B180" s="4">
        <v>42998</v>
      </c>
      <c r="C180" s="13">
        <v>4348.6499999999996</v>
      </c>
      <c r="D180" s="13">
        <v>1258.7</v>
      </c>
      <c r="E180">
        <f t="shared" si="4"/>
        <v>3.4548740764280601</v>
      </c>
    </row>
    <row r="181" spans="1:5" x14ac:dyDescent="0.25">
      <c r="B181" s="4">
        <v>42999</v>
      </c>
      <c r="C181" s="13">
        <v>4331.8500000000004</v>
      </c>
      <c r="D181" s="13">
        <v>1254.8</v>
      </c>
      <c r="E181">
        <f t="shared" si="4"/>
        <v>3.4522234619062804</v>
      </c>
    </row>
    <row r="182" spans="1:5" x14ac:dyDescent="0.25">
      <c r="A182">
        <v>1</v>
      </c>
      <c r="B182" s="4">
        <v>43000</v>
      </c>
      <c r="C182" s="13">
        <v>4259.8</v>
      </c>
      <c r="D182" s="13">
        <v>1239.55</v>
      </c>
      <c r="E182" s="16">
        <f t="shared" si="4"/>
        <v>3.4365697228833048</v>
      </c>
    </row>
    <row r="183" spans="1:5" x14ac:dyDescent="0.25">
      <c r="A183">
        <v>1</v>
      </c>
      <c r="B183" s="4">
        <v>43003</v>
      </c>
      <c r="C183" s="13">
        <v>4280.2</v>
      </c>
      <c r="D183" s="13">
        <v>1246.3499999999999</v>
      </c>
      <c r="E183" s="16">
        <f t="shared" si="4"/>
        <v>3.4341878284591005</v>
      </c>
    </row>
    <row r="184" spans="1:5" x14ac:dyDescent="0.25">
      <c r="B184" s="4">
        <v>43004</v>
      </c>
      <c r="C184" s="13">
        <v>4329.75</v>
      </c>
      <c r="D184" s="13">
        <v>1217.55</v>
      </c>
      <c r="E184">
        <f t="shared" si="4"/>
        <v>3.5561167919181966</v>
      </c>
    </row>
    <row r="185" spans="1:5" x14ac:dyDescent="0.25">
      <c r="B185" s="4">
        <v>43005</v>
      </c>
      <c r="C185" s="13">
        <v>4292.7</v>
      </c>
      <c r="D185" s="13">
        <v>1207</v>
      </c>
      <c r="E185">
        <f t="shared" si="4"/>
        <v>3.5565037282518639</v>
      </c>
    </row>
    <row r="186" spans="1:5" x14ac:dyDescent="0.25">
      <c r="B186" s="4">
        <v>43006</v>
      </c>
      <c r="C186" s="13">
        <v>4344.75</v>
      </c>
      <c r="D186" s="13">
        <v>1203.7</v>
      </c>
      <c r="E186">
        <f t="shared" si="4"/>
        <v>3.6094957215252967</v>
      </c>
    </row>
    <row r="187" spans="1:5" x14ac:dyDescent="0.25">
      <c r="B187" s="4">
        <v>43007</v>
      </c>
      <c r="C187" s="13">
        <v>4344.05</v>
      </c>
      <c r="D187" s="13">
        <v>1175.1500000000001</v>
      </c>
      <c r="E187">
        <f t="shared" si="4"/>
        <v>3.6965919244351784</v>
      </c>
    </row>
    <row r="188" spans="1:5" x14ac:dyDescent="0.25">
      <c r="B188" s="4">
        <v>43011</v>
      </c>
      <c r="C188" s="13">
        <v>4340.2</v>
      </c>
      <c r="D188" s="13">
        <v>1186.55</v>
      </c>
      <c r="E188">
        <f t="shared" si="4"/>
        <v>3.6578315283805991</v>
      </c>
    </row>
    <row r="189" spans="1:5" x14ac:dyDescent="0.25">
      <c r="B189" s="4">
        <v>43012</v>
      </c>
      <c r="C189" s="13">
        <v>4337.8500000000004</v>
      </c>
      <c r="D189" s="13">
        <v>1197.4000000000001</v>
      </c>
      <c r="E189">
        <f t="shared" si="4"/>
        <v>3.6227242358443292</v>
      </c>
    </row>
    <row r="190" spans="1:5" x14ac:dyDescent="0.25">
      <c r="B190" s="4">
        <v>43013</v>
      </c>
      <c r="C190" s="13">
        <v>4360.3</v>
      </c>
      <c r="D190" s="13">
        <v>1188.05</v>
      </c>
      <c r="E190">
        <f t="shared" si="4"/>
        <v>3.6701317284626072</v>
      </c>
    </row>
    <row r="191" spans="1:5" x14ac:dyDescent="0.25">
      <c r="B191" s="4">
        <v>43014</v>
      </c>
      <c r="C191" s="13">
        <v>4356.3500000000004</v>
      </c>
      <c r="D191" s="13">
        <v>1205.5</v>
      </c>
      <c r="E191">
        <f t="shared" si="4"/>
        <v>3.6137287432600584</v>
      </c>
    </row>
    <row r="192" spans="1:5" x14ac:dyDescent="0.25">
      <c r="B192" s="4">
        <v>43017</v>
      </c>
      <c r="C192" s="13">
        <v>4343.3</v>
      </c>
      <c r="D192" s="13">
        <v>1220.1500000000001</v>
      </c>
      <c r="E192">
        <f t="shared" si="4"/>
        <v>3.5596443060279475</v>
      </c>
    </row>
    <row r="193" spans="1:5" x14ac:dyDescent="0.25">
      <c r="B193" s="4">
        <v>43018</v>
      </c>
      <c r="C193" s="13">
        <v>4343.3</v>
      </c>
      <c r="D193" s="13">
        <v>1208.1500000000001</v>
      </c>
      <c r="E193">
        <f t="shared" si="4"/>
        <v>3.5950006207838427</v>
      </c>
    </row>
    <row r="194" spans="1:5" x14ac:dyDescent="0.25">
      <c r="B194" s="4">
        <v>43019</v>
      </c>
      <c r="C194" s="13">
        <v>4378.5</v>
      </c>
      <c r="D194" s="13">
        <v>1217.4000000000001</v>
      </c>
      <c r="E194">
        <f t="shared" ref="E194:E257" si="5">C194/D194</f>
        <v>3.5965993100049283</v>
      </c>
    </row>
    <row r="195" spans="1:5" x14ac:dyDescent="0.25">
      <c r="B195" s="4">
        <v>43020</v>
      </c>
      <c r="C195" s="13">
        <v>4558.1499999999996</v>
      </c>
      <c r="D195" s="13">
        <v>1238.2</v>
      </c>
      <c r="E195">
        <f t="shared" si="5"/>
        <v>3.6812712001292196</v>
      </c>
    </row>
    <row r="196" spans="1:5" x14ac:dyDescent="0.25">
      <c r="B196" s="4">
        <v>43021</v>
      </c>
      <c r="C196" s="13">
        <v>4575.1000000000004</v>
      </c>
      <c r="D196" s="13">
        <v>1246.5999999999999</v>
      </c>
      <c r="E196">
        <f t="shared" si="5"/>
        <v>3.67006257019092</v>
      </c>
    </row>
    <row r="197" spans="1:5" x14ac:dyDescent="0.25">
      <c r="B197" s="4">
        <v>43024</v>
      </c>
      <c r="C197" s="13">
        <v>4543.55</v>
      </c>
      <c r="D197" s="13">
        <v>1279.3499999999999</v>
      </c>
      <c r="E197">
        <f t="shared" si="5"/>
        <v>3.5514519091726271</v>
      </c>
    </row>
    <row r="198" spans="1:5" x14ac:dyDescent="0.25">
      <c r="B198" s="4">
        <v>43025</v>
      </c>
      <c r="C198" s="13">
        <v>4619.5</v>
      </c>
      <c r="D198" s="13">
        <v>1279.7</v>
      </c>
      <c r="E198">
        <f t="shared" si="5"/>
        <v>3.6098304290067982</v>
      </c>
    </row>
    <row r="199" spans="1:5" x14ac:dyDescent="0.25">
      <c r="B199" s="4">
        <v>43026</v>
      </c>
      <c r="C199" s="13">
        <v>4674.95</v>
      </c>
      <c r="D199" s="13">
        <v>1264.2</v>
      </c>
      <c r="E199">
        <f t="shared" si="5"/>
        <v>3.6979512735326687</v>
      </c>
    </row>
    <row r="200" spans="1:5" x14ac:dyDescent="0.25">
      <c r="B200" s="4">
        <v>43027</v>
      </c>
      <c r="C200" s="13">
        <v>4645.3</v>
      </c>
      <c r="D200" s="13">
        <v>1259.3499999999999</v>
      </c>
      <c r="E200">
        <f t="shared" si="5"/>
        <v>3.6886489061817609</v>
      </c>
    </row>
    <row r="201" spans="1:5" x14ac:dyDescent="0.25">
      <c r="B201" s="4">
        <v>43031</v>
      </c>
      <c r="C201" s="13">
        <v>4665.7</v>
      </c>
      <c r="D201" s="13">
        <v>1248.6500000000001</v>
      </c>
      <c r="E201">
        <f t="shared" si="5"/>
        <v>3.7365955231650179</v>
      </c>
    </row>
    <row r="202" spans="1:5" x14ac:dyDescent="0.25">
      <c r="B202" s="4">
        <v>43032</v>
      </c>
      <c r="C202" s="13">
        <v>4626.5</v>
      </c>
      <c r="D202" s="13">
        <v>1271.25</v>
      </c>
      <c r="E202">
        <f t="shared" si="5"/>
        <v>3.6393313667649951</v>
      </c>
    </row>
    <row r="203" spans="1:5" x14ac:dyDescent="0.25">
      <c r="B203" s="4">
        <v>43033</v>
      </c>
      <c r="C203" s="13">
        <v>4635.1000000000004</v>
      </c>
      <c r="D203" s="13">
        <v>1273.55</v>
      </c>
      <c r="E203">
        <f t="shared" si="5"/>
        <v>3.6395116014290765</v>
      </c>
    </row>
    <row r="204" spans="1:5" x14ac:dyDescent="0.25">
      <c r="B204" s="4">
        <v>43034</v>
      </c>
      <c r="C204" s="13">
        <v>4611.25</v>
      </c>
      <c r="D204" s="13">
        <v>1271.3499999999999</v>
      </c>
      <c r="E204">
        <f t="shared" si="5"/>
        <v>3.6270499862351047</v>
      </c>
    </row>
    <row r="205" spans="1:5" x14ac:dyDescent="0.25">
      <c r="B205" s="4">
        <v>43035</v>
      </c>
      <c r="C205" s="13">
        <v>4589</v>
      </c>
      <c r="D205" s="13">
        <v>1257.4000000000001</v>
      </c>
      <c r="E205">
        <f t="shared" si="5"/>
        <v>3.6495944011452202</v>
      </c>
    </row>
    <row r="206" spans="1:5" x14ac:dyDescent="0.25">
      <c r="A206">
        <v>1</v>
      </c>
      <c r="B206" s="4">
        <v>43038</v>
      </c>
      <c r="C206" s="13">
        <v>4739.8999999999996</v>
      </c>
      <c r="D206" s="13">
        <v>1235.9000000000001</v>
      </c>
      <c r="E206" s="14">
        <f t="shared" si="5"/>
        <v>3.8351808398737757</v>
      </c>
    </row>
    <row r="207" spans="1:5" x14ac:dyDescent="0.25">
      <c r="B207" s="4">
        <v>43039</v>
      </c>
      <c r="C207" s="13">
        <v>4649.3500000000004</v>
      </c>
      <c r="D207" s="13">
        <v>1236.8499999999999</v>
      </c>
      <c r="E207">
        <f t="shared" si="5"/>
        <v>3.7590249423939852</v>
      </c>
    </row>
    <row r="208" spans="1:5" x14ac:dyDescent="0.25">
      <c r="B208" s="4">
        <v>43040</v>
      </c>
      <c r="C208" s="13">
        <v>4694.6499999999996</v>
      </c>
      <c r="D208" s="13">
        <v>1259.6500000000001</v>
      </c>
      <c r="E208">
        <f t="shared" si="5"/>
        <v>3.726947961735402</v>
      </c>
    </row>
    <row r="209" spans="1:5" x14ac:dyDescent="0.25">
      <c r="B209" s="4">
        <v>43041</v>
      </c>
      <c r="C209" s="13">
        <v>4657.8999999999996</v>
      </c>
      <c r="D209" s="13">
        <v>1239.8</v>
      </c>
      <c r="E209">
        <f t="shared" si="5"/>
        <v>3.7569769317631874</v>
      </c>
    </row>
    <row r="210" spans="1:5" x14ac:dyDescent="0.25">
      <c r="B210" s="4">
        <v>43042</v>
      </c>
      <c r="C210" s="13">
        <v>4653.6499999999996</v>
      </c>
      <c r="D210" s="13">
        <v>1238.0999999999999</v>
      </c>
      <c r="E210">
        <f t="shared" si="5"/>
        <v>3.7587028511428802</v>
      </c>
    </row>
    <row r="211" spans="1:5" x14ac:dyDescent="0.25">
      <c r="B211" s="4">
        <v>43045</v>
      </c>
      <c r="C211" s="13">
        <v>4650.3500000000004</v>
      </c>
      <c r="D211" s="13">
        <v>1240.1500000000001</v>
      </c>
      <c r="E211">
        <f t="shared" si="5"/>
        <v>3.7498286497601097</v>
      </c>
    </row>
    <row r="212" spans="1:5" x14ac:dyDescent="0.25">
      <c r="A212">
        <v>1</v>
      </c>
      <c r="B212" s="4">
        <v>43046</v>
      </c>
      <c r="C212" s="13">
        <v>4652.2</v>
      </c>
      <c r="D212" s="13">
        <v>1234.5999999999999</v>
      </c>
      <c r="E212" s="14">
        <f t="shared" si="5"/>
        <v>3.7681840272152924</v>
      </c>
    </row>
    <row r="213" spans="1:5" x14ac:dyDescent="0.25">
      <c r="B213" s="4">
        <v>43047</v>
      </c>
      <c r="C213" s="13">
        <v>4637.75</v>
      </c>
      <c r="D213" s="13">
        <v>1236.9000000000001</v>
      </c>
      <c r="E213">
        <f t="shared" si="5"/>
        <v>3.749494704503193</v>
      </c>
    </row>
    <row r="214" spans="1:5" x14ac:dyDescent="0.25">
      <c r="A214">
        <v>1</v>
      </c>
      <c r="B214" s="4">
        <v>43048</v>
      </c>
      <c r="C214" s="13">
        <v>4758.6000000000004</v>
      </c>
      <c r="D214" s="13">
        <v>1253.3</v>
      </c>
      <c r="E214" s="14">
        <f t="shared" si="5"/>
        <v>3.7968562993696646</v>
      </c>
    </row>
    <row r="215" spans="1:5" x14ac:dyDescent="0.25">
      <c r="A215">
        <v>1</v>
      </c>
      <c r="B215" s="4">
        <v>43049</v>
      </c>
      <c r="C215" s="13">
        <v>4872.8500000000004</v>
      </c>
      <c r="D215" s="13">
        <v>1290.75</v>
      </c>
      <c r="E215" s="14">
        <f t="shared" si="5"/>
        <v>3.7752082122796828</v>
      </c>
    </row>
    <row r="216" spans="1:5" x14ac:dyDescent="0.25">
      <c r="A216">
        <v>1</v>
      </c>
      <c r="B216" s="4">
        <v>43052</v>
      </c>
      <c r="C216" s="13">
        <v>4883</v>
      </c>
      <c r="D216" s="13">
        <v>1278.6500000000001</v>
      </c>
      <c r="E216" s="14">
        <f t="shared" si="5"/>
        <v>3.8188714659992957</v>
      </c>
    </row>
    <row r="217" spans="1:5" x14ac:dyDescent="0.25">
      <c r="B217" s="4">
        <v>43053</v>
      </c>
      <c r="C217" s="13">
        <v>4785.6000000000004</v>
      </c>
      <c r="D217" s="13">
        <v>1283.45</v>
      </c>
      <c r="E217">
        <f t="shared" si="5"/>
        <v>3.728699988312751</v>
      </c>
    </row>
    <row r="218" spans="1:5" x14ac:dyDescent="0.25">
      <c r="B218" s="4">
        <v>43054</v>
      </c>
      <c r="C218" s="13">
        <v>4740.8</v>
      </c>
      <c r="D218" s="13">
        <v>1264.8</v>
      </c>
      <c r="E218">
        <f t="shared" si="5"/>
        <v>3.7482605945604051</v>
      </c>
    </row>
    <row r="219" spans="1:5" x14ac:dyDescent="0.25">
      <c r="B219" s="4">
        <v>43055</v>
      </c>
      <c r="C219" s="13">
        <v>4734.25</v>
      </c>
      <c r="D219" s="13">
        <v>1276.5999999999999</v>
      </c>
      <c r="E219">
        <f t="shared" si="5"/>
        <v>3.7084834717217614</v>
      </c>
    </row>
    <row r="220" spans="1:5" x14ac:dyDescent="0.25">
      <c r="B220" s="4">
        <v>43056</v>
      </c>
      <c r="C220" s="13">
        <v>4735.95</v>
      </c>
      <c r="D220" s="13">
        <v>1278.5999999999999</v>
      </c>
      <c r="E220">
        <f t="shared" si="5"/>
        <v>3.7040122008446739</v>
      </c>
    </row>
    <row r="221" spans="1:5" x14ac:dyDescent="0.25">
      <c r="B221" s="4">
        <v>43059</v>
      </c>
      <c r="C221" s="13">
        <v>4757.8999999999996</v>
      </c>
      <c r="D221" s="13">
        <v>1274</v>
      </c>
      <c r="E221">
        <f t="shared" si="5"/>
        <v>3.7346153846153842</v>
      </c>
    </row>
    <row r="222" spans="1:5" x14ac:dyDescent="0.25">
      <c r="A222">
        <v>1</v>
      </c>
      <c r="B222" s="4">
        <v>43060</v>
      </c>
      <c r="C222" s="13">
        <v>4820.7</v>
      </c>
      <c r="D222" s="13">
        <v>1277.2</v>
      </c>
      <c r="E222" s="14">
        <f t="shared" si="5"/>
        <v>3.7744284372063888</v>
      </c>
    </row>
    <row r="223" spans="1:5" x14ac:dyDescent="0.25">
      <c r="B223" s="4">
        <v>43061</v>
      </c>
      <c r="C223" s="13">
        <v>4770.1000000000004</v>
      </c>
      <c r="D223" s="13">
        <v>1270.2</v>
      </c>
      <c r="E223">
        <f t="shared" si="5"/>
        <v>3.7553928515194461</v>
      </c>
    </row>
    <row r="224" spans="1:5" x14ac:dyDescent="0.25">
      <c r="A224">
        <v>1</v>
      </c>
      <c r="B224" s="4">
        <v>43062</v>
      </c>
      <c r="C224" s="13">
        <v>4773.5</v>
      </c>
      <c r="D224" s="13">
        <v>1269.1500000000001</v>
      </c>
      <c r="E224" s="14">
        <f t="shared" si="5"/>
        <v>3.7611787416775004</v>
      </c>
    </row>
    <row r="225" spans="1:5" x14ac:dyDescent="0.25">
      <c r="B225" s="4">
        <v>43063</v>
      </c>
      <c r="C225" s="13">
        <v>4742.2</v>
      </c>
      <c r="D225" s="13">
        <v>1266.7</v>
      </c>
      <c r="E225">
        <f t="shared" si="5"/>
        <v>3.7437435856951131</v>
      </c>
    </row>
    <row r="226" spans="1:5" x14ac:dyDescent="0.25">
      <c r="A226">
        <v>1</v>
      </c>
      <c r="B226" s="4">
        <v>43066</v>
      </c>
      <c r="C226" s="13">
        <v>4791.8</v>
      </c>
      <c r="D226" s="13">
        <v>1260.5</v>
      </c>
      <c r="E226" s="14">
        <f t="shared" si="5"/>
        <v>3.8015073383577946</v>
      </c>
    </row>
    <row r="227" spans="1:5" x14ac:dyDescent="0.25">
      <c r="A227">
        <v>1</v>
      </c>
      <c r="B227" s="4">
        <v>43067</v>
      </c>
      <c r="C227" s="13">
        <v>4793.6499999999996</v>
      </c>
      <c r="D227" s="13">
        <v>1267.8499999999999</v>
      </c>
      <c r="E227" s="14">
        <f t="shared" si="5"/>
        <v>3.7809283432582719</v>
      </c>
    </row>
    <row r="228" spans="1:5" x14ac:dyDescent="0.25">
      <c r="A228">
        <v>1</v>
      </c>
      <c r="B228" s="4">
        <v>43068</v>
      </c>
      <c r="C228" s="13">
        <v>4809.6499999999996</v>
      </c>
      <c r="D228" s="13">
        <v>1277.3499999999999</v>
      </c>
      <c r="E228" s="14">
        <f t="shared" si="5"/>
        <v>3.765334481543821</v>
      </c>
    </row>
    <row r="229" spans="1:5" x14ac:dyDescent="0.25">
      <c r="B229" s="4">
        <v>43069</v>
      </c>
      <c r="C229" s="13">
        <v>4782.75</v>
      </c>
      <c r="D229" s="13">
        <v>1273.75</v>
      </c>
      <c r="E229">
        <f t="shared" si="5"/>
        <v>3.7548577036310107</v>
      </c>
    </row>
    <row r="230" spans="1:5" x14ac:dyDescent="0.25">
      <c r="A230">
        <v>1</v>
      </c>
      <c r="B230" s="4">
        <v>43070</v>
      </c>
      <c r="C230" s="13">
        <v>4799.3500000000004</v>
      </c>
      <c r="D230" s="13">
        <v>1252.3499999999999</v>
      </c>
      <c r="E230" s="14">
        <f t="shared" si="5"/>
        <v>3.8322753223939001</v>
      </c>
    </row>
    <row r="231" spans="1:5" x14ac:dyDescent="0.25">
      <c r="B231" s="4">
        <v>43073</v>
      </c>
      <c r="C231" s="13">
        <v>4752.5</v>
      </c>
      <c r="D231" s="13">
        <v>1268.0999999999999</v>
      </c>
      <c r="E231">
        <f t="shared" si="5"/>
        <v>3.7477328286412748</v>
      </c>
    </row>
    <row r="232" spans="1:5" x14ac:dyDescent="0.25">
      <c r="A232">
        <v>1</v>
      </c>
      <c r="B232" s="4">
        <v>43074</v>
      </c>
      <c r="C232" s="13">
        <v>4763.6499999999996</v>
      </c>
      <c r="D232" s="13">
        <v>1260.6500000000001</v>
      </c>
      <c r="E232" s="14">
        <f t="shared" si="5"/>
        <v>3.7787252607781694</v>
      </c>
    </row>
    <row r="233" spans="1:5" x14ac:dyDescent="0.25">
      <c r="B233" s="4">
        <v>43075</v>
      </c>
      <c r="C233" s="13">
        <v>4755.55</v>
      </c>
      <c r="D233" s="13">
        <v>1273.8499999999999</v>
      </c>
      <c r="E233">
        <f t="shared" si="5"/>
        <v>3.7332103465871183</v>
      </c>
    </row>
    <row r="234" spans="1:5" x14ac:dyDescent="0.25">
      <c r="A234">
        <v>1</v>
      </c>
      <c r="B234" s="4">
        <v>43076</v>
      </c>
      <c r="C234" s="13">
        <v>4917.1499999999996</v>
      </c>
      <c r="D234" s="13">
        <v>1292.1500000000001</v>
      </c>
      <c r="E234" s="14">
        <f t="shared" si="5"/>
        <v>3.8054018496304605</v>
      </c>
    </row>
    <row r="235" spans="1:5" x14ac:dyDescent="0.25">
      <c r="B235" s="4">
        <v>43077</v>
      </c>
      <c r="C235" s="13">
        <v>4850.95</v>
      </c>
      <c r="D235" s="13">
        <v>1326.7</v>
      </c>
      <c r="E235">
        <f t="shared" si="5"/>
        <v>3.6564031054496113</v>
      </c>
    </row>
    <row r="236" spans="1:5" x14ac:dyDescent="0.25">
      <c r="B236" s="4">
        <v>43080</v>
      </c>
      <c r="C236" s="13">
        <v>4872.8</v>
      </c>
      <c r="D236" s="13">
        <v>1320.35</v>
      </c>
      <c r="E236">
        <f t="shared" si="5"/>
        <v>3.6905366001439015</v>
      </c>
    </row>
    <row r="237" spans="1:5" x14ac:dyDescent="0.25">
      <c r="B237" s="4">
        <v>43081</v>
      </c>
      <c r="C237" s="13">
        <v>4859.3500000000004</v>
      </c>
      <c r="D237" s="13">
        <v>1314.95</v>
      </c>
      <c r="E237">
        <f t="shared" si="5"/>
        <v>3.6954637058443289</v>
      </c>
    </row>
    <row r="238" spans="1:5" x14ac:dyDescent="0.25">
      <c r="B238" s="4">
        <v>43082</v>
      </c>
      <c r="C238" s="13">
        <v>4807</v>
      </c>
      <c r="D238" s="13">
        <v>1316.55</v>
      </c>
      <c r="E238">
        <f t="shared" si="5"/>
        <v>3.6512096008507084</v>
      </c>
    </row>
    <row r="239" spans="1:5" x14ac:dyDescent="0.25">
      <c r="B239" s="4">
        <v>43083</v>
      </c>
      <c r="C239" s="13">
        <v>4695</v>
      </c>
      <c r="D239" s="13">
        <v>1323.65</v>
      </c>
      <c r="E239">
        <f t="shared" si="5"/>
        <v>3.5470101612964151</v>
      </c>
    </row>
    <row r="240" spans="1:5" x14ac:dyDescent="0.25">
      <c r="B240" s="4">
        <v>43084</v>
      </c>
      <c r="C240" s="13">
        <v>4704</v>
      </c>
      <c r="D240" s="13">
        <v>1325.15</v>
      </c>
      <c r="E240">
        <f t="shared" si="5"/>
        <v>3.5497868165868014</v>
      </c>
    </row>
    <row r="241" spans="1:5" x14ac:dyDescent="0.25">
      <c r="B241" s="4">
        <v>43087</v>
      </c>
      <c r="C241" s="13">
        <v>4707.05</v>
      </c>
      <c r="D241" s="13">
        <v>1331.45</v>
      </c>
      <c r="E241">
        <f t="shared" si="5"/>
        <v>3.5352810845319014</v>
      </c>
    </row>
    <row r="242" spans="1:5" x14ac:dyDescent="0.25">
      <c r="B242" s="4">
        <v>43088</v>
      </c>
      <c r="C242" s="13">
        <v>4752</v>
      </c>
      <c r="D242" s="13">
        <v>1347.7</v>
      </c>
      <c r="E242">
        <f t="shared" si="5"/>
        <v>3.5260072716479929</v>
      </c>
    </row>
    <row r="243" spans="1:5" x14ac:dyDescent="0.25">
      <c r="B243" s="4">
        <v>43089</v>
      </c>
      <c r="C243" s="13">
        <v>4738.1000000000004</v>
      </c>
      <c r="D243" s="13">
        <v>1361.35</v>
      </c>
      <c r="E243">
        <f t="shared" si="5"/>
        <v>3.4804422081022519</v>
      </c>
    </row>
    <row r="244" spans="1:5" x14ac:dyDescent="0.25">
      <c r="B244" s="4">
        <v>43090</v>
      </c>
      <c r="C244" s="13">
        <v>4733.45</v>
      </c>
      <c r="D244" s="13">
        <v>1348.35</v>
      </c>
      <c r="E244">
        <f t="shared" si="5"/>
        <v>3.5105499313976343</v>
      </c>
    </row>
    <row r="245" spans="1:5" x14ac:dyDescent="0.25">
      <c r="B245" s="4">
        <v>43091</v>
      </c>
      <c r="C245" s="13">
        <v>4744.8500000000004</v>
      </c>
      <c r="D245" s="13">
        <v>1351.65</v>
      </c>
      <c r="E245">
        <f t="shared" si="5"/>
        <v>3.5104131986830911</v>
      </c>
    </row>
    <row r="246" spans="1:5" x14ac:dyDescent="0.25">
      <c r="B246" s="4">
        <v>43095</v>
      </c>
      <c r="C246" s="13">
        <v>4734.2</v>
      </c>
      <c r="D246" s="13">
        <v>1347.95</v>
      </c>
      <c r="E246">
        <f t="shared" si="5"/>
        <v>3.5121480767090767</v>
      </c>
    </row>
    <row r="247" spans="1:5" x14ac:dyDescent="0.25">
      <c r="B247" s="4">
        <v>43096</v>
      </c>
      <c r="C247" s="13">
        <v>4730.5</v>
      </c>
      <c r="D247" s="13">
        <v>1354.45</v>
      </c>
      <c r="E247">
        <f t="shared" si="5"/>
        <v>3.4925615563512862</v>
      </c>
    </row>
    <row r="248" spans="1:5" x14ac:dyDescent="0.25">
      <c r="B248" s="4">
        <v>43097</v>
      </c>
      <c r="C248" s="13">
        <v>4675.1499999999996</v>
      </c>
      <c r="D248" s="13">
        <v>1357.35</v>
      </c>
      <c r="E248">
        <f t="shared" si="5"/>
        <v>3.444321656168269</v>
      </c>
    </row>
    <row r="249" spans="1:5" x14ac:dyDescent="0.25">
      <c r="B249" s="4">
        <v>43098</v>
      </c>
      <c r="C249" s="13">
        <v>4715.75</v>
      </c>
      <c r="D249" s="13">
        <v>1368.1</v>
      </c>
      <c r="E249">
        <f t="shared" si="5"/>
        <v>3.4469337036766321</v>
      </c>
    </row>
    <row r="250" spans="1:5" x14ac:dyDescent="0.25">
      <c r="B250" s="4">
        <v>43101</v>
      </c>
      <c r="C250" s="13">
        <v>4739.1000000000004</v>
      </c>
      <c r="D250" s="13">
        <v>1347.25</v>
      </c>
      <c r="E250">
        <f t="shared" si="5"/>
        <v>3.5176099461866768</v>
      </c>
    </row>
    <row r="251" spans="1:5" x14ac:dyDescent="0.25">
      <c r="B251" s="4">
        <v>43102</v>
      </c>
      <c r="C251" s="13">
        <v>4666.25</v>
      </c>
      <c r="D251" s="13">
        <v>1339.45</v>
      </c>
      <c r="E251">
        <f t="shared" si="5"/>
        <v>3.4837059987308221</v>
      </c>
    </row>
    <row r="252" spans="1:5" x14ac:dyDescent="0.25">
      <c r="B252" s="4">
        <v>43103</v>
      </c>
      <c r="C252" s="13">
        <v>4665.1499999999996</v>
      </c>
      <c r="D252" s="13">
        <v>1350.1</v>
      </c>
      <c r="E252">
        <f t="shared" si="5"/>
        <v>3.455410710317754</v>
      </c>
    </row>
    <row r="253" spans="1:5" x14ac:dyDescent="0.25">
      <c r="A253">
        <v>1</v>
      </c>
      <c r="B253" s="4">
        <v>43104</v>
      </c>
      <c r="C253" s="13">
        <v>4624.3500000000004</v>
      </c>
      <c r="D253" s="13">
        <v>1352.05</v>
      </c>
      <c r="E253" s="16">
        <f t="shared" si="5"/>
        <v>3.4202507303723979</v>
      </c>
    </row>
    <row r="254" spans="1:5" x14ac:dyDescent="0.25">
      <c r="A254">
        <v>1</v>
      </c>
      <c r="B254" s="4">
        <v>43105</v>
      </c>
      <c r="C254" s="13">
        <v>4643.2</v>
      </c>
      <c r="D254" s="13">
        <v>1356.5</v>
      </c>
      <c r="E254" s="16">
        <f t="shared" si="5"/>
        <v>3.4229266494655364</v>
      </c>
    </row>
    <row r="255" spans="1:5" x14ac:dyDescent="0.25">
      <c r="A255">
        <v>1</v>
      </c>
      <c r="B255" s="4">
        <v>43108</v>
      </c>
      <c r="C255" s="13">
        <v>4681.3</v>
      </c>
      <c r="D255" s="13">
        <v>1367.35</v>
      </c>
      <c r="E255" s="16">
        <f t="shared" si="5"/>
        <v>3.4236296485903392</v>
      </c>
    </row>
    <row r="256" spans="1:5" x14ac:dyDescent="0.25">
      <c r="A256">
        <v>1</v>
      </c>
      <c r="B256" s="4">
        <v>43109</v>
      </c>
      <c r="C256" s="13">
        <v>4635.3</v>
      </c>
      <c r="D256" s="13">
        <v>1363.35</v>
      </c>
      <c r="E256" s="16">
        <f t="shared" si="5"/>
        <v>3.3999339861370892</v>
      </c>
    </row>
    <row r="257" spans="1:5" x14ac:dyDescent="0.25">
      <c r="A257">
        <v>1</v>
      </c>
      <c r="B257" s="4">
        <v>43110</v>
      </c>
      <c r="C257" s="13">
        <v>4684.1499999999996</v>
      </c>
      <c r="D257" s="13">
        <v>1366.55</v>
      </c>
      <c r="E257" s="16">
        <f t="shared" si="5"/>
        <v>3.4277194394643442</v>
      </c>
    </row>
    <row r="258" spans="1:5" x14ac:dyDescent="0.25">
      <c r="A258">
        <v>1</v>
      </c>
      <c r="B258" s="4">
        <v>43111</v>
      </c>
      <c r="C258" s="13">
        <v>4720.8</v>
      </c>
      <c r="D258" s="13">
        <v>1379</v>
      </c>
      <c r="E258" s="16">
        <f t="shared" ref="E258:E321" si="6">C258/D258</f>
        <v>3.4233502538071066</v>
      </c>
    </row>
    <row r="259" spans="1:5" x14ac:dyDescent="0.25">
      <c r="A259">
        <v>1</v>
      </c>
      <c r="B259" s="4">
        <v>43112</v>
      </c>
      <c r="C259" s="13">
        <v>4705.45</v>
      </c>
      <c r="D259" s="13">
        <v>1372.7</v>
      </c>
      <c r="E259" s="16">
        <f t="shared" si="6"/>
        <v>3.4278793618416259</v>
      </c>
    </row>
    <row r="260" spans="1:5" x14ac:dyDescent="0.25">
      <c r="B260" s="4">
        <v>43115</v>
      </c>
      <c r="C260" s="13">
        <v>4726.1499999999996</v>
      </c>
      <c r="D260" s="13">
        <v>1367.1</v>
      </c>
      <c r="E260">
        <f t="shared" si="6"/>
        <v>3.4570623948504133</v>
      </c>
    </row>
    <row r="261" spans="1:5" x14ac:dyDescent="0.25">
      <c r="A261">
        <v>1</v>
      </c>
      <c r="B261" s="4">
        <v>43116</v>
      </c>
      <c r="C261" s="13">
        <v>4671.1000000000004</v>
      </c>
      <c r="D261" s="13">
        <v>1381.3</v>
      </c>
      <c r="E261" s="16">
        <f t="shared" si="6"/>
        <v>3.3816694418301605</v>
      </c>
    </row>
    <row r="262" spans="1:5" x14ac:dyDescent="0.25">
      <c r="B262" s="4">
        <v>43117</v>
      </c>
      <c r="C262" s="13">
        <v>4741.95</v>
      </c>
      <c r="D262" s="13">
        <v>1371.85</v>
      </c>
      <c r="E262">
        <f t="shared" si="6"/>
        <v>3.4566096876480668</v>
      </c>
    </row>
    <row r="263" spans="1:5" x14ac:dyDescent="0.25">
      <c r="A263">
        <v>1</v>
      </c>
      <c r="B263" s="4">
        <v>43118</v>
      </c>
      <c r="C263" s="13">
        <v>4641.8</v>
      </c>
      <c r="D263" s="13">
        <v>1357.6</v>
      </c>
      <c r="E263" s="16">
        <f t="shared" si="6"/>
        <v>3.4191219799646437</v>
      </c>
    </row>
    <row r="264" spans="1:5" x14ac:dyDescent="0.25">
      <c r="A264">
        <v>1</v>
      </c>
      <c r="B264" s="4">
        <v>43119</v>
      </c>
      <c r="C264" s="13">
        <v>4683.1000000000004</v>
      </c>
      <c r="D264" s="13">
        <v>1362.55</v>
      </c>
      <c r="E264" s="16">
        <f t="shared" si="6"/>
        <v>3.4370114858170346</v>
      </c>
    </row>
    <row r="265" spans="1:5" x14ac:dyDescent="0.25">
      <c r="B265" s="4">
        <v>43122</v>
      </c>
      <c r="C265" s="13">
        <v>4704.3</v>
      </c>
      <c r="D265" s="13">
        <v>1357.15</v>
      </c>
      <c r="E265">
        <f t="shared" si="6"/>
        <v>3.4663080720627786</v>
      </c>
    </row>
    <row r="266" spans="1:5" x14ac:dyDescent="0.25">
      <c r="B266" s="4">
        <v>43123</v>
      </c>
      <c r="C266" s="13">
        <v>4711.6499999999996</v>
      </c>
      <c r="D266" s="13">
        <v>1366.85</v>
      </c>
      <c r="E266">
        <f t="shared" si="6"/>
        <v>3.4470863664630356</v>
      </c>
    </row>
    <row r="267" spans="1:5" x14ac:dyDescent="0.25">
      <c r="B267" s="4">
        <v>43124</v>
      </c>
      <c r="C267" s="13">
        <v>4701.6499999999996</v>
      </c>
      <c r="D267" s="13">
        <v>1366</v>
      </c>
      <c r="E267">
        <f t="shared" si="6"/>
        <v>3.4419106881405561</v>
      </c>
    </row>
    <row r="268" spans="1:5" x14ac:dyDescent="0.25">
      <c r="A268">
        <v>1</v>
      </c>
      <c r="B268" s="4">
        <v>43125</v>
      </c>
      <c r="C268" s="13">
        <v>4626.3500000000004</v>
      </c>
      <c r="D268" s="13">
        <v>1371.2</v>
      </c>
      <c r="E268" s="16">
        <f t="shared" si="6"/>
        <v>3.3739425320886816</v>
      </c>
    </row>
    <row r="269" spans="1:5" x14ac:dyDescent="0.25">
      <c r="A269">
        <v>1</v>
      </c>
      <c r="B269" s="4">
        <v>43129</v>
      </c>
      <c r="C269" s="13">
        <v>4695.8500000000004</v>
      </c>
      <c r="D269" s="13">
        <v>1397.25</v>
      </c>
      <c r="E269" s="16">
        <f t="shared" si="6"/>
        <v>3.3607801037752729</v>
      </c>
    </row>
    <row r="270" spans="1:5" x14ac:dyDescent="0.25">
      <c r="A270">
        <v>1</v>
      </c>
      <c r="B270" s="4">
        <v>43130</v>
      </c>
      <c r="C270" s="13">
        <v>4690</v>
      </c>
      <c r="D270" s="13">
        <v>1399.45</v>
      </c>
      <c r="E270" s="16">
        <f t="shared" si="6"/>
        <v>3.3513165886598304</v>
      </c>
    </row>
    <row r="271" spans="1:5" x14ac:dyDescent="0.25">
      <c r="A271">
        <v>1</v>
      </c>
      <c r="B271" s="4">
        <v>43131</v>
      </c>
      <c r="C271" s="13">
        <v>4672.5</v>
      </c>
      <c r="D271" s="13">
        <v>1369.65</v>
      </c>
      <c r="E271" s="16">
        <f t="shared" si="6"/>
        <v>3.4114554813273461</v>
      </c>
    </row>
    <row r="272" spans="1:5" x14ac:dyDescent="0.25">
      <c r="B272" s="4">
        <v>43132</v>
      </c>
      <c r="C272" s="13">
        <v>4741.3500000000004</v>
      </c>
      <c r="D272" s="13">
        <v>1371.35</v>
      </c>
      <c r="E272">
        <f t="shared" si="6"/>
        <v>3.4574324570678532</v>
      </c>
    </row>
    <row r="273" spans="1:5" x14ac:dyDescent="0.25">
      <c r="B273" s="4">
        <v>43133</v>
      </c>
      <c r="C273" s="13">
        <v>4731.55</v>
      </c>
      <c r="D273" s="13">
        <v>1372.7</v>
      </c>
      <c r="E273">
        <f t="shared" si="6"/>
        <v>3.4468929846288336</v>
      </c>
    </row>
    <row r="274" spans="1:5" x14ac:dyDescent="0.25">
      <c r="A274">
        <v>1</v>
      </c>
      <c r="B274" s="4">
        <v>43136</v>
      </c>
      <c r="C274" s="13">
        <v>4631.5</v>
      </c>
      <c r="D274" s="13">
        <v>1358.35</v>
      </c>
      <c r="E274" s="16">
        <f t="shared" si="6"/>
        <v>3.4096514153200577</v>
      </c>
    </row>
    <row r="275" spans="1:5" x14ac:dyDescent="0.25">
      <c r="A275">
        <v>1</v>
      </c>
      <c r="B275" s="4">
        <v>43137</v>
      </c>
      <c r="C275" s="13">
        <v>4527.5</v>
      </c>
      <c r="D275" s="13">
        <v>1328.25</v>
      </c>
      <c r="E275" s="16">
        <f t="shared" si="6"/>
        <v>3.4086203651421041</v>
      </c>
    </row>
    <row r="276" spans="1:5" x14ac:dyDescent="0.25">
      <c r="B276" s="4">
        <v>43138</v>
      </c>
      <c r="C276" s="13">
        <v>4546.3999999999996</v>
      </c>
      <c r="D276" s="13">
        <v>1313.5</v>
      </c>
      <c r="E276">
        <f t="shared" si="6"/>
        <v>3.4612866387514272</v>
      </c>
    </row>
    <row r="277" spans="1:5" x14ac:dyDescent="0.25">
      <c r="B277" s="4">
        <v>43139</v>
      </c>
      <c r="C277" s="13">
        <v>4627.1000000000004</v>
      </c>
      <c r="D277" s="13">
        <v>1332.35</v>
      </c>
      <c r="E277">
        <f t="shared" si="6"/>
        <v>3.4728862536120393</v>
      </c>
    </row>
    <row r="278" spans="1:5" x14ac:dyDescent="0.25">
      <c r="B278" s="4">
        <v>43140</v>
      </c>
      <c r="C278" s="13">
        <v>4634.8500000000004</v>
      </c>
      <c r="D278" s="13">
        <v>1335.4</v>
      </c>
      <c r="E278">
        <f t="shared" si="6"/>
        <v>3.4707578253706757</v>
      </c>
    </row>
    <row r="279" spans="1:5" x14ac:dyDescent="0.25">
      <c r="B279" s="4">
        <v>43143</v>
      </c>
      <c r="C279" s="13">
        <v>4766.55</v>
      </c>
      <c r="D279" s="13">
        <v>1346.3</v>
      </c>
      <c r="E279">
        <f t="shared" si="6"/>
        <v>3.5404813191710618</v>
      </c>
    </row>
    <row r="280" spans="1:5" x14ac:dyDescent="0.25">
      <c r="B280" s="4">
        <v>43145</v>
      </c>
      <c r="C280" s="13">
        <v>4759.3</v>
      </c>
      <c r="D280" s="13">
        <v>1350.55</v>
      </c>
      <c r="E280">
        <f t="shared" si="6"/>
        <v>3.5239717152271299</v>
      </c>
    </row>
    <row r="281" spans="1:5" x14ac:dyDescent="0.25">
      <c r="B281" s="4">
        <v>43146</v>
      </c>
      <c r="C281" s="13">
        <v>4758.6000000000004</v>
      </c>
      <c r="D281" s="13">
        <v>1359.55</v>
      </c>
      <c r="E281">
        <f t="shared" si="6"/>
        <v>3.5001287190614545</v>
      </c>
    </row>
    <row r="282" spans="1:5" x14ac:dyDescent="0.25">
      <c r="B282" s="4">
        <v>43147</v>
      </c>
      <c r="C282" s="13">
        <v>4781.3</v>
      </c>
      <c r="D282" s="13">
        <v>1352.45</v>
      </c>
      <c r="E282">
        <f t="shared" si="6"/>
        <v>3.5352878110096491</v>
      </c>
    </row>
    <row r="283" spans="1:5" x14ac:dyDescent="0.25">
      <c r="B283" s="4">
        <v>43150</v>
      </c>
      <c r="C283" s="13">
        <v>4738.7</v>
      </c>
      <c r="D283" s="13">
        <v>1335.65</v>
      </c>
      <c r="E283">
        <f t="shared" si="6"/>
        <v>3.5478605922210158</v>
      </c>
    </row>
    <row r="284" spans="1:5" x14ac:dyDescent="0.25">
      <c r="B284" s="4">
        <v>43151</v>
      </c>
      <c r="C284" s="13">
        <v>4736.55</v>
      </c>
      <c r="D284" s="13">
        <v>1333.95</v>
      </c>
      <c r="E284">
        <f t="shared" si="6"/>
        <v>3.550770268750703</v>
      </c>
    </row>
    <row r="285" spans="1:5" x14ac:dyDescent="0.25">
      <c r="B285" s="4">
        <v>43152</v>
      </c>
      <c r="C285" s="13">
        <v>4772.2</v>
      </c>
      <c r="D285" s="13">
        <v>1330.4</v>
      </c>
      <c r="E285">
        <f t="shared" si="6"/>
        <v>3.5870414912808175</v>
      </c>
    </row>
    <row r="286" spans="1:5" x14ac:dyDescent="0.25">
      <c r="B286" s="4">
        <v>43153</v>
      </c>
      <c r="C286" s="13">
        <v>4860.55</v>
      </c>
      <c r="D286" s="13">
        <v>1325.15</v>
      </c>
      <c r="E286">
        <f t="shared" si="6"/>
        <v>3.6679243859185751</v>
      </c>
    </row>
    <row r="287" spans="1:5" x14ac:dyDescent="0.25">
      <c r="B287" s="4">
        <v>43154</v>
      </c>
      <c r="C287" s="13">
        <v>4963.7</v>
      </c>
      <c r="D287" s="13">
        <v>1323</v>
      </c>
      <c r="E287">
        <f t="shared" si="6"/>
        <v>3.7518518518518515</v>
      </c>
    </row>
    <row r="288" spans="1:5" x14ac:dyDescent="0.25">
      <c r="B288" s="4">
        <v>43157</v>
      </c>
      <c r="C288" s="13">
        <v>4960.8999999999996</v>
      </c>
      <c r="D288" s="13">
        <v>1333.65</v>
      </c>
      <c r="E288">
        <f t="shared" si="6"/>
        <v>3.7197915495069918</v>
      </c>
    </row>
    <row r="289" spans="1:5" x14ac:dyDescent="0.25">
      <c r="B289" s="4">
        <v>43158</v>
      </c>
      <c r="C289" s="13">
        <v>4953.75</v>
      </c>
      <c r="D289" s="13">
        <v>1343.45</v>
      </c>
      <c r="E289">
        <f t="shared" si="6"/>
        <v>3.6873348468495291</v>
      </c>
    </row>
    <row r="290" spans="1:5" x14ac:dyDescent="0.25">
      <c r="A290">
        <v>1</v>
      </c>
      <c r="B290" s="4">
        <v>43159</v>
      </c>
      <c r="C290" s="13">
        <v>4984.8500000000004</v>
      </c>
      <c r="D290" s="13">
        <v>1316.35</v>
      </c>
      <c r="E290" s="14">
        <f t="shared" si="6"/>
        <v>3.7868727921905272</v>
      </c>
    </row>
    <row r="291" spans="1:5" x14ac:dyDescent="0.25">
      <c r="B291" s="4">
        <v>43160</v>
      </c>
      <c r="C291" s="13">
        <v>4939.45</v>
      </c>
      <c r="D291" s="13">
        <v>1325.65</v>
      </c>
      <c r="E291">
        <f t="shared" si="6"/>
        <v>3.7260589144947756</v>
      </c>
    </row>
    <row r="292" spans="1:5" x14ac:dyDescent="0.25">
      <c r="A292">
        <v>1</v>
      </c>
      <c r="B292" s="4">
        <v>43164</v>
      </c>
      <c r="C292" s="13">
        <v>4897.45</v>
      </c>
      <c r="D292" s="13">
        <v>1300.5</v>
      </c>
      <c r="E292" s="14">
        <f t="shared" si="6"/>
        <v>3.7658208381391769</v>
      </c>
    </row>
    <row r="293" spans="1:5" x14ac:dyDescent="0.25">
      <c r="B293" s="4">
        <v>43165</v>
      </c>
      <c r="C293" s="13">
        <v>4814.3</v>
      </c>
      <c r="D293" s="13">
        <v>1293.2</v>
      </c>
      <c r="E293">
        <f t="shared" si="6"/>
        <v>3.7227806990411381</v>
      </c>
    </row>
    <row r="294" spans="1:5" x14ac:dyDescent="0.25">
      <c r="A294">
        <v>1</v>
      </c>
      <c r="B294" s="4">
        <v>43166</v>
      </c>
      <c r="C294" s="13">
        <v>4863.3999999999996</v>
      </c>
      <c r="D294" s="13">
        <v>1292.45</v>
      </c>
      <c r="E294" s="14">
        <f t="shared" si="6"/>
        <v>3.7629308677318267</v>
      </c>
    </row>
    <row r="295" spans="1:5" x14ac:dyDescent="0.25">
      <c r="B295" s="4">
        <v>43167</v>
      </c>
      <c r="C295" s="13">
        <v>4848.55</v>
      </c>
      <c r="D295" s="13">
        <v>1293.4000000000001</v>
      </c>
      <c r="E295">
        <f t="shared" si="6"/>
        <v>3.7486856347610948</v>
      </c>
    </row>
    <row r="296" spans="1:5" x14ac:dyDescent="0.25">
      <c r="B296" s="4">
        <v>43168</v>
      </c>
      <c r="C296" s="13">
        <v>4840.6499999999996</v>
      </c>
      <c r="D296" s="13">
        <v>1300.5999999999999</v>
      </c>
      <c r="E296">
        <f t="shared" si="6"/>
        <v>3.721859141934492</v>
      </c>
    </row>
    <row r="297" spans="1:5" x14ac:dyDescent="0.25">
      <c r="B297" s="4">
        <v>43171</v>
      </c>
      <c r="C297" s="13">
        <v>4872.3500000000004</v>
      </c>
      <c r="D297" s="13">
        <v>1324.55</v>
      </c>
      <c r="E297">
        <f t="shared" si="6"/>
        <v>3.6784945830659472</v>
      </c>
    </row>
    <row r="298" spans="1:5" x14ac:dyDescent="0.25">
      <c r="B298" s="4">
        <v>43172</v>
      </c>
      <c r="C298" s="13">
        <v>4865.3999999999996</v>
      </c>
      <c r="D298" s="13">
        <v>1317.75</v>
      </c>
      <c r="E298">
        <f t="shared" si="6"/>
        <v>3.6922026180990324</v>
      </c>
    </row>
    <row r="299" spans="1:5" x14ac:dyDescent="0.25">
      <c r="B299" s="4">
        <v>43173</v>
      </c>
      <c r="C299" s="13">
        <v>4820.3500000000004</v>
      </c>
      <c r="D299" s="13">
        <v>1316.85</v>
      </c>
      <c r="E299">
        <f t="shared" si="6"/>
        <v>3.6605156244067287</v>
      </c>
    </row>
    <row r="300" spans="1:5" x14ac:dyDescent="0.25">
      <c r="B300" s="4">
        <v>43174</v>
      </c>
      <c r="C300" s="13">
        <v>4853.1499999999996</v>
      </c>
      <c r="D300" s="13">
        <v>1297.4000000000001</v>
      </c>
      <c r="E300">
        <f t="shared" si="6"/>
        <v>3.7406736550023116</v>
      </c>
    </row>
    <row r="301" spans="1:5" x14ac:dyDescent="0.25">
      <c r="B301" s="4">
        <v>43175</v>
      </c>
      <c r="C301" s="13">
        <v>4861.3500000000004</v>
      </c>
      <c r="D301" s="13">
        <v>1299.0999999999999</v>
      </c>
      <c r="E301">
        <f t="shared" si="6"/>
        <v>3.7420906781618051</v>
      </c>
    </row>
    <row r="302" spans="1:5" x14ac:dyDescent="0.25">
      <c r="B302" s="4">
        <v>43178</v>
      </c>
      <c r="C302" s="13">
        <v>4807.8500000000004</v>
      </c>
      <c r="D302" s="13">
        <v>1309.45</v>
      </c>
      <c r="E302">
        <f t="shared" si="6"/>
        <v>3.671656038794914</v>
      </c>
    </row>
    <row r="303" spans="1:5" x14ac:dyDescent="0.25">
      <c r="B303" s="4">
        <v>43179</v>
      </c>
      <c r="C303" s="13">
        <v>4815.3</v>
      </c>
      <c r="D303" s="13">
        <v>1312.9</v>
      </c>
      <c r="E303">
        <f t="shared" si="6"/>
        <v>3.6676822301774696</v>
      </c>
    </row>
    <row r="304" spans="1:5" x14ac:dyDescent="0.25">
      <c r="B304" s="4">
        <v>43180</v>
      </c>
      <c r="C304" s="13">
        <v>4828.1000000000004</v>
      </c>
      <c r="D304" s="13">
        <v>1314.3</v>
      </c>
      <c r="E304">
        <f t="shared" si="6"/>
        <v>3.6735144183215405</v>
      </c>
    </row>
    <row r="305" spans="1:5" x14ac:dyDescent="0.25">
      <c r="B305" s="4">
        <v>43181</v>
      </c>
      <c r="C305" s="13">
        <v>4838.6000000000004</v>
      </c>
      <c r="D305" s="13">
        <v>1312.25</v>
      </c>
      <c r="E305">
        <f t="shared" si="6"/>
        <v>3.6872547151838448</v>
      </c>
    </row>
    <row r="306" spans="1:5" x14ac:dyDescent="0.25">
      <c r="B306" s="4">
        <v>43182</v>
      </c>
      <c r="C306" s="13">
        <v>4841</v>
      </c>
      <c r="D306" s="13">
        <v>1299.75</v>
      </c>
      <c r="E306">
        <f t="shared" si="6"/>
        <v>3.7245624158492019</v>
      </c>
    </row>
    <row r="307" spans="1:5" x14ac:dyDescent="0.25">
      <c r="B307" s="4">
        <v>43185</v>
      </c>
      <c r="C307" s="13">
        <v>4852.25</v>
      </c>
      <c r="D307" s="13">
        <v>1320.5</v>
      </c>
      <c r="E307">
        <f t="shared" si="6"/>
        <v>3.6745550927678909</v>
      </c>
    </row>
    <row r="308" spans="1:5" x14ac:dyDescent="0.25">
      <c r="B308" s="4">
        <v>43186</v>
      </c>
      <c r="C308" s="13">
        <v>4959.7</v>
      </c>
      <c r="D308" s="13">
        <v>1332.5</v>
      </c>
      <c r="E308">
        <f t="shared" si="6"/>
        <v>3.7221013133208252</v>
      </c>
    </row>
    <row r="309" spans="1:5" x14ac:dyDescent="0.25">
      <c r="B309" s="4">
        <v>43187</v>
      </c>
      <c r="C309" s="13">
        <v>4971.45</v>
      </c>
      <c r="D309" s="13">
        <v>1335.9</v>
      </c>
      <c r="E309">
        <f t="shared" si="6"/>
        <v>3.7214237592634176</v>
      </c>
    </row>
    <row r="310" spans="1:5" x14ac:dyDescent="0.25">
      <c r="A310">
        <v>1</v>
      </c>
      <c r="B310" s="4">
        <v>43192</v>
      </c>
      <c r="C310" s="13">
        <v>5103.7</v>
      </c>
      <c r="D310" s="13">
        <v>1348.85</v>
      </c>
      <c r="E310" s="14">
        <f t="shared" si="6"/>
        <v>3.7837417058976168</v>
      </c>
    </row>
    <row r="311" spans="1:5" x14ac:dyDescent="0.25">
      <c r="A311">
        <v>1</v>
      </c>
      <c r="B311" s="4">
        <v>43193</v>
      </c>
      <c r="C311" s="13">
        <v>5093.1499999999996</v>
      </c>
      <c r="D311" s="13">
        <v>1348.45</v>
      </c>
      <c r="E311" s="14">
        <f t="shared" si="6"/>
        <v>3.7770403055359854</v>
      </c>
    </row>
    <row r="312" spans="1:5" x14ac:dyDescent="0.25">
      <c r="B312" s="4">
        <v>43194</v>
      </c>
      <c r="C312" s="13">
        <v>5023.95</v>
      </c>
      <c r="D312" s="13">
        <v>1356.35</v>
      </c>
      <c r="E312">
        <f t="shared" si="6"/>
        <v>3.7040218232757032</v>
      </c>
    </row>
    <row r="313" spans="1:5" x14ac:dyDescent="0.25">
      <c r="B313" s="4">
        <v>43195</v>
      </c>
      <c r="C313" s="13">
        <v>5057.3</v>
      </c>
      <c r="D313" s="13">
        <v>1381.1</v>
      </c>
      <c r="E313">
        <f t="shared" si="6"/>
        <v>3.6617913257548333</v>
      </c>
    </row>
    <row r="314" spans="1:5" x14ac:dyDescent="0.25">
      <c r="A314">
        <v>1</v>
      </c>
      <c r="B314" s="4">
        <v>43196</v>
      </c>
      <c r="C314" s="13">
        <v>5175.05</v>
      </c>
      <c r="D314" s="13">
        <v>1375.65</v>
      </c>
      <c r="E314" s="14">
        <f t="shared" si="6"/>
        <v>3.7618943772035038</v>
      </c>
    </row>
    <row r="315" spans="1:5" x14ac:dyDescent="0.25">
      <c r="B315" s="4">
        <v>43199</v>
      </c>
      <c r="C315" s="13">
        <v>5163.8500000000004</v>
      </c>
      <c r="D315" s="13">
        <v>1391.85</v>
      </c>
      <c r="E315">
        <f t="shared" si="6"/>
        <v>3.7100621475015272</v>
      </c>
    </row>
    <row r="316" spans="1:5" x14ac:dyDescent="0.25">
      <c r="B316" s="4">
        <v>43200</v>
      </c>
      <c r="C316" s="13">
        <v>5136</v>
      </c>
      <c r="D316" s="13">
        <v>1390.9</v>
      </c>
      <c r="E316">
        <f t="shared" si="6"/>
        <v>3.6925731540729023</v>
      </c>
    </row>
    <row r="317" spans="1:5" x14ac:dyDescent="0.25">
      <c r="B317" s="4">
        <v>43201</v>
      </c>
      <c r="C317" s="13">
        <v>5136.1000000000004</v>
      </c>
      <c r="D317" s="13">
        <v>1408.9</v>
      </c>
      <c r="E317">
        <f t="shared" si="6"/>
        <v>3.645468095677479</v>
      </c>
    </row>
    <row r="318" spans="1:5" x14ac:dyDescent="0.25">
      <c r="B318" s="4">
        <v>43202</v>
      </c>
      <c r="C318" s="13">
        <v>5164.3999999999996</v>
      </c>
      <c r="D318" s="13">
        <v>1413.55</v>
      </c>
      <c r="E318">
        <f t="shared" si="6"/>
        <v>3.6534965158643131</v>
      </c>
    </row>
    <row r="319" spans="1:5" x14ac:dyDescent="0.25">
      <c r="B319" s="4">
        <v>43203</v>
      </c>
      <c r="C319" s="13">
        <v>5205.3</v>
      </c>
      <c r="D319" s="13">
        <v>1409.7</v>
      </c>
      <c r="E319">
        <f t="shared" si="6"/>
        <v>3.6924877633539053</v>
      </c>
    </row>
    <row r="320" spans="1:5" x14ac:dyDescent="0.25">
      <c r="B320" s="4">
        <v>43206</v>
      </c>
      <c r="C320" s="13">
        <v>5311.9</v>
      </c>
      <c r="D320" s="13">
        <v>1419.8</v>
      </c>
      <c r="E320">
        <f t="shared" si="6"/>
        <v>3.7413015917734889</v>
      </c>
    </row>
    <row r="321" spans="2:5" x14ac:dyDescent="0.25">
      <c r="B321" s="4">
        <v>43207</v>
      </c>
      <c r="C321" s="13">
        <v>5349.4</v>
      </c>
      <c r="D321" s="13">
        <v>1445.75</v>
      </c>
      <c r="E321">
        <f t="shared" si="6"/>
        <v>3.7000864603147154</v>
      </c>
    </row>
    <row r="322" spans="2:5" x14ac:dyDescent="0.25">
      <c r="B322" s="4">
        <v>43208</v>
      </c>
      <c r="C322" s="13">
        <v>5359.75</v>
      </c>
      <c r="D322" s="13">
        <v>1451.35</v>
      </c>
      <c r="E322">
        <f t="shared" ref="E322:E336" si="7">C322/D322</f>
        <v>3.6929410548799395</v>
      </c>
    </row>
    <row r="323" spans="2:5" x14ac:dyDescent="0.25">
      <c r="B323" s="4">
        <v>43209</v>
      </c>
      <c r="C323" s="13">
        <v>5391.4</v>
      </c>
      <c r="D323" s="13">
        <v>1454.25</v>
      </c>
      <c r="E323">
        <f t="shared" si="7"/>
        <v>3.7073405535499395</v>
      </c>
    </row>
    <row r="324" spans="2:5" x14ac:dyDescent="0.25">
      <c r="B324" s="4">
        <v>43210</v>
      </c>
      <c r="C324" s="13">
        <v>5327.05</v>
      </c>
      <c r="D324" s="13">
        <v>1465.5</v>
      </c>
      <c r="E324">
        <f t="shared" si="7"/>
        <v>3.6349709996588198</v>
      </c>
    </row>
    <row r="325" spans="2:5" x14ac:dyDescent="0.25">
      <c r="B325" s="4">
        <v>43213</v>
      </c>
      <c r="C325" s="13">
        <v>5323.85</v>
      </c>
      <c r="D325" s="13">
        <v>1451.25</v>
      </c>
      <c r="E325">
        <f t="shared" si="7"/>
        <v>3.6684582256675284</v>
      </c>
    </row>
    <row r="326" spans="2:5" x14ac:dyDescent="0.25">
      <c r="B326" s="4">
        <v>43214</v>
      </c>
      <c r="C326" s="13">
        <v>5292.95</v>
      </c>
      <c r="D326" s="13">
        <v>1458.7</v>
      </c>
      <c r="E326">
        <f t="shared" si="7"/>
        <v>3.6285391101665865</v>
      </c>
    </row>
    <row r="327" spans="2:5" x14ac:dyDescent="0.25">
      <c r="B327" s="4">
        <v>43215</v>
      </c>
      <c r="C327" s="13">
        <v>5364.05</v>
      </c>
      <c r="D327" s="13">
        <v>1459.6</v>
      </c>
      <c r="E327">
        <f t="shared" si="7"/>
        <v>3.6750137023842151</v>
      </c>
    </row>
    <row r="328" spans="2:5" x14ac:dyDescent="0.25">
      <c r="B328" s="4">
        <v>43216</v>
      </c>
      <c r="C328" s="13">
        <v>5364.1</v>
      </c>
      <c r="D328" s="13">
        <v>1491.25</v>
      </c>
      <c r="E328">
        <f t="shared" si="7"/>
        <v>3.5970494551550716</v>
      </c>
    </row>
    <row r="329" spans="2:5" x14ac:dyDescent="0.25">
      <c r="B329" s="4">
        <v>43217</v>
      </c>
      <c r="C329" s="13">
        <v>5456.85</v>
      </c>
      <c r="D329" s="13">
        <v>1474.55</v>
      </c>
      <c r="E329">
        <f t="shared" si="7"/>
        <v>3.7006883455969621</v>
      </c>
    </row>
    <row r="330" spans="2:5" x14ac:dyDescent="0.25">
      <c r="B330" s="4">
        <v>43220</v>
      </c>
      <c r="C330" s="13">
        <v>5506.75</v>
      </c>
      <c r="D330" s="13">
        <v>1509.05</v>
      </c>
      <c r="E330">
        <f t="shared" si="7"/>
        <v>3.6491501275636993</v>
      </c>
    </row>
    <row r="331" spans="2:5" x14ac:dyDescent="0.25">
      <c r="B331" s="6">
        <v>43222</v>
      </c>
      <c r="C331">
        <v>5423.85</v>
      </c>
      <c r="D331">
        <v>1471.5</v>
      </c>
      <c r="E331">
        <f t="shared" si="7"/>
        <v>3.6859327217125384</v>
      </c>
    </row>
    <row r="332" spans="2:5" x14ac:dyDescent="0.25">
      <c r="B332" s="6">
        <v>43223</v>
      </c>
      <c r="C332">
        <v>5344.1</v>
      </c>
      <c r="D332">
        <v>1454.85</v>
      </c>
      <c r="E332">
        <f t="shared" si="7"/>
        <v>3.6732996528851776</v>
      </c>
    </row>
    <row r="333" spans="2:5" x14ac:dyDescent="0.25">
      <c r="B333" s="6">
        <v>43224</v>
      </c>
      <c r="C333">
        <v>5383.4</v>
      </c>
      <c r="D333">
        <v>1465</v>
      </c>
      <c r="E333">
        <f t="shared" si="7"/>
        <v>3.6746757679180884</v>
      </c>
    </row>
    <row r="334" spans="2:5" x14ac:dyDescent="0.25">
      <c r="B334" s="6">
        <v>43227</v>
      </c>
      <c r="C334">
        <v>5460.4</v>
      </c>
      <c r="D334">
        <v>1491</v>
      </c>
      <c r="E334">
        <f t="shared" si="7"/>
        <v>3.6622401073105295</v>
      </c>
    </row>
    <row r="335" spans="2:5" x14ac:dyDescent="0.25">
      <c r="B335" s="6">
        <v>43228</v>
      </c>
      <c r="C335">
        <v>5446.4</v>
      </c>
      <c r="D335">
        <v>1495.2</v>
      </c>
      <c r="E335">
        <f t="shared" si="7"/>
        <v>3.6425896201177097</v>
      </c>
    </row>
    <row r="336" spans="2:5" x14ac:dyDescent="0.25">
      <c r="B336" s="6">
        <v>43229</v>
      </c>
      <c r="C336">
        <v>5410.55</v>
      </c>
      <c r="D336">
        <v>1496.1</v>
      </c>
      <c r="E336">
        <f t="shared" si="7"/>
        <v>3.6164360671078142</v>
      </c>
    </row>
  </sheetData>
  <mergeCells count="2">
    <mergeCell ref="V1:W1"/>
    <mergeCell ref="G13:H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36"/>
  <sheetViews>
    <sheetView zoomScale="80" zoomScaleNormal="80" workbookViewId="0">
      <selection activeCell="R17" sqref="R17"/>
    </sheetView>
  </sheetViews>
  <sheetFormatPr defaultRowHeight="15" x14ac:dyDescent="0.25"/>
  <cols>
    <col min="1" max="1" width="10" bestFit="1" customWidth="1"/>
    <col min="2" max="2" width="11.85546875" bestFit="1" customWidth="1"/>
    <col min="7" max="7" width="10" bestFit="1" customWidth="1"/>
    <col min="8" max="8" width="12" bestFit="1" customWidth="1"/>
    <col min="9" max="9" width="16.7109375" bestFit="1" customWidth="1"/>
    <col min="17" max="17" width="12.28515625" bestFit="1" customWidth="1"/>
    <col min="18" max="18" width="12.42578125" bestFit="1" customWidth="1"/>
    <col min="19" max="19" width="8.85546875" bestFit="1" customWidth="1"/>
    <col min="24" max="25" width="16.140625" bestFit="1" customWidth="1"/>
  </cols>
  <sheetData>
    <row r="1" spans="1:25" ht="24.95" customHeight="1" x14ac:dyDescent="0.25">
      <c r="A1" s="20" t="s">
        <v>29</v>
      </c>
      <c r="B1" s="21" t="s">
        <v>71</v>
      </c>
      <c r="C1" s="22" t="s">
        <v>8</v>
      </c>
      <c r="D1" s="22" t="s">
        <v>7</v>
      </c>
      <c r="E1" s="22" t="s">
        <v>30</v>
      </c>
      <c r="F1" s="23"/>
      <c r="G1" s="24" t="s">
        <v>29</v>
      </c>
      <c r="H1" s="21" t="s">
        <v>71</v>
      </c>
      <c r="I1" s="22" t="s">
        <v>8</v>
      </c>
      <c r="J1" s="22" t="s">
        <v>7</v>
      </c>
      <c r="K1" s="22" t="s">
        <v>30</v>
      </c>
      <c r="L1" s="25" t="s">
        <v>31</v>
      </c>
      <c r="M1" s="26" t="s">
        <v>32</v>
      </c>
      <c r="N1" s="26" t="s">
        <v>33</v>
      </c>
      <c r="O1" s="26" t="s">
        <v>34</v>
      </c>
      <c r="P1" s="26" t="s">
        <v>35</v>
      </c>
      <c r="Q1" s="26" t="s">
        <v>36</v>
      </c>
      <c r="R1" s="26" t="s">
        <v>37</v>
      </c>
      <c r="S1" s="26" t="s">
        <v>38</v>
      </c>
      <c r="T1" s="26" t="s">
        <v>39</v>
      </c>
      <c r="U1" s="26" t="s">
        <v>40</v>
      </c>
      <c r="V1" s="137" t="s">
        <v>41</v>
      </c>
      <c r="W1" s="137"/>
      <c r="X1" s="26" t="s">
        <v>72</v>
      </c>
      <c r="Y1" s="26" t="s">
        <v>73</v>
      </c>
    </row>
    <row r="2" spans="1:25" x14ac:dyDescent="0.25">
      <c r="B2" s="4">
        <v>42737</v>
      </c>
      <c r="C2">
        <v>446.7</v>
      </c>
      <c r="D2">
        <v>251.8</v>
      </c>
      <c r="E2">
        <f t="shared" ref="E2:E65" si="0">C2/D2</f>
        <v>1.7740270055599681</v>
      </c>
      <c r="G2">
        <v>1</v>
      </c>
      <c r="H2" s="4">
        <v>42788</v>
      </c>
      <c r="I2">
        <v>524.45000000000005</v>
      </c>
      <c r="J2">
        <v>285.95</v>
      </c>
      <c r="K2" s="27">
        <v>1.8340618989333801</v>
      </c>
      <c r="L2" s="15" t="s">
        <v>44</v>
      </c>
      <c r="N2" s="15" t="s">
        <v>74</v>
      </c>
      <c r="O2" s="15"/>
      <c r="P2" s="15"/>
      <c r="Q2">
        <f>-(25*I2+45*J2)</f>
        <v>-25979</v>
      </c>
      <c r="S2">
        <f>Q2</f>
        <v>-25979</v>
      </c>
    </row>
    <row r="3" spans="1:25" x14ac:dyDescent="0.25">
      <c r="B3" s="4">
        <v>42738</v>
      </c>
      <c r="C3">
        <v>455.2</v>
      </c>
      <c r="D3">
        <v>254.3</v>
      </c>
      <c r="E3">
        <f t="shared" si="0"/>
        <v>1.7900117970900511</v>
      </c>
      <c r="G3">
        <v>1</v>
      </c>
      <c r="H3" s="4">
        <v>42789</v>
      </c>
      <c r="I3">
        <v>527.65</v>
      </c>
      <c r="J3">
        <v>284.45</v>
      </c>
      <c r="K3" s="27">
        <v>1.8549833011074002</v>
      </c>
      <c r="L3" s="15" t="s">
        <v>44</v>
      </c>
      <c r="M3" s="15" t="s">
        <v>7</v>
      </c>
      <c r="N3" s="15" t="s">
        <v>75</v>
      </c>
      <c r="O3" s="15" t="s">
        <v>8</v>
      </c>
      <c r="P3" s="15" t="s">
        <v>48</v>
      </c>
      <c r="Q3">
        <f>-9*J3</f>
        <v>-2560.0499999999997</v>
      </c>
      <c r="R3">
        <f>5*I3</f>
        <v>2638.25</v>
      </c>
      <c r="S3">
        <f>R3-Q3</f>
        <v>5198.2999999999993</v>
      </c>
      <c r="T3" s="15" t="s">
        <v>7</v>
      </c>
      <c r="U3" s="15" t="s">
        <v>8</v>
      </c>
      <c r="V3">
        <f>I2-I3</f>
        <v>-3.1999999999999318</v>
      </c>
      <c r="W3">
        <f>J2-J3</f>
        <v>1.5</v>
      </c>
    </row>
    <row r="4" spans="1:25" x14ac:dyDescent="0.25">
      <c r="B4" s="4">
        <v>42739</v>
      </c>
      <c r="C4">
        <v>453.5</v>
      </c>
      <c r="D4">
        <v>251.1</v>
      </c>
      <c r="E4">
        <f t="shared" si="0"/>
        <v>1.8060533651931501</v>
      </c>
      <c r="G4">
        <v>1</v>
      </c>
      <c r="H4" s="4">
        <v>42797</v>
      </c>
      <c r="I4">
        <v>512.79999999999995</v>
      </c>
      <c r="J4">
        <v>275.85000000000002</v>
      </c>
      <c r="K4" s="27">
        <v>1.8589813304332061</v>
      </c>
      <c r="L4" s="15" t="s">
        <v>44</v>
      </c>
      <c r="M4" s="15" t="s">
        <v>8</v>
      </c>
      <c r="N4" s="15" t="s">
        <v>53</v>
      </c>
      <c r="O4" s="15" t="s">
        <v>7</v>
      </c>
      <c r="P4" s="15" t="s">
        <v>76</v>
      </c>
      <c r="Q4">
        <f>-5*I4</f>
        <v>-2564</v>
      </c>
      <c r="R4">
        <f>9*J4</f>
        <v>2482.65</v>
      </c>
      <c r="S4">
        <f t="shared" ref="S4:S16" si="1">R4-Q4</f>
        <v>5046.6499999999996</v>
      </c>
      <c r="T4" s="15" t="s">
        <v>8</v>
      </c>
      <c r="U4" s="15" t="s">
        <v>7</v>
      </c>
      <c r="V4">
        <f t="shared" ref="V4:W16" si="2">I3-I4</f>
        <v>14.850000000000023</v>
      </c>
      <c r="W4">
        <f t="shared" si="2"/>
        <v>8.5999999999999659</v>
      </c>
    </row>
    <row r="5" spans="1:25" x14ac:dyDescent="0.25">
      <c r="B5" s="4">
        <v>42740</v>
      </c>
      <c r="C5">
        <v>457.9</v>
      </c>
      <c r="D5">
        <v>257.14999999999998</v>
      </c>
      <c r="E5">
        <f t="shared" si="0"/>
        <v>1.7806727590900253</v>
      </c>
      <c r="G5">
        <v>1</v>
      </c>
      <c r="H5" s="4">
        <v>42800</v>
      </c>
      <c r="I5">
        <v>518.35</v>
      </c>
      <c r="J5">
        <v>276.75</v>
      </c>
      <c r="K5" s="27">
        <v>1.8729900632339658</v>
      </c>
      <c r="L5" s="15" t="s">
        <v>44</v>
      </c>
      <c r="M5" s="15" t="s">
        <v>7</v>
      </c>
      <c r="N5" s="15" t="s">
        <v>75</v>
      </c>
      <c r="O5" s="15" t="s">
        <v>8</v>
      </c>
      <c r="P5" s="15" t="s">
        <v>48</v>
      </c>
      <c r="Q5">
        <f>-9*J5</f>
        <v>-2490.75</v>
      </c>
      <c r="R5">
        <f>5*I5</f>
        <v>2591.75</v>
      </c>
      <c r="S5">
        <f t="shared" si="1"/>
        <v>5082.5</v>
      </c>
      <c r="T5" s="15" t="s">
        <v>7</v>
      </c>
      <c r="U5" s="15" t="s">
        <v>8</v>
      </c>
      <c r="V5">
        <f t="shared" si="2"/>
        <v>-5.5500000000000682</v>
      </c>
      <c r="W5">
        <f t="shared" si="2"/>
        <v>-0.89999999999997726</v>
      </c>
    </row>
    <row r="6" spans="1:25" x14ac:dyDescent="0.25">
      <c r="B6" s="4">
        <v>42741</v>
      </c>
      <c r="C6">
        <v>454.9</v>
      </c>
      <c r="D6">
        <v>258.14999999999998</v>
      </c>
      <c r="E6">
        <f t="shared" si="0"/>
        <v>1.7621537865582027</v>
      </c>
      <c r="G6">
        <v>1</v>
      </c>
      <c r="H6" s="4">
        <v>42803</v>
      </c>
      <c r="I6">
        <v>516.1</v>
      </c>
      <c r="J6">
        <v>273.25</v>
      </c>
      <c r="K6" s="27">
        <v>1.888746569075938</v>
      </c>
      <c r="L6" s="15" t="s">
        <v>44</v>
      </c>
      <c r="M6" s="15" t="s">
        <v>8</v>
      </c>
      <c r="N6" s="15" t="s">
        <v>53</v>
      </c>
      <c r="O6" s="15" t="s">
        <v>7</v>
      </c>
      <c r="P6" s="15" t="s">
        <v>76</v>
      </c>
      <c r="Q6">
        <f>-5*I6</f>
        <v>-2580.5</v>
      </c>
      <c r="R6">
        <f>9*J6</f>
        <v>2459.25</v>
      </c>
      <c r="S6">
        <f t="shared" si="1"/>
        <v>5039.75</v>
      </c>
      <c r="T6" s="15" t="s">
        <v>8</v>
      </c>
      <c r="U6" s="15" t="s">
        <v>7</v>
      </c>
      <c r="V6">
        <f t="shared" si="2"/>
        <v>2.25</v>
      </c>
      <c r="W6">
        <f t="shared" si="2"/>
        <v>3.5</v>
      </c>
    </row>
    <row r="7" spans="1:25" x14ac:dyDescent="0.25">
      <c r="B7" s="4">
        <v>42744</v>
      </c>
      <c r="C7">
        <v>452.65</v>
      </c>
      <c r="D7">
        <v>258</v>
      </c>
      <c r="E7">
        <f t="shared" si="0"/>
        <v>1.7544573643410852</v>
      </c>
      <c r="G7">
        <v>1</v>
      </c>
      <c r="H7" s="4">
        <v>42804</v>
      </c>
      <c r="I7">
        <v>515.54999999999995</v>
      </c>
      <c r="J7">
        <v>270.55</v>
      </c>
      <c r="K7" s="27">
        <v>1.9055627425614488</v>
      </c>
      <c r="L7" s="15" t="s">
        <v>44</v>
      </c>
      <c r="M7" s="15" t="s">
        <v>7</v>
      </c>
      <c r="N7" s="15" t="s">
        <v>75</v>
      </c>
      <c r="O7" s="15" t="s">
        <v>8</v>
      </c>
      <c r="P7" s="15" t="s">
        <v>48</v>
      </c>
      <c r="Q7">
        <f>-9*J7</f>
        <v>-2434.9500000000003</v>
      </c>
      <c r="R7">
        <f>5*I7</f>
        <v>2577.75</v>
      </c>
      <c r="S7">
        <f t="shared" si="1"/>
        <v>5012.7000000000007</v>
      </c>
      <c r="T7" s="15" t="s">
        <v>7</v>
      </c>
      <c r="U7" s="15" t="s">
        <v>8</v>
      </c>
      <c r="V7">
        <f t="shared" si="2"/>
        <v>0.55000000000006821</v>
      </c>
      <c r="W7">
        <f t="shared" si="2"/>
        <v>2.6999999999999886</v>
      </c>
    </row>
    <row r="8" spans="1:25" x14ac:dyDescent="0.25">
      <c r="B8" s="4">
        <v>42745</v>
      </c>
      <c r="C8">
        <v>447.35</v>
      </c>
      <c r="D8">
        <v>260.3</v>
      </c>
      <c r="E8">
        <f t="shared" si="0"/>
        <v>1.7185939300806761</v>
      </c>
      <c r="G8">
        <v>1</v>
      </c>
      <c r="H8" s="4">
        <v>42870</v>
      </c>
      <c r="I8">
        <v>500</v>
      </c>
      <c r="J8">
        <v>302.05</v>
      </c>
      <c r="K8" s="28">
        <v>1.6553550736633007</v>
      </c>
      <c r="L8" s="15" t="s">
        <v>44</v>
      </c>
      <c r="M8" s="15" t="s">
        <v>8</v>
      </c>
      <c r="N8" s="15" t="s">
        <v>53</v>
      </c>
      <c r="O8" s="15" t="s">
        <v>7</v>
      </c>
      <c r="P8" s="15" t="s">
        <v>76</v>
      </c>
      <c r="Q8">
        <f>-5*I8</f>
        <v>-2500</v>
      </c>
      <c r="R8">
        <f>9*J8</f>
        <v>2718.4500000000003</v>
      </c>
      <c r="S8">
        <f t="shared" si="1"/>
        <v>5218.4500000000007</v>
      </c>
      <c r="T8" s="15" t="s">
        <v>8</v>
      </c>
      <c r="U8" s="15" t="s">
        <v>7</v>
      </c>
      <c r="V8">
        <f t="shared" si="2"/>
        <v>15.549999999999955</v>
      </c>
      <c r="W8">
        <f t="shared" si="2"/>
        <v>-31.5</v>
      </c>
    </row>
    <row r="9" spans="1:25" x14ac:dyDescent="0.25">
      <c r="B9" s="4">
        <v>42746</v>
      </c>
      <c r="C9">
        <v>453.55</v>
      </c>
      <c r="D9">
        <v>264.95</v>
      </c>
      <c r="E9">
        <f t="shared" si="0"/>
        <v>1.7118324212115494</v>
      </c>
      <c r="G9">
        <v>1</v>
      </c>
      <c r="H9" s="4">
        <v>42872</v>
      </c>
      <c r="I9">
        <v>502.65</v>
      </c>
      <c r="J9">
        <v>309.8</v>
      </c>
      <c r="K9" s="28">
        <v>1.6224983860555195</v>
      </c>
      <c r="L9" s="15" t="s">
        <v>44</v>
      </c>
      <c r="M9" s="15" t="s">
        <v>8</v>
      </c>
      <c r="N9" s="15" t="s">
        <v>55</v>
      </c>
      <c r="O9" s="15" t="s">
        <v>7</v>
      </c>
      <c r="P9" s="15" t="s">
        <v>77</v>
      </c>
      <c r="Q9">
        <f>-5*I9</f>
        <v>-2513.25</v>
      </c>
      <c r="R9">
        <f>9*J9</f>
        <v>2788.2000000000003</v>
      </c>
      <c r="S9">
        <f t="shared" si="1"/>
        <v>5301.4500000000007</v>
      </c>
      <c r="T9" s="15" t="s">
        <v>8</v>
      </c>
      <c r="U9" s="15" t="s">
        <v>7</v>
      </c>
      <c r="V9">
        <f t="shared" si="2"/>
        <v>-2.6499999999999773</v>
      </c>
      <c r="W9">
        <f t="shared" si="2"/>
        <v>-7.75</v>
      </c>
    </row>
    <row r="10" spans="1:25" x14ac:dyDescent="0.25">
      <c r="B10" s="4">
        <v>42747</v>
      </c>
      <c r="C10">
        <v>455.2</v>
      </c>
      <c r="D10">
        <v>268.39999999999998</v>
      </c>
      <c r="E10">
        <f t="shared" si="0"/>
        <v>1.6959761549925485</v>
      </c>
      <c r="G10">
        <v>1</v>
      </c>
      <c r="H10" s="4">
        <v>42873</v>
      </c>
      <c r="I10">
        <v>491.85</v>
      </c>
      <c r="J10">
        <v>307</v>
      </c>
      <c r="K10" s="28">
        <v>1.6021172638436483</v>
      </c>
      <c r="L10" s="15" t="s">
        <v>44</v>
      </c>
      <c r="M10" s="15" t="s">
        <v>8</v>
      </c>
      <c r="N10" s="15" t="s">
        <v>78</v>
      </c>
      <c r="O10" s="15" t="s">
        <v>7</v>
      </c>
      <c r="P10" s="15" t="s">
        <v>79</v>
      </c>
      <c r="Q10">
        <f>-5*I10</f>
        <v>-2459.25</v>
      </c>
      <c r="R10">
        <f>9*J10</f>
        <v>2763</v>
      </c>
      <c r="S10">
        <f t="shared" si="1"/>
        <v>5222.25</v>
      </c>
      <c r="T10" s="15" t="s">
        <v>8</v>
      </c>
      <c r="U10" s="15" t="s">
        <v>7</v>
      </c>
      <c r="V10">
        <f t="shared" si="2"/>
        <v>10.799999999999955</v>
      </c>
      <c r="W10">
        <f t="shared" si="2"/>
        <v>2.8000000000000114</v>
      </c>
    </row>
    <row r="11" spans="1:25" x14ac:dyDescent="0.25">
      <c r="B11" s="4">
        <v>42748</v>
      </c>
      <c r="C11">
        <v>472.95</v>
      </c>
      <c r="D11">
        <v>267.55</v>
      </c>
      <c r="E11">
        <f t="shared" si="0"/>
        <v>1.7677069706596897</v>
      </c>
      <c r="G11">
        <v>1</v>
      </c>
      <c r="H11" s="4">
        <v>42880</v>
      </c>
      <c r="I11">
        <v>506.35</v>
      </c>
      <c r="J11">
        <v>317.60000000000002</v>
      </c>
      <c r="K11" s="28">
        <v>1.594301007556675</v>
      </c>
      <c r="L11" s="15" t="s">
        <v>44</v>
      </c>
      <c r="M11" s="15" t="s">
        <v>7</v>
      </c>
      <c r="N11" s="15" t="s">
        <v>77</v>
      </c>
      <c r="O11" s="15" t="s">
        <v>8</v>
      </c>
      <c r="P11" s="15" t="s">
        <v>55</v>
      </c>
      <c r="Q11">
        <f>-9*J11</f>
        <v>-2858.4</v>
      </c>
      <c r="R11">
        <f>5*I11</f>
        <v>2531.75</v>
      </c>
      <c r="S11">
        <f t="shared" si="1"/>
        <v>5390.15</v>
      </c>
      <c r="T11" s="15" t="s">
        <v>7</v>
      </c>
      <c r="U11" s="15" t="s">
        <v>8</v>
      </c>
      <c r="V11">
        <f t="shared" si="2"/>
        <v>-14.5</v>
      </c>
      <c r="W11">
        <f t="shared" si="2"/>
        <v>-10.600000000000023</v>
      </c>
    </row>
    <row r="12" spans="1:25" x14ac:dyDescent="0.25">
      <c r="B12" s="4">
        <v>42751</v>
      </c>
      <c r="C12">
        <v>476.9</v>
      </c>
      <c r="D12">
        <v>269.2</v>
      </c>
      <c r="E12">
        <f t="shared" si="0"/>
        <v>1.7715453194650816</v>
      </c>
      <c r="G12">
        <v>1</v>
      </c>
      <c r="H12" s="4">
        <v>42881</v>
      </c>
      <c r="I12">
        <v>511.4</v>
      </c>
      <c r="J12">
        <v>321.64999999999998</v>
      </c>
      <c r="K12" s="28">
        <v>1.5899269392196487</v>
      </c>
      <c r="L12" s="15" t="s">
        <v>44</v>
      </c>
      <c r="M12" s="15" t="s">
        <v>7</v>
      </c>
      <c r="N12" s="15" t="s">
        <v>76</v>
      </c>
      <c r="O12" s="15" t="s">
        <v>8</v>
      </c>
      <c r="P12" s="15" t="s">
        <v>53</v>
      </c>
      <c r="Q12">
        <f>-9*J12</f>
        <v>-2894.85</v>
      </c>
      <c r="R12">
        <f>5*I12</f>
        <v>2557</v>
      </c>
      <c r="S12">
        <f t="shared" si="1"/>
        <v>5451.85</v>
      </c>
      <c r="T12" s="15" t="s">
        <v>7</v>
      </c>
      <c r="U12" s="15" t="s">
        <v>8</v>
      </c>
      <c r="V12">
        <f t="shared" si="2"/>
        <v>-5.0499999999999545</v>
      </c>
      <c r="W12">
        <f t="shared" si="2"/>
        <v>-4.0499999999999545</v>
      </c>
    </row>
    <row r="13" spans="1:25" x14ac:dyDescent="0.25">
      <c r="B13" s="4">
        <v>42752</v>
      </c>
      <c r="C13">
        <v>486.35</v>
      </c>
      <c r="D13">
        <v>268.45</v>
      </c>
      <c r="E13">
        <f t="shared" si="0"/>
        <v>1.8116967777984729</v>
      </c>
      <c r="G13">
        <v>1</v>
      </c>
      <c r="H13" s="4">
        <v>42886</v>
      </c>
      <c r="I13">
        <v>514.20000000000005</v>
      </c>
      <c r="J13">
        <v>326.3</v>
      </c>
      <c r="K13" s="28">
        <v>1.5758504443763408</v>
      </c>
      <c r="L13" s="15" t="s">
        <v>44</v>
      </c>
      <c r="M13" s="15" t="s">
        <v>8</v>
      </c>
      <c r="N13" s="15" t="s">
        <v>55</v>
      </c>
      <c r="O13" s="15" t="s">
        <v>7</v>
      </c>
      <c r="P13" s="15" t="s">
        <v>77</v>
      </c>
      <c r="Q13">
        <f>-5*I13</f>
        <v>-2571</v>
      </c>
      <c r="R13">
        <f>9*J13</f>
        <v>2936.7000000000003</v>
      </c>
      <c r="S13">
        <f t="shared" si="1"/>
        <v>5507.7000000000007</v>
      </c>
      <c r="T13" s="15" t="s">
        <v>8</v>
      </c>
      <c r="U13" s="15" t="s">
        <v>7</v>
      </c>
      <c r="V13">
        <f t="shared" si="2"/>
        <v>-2.8000000000000682</v>
      </c>
      <c r="W13">
        <f t="shared" si="2"/>
        <v>-4.6500000000000341</v>
      </c>
    </row>
    <row r="14" spans="1:25" x14ac:dyDescent="0.25">
      <c r="B14" s="4">
        <v>42753</v>
      </c>
      <c r="C14">
        <v>488.35</v>
      </c>
      <c r="D14">
        <v>268.35000000000002</v>
      </c>
      <c r="E14">
        <f t="shared" si="0"/>
        <v>1.8198248555990311</v>
      </c>
      <c r="G14">
        <v>1</v>
      </c>
      <c r="H14" s="4">
        <v>43018</v>
      </c>
      <c r="I14">
        <v>513.95000000000005</v>
      </c>
      <c r="J14">
        <v>269.25</v>
      </c>
      <c r="K14" s="27">
        <v>1.9088207985143919</v>
      </c>
      <c r="L14" s="15" t="s">
        <v>44</v>
      </c>
      <c r="M14" s="15" t="s">
        <v>7</v>
      </c>
      <c r="N14" s="15" t="s">
        <v>76</v>
      </c>
      <c r="O14" s="15" t="s">
        <v>8</v>
      </c>
      <c r="P14" s="15" t="s">
        <v>53</v>
      </c>
      <c r="Q14">
        <f>-9*J14</f>
        <v>-2423.25</v>
      </c>
      <c r="R14">
        <f>5*I14</f>
        <v>2569.75</v>
      </c>
      <c r="S14">
        <f t="shared" si="1"/>
        <v>4993</v>
      </c>
      <c r="T14" s="15" t="s">
        <v>7</v>
      </c>
      <c r="U14" s="15" t="s">
        <v>8</v>
      </c>
      <c r="V14">
        <f t="shared" si="2"/>
        <v>0.25</v>
      </c>
      <c r="W14">
        <f t="shared" si="2"/>
        <v>57.050000000000011</v>
      </c>
    </row>
    <row r="15" spans="1:25" x14ac:dyDescent="0.25">
      <c r="B15" s="4">
        <v>42754</v>
      </c>
      <c r="C15">
        <v>483.7</v>
      </c>
      <c r="D15">
        <v>269.7</v>
      </c>
      <c r="E15">
        <f t="shared" si="0"/>
        <v>1.7934742306266223</v>
      </c>
      <c r="G15">
        <v>1</v>
      </c>
      <c r="H15" s="4">
        <v>43019</v>
      </c>
      <c r="I15">
        <v>515.54999999999995</v>
      </c>
      <c r="J15">
        <v>267.3</v>
      </c>
      <c r="K15" s="27">
        <v>1.9287317620650952</v>
      </c>
      <c r="L15" s="15" t="s">
        <v>44</v>
      </c>
      <c r="M15" s="15" t="s">
        <v>7</v>
      </c>
      <c r="N15" s="15" t="s">
        <v>75</v>
      </c>
      <c r="O15" s="15" t="s">
        <v>8</v>
      </c>
      <c r="P15" s="15" t="s">
        <v>48</v>
      </c>
      <c r="Q15">
        <f>-9*J15</f>
        <v>-2405.7000000000003</v>
      </c>
      <c r="R15">
        <f>5*I15</f>
        <v>2577.75</v>
      </c>
      <c r="S15">
        <f t="shared" si="1"/>
        <v>4983.4500000000007</v>
      </c>
      <c r="T15" s="15" t="s">
        <v>7</v>
      </c>
      <c r="U15" s="15" t="s">
        <v>8</v>
      </c>
      <c r="V15">
        <f t="shared" si="2"/>
        <v>-1.5999999999999091</v>
      </c>
      <c r="W15">
        <f t="shared" si="2"/>
        <v>1.9499999999999886</v>
      </c>
    </row>
    <row r="16" spans="1:25" x14ac:dyDescent="0.25">
      <c r="B16" s="4">
        <v>42755</v>
      </c>
      <c r="C16">
        <v>450.5</v>
      </c>
      <c r="D16">
        <v>263.39999999999998</v>
      </c>
      <c r="E16">
        <f t="shared" si="0"/>
        <v>1.7103264996203493</v>
      </c>
      <c r="G16">
        <v>1</v>
      </c>
      <c r="H16" s="4">
        <v>43020</v>
      </c>
      <c r="I16">
        <v>524.65</v>
      </c>
      <c r="J16">
        <v>267.55</v>
      </c>
      <c r="K16" s="27">
        <v>1.9609418800224256</v>
      </c>
      <c r="L16" s="15" t="s">
        <v>44</v>
      </c>
      <c r="M16" s="15" t="s">
        <v>7</v>
      </c>
      <c r="N16" s="15" t="s">
        <v>80</v>
      </c>
      <c r="O16" s="15" t="s">
        <v>8</v>
      </c>
      <c r="P16" s="15" t="s">
        <v>50</v>
      </c>
      <c r="Q16">
        <f>-9*J16</f>
        <v>-2407.9500000000003</v>
      </c>
      <c r="R16">
        <f>5*I16</f>
        <v>2623.25</v>
      </c>
      <c r="S16">
        <f t="shared" si="1"/>
        <v>5031.2000000000007</v>
      </c>
      <c r="T16" s="15" t="s">
        <v>7</v>
      </c>
      <c r="U16" s="15" t="s">
        <v>8</v>
      </c>
      <c r="V16">
        <f t="shared" si="2"/>
        <v>-9.1000000000000227</v>
      </c>
      <c r="W16">
        <f t="shared" si="2"/>
        <v>-0.25</v>
      </c>
    </row>
    <row r="17" spans="2:25" x14ac:dyDescent="0.25">
      <c r="B17" s="4">
        <v>42758</v>
      </c>
      <c r="C17">
        <v>445.1</v>
      </c>
      <c r="D17">
        <v>257.45</v>
      </c>
      <c r="E17">
        <f t="shared" si="0"/>
        <v>1.7288793940570986</v>
      </c>
      <c r="G17">
        <v>1</v>
      </c>
      <c r="H17" s="4">
        <v>43033</v>
      </c>
      <c r="I17">
        <v>472.7</v>
      </c>
      <c r="J17">
        <v>305.60000000000002</v>
      </c>
      <c r="K17" s="28">
        <v>1.5467931937172774</v>
      </c>
      <c r="L17" s="15" t="s">
        <v>44</v>
      </c>
      <c r="M17" s="15" t="s">
        <v>8</v>
      </c>
      <c r="N17" s="15" t="s">
        <v>50</v>
      </c>
      <c r="O17" s="15" t="s">
        <v>7</v>
      </c>
      <c r="P17" s="15" t="s">
        <v>80</v>
      </c>
      <c r="R17">
        <f>15*I17+63*J17</f>
        <v>26343.300000000003</v>
      </c>
      <c r="S17">
        <f>R17-Q17</f>
        <v>26343.300000000003</v>
      </c>
      <c r="T17" s="15" t="s">
        <v>8</v>
      </c>
      <c r="U17" s="15" t="s">
        <v>7</v>
      </c>
      <c r="V17">
        <f>I16-I17</f>
        <v>51.949999999999989</v>
      </c>
      <c r="W17">
        <f>J16-J17</f>
        <v>-38.050000000000011</v>
      </c>
      <c r="X17">
        <v>15</v>
      </c>
      <c r="Y17">
        <v>63</v>
      </c>
    </row>
    <row r="18" spans="2:25" x14ac:dyDescent="0.25">
      <c r="B18" s="4">
        <v>42759</v>
      </c>
      <c r="C18">
        <v>451.25</v>
      </c>
      <c r="D18">
        <v>257.10000000000002</v>
      </c>
      <c r="E18">
        <f t="shared" si="0"/>
        <v>1.7551536367172305</v>
      </c>
      <c r="H18">
        <f>H17-H2</f>
        <v>245</v>
      </c>
      <c r="L18" s="15"/>
    </row>
    <row r="19" spans="2:25" x14ac:dyDescent="0.25">
      <c r="B19" s="4">
        <v>42760</v>
      </c>
      <c r="C19">
        <v>463.7</v>
      </c>
      <c r="D19">
        <v>259.75</v>
      </c>
      <c r="E19">
        <f t="shared" si="0"/>
        <v>1.7851780558229067</v>
      </c>
      <c r="H19" s="138" t="s">
        <v>82</v>
      </c>
      <c r="I19" s="139"/>
      <c r="Q19" s="17" t="s">
        <v>57</v>
      </c>
      <c r="R19" s="17" t="s">
        <v>58</v>
      </c>
      <c r="S19" s="17" t="s">
        <v>59</v>
      </c>
      <c r="T19" s="17" t="s">
        <v>60</v>
      </c>
    </row>
    <row r="20" spans="2:25" x14ac:dyDescent="0.25">
      <c r="B20" s="4">
        <v>42762</v>
      </c>
      <c r="C20">
        <v>472.75</v>
      </c>
      <c r="D20">
        <v>272.05</v>
      </c>
      <c r="E20">
        <f t="shared" si="0"/>
        <v>1.7377320345524718</v>
      </c>
      <c r="H20" s="29" t="s">
        <v>83</v>
      </c>
      <c r="I20" s="29">
        <f>AVERAGE(C2:C336)</f>
        <v>516.48791044776124</v>
      </c>
      <c r="Q20" s="17">
        <f>SUM(Q2:Q17)</f>
        <v>-61642.899999999994</v>
      </c>
      <c r="R20" s="17">
        <f>SUM(R3:R17)</f>
        <v>63158.8</v>
      </c>
      <c r="S20" s="17">
        <f>R20+Q20</f>
        <v>1515.9000000000087</v>
      </c>
      <c r="T20" s="17">
        <f>ABS(S20/S2)*100</f>
        <v>5.8350975788136905</v>
      </c>
    </row>
    <row r="21" spans="2:25" x14ac:dyDescent="0.25">
      <c r="B21" s="4">
        <v>42765</v>
      </c>
      <c r="C21">
        <v>472.4</v>
      </c>
      <c r="D21">
        <v>270.85000000000002</v>
      </c>
      <c r="E21">
        <f t="shared" si="0"/>
        <v>1.7441388222263243</v>
      </c>
      <c r="H21" s="29" t="s">
        <v>84</v>
      </c>
      <c r="I21" s="29">
        <f>AVERAGE(D2:D336)</f>
        <v>295.88328358208946</v>
      </c>
    </row>
    <row r="22" spans="2:25" x14ac:dyDescent="0.25">
      <c r="B22" s="4">
        <v>42766</v>
      </c>
      <c r="C22">
        <v>465.9</v>
      </c>
      <c r="D22">
        <v>269.05</v>
      </c>
      <c r="E22">
        <f t="shared" si="0"/>
        <v>1.7316483924921018</v>
      </c>
      <c r="H22" s="29" t="s">
        <v>85</v>
      </c>
      <c r="I22" s="29">
        <f>I20/I21</f>
        <v>1.7455798928379389</v>
      </c>
    </row>
    <row r="23" spans="2:25" x14ac:dyDescent="0.25">
      <c r="B23" s="4">
        <v>42767</v>
      </c>
      <c r="C23">
        <v>475.9</v>
      </c>
      <c r="D23">
        <v>280.89999999999998</v>
      </c>
      <c r="E23">
        <f t="shared" si="0"/>
        <v>1.6941972232111071</v>
      </c>
      <c r="H23" s="29" t="s">
        <v>65</v>
      </c>
      <c r="I23" s="29">
        <f>AVERAGE(E2:E336)</f>
        <v>1.7485899003311529</v>
      </c>
    </row>
    <row r="24" spans="2:25" x14ac:dyDescent="0.25">
      <c r="B24" s="4">
        <v>42768</v>
      </c>
      <c r="C24">
        <v>482.45</v>
      </c>
      <c r="D24">
        <v>285.55</v>
      </c>
      <c r="E24">
        <f>C24/D24</f>
        <v>1.6895464892313079</v>
      </c>
      <c r="H24" s="29" t="s">
        <v>66</v>
      </c>
      <c r="I24" s="29">
        <f>STDEV(E2:E336)</f>
        <v>7.4111313669839127E-2</v>
      </c>
    </row>
    <row r="25" spans="2:25" x14ac:dyDescent="0.25">
      <c r="B25" s="4">
        <v>42769</v>
      </c>
      <c r="C25">
        <v>489.65</v>
      </c>
      <c r="D25">
        <v>281.39999999999998</v>
      </c>
      <c r="E25">
        <f t="shared" si="0"/>
        <v>1.7400497512437811</v>
      </c>
      <c r="H25" s="29" t="s">
        <v>67</v>
      </c>
      <c r="I25" s="30" t="s">
        <v>86</v>
      </c>
    </row>
    <row r="26" spans="2:25" x14ac:dyDescent="0.25">
      <c r="B26" s="4">
        <v>42772</v>
      </c>
      <c r="C26">
        <v>496.95</v>
      </c>
      <c r="D26">
        <v>290.35000000000002</v>
      </c>
      <c r="E26">
        <f t="shared" si="0"/>
        <v>1.7115550198036851</v>
      </c>
      <c r="H26" s="29" t="s">
        <v>69</v>
      </c>
      <c r="I26" s="30" t="s">
        <v>87</v>
      </c>
    </row>
    <row r="27" spans="2:25" x14ac:dyDescent="0.25">
      <c r="B27" s="4">
        <v>42773</v>
      </c>
      <c r="C27">
        <v>492.6</v>
      </c>
      <c r="D27">
        <v>287.85000000000002</v>
      </c>
      <c r="E27">
        <f t="shared" si="0"/>
        <v>1.7113079729025533</v>
      </c>
    </row>
    <row r="28" spans="2:25" x14ac:dyDescent="0.25">
      <c r="B28" s="4">
        <v>42774</v>
      </c>
      <c r="C28">
        <v>487.5</v>
      </c>
      <c r="D28">
        <v>285.85000000000002</v>
      </c>
      <c r="E28">
        <f t="shared" si="0"/>
        <v>1.705439916039881</v>
      </c>
    </row>
    <row r="29" spans="2:25" x14ac:dyDescent="0.25">
      <c r="B29" s="4">
        <v>42775</v>
      </c>
      <c r="C29">
        <v>484.95</v>
      </c>
      <c r="D29">
        <v>285</v>
      </c>
      <c r="E29">
        <f t="shared" si="0"/>
        <v>1.7015789473684211</v>
      </c>
    </row>
    <row r="30" spans="2:25" x14ac:dyDescent="0.25">
      <c r="B30" s="4">
        <v>42776</v>
      </c>
      <c r="C30">
        <v>488.5</v>
      </c>
      <c r="D30">
        <v>281.5</v>
      </c>
      <c r="E30">
        <f t="shared" si="0"/>
        <v>1.7353463587921847</v>
      </c>
    </row>
    <row r="31" spans="2:25" x14ac:dyDescent="0.25">
      <c r="B31" s="4">
        <v>42779</v>
      </c>
      <c r="C31">
        <v>490.35</v>
      </c>
      <c r="D31">
        <v>281.7</v>
      </c>
      <c r="E31">
        <f t="shared" si="0"/>
        <v>1.7406815761448351</v>
      </c>
    </row>
    <row r="32" spans="2:25" x14ac:dyDescent="0.25">
      <c r="B32" s="4">
        <v>42780</v>
      </c>
      <c r="C32">
        <v>487.05</v>
      </c>
      <c r="D32">
        <v>284.89999999999998</v>
      </c>
      <c r="E32">
        <f t="shared" si="0"/>
        <v>1.7095472095472097</v>
      </c>
    </row>
    <row r="33" spans="1:5" x14ac:dyDescent="0.25">
      <c r="B33" s="4">
        <v>42781</v>
      </c>
      <c r="C33">
        <v>487.95</v>
      </c>
      <c r="D33">
        <v>280.64999999999998</v>
      </c>
      <c r="E33">
        <f t="shared" si="0"/>
        <v>1.7386424371993587</v>
      </c>
    </row>
    <row r="34" spans="1:5" x14ac:dyDescent="0.25">
      <c r="B34" s="4">
        <v>42782</v>
      </c>
      <c r="C34">
        <v>493</v>
      </c>
      <c r="D34">
        <v>278.8</v>
      </c>
      <c r="E34">
        <f t="shared" si="0"/>
        <v>1.7682926829268293</v>
      </c>
    </row>
    <row r="35" spans="1:5" x14ac:dyDescent="0.25">
      <c r="B35" s="4">
        <v>42783</v>
      </c>
      <c r="C35">
        <v>489</v>
      </c>
      <c r="D35">
        <v>283.05</v>
      </c>
      <c r="E35">
        <f t="shared" si="0"/>
        <v>1.7276099629040804</v>
      </c>
    </row>
    <row r="36" spans="1:5" x14ac:dyDescent="0.25">
      <c r="B36" s="4">
        <v>42786</v>
      </c>
      <c r="C36">
        <v>480.6</v>
      </c>
      <c r="D36">
        <v>282.2</v>
      </c>
      <c r="E36">
        <f t="shared" si="0"/>
        <v>1.7030474840538627</v>
      </c>
    </row>
    <row r="37" spans="1:5" x14ac:dyDescent="0.25">
      <c r="B37" s="4">
        <v>42787</v>
      </c>
      <c r="C37">
        <v>504.6</v>
      </c>
      <c r="D37">
        <v>284.89999999999998</v>
      </c>
      <c r="E37">
        <f t="shared" si="0"/>
        <v>1.7711477711477714</v>
      </c>
    </row>
    <row r="38" spans="1:5" x14ac:dyDescent="0.25">
      <c r="A38">
        <v>1</v>
      </c>
      <c r="B38" s="4">
        <v>42788</v>
      </c>
      <c r="C38">
        <v>524.45000000000005</v>
      </c>
      <c r="D38">
        <v>285.95</v>
      </c>
      <c r="E38" s="27">
        <f t="shared" si="0"/>
        <v>1.8340618989333801</v>
      </c>
    </row>
    <row r="39" spans="1:5" x14ac:dyDescent="0.25">
      <c r="A39">
        <v>1</v>
      </c>
      <c r="B39" s="4">
        <v>42789</v>
      </c>
      <c r="C39">
        <v>527.65</v>
      </c>
      <c r="D39">
        <v>284.45</v>
      </c>
      <c r="E39" s="27">
        <f t="shared" si="0"/>
        <v>1.8549833011074002</v>
      </c>
    </row>
    <row r="40" spans="1:5" x14ac:dyDescent="0.25">
      <c r="A40">
        <v>1</v>
      </c>
      <c r="B40" s="4">
        <v>42793</v>
      </c>
      <c r="C40">
        <v>508.85</v>
      </c>
      <c r="D40">
        <v>278.85000000000002</v>
      </c>
      <c r="E40" s="27">
        <f t="shared" si="0"/>
        <v>1.8248162094315941</v>
      </c>
    </row>
    <row r="41" spans="1:5" x14ac:dyDescent="0.25">
      <c r="A41">
        <v>1</v>
      </c>
      <c r="B41" s="4">
        <v>42794</v>
      </c>
      <c r="C41">
        <v>506.15</v>
      </c>
      <c r="D41">
        <v>276.39999999999998</v>
      </c>
      <c r="E41" s="27">
        <f t="shared" si="0"/>
        <v>1.8312228654124458</v>
      </c>
    </row>
    <row r="42" spans="1:5" x14ac:dyDescent="0.25">
      <c r="A42">
        <v>1</v>
      </c>
      <c r="B42" s="4">
        <v>42795</v>
      </c>
      <c r="C42">
        <v>513.29999999999995</v>
      </c>
      <c r="D42">
        <v>279</v>
      </c>
      <c r="E42" s="27">
        <f t="shared" si="0"/>
        <v>1.839784946236559</v>
      </c>
    </row>
    <row r="43" spans="1:5" x14ac:dyDescent="0.25">
      <c r="B43" s="4">
        <v>42796</v>
      </c>
      <c r="C43">
        <v>506.3</v>
      </c>
      <c r="D43">
        <v>278.25</v>
      </c>
      <c r="E43">
        <f t="shared" si="0"/>
        <v>1.8195867026055705</v>
      </c>
    </row>
    <row r="44" spans="1:5" x14ac:dyDescent="0.25">
      <c r="A44">
        <v>1</v>
      </c>
      <c r="B44" s="4">
        <v>42797</v>
      </c>
      <c r="C44">
        <v>512.79999999999995</v>
      </c>
      <c r="D44">
        <v>275.85000000000002</v>
      </c>
      <c r="E44" s="27">
        <f t="shared" si="0"/>
        <v>1.8589813304332061</v>
      </c>
    </row>
    <row r="45" spans="1:5" x14ac:dyDescent="0.25">
      <c r="A45">
        <v>1</v>
      </c>
      <c r="B45" s="4">
        <v>42800</v>
      </c>
      <c r="C45">
        <v>518.35</v>
      </c>
      <c r="D45">
        <v>276.75</v>
      </c>
      <c r="E45" s="27">
        <f t="shared" si="0"/>
        <v>1.8729900632339658</v>
      </c>
    </row>
    <row r="46" spans="1:5" x14ac:dyDescent="0.25">
      <c r="A46">
        <v>1</v>
      </c>
      <c r="B46" s="4">
        <v>42801</v>
      </c>
      <c r="C46">
        <v>511.7</v>
      </c>
      <c r="D46">
        <v>276.05</v>
      </c>
      <c r="E46" s="27">
        <f t="shared" si="0"/>
        <v>1.8536497011410975</v>
      </c>
    </row>
    <row r="47" spans="1:5" x14ac:dyDescent="0.25">
      <c r="A47">
        <v>1</v>
      </c>
      <c r="B47" s="4">
        <v>42802</v>
      </c>
      <c r="C47">
        <v>510.2</v>
      </c>
      <c r="D47">
        <v>274.5</v>
      </c>
      <c r="E47" s="27">
        <f t="shared" si="0"/>
        <v>1.8586520947176683</v>
      </c>
    </row>
    <row r="48" spans="1:5" x14ac:dyDescent="0.25">
      <c r="A48">
        <v>1</v>
      </c>
      <c r="B48" s="4">
        <v>42803</v>
      </c>
      <c r="C48">
        <v>516.1</v>
      </c>
      <c r="D48">
        <v>273.25</v>
      </c>
      <c r="E48" s="27">
        <f t="shared" si="0"/>
        <v>1.888746569075938</v>
      </c>
    </row>
    <row r="49" spans="1:5" x14ac:dyDescent="0.25">
      <c r="A49">
        <v>1</v>
      </c>
      <c r="B49" s="4">
        <v>42804</v>
      </c>
      <c r="C49">
        <v>515.54999999999995</v>
      </c>
      <c r="D49">
        <v>270.55</v>
      </c>
      <c r="E49" s="27">
        <f t="shared" si="0"/>
        <v>1.9055627425614488</v>
      </c>
    </row>
    <row r="50" spans="1:5" x14ac:dyDescent="0.25">
      <c r="B50" s="4">
        <v>42808</v>
      </c>
      <c r="C50">
        <v>511</v>
      </c>
      <c r="D50">
        <v>286.75</v>
      </c>
      <c r="E50">
        <f t="shared" si="0"/>
        <v>1.7820401046207497</v>
      </c>
    </row>
    <row r="51" spans="1:5" x14ac:dyDescent="0.25">
      <c r="B51" s="4">
        <v>42809</v>
      </c>
      <c r="C51">
        <v>511.75</v>
      </c>
      <c r="D51">
        <v>285.14999999999998</v>
      </c>
      <c r="E51">
        <f t="shared" si="0"/>
        <v>1.7946694722076102</v>
      </c>
    </row>
    <row r="52" spans="1:5" x14ac:dyDescent="0.25">
      <c r="B52" s="4">
        <v>42810</v>
      </c>
      <c r="C52">
        <v>513.6</v>
      </c>
      <c r="D52">
        <v>284.45</v>
      </c>
      <c r="E52">
        <f t="shared" si="0"/>
        <v>1.8055897345754968</v>
      </c>
    </row>
    <row r="53" spans="1:5" x14ac:dyDescent="0.25">
      <c r="A53">
        <v>1</v>
      </c>
      <c r="B53" s="4">
        <v>42811</v>
      </c>
      <c r="C53">
        <v>517</v>
      </c>
      <c r="D53">
        <v>280.75</v>
      </c>
      <c r="E53" s="27">
        <f t="shared" si="0"/>
        <v>1.8414959928762245</v>
      </c>
    </row>
    <row r="54" spans="1:5" x14ac:dyDescent="0.25">
      <c r="A54">
        <v>1</v>
      </c>
      <c r="B54" s="4">
        <v>42814</v>
      </c>
      <c r="C54">
        <v>504.55</v>
      </c>
      <c r="D54">
        <v>275.14999999999998</v>
      </c>
      <c r="E54" s="27">
        <f t="shared" si="0"/>
        <v>1.8337270579683811</v>
      </c>
    </row>
    <row r="55" spans="1:5" x14ac:dyDescent="0.25">
      <c r="B55" s="4">
        <v>42815</v>
      </c>
      <c r="C55">
        <v>488</v>
      </c>
      <c r="D55">
        <v>272.2</v>
      </c>
      <c r="E55">
        <f t="shared" si="0"/>
        <v>1.7927994121969142</v>
      </c>
    </row>
    <row r="56" spans="1:5" x14ac:dyDescent="0.25">
      <c r="A56">
        <v>1</v>
      </c>
      <c r="B56" s="4">
        <v>42816</v>
      </c>
      <c r="C56">
        <v>484.5</v>
      </c>
      <c r="D56">
        <v>265.60000000000002</v>
      </c>
      <c r="E56" s="27">
        <f t="shared" si="0"/>
        <v>1.8241716867469877</v>
      </c>
    </row>
    <row r="57" spans="1:5" x14ac:dyDescent="0.25">
      <c r="A57">
        <v>1</v>
      </c>
      <c r="B57" s="4">
        <v>42817</v>
      </c>
      <c r="C57">
        <v>488.1</v>
      </c>
      <c r="D57">
        <v>267.05</v>
      </c>
      <c r="E57" s="27">
        <f t="shared" si="0"/>
        <v>1.8277476128065906</v>
      </c>
    </row>
    <row r="58" spans="1:5" x14ac:dyDescent="0.25">
      <c r="B58" s="4">
        <v>42818</v>
      </c>
      <c r="C58">
        <v>489.2</v>
      </c>
      <c r="D58">
        <v>274.8</v>
      </c>
      <c r="E58">
        <f t="shared" si="0"/>
        <v>1.7802037845705967</v>
      </c>
    </row>
    <row r="59" spans="1:5" x14ac:dyDescent="0.25">
      <c r="B59" s="4">
        <v>42821</v>
      </c>
      <c r="C59">
        <v>487.2</v>
      </c>
      <c r="D59">
        <v>273.5</v>
      </c>
      <c r="E59">
        <f t="shared" si="0"/>
        <v>1.7813528336380255</v>
      </c>
    </row>
    <row r="60" spans="1:5" x14ac:dyDescent="0.25">
      <c r="B60" s="4">
        <v>42822</v>
      </c>
      <c r="C60">
        <v>502.95</v>
      </c>
      <c r="D60">
        <v>276.95</v>
      </c>
      <c r="E60">
        <f t="shared" si="0"/>
        <v>1.8160317746885719</v>
      </c>
    </row>
    <row r="61" spans="1:5" x14ac:dyDescent="0.25">
      <c r="B61" s="4">
        <v>42823</v>
      </c>
      <c r="C61">
        <v>503.95</v>
      </c>
      <c r="D61">
        <v>281.95</v>
      </c>
      <c r="E61">
        <f t="shared" si="0"/>
        <v>1.7873736478098954</v>
      </c>
    </row>
    <row r="62" spans="1:5" x14ac:dyDescent="0.25">
      <c r="B62" s="4">
        <v>42824</v>
      </c>
      <c r="C62">
        <v>499.05</v>
      </c>
      <c r="D62">
        <v>281.39999999999998</v>
      </c>
      <c r="E62">
        <f t="shared" si="0"/>
        <v>1.7734541577825162</v>
      </c>
    </row>
    <row r="63" spans="1:5" x14ac:dyDescent="0.25">
      <c r="B63" s="4">
        <v>42825</v>
      </c>
      <c r="C63">
        <v>490.8</v>
      </c>
      <c r="D63">
        <v>277.10000000000002</v>
      </c>
      <c r="E63">
        <f t="shared" si="0"/>
        <v>1.7712017322266329</v>
      </c>
    </row>
    <row r="64" spans="1:5" x14ac:dyDescent="0.25">
      <c r="B64" s="4">
        <v>42828</v>
      </c>
      <c r="C64">
        <v>498.8</v>
      </c>
      <c r="D64">
        <v>286.75</v>
      </c>
      <c r="E64">
        <f t="shared" si="0"/>
        <v>1.7394943330427202</v>
      </c>
    </row>
    <row r="65" spans="1:5" x14ac:dyDescent="0.25">
      <c r="B65" s="4">
        <v>42830</v>
      </c>
      <c r="C65">
        <v>506.5</v>
      </c>
      <c r="D65">
        <v>284.85000000000002</v>
      </c>
      <c r="E65">
        <f t="shared" si="0"/>
        <v>1.778128839740214</v>
      </c>
    </row>
    <row r="66" spans="1:5" x14ac:dyDescent="0.25">
      <c r="B66" s="4">
        <v>42831</v>
      </c>
      <c r="C66">
        <v>508.7</v>
      </c>
      <c r="D66">
        <v>280.85000000000002</v>
      </c>
      <c r="E66">
        <f t="shared" ref="E66:E129" si="3">C66/D66</f>
        <v>1.81128716396653</v>
      </c>
    </row>
    <row r="67" spans="1:5" x14ac:dyDescent="0.25">
      <c r="B67" s="4">
        <v>42832</v>
      </c>
      <c r="C67">
        <v>503.8</v>
      </c>
      <c r="D67">
        <v>277</v>
      </c>
      <c r="E67">
        <f t="shared" si="3"/>
        <v>1.8187725631768954</v>
      </c>
    </row>
    <row r="68" spans="1:5" x14ac:dyDescent="0.25">
      <c r="A68">
        <v>1</v>
      </c>
      <c r="B68" s="4">
        <v>42835</v>
      </c>
      <c r="C68">
        <v>510.75</v>
      </c>
      <c r="D68">
        <v>277.64999999999998</v>
      </c>
      <c r="E68" s="27">
        <f t="shared" si="3"/>
        <v>1.8395461912479742</v>
      </c>
    </row>
    <row r="69" spans="1:5" x14ac:dyDescent="0.25">
      <c r="B69" s="4">
        <v>42836</v>
      </c>
      <c r="C69">
        <v>513.65</v>
      </c>
      <c r="D69">
        <v>282.89999999999998</v>
      </c>
      <c r="E69">
        <f t="shared" si="3"/>
        <v>1.8156592435489574</v>
      </c>
    </row>
    <row r="70" spans="1:5" x14ac:dyDescent="0.25">
      <c r="B70" s="4">
        <v>42837</v>
      </c>
      <c r="C70">
        <v>505.7</v>
      </c>
      <c r="D70">
        <v>280.75</v>
      </c>
      <c r="E70">
        <f t="shared" si="3"/>
        <v>1.8012466607301869</v>
      </c>
    </row>
    <row r="71" spans="1:5" x14ac:dyDescent="0.25">
      <c r="B71" s="4">
        <v>42838</v>
      </c>
      <c r="C71">
        <v>506.7</v>
      </c>
      <c r="D71">
        <v>281.85000000000002</v>
      </c>
      <c r="E71">
        <f t="shared" si="3"/>
        <v>1.7977647684938796</v>
      </c>
    </row>
    <row r="72" spans="1:5" x14ac:dyDescent="0.25">
      <c r="B72" s="4">
        <v>42842</v>
      </c>
      <c r="C72">
        <v>502.45</v>
      </c>
      <c r="D72">
        <v>281.7</v>
      </c>
      <c r="E72">
        <f t="shared" si="3"/>
        <v>1.783635072772453</v>
      </c>
    </row>
    <row r="73" spans="1:5" x14ac:dyDescent="0.25">
      <c r="B73" s="4">
        <v>42843</v>
      </c>
      <c r="C73">
        <v>498</v>
      </c>
      <c r="D73">
        <v>283</v>
      </c>
      <c r="E73">
        <f t="shared" si="3"/>
        <v>1.7597173144876326</v>
      </c>
    </row>
    <row r="74" spans="1:5" x14ac:dyDescent="0.25">
      <c r="B74" s="4">
        <v>42844</v>
      </c>
      <c r="C74">
        <v>499.25</v>
      </c>
      <c r="D74">
        <v>280.95</v>
      </c>
      <c r="E74">
        <f t="shared" si="3"/>
        <v>1.7770065848015661</v>
      </c>
    </row>
    <row r="75" spans="1:5" x14ac:dyDescent="0.25">
      <c r="B75" s="4">
        <v>42845</v>
      </c>
      <c r="C75">
        <v>487.95</v>
      </c>
      <c r="D75">
        <v>272.8</v>
      </c>
      <c r="E75">
        <f t="shared" si="3"/>
        <v>1.7886730205278591</v>
      </c>
    </row>
    <row r="76" spans="1:5" x14ac:dyDescent="0.25">
      <c r="B76" s="4">
        <v>42846</v>
      </c>
      <c r="C76">
        <v>485.8</v>
      </c>
      <c r="D76">
        <v>269.14999999999998</v>
      </c>
      <c r="E76">
        <f t="shared" si="3"/>
        <v>1.8049414824447336</v>
      </c>
    </row>
    <row r="77" spans="1:5" x14ac:dyDescent="0.25">
      <c r="A77">
        <v>1</v>
      </c>
      <c r="B77" s="4">
        <v>42849</v>
      </c>
      <c r="C77">
        <v>498.2</v>
      </c>
      <c r="D77">
        <v>268.7</v>
      </c>
      <c r="E77" s="27">
        <f t="shared" si="3"/>
        <v>1.8541123930033494</v>
      </c>
    </row>
    <row r="78" spans="1:5" x14ac:dyDescent="0.25">
      <c r="A78">
        <v>1</v>
      </c>
      <c r="B78" s="4">
        <v>42850</v>
      </c>
      <c r="C78">
        <v>515.15</v>
      </c>
      <c r="D78">
        <v>272.55</v>
      </c>
      <c r="E78" s="27">
        <f t="shared" si="3"/>
        <v>1.8901119060722802</v>
      </c>
    </row>
    <row r="79" spans="1:5" x14ac:dyDescent="0.25">
      <c r="A79">
        <v>1</v>
      </c>
      <c r="B79" s="4">
        <v>42851</v>
      </c>
      <c r="C79">
        <v>517.29999999999995</v>
      </c>
      <c r="D79">
        <v>276.95</v>
      </c>
      <c r="E79" s="27">
        <f t="shared" si="3"/>
        <v>1.8678461816212313</v>
      </c>
    </row>
    <row r="80" spans="1:5" x14ac:dyDescent="0.25">
      <c r="A80">
        <v>1</v>
      </c>
      <c r="B80" s="4">
        <v>42852</v>
      </c>
      <c r="C80">
        <v>505.95</v>
      </c>
      <c r="D80">
        <v>274.05</v>
      </c>
      <c r="E80" s="27">
        <f t="shared" si="3"/>
        <v>1.8461959496442253</v>
      </c>
    </row>
    <row r="81" spans="1:5" x14ac:dyDescent="0.25">
      <c r="A81">
        <v>1</v>
      </c>
      <c r="B81" s="4">
        <v>42853</v>
      </c>
      <c r="C81">
        <v>509.6</v>
      </c>
      <c r="D81">
        <v>278.5</v>
      </c>
      <c r="E81" s="27">
        <f t="shared" si="3"/>
        <v>1.8298025134649911</v>
      </c>
    </row>
    <row r="82" spans="1:5" x14ac:dyDescent="0.25">
      <c r="A82">
        <v>1</v>
      </c>
      <c r="B82" s="4">
        <v>42857</v>
      </c>
      <c r="C82">
        <v>505.15</v>
      </c>
      <c r="D82">
        <v>275.95</v>
      </c>
      <c r="E82" s="27">
        <f t="shared" si="3"/>
        <v>1.8305852509512592</v>
      </c>
    </row>
    <row r="83" spans="1:5" x14ac:dyDescent="0.25">
      <c r="A83">
        <v>1</v>
      </c>
      <c r="B83" s="4">
        <v>42858</v>
      </c>
      <c r="C83">
        <v>500.7</v>
      </c>
      <c r="D83">
        <v>272.75</v>
      </c>
      <c r="E83" s="27">
        <f t="shared" si="3"/>
        <v>1.8357470210815765</v>
      </c>
    </row>
    <row r="84" spans="1:5" x14ac:dyDescent="0.25">
      <c r="B84" s="4">
        <v>42859</v>
      </c>
      <c r="C84">
        <v>518.9</v>
      </c>
      <c r="D84">
        <v>297.95</v>
      </c>
      <c r="E84">
        <f t="shared" si="3"/>
        <v>1.7415673770766906</v>
      </c>
    </row>
    <row r="85" spans="1:5" x14ac:dyDescent="0.25">
      <c r="B85" s="4">
        <v>42860</v>
      </c>
      <c r="C85">
        <v>504.9</v>
      </c>
      <c r="D85">
        <v>298.55</v>
      </c>
      <c r="E85">
        <f t="shared" si="3"/>
        <v>1.6911740077039021</v>
      </c>
    </row>
    <row r="86" spans="1:5" x14ac:dyDescent="0.25">
      <c r="B86" s="4">
        <v>42863</v>
      </c>
      <c r="C86">
        <v>511.1</v>
      </c>
      <c r="D86">
        <v>303.3</v>
      </c>
      <c r="E86">
        <f t="shared" si="3"/>
        <v>1.6851302340916585</v>
      </c>
    </row>
    <row r="87" spans="1:5" x14ac:dyDescent="0.25">
      <c r="B87" s="4">
        <v>42864</v>
      </c>
      <c r="C87">
        <v>517.29999999999995</v>
      </c>
      <c r="D87">
        <v>301.3</v>
      </c>
      <c r="E87">
        <f t="shared" si="3"/>
        <v>1.7168934616661133</v>
      </c>
    </row>
    <row r="88" spans="1:5" x14ac:dyDescent="0.25">
      <c r="B88" s="4">
        <v>42865</v>
      </c>
      <c r="C88">
        <v>526</v>
      </c>
      <c r="D88">
        <v>298.55</v>
      </c>
      <c r="E88">
        <f t="shared" si="3"/>
        <v>1.7618489365265448</v>
      </c>
    </row>
    <row r="89" spans="1:5" x14ac:dyDescent="0.25">
      <c r="B89" s="4">
        <v>42866</v>
      </c>
      <c r="C89">
        <v>517.1</v>
      </c>
      <c r="D89">
        <v>300.35000000000002</v>
      </c>
      <c r="E89">
        <f t="shared" si="3"/>
        <v>1.7216580655901448</v>
      </c>
    </row>
    <row r="90" spans="1:5" x14ac:dyDescent="0.25">
      <c r="B90" s="4">
        <v>42867</v>
      </c>
      <c r="C90">
        <v>502.6</v>
      </c>
      <c r="D90">
        <v>296.64999999999998</v>
      </c>
      <c r="E90">
        <f t="shared" si="3"/>
        <v>1.6942524860947246</v>
      </c>
    </row>
    <row r="91" spans="1:5" x14ac:dyDescent="0.25">
      <c r="A91">
        <v>1</v>
      </c>
      <c r="B91" s="4">
        <v>42870</v>
      </c>
      <c r="C91">
        <v>500</v>
      </c>
      <c r="D91">
        <v>302.05</v>
      </c>
      <c r="E91" s="28">
        <f t="shared" si="3"/>
        <v>1.6553550736633007</v>
      </c>
    </row>
    <row r="92" spans="1:5" x14ac:dyDescent="0.25">
      <c r="A92">
        <v>1</v>
      </c>
      <c r="B92" s="4">
        <v>42871</v>
      </c>
      <c r="C92">
        <v>501.6</v>
      </c>
      <c r="D92">
        <v>302.7</v>
      </c>
      <c r="E92" s="28">
        <f t="shared" si="3"/>
        <v>1.6570862239841428</v>
      </c>
    </row>
    <row r="93" spans="1:5" x14ac:dyDescent="0.25">
      <c r="A93">
        <v>1</v>
      </c>
      <c r="B93" s="4">
        <v>42872</v>
      </c>
      <c r="C93">
        <v>502.65</v>
      </c>
      <c r="D93">
        <v>309.8</v>
      </c>
      <c r="E93" s="28">
        <f t="shared" si="3"/>
        <v>1.6224983860555195</v>
      </c>
    </row>
    <row r="94" spans="1:5" x14ac:dyDescent="0.25">
      <c r="A94">
        <v>1</v>
      </c>
      <c r="B94" s="4">
        <v>42873</v>
      </c>
      <c r="C94">
        <v>491.85</v>
      </c>
      <c r="D94">
        <v>307</v>
      </c>
      <c r="E94" s="28">
        <f t="shared" si="3"/>
        <v>1.6021172638436483</v>
      </c>
    </row>
    <row r="95" spans="1:5" x14ac:dyDescent="0.25">
      <c r="A95">
        <v>1</v>
      </c>
      <c r="B95" s="4">
        <v>42874</v>
      </c>
      <c r="C95">
        <v>500.85</v>
      </c>
      <c r="D95">
        <v>307.10000000000002</v>
      </c>
      <c r="E95" s="28">
        <f t="shared" si="3"/>
        <v>1.6309019863236731</v>
      </c>
    </row>
    <row r="96" spans="1:5" x14ac:dyDescent="0.25">
      <c r="A96">
        <v>1</v>
      </c>
      <c r="B96" s="4">
        <v>42877</v>
      </c>
      <c r="C96">
        <v>502.05</v>
      </c>
      <c r="D96">
        <v>304.89999999999998</v>
      </c>
      <c r="E96" s="28">
        <f t="shared" si="3"/>
        <v>1.6466054444080027</v>
      </c>
    </row>
    <row r="97" spans="1:5" x14ac:dyDescent="0.25">
      <c r="A97">
        <v>1</v>
      </c>
      <c r="B97" s="4">
        <v>42878</v>
      </c>
      <c r="C97">
        <v>500.7</v>
      </c>
      <c r="D97">
        <v>306.25</v>
      </c>
      <c r="E97" s="28">
        <f t="shared" si="3"/>
        <v>1.6349387755102041</v>
      </c>
    </row>
    <row r="98" spans="1:5" x14ac:dyDescent="0.25">
      <c r="A98">
        <v>1</v>
      </c>
      <c r="B98" s="4">
        <v>42879</v>
      </c>
      <c r="C98">
        <v>499.2</v>
      </c>
      <c r="D98">
        <v>306.8</v>
      </c>
      <c r="E98" s="28">
        <f t="shared" si="3"/>
        <v>1.6271186440677965</v>
      </c>
    </row>
    <row r="99" spans="1:5" x14ac:dyDescent="0.25">
      <c r="A99">
        <v>1</v>
      </c>
      <c r="B99" s="4">
        <v>42880</v>
      </c>
      <c r="C99">
        <v>506.35</v>
      </c>
      <c r="D99">
        <v>317.60000000000002</v>
      </c>
      <c r="E99" s="28">
        <f t="shared" si="3"/>
        <v>1.594301007556675</v>
      </c>
    </row>
    <row r="100" spans="1:5" x14ac:dyDescent="0.25">
      <c r="A100">
        <v>1</v>
      </c>
      <c r="B100" s="4">
        <v>42881</v>
      </c>
      <c r="C100">
        <v>511.4</v>
      </c>
      <c r="D100">
        <v>321.64999999999998</v>
      </c>
      <c r="E100" s="28">
        <f t="shared" si="3"/>
        <v>1.5899269392196487</v>
      </c>
    </row>
    <row r="101" spans="1:5" x14ac:dyDescent="0.25">
      <c r="A101">
        <v>1</v>
      </c>
      <c r="B101" s="4">
        <v>42884</v>
      </c>
      <c r="C101">
        <v>505.95</v>
      </c>
      <c r="D101">
        <v>314.7</v>
      </c>
      <c r="E101" s="28">
        <f t="shared" si="3"/>
        <v>1.6077216396568161</v>
      </c>
    </row>
    <row r="102" spans="1:5" x14ac:dyDescent="0.25">
      <c r="A102">
        <v>1</v>
      </c>
      <c r="B102" s="4">
        <v>42885</v>
      </c>
      <c r="C102">
        <v>512.75</v>
      </c>
      <c r="D102">
        <v>320.64999999999998</v>
      </c>
      <c r="E102" s="28">
        <f t="shared" si="3"/>
        <v>1.5990955870887262</v>
      </c>
    </row>
    <row r="103" spans="1:5" x14ac:dyDescent="0.25">
      <c r="A103">
        <v>1</v>
      </c>
      <c r="B103" s="4">
        <v>42886</v>
      </c>
      <c r="C103">
        <v>514.20000000000005</v>
      </c>
      <c r="D103">
        <v>326.3</v>
      </c>
      <c r="E103" s="28">
        <f t="shared" si="3"/>
        <v>1.5758504443763408</v>
      </c>
    </row>
    <row r="104" spans="1:5" x14ac:dyDescent="0.25">
      <c r="A104">
        <v>1</v>
      </c>
      <c r="B104" s="4">
        <v>42887</v>
      </c>
      <c r="C104">
        <v>509.5</v>
      </c>
      <c r="D104">
        <v>320.05</v>
      </c>
      <c r="E104" s="28">
        <f t="shared" si="3"/>
        <v>1.5919387595688173</v>
      </c>
    </row>
    <row r="105" spans="1:5" x14ac:dyDescent="0.25">
      <c r="A105">
        <v>1</v>
      </c>
      <c r="B105" s="4">
        <v>42888</v>
      </c>
      <c r="C105">
        <v>507.85</v>
      </c>
      <c r="D105">
        <v>318.05</v>
      </c>
      <c r="E105" s="28">
        <f t="shared" si="3"/>
        <v>1.5967615154849866</v>
      </c>
    </row>
    <row r="106" spans="1:5" x14ac:dyDescent="0.25">
      <c r="A106">
        <v>1</v>
      </c>
      <c r="B106" s="4">
        <v>42891</v>
      </c>
      <c r="C106">
        <v>513.04999999999995</v>
      </c>
      <c r="D106">
        <v>319.64999999999998</v>
      </c>
      <c r="E106" s="28">
        <f t="shared" si="3"/>
        <v>1.6050367589551071</v>
      </c>
    </row>
    <row r="107" spans="1:5" x14ac:dyDescent="0.25">
      <c r="A107">
        <v>1</v>
      </c>
      <c r="B107" s="4">
        <v>42892</v>
      </c>
      <c r="C107">
        <v>510.35</v>
      </c>
      <c r="D107">
        <v>318.64999999999998</v>
      </c>
      <c r="E107" s="28">
        <f t="shared" si="3"/>
        <v>1.6016005021183117</v>
      </c>
    </row>
    <row r="108" spans="1:5" x14ac:dyDescent="0.25">
      <c r="A108">
        <v>1</v>
      </c>
      <c r="B108" s="4">
        <v>42893</v>
      </c>
      <c r="C108">
        <v>513.29999999999995</v>
      </c>
      <c r="D108">
        <v>324.75</v>
      </c>
      <c r="E108" s="28">
        <f t="shared" si="3"/>
        <v>1.5806004618937644</v>
      </c>
    </row>
    <row r="109" spans="1:5" x14ac:dyDescent="0.25">
      <c r="A109">
        <v>1</v>
      </c>
      <c r="B109" s="4">
        <v>42894</v>
      </c>
      <c r="C109">
        <v>514.70000000000005</v>
      </c>
      <c r="D109">
        <v>320.14999999999998</v>
      </c>
      <c r="E109" s="28">
        <f t="shared" si="3"/>
        <v>1.6076838981727317</v>
      </c>
    </row>
    <row r="110" spans="1:5" x14ac:dyDescent="0.25">
      <c r="A110">
        <v>1</v>
      </c>
      <c r="B110" s="4">
        <v>42895</v>
      </c>
      <c r="C110">
        <v>513.45000000000005</v>
      </c>
      <c r="D110">
        <v>321.8</v>
      </c>
      <c r="E110" s="28">
        <f t="shared" si="3"/>
        <v>1.5955562461155999</v>
      </c>
    </row>
    <row r="111" spans="1:5" x14ac:dyDescent="0.25">
      <c r="A111">
        <v>1</v>
      </c>
      <c r="B111" s="4">
        <v>42898</v>
      </c>
      <c r="C111">
        <v>507.4</v>
      </c>
      <c r="D111">
        <v>315.75</v>
      </c>
      <c r="E111" s="28">
        <f t="shared" si="3"/>
        <v>1.6069675376088677</v>
      </c>
    </row>
    <row r="112" spans="1:5" x14ac:dyDescent="0.25">
      <c r="A112">
        <v>1</v>
      </c>
      <c r="B112" s="4">
        <v>42899</v>
      </c>
      <c r="C112">
        <v>506.3</v>
      </c>
      <c r="D112">
        <v>314.8</v>
      </c>
      <c r="E112" s="28">
        <f t="shared" si="3"/>
        <v>1.6083227445997459</v>
      </c>
    </row>
    <row r="113" spans="1:5" x14ac:dyDescent="0.25">
      <c r="A113">
        <v>1</v>
      </c>
      <c r="B113" s="4">
        <v>42900</v>
      </c>
      <c r="C113">
        <v>508.2</v>
      </c>
      <c r="D113">
        <v>319.14999999999998</v>
      </c>
      <c r="E113" s="28">
        <f t="shared" si="3"/>
        <v>1.5923546921510263</v>
      </c>
    </row>
    <row r="114" spans="1:5" x14ac:dyDescent="0.25">
      <c r="A114">
        <v>1</v>
      </c>
      <c r="B114" s="4">
        <v>42901</v>
      </c>
      <c r="C114">
        <v>508.05</v>
      </c>
      <c r="D114">
        <v>316.89999999999998</v>
      </c>
      <c r="E114" s="28">
        <f t="shared" si="3"/>
        <v>1.6031871252761125</v>
      </c>
    </row>
    <row r="115" spans="1:5" x14ac:dyDescent="0.25">
      <c r="A115">
        <v>1</v>
      </c>
      <c r="B115" s="4">
        <v>42902</v>
      </c>
      <c r="C115">
        <v>510</v>
      </c>
      <c r="D115">
        <v>316.5</v>
      </c>
      <c r="E115" s="28">
        <f t="shared" si="3"/>
        <v>1.6113744075829384</v>
      </c>
    </row>
    <row r="116" spans="1:5" x14ac:dyDescent="0.25">
      <c r="A116">
        <v>1</v>
      </c>
      <c r="B116" s="4">
        <v>42905</v>
      </c>
      <c r="C116">
        <v>519.9</v>
      </c>
      <c r="D116">
        <v>320.60000000000002</v>
      </c>
      <c r="E116" s="28">
        <f t="shared" si="3"/>
        <v>1.6216469120399251</v>
      </c>
    </row>
    <row r="117" spans="1:5" x14ac:dyDescent="0.25">
      <c r="B117" s="4">
        <v>42906</v>
      </c>
      <c r="C117">
        <v>511.8</v>
      </c>
      <c r="D117">
        <v>292.55</v>
      </c>
      <c r="E117">
        <f t="shared" si="3"/>
        <v>1.7494445393949751</v>
      </c>
    </row>
    <row r="118" spans="1:5" x14ac:dyDescent="0.25">
      <c r="B118" s="4">
        <v>42907</v>
      </c>
      <c r="C118">
        <v>507.55</v>
      </c>
      <c r="D118">
        <v>291</v>
      </c>
      <c r="E118">
        <f t="shared" si="3"/>
        <v>1.7441580756013746</v>
      </c>
    </row>
    <row r="119" spans="1:5" x14ac:dyDescent="0.25">
      <c r="B119" s="4">
        <v>42908</v>
      </c>
      <c r="C119">
        <v>507.9</v>
      </c>
      <c r="D119">
        <v>289.45</v>
      </c>
      <c r="E119">
        <f t="shared" si="3"/>
        <v>1.7547072033166349</v>
      </c>
    </row>
    <row r="120" spans="1:5" x14ac:dyDescent="0.25">
      <c r="B120" s="4">
        <v>42909</v>
      </c>
      <c r="C120">
        <v>504.6</v>
      </c>
      <c r="D120">
        <v>291.5</v>
      </c>
      <c r="E120">
        <f t="shared" si="3"/>
        <v>1.7310463121783877</v>
      </c>
    </row>
    <row r="121" spans="1:5" x14ac:dyDescent="0.25">
      <c r="B121" s="4">
        <v>42913</v>
      </c>
      <c r="C121">
        <v>492.8</v>
      </c>
      <c r="D121">
        <v>288</v>
      </c>
      <c r="E121">
        <f t="shared" si="3"/>
        <v>1.7111111111111112</v>
      </c>
    </row>
    <row r="122" spans="1:5" x14ac:dyDescent="0.25">
      <c r="B122" s="4">
        <v>42914</v>
      </c>
      <c r="C122">
        <v>494.5</v>
      </c>
      <c r="D122">
        <v>290.95</v>
      </c>
      <c r="E122">
        <f t="shared" si="3"/>
        <v>1.6996047430830039</v>
      </c>
    </row>
    <row r="123" spans="1:5" x14ac:dyDescent="0.25">
      <c r="B123" s="4">
        <v>42915</v>
      </c>
      <c r="C123">
        <v>511.7</v>
      </c>
      <c r="D123">
        <v>293.7</v>
      </c>
      <c r="E123">
        <f t="shared" si="3"/>
        <v>1.742254000680967</v>
      </c>
    </row>
    <row r="124" spans="1:5" x14ac:dyDescent="0.25">
      <c r="B124" s="4">
        <v>42916</v>
      </c>
      <c r="C124">
        <v>516.1</v>
      </c>
      <c r="D124">
        <v>290.10000000000002</v>
      </c>
      <c r="E124">
        <f t="shared" si="3"/>
        <v>1.7790417097552567</v>
      </c>
    </row>
    <row r="125" spans="1:5" x14ac:dyDescent="0.25">
      <c r="B125" s="4">
        <v>42919</v>
      </c>
      <c r="C125">
        <v>517.75</v>
      </c>
      <c r="D125">
        <v>289.95</v>
      </c>
      <c r="E125">
        <f t="shared" si="3"/>
        <v>1.7856526987411623</v>
      </c>
    </row>
    <row r="126" spans="1:5" x14ac:dyDescent="0.25">
      <c r="B126" s="4">
        <v>42920</v>
      </c>
      <c r="C126">
        <v>509</v>
      </c>
      <c r="D126">
        <v>289.45</v>
      </c>
      <c r="E126">
        <f t="shared" si="3"/>
        <v>1.7585075142511661</v>
      </c>
    </row>
    <row r="127" spans="1:5" x14ac:dyDescent="0.25">
      <c r="B127" s="4">
        <v>42921</v>
      </c>
      <c r="C127">
        <v>513.79999999999995</v>
      </c>
      <c r="D127">
        <v>292.60000000000002</v>
      </c>
      <c r="E127">
        <f t="shared" si="3"/>
        <v>1.7559808612440189</v>
      </c>
    </row>
    <row r="128" spans="1:5" x14ac:dyDescent="0.25">
      <c r="B128" s="4">
        <v>42922</v>
      </c>
      <c r="C128">
        <v>509.65</v>
      </c>
      <c r="D128">
        <v>293.55</v>
      </c>
      <c r="E128">
        <f t="shared" si="3"/>
        <v>1.7361607903253278</v>
      </c>
    </row>
    <row r="129" spans="2:5" x14ac:dyDescent="0.25">
      <c r="B129" s="4">
        <v>42923</v>
      </c>
      <c r="C129">
        <v>503.3</v>
      </c>
      <c r="D129">
        <v>289.8</v>
      </c>
      <c r="E129">
        <f t="shared" si="3"/>
        <v>1.7367149758454106</v>
      </c>
    </row>
    <row r="130" spans="2:5" x14ac:dyDescent="0.25">
      <c r="B130" s="4">
        <v>42926</v>
      </c>
      <c r="C130">
        <v>509.75</v>
      </c>
      <c r="D130">
        <v>291.5</v>
      </c>
      <c r="E130">
        <f t="shared" ref="E130:E193" si="4">C130/D130</f>
        <v>1.7487135506003431</v>
      </c>
    </row>
    <row r="131" spans="2:5" x14ac:dyDescent="0.25">
      <c r="B131" s="4">
        <v>42927</v>
      </c>
      <c r="C131">
        <v>507.5</v>
      </c>
      <c r="D131">
        <v>289.75</v>
      </c>
      <c r="E131">
        <f t="shared" si="4"/>
        <v>1.7515099223468507</v>
      </c>
    </row>
    <row r="132" spans="2:5" x14ac:dyDescent="0.25">
      <c r="B132" s="4">
        <v>42928</v>
      </c>
      <c r="C132">
        <v>507.3</v>
      </c>
      <c r="D132">
        <v>292.75</v>
      </c>
      <c r="E132">
        <f t="shared" si="4"/>
        <v>1.7328778821520068</v>
      </c>
    </row>
    <row r="133" spans="2:5" x14ac:dyDescent="0.25">
      <c r="B133" s="4">
        <v>42929</v>
      </c>
      <c r="C133">
        <v>512</v>
      </c>
      <c r="D133">
        <v>297.75</v>
      </c>
      <c r="E133">
        <f t="shared" si="4"/>
        <v>1.7195633921074727</v>
      </c>
    </row>
    <row r="134" spans="2:5" x14ac:dyDescent="0.25">
      <c r="B134" s="4">
        <v>42930</v>
      </c>
      <c r="C134">
        <v>513.1</v>
      </c>
      <c r="D134">
        <v>298</v>
      </c>
      <c r="E134">
        <f t="shared" si="4"/>
        <v>1.7218120805369128</v>
      </c>
    </row>
    <row r="135" spans="2:5" x14ac:dyDescent="0.25">
      <c r="B135" s="4">
        <v>42933</v>
      </c>
      <c r="C135">
        <v>510.95</v>
      </c>
      <c r="D135">
        <v>303.05</v>
      </c>
      <c r="E135">
        <f t="shared" si="4"/>
        <v>1.6860254083484572</v>
      </c>
    </row>
    <row r="136" spans="2:5" x14ac:dyDescent="0.25">
      <c r="B136" s="4">
        <v>42934</v>
      </c>
      <c r="C136">
        <v>517</v>
      </c>
      <c r="D136">
        <v>302.60000000000002</v>
      </c>
      <c r="E136">
        <f t="shared" si="4"/>
        <v>1.7085261070720421</v>
      </c>
    </row>
    <row r="137" spans="2:5" x14ac:dyDescent="0.25">
      <c r="B137" s="4">
        <v>42935</v>
      </c>
      <c r="C137">
        <v>520.15</v>
      </c>
      <c r="D137">
        <v>302.05</v>
      </c>
      <c r="E137">
        <f t="shared" si="4"/>
        <v>1.7220658831319318</v>
      </c>
    </row>
    <row r="138" spans="2:5" x14ac:dyDescent="0.25">
      <c r="B138" s="4">
        <v>42936</v>
      </c>
      <c r="C138">
        <v>540.29999999999995</v>
      </c>
      <c r="D138">
        <v>300.55</v>
      </c>
      <c r="E138">
        <f t="shared" si="4"/>
        <v>1.7977042089502577</v>
      </c>
    </row>
    <row r="139" spans="2:5" x14ac:dyDescent="0.25">
      <c r="B139" s="4">
        <v>42937</v>
      </c>
      <c r="C139">
        <v>540.20000000000005</v>
      </c>
      <c r="D139">
        <v>301.2</v>
      </c>
      <c r="E139">
        <f t="shared" si="4"/>
        <v>1.7934926958831343</v>
      </c>
    </row>
    <row r="140" spans="2:5" x14ac:dyDescent="0.25">
      <c r="B140" s="4">
        <v>42940</v>
      </c>
      <c r="C140">
        <v>534.29999999999995</v>
      </c>
      <c r="D140">
        <v>302.95</v>
      </c>
      <c r="E140">
        <f t="shared" si="4"/>
        <v>1.7636573692028388</v>
      </c>
    </row>
    <row r="141" spans="2:5" x14ac:dyDescent="0.25">
      <c r="B141" s="4">
        <v>42941</v>
      </c>
      <c r="C141">
        <v>544.65</v>
      </c>
      <c r="D141">
        <v>303.89999999999998</v>
      </c>
      <c r="E141">
        <f t="shared" si="4"/>
        <v>1.7922013820335638</v>
      </c>
    </row>
    <row r="142" spans="2:5" x14ac:dyDescent="0.25">
      <c r="B142" s="4">
        <v>42942</v>
      </c>
      <c r="C142">
        <v>528.85</v>
      </c>
      <c r="D142">
        <v>310.2</v>
      </c>
      <c r="E142">
        <f t="shared" si="4"/>
        <v>1.7048678272082529</v>
      </c>
    </row>
    <row r="143" spans="2:5" x14ac:dyDescent="0.25">
      <c r="B143" s="4">
        <v>42943</v>
      </c>
      <c r="C143">
        <v>524.70000000000005</v>
      </c>
      <c r="D143">
        <v>307.05</v>
      </c>
      <c r="E143">
        <f t="shared" si="4"/>
        <v>1.7088422081094286</v>
      </c>
    </row>
    <row r="144" spans="2:5" x14ac:dyDescent="0.25">
      <c r="B144" s="4">
        <v>42944</v>
      </c>
      <c r="C144">
        <v>515</v>
      </c>
      <c r="D144">
        <v>296</v>
      </c>
      <c r="E144">
        <f t="shared" si="4"/>
        <v>1.7398648648648649</v>
      </c>
    </row>
    <row r="145" spans="2:5" x14ac:dyDescent="0.25">
      <c r="B145" s="4">
        <v>42947</v>
      </c>
      <c r="C145">
        <v>518.85</v>
      </c>
      <c r="D145">
        <v>301.95</v>
      </c>
      <c r="E145">
        <f t="shared" si="4"/>
        <v>1.7183308494783907</v>
      </c>
    </row>
    <row r="146" spans="2:5" x14ac:dyDescent="0.25">
      <c r="B146" s="4">
        <v>42948</v>
      </c>
      <c r="C146">
        <v>516.15</v>
      </c>
      <c r="D146">
        <v>302.2</v>
      </c>
      <c r="E146">
        <f t="shared" si="4"/>
        <v>1.7079748510919921</v>
      </c>
    </row>
    <row r="147" spans="2:5" x14ac:dyDescent="0.25">
      <c r="B147" s="4">
        <v>42949</v>
      </c>
      <c r="C147">
        <v>516.4</v>
      </c>
      <c r="D147">
        <v>301.60000000000002</v>
      </c>
      <c r="E147">
        <f t="shared" si="4"/>
        <v>1.7122015915119362</v>
      </c>
    </row>
    <row r="148" spans="2:5" x14ac:dyDescent="0.25">
      <c r="B148" s="4">
        <v>42950</v>
      </c>
      <c r="C148">
        <v>506</v>
      </c>
      <c r="D148">
        <v>295.60000000000002</v>
      </c>
      <c r="E148">
        <f t="shared" si="4"/>
        <v>1.7117726657645465</v>
      </c>
    </row>
    <row r="149" spans="2:5" x14ac:dyDescent="0.25">
      <c r="B149" s="4">
        <v>42951</v>
      </c>
      <c r="C149">
        <v>508.45</v>
      </c>
      <c r="D149">
        <v>296.14999999999998</v>
      </c>
      <c r="E149">
        <f t="shared" si="4"/>
        <v>1.7168664528110755</v>
      </c>
    </row>
    <row r="150" spans="2:5" x14ac:dyDescent="0.25">
      <c r="B150" s="4">
        <v>42954</v>
      </c>
      <c r="C150">
        <v>506</v>
      </c>
      <c r="D150">
        <v>299.95</v>
      </c>
      <c r="E150">
        <f t="shared" si="4"/>
        <v>1.6869478246374396</v>
      </c>
    </row>
    <row r="151" spans="2:5" x14ac:dyDescent="0.25">
      <c r="B151" s="4">
        <v>42955</v>
      </c>
      <c r="C151">
        <v>499.3</v>
      </c>
      <c r="D151">
        <v>294.85000000000002</v>
      </c>
      <c r="E151">
        <f t="shared" si="4"/>
        <v>1.6934034254705781</v>
      </c>
    </row>
    <row r="152" spans="2:5" x14ac:dyDescent="0.25">
      <c r="B152" s="4">
        <v>42956</v>
      </c>
      <c r="C152">
        <v>488.65</v>
      </c>
      <c r="D152">
        <v>290.85000000000002</v>
      </c>
      <c r="E152">
        <f t="shared" si="4"/>
        <v>1.6800756403644488</v>
      </c>
    </row>
    <row r="153" spans="2:5" x14ac:dyDescent="0.25">
      <c r="B153" s="4">
        <v>42957</v>
      </c>
      <c r="C153">
        <v>486.9</v>
      </c>
      <c r="D153">
        <v>288.7</v>
      </c>
      <c r="E153">
        <f t="shared" si="4"/>
        <v>1.6865258053342571</v>
      </c>
    </row>
    <row r="154" spans="2:5" x14ac:dyDescent="0.25">
      <c r="B154" s="4">
        <v>42958</v>
      </c>
      <c r="C154">
        <v>489.95</v>
      </c>
      <c r="D154">
        <v>287.10000000000002</v>
      </c>
      <c r="E154">
        <f t="shared" si="4"/>
        <v>1.7065482410309996</v>
      </c>
    </row>
    <row r="155" spans="2:5" x14ac:dyDescent="0.25">
      <c r="B155" s="4">
        <v>42961</v>
      </c>
      <c r="C155">
        <v>491.25</v>
      </c>
      <c r="D155">
        <v>291.8</v>
      </c>
      <c r="E155">
        <f t="shared" si="4"/>
        <v>1.6835161069225497</v>
      </c>
    </row>
    <row r="156" spans="2:5" x14ac:dyDescent="0.25">
      <c r="B156" s="4">
        <v>42963</v>
      </c>
      <c r="C156">
        <v>499.1</v>
      </c>
      <c r="D156">
        <v>294.2</v>
      </c>
      <c r="E156">
        <f t="shared" si="4"/>
        <v>1.6964649898028554</v>
      </c>
    </row>
    <row r="157" spans="2:5" x14ac:dyDescent="0.25">
      <c r="B157" s="4">
        <v>42964</v>
      </c>
      <c r="C157">
        <v>496.8</v>
      </c>
      <c r="D157">
        <v>293.7</v>
      </c>
      <c r="E157">
        <f t="shared" si="4"/>
        <v>1.6915219611848826</v>
      </c>
    </row>
    <row r="158" spans="2:5" x14ac:dyDescent="0.25">
      <c r="B158" s="4">
        <v>42965</v>
      </c>
      <c r="C158">
        <v>490.7</v>
      </c>
      <c r="D158">
        <v>293.05</v>
      </c>
      <c r="E158">
        <f t="shared" si="4"/>
        <v>1.6744582835693567</v>
      </c>
    </row>
    <row r="159" spans="2:5" x14ac:dyDescent="0.25">
      <c r="B159" s="4">
        <v>42968</v>
      </c>
      <c r="C159">
        <v>494.15</v>
      </c>
      <c r="D159">
        <v>293</v>
      </c>
      <c r="E159">
        <f t="shared" si="4"/>
        <v>1.6865187713310579</v>
      </c>
    </row>
    <row r="160" spans="2:5" x14ac:dyDescent="0.25">
      <c r="B160" s="4">
        <v>42969</v>
      </c>
      <c r="C160">
        <v>499.15</v>
      </c>
      <c r="D160">
        <v>293.45</v>
      </c>
      <c r="E160">
        <f t="shared" si="4"/>
        <v>1.7009712046345205</v>
      </c>
    </row>
    <row r="161" spans="2:5" x14ac:dyDescent="0.25">
      <c r="B161" s="4">
        <v>42970</v>
      </c>
      <c r="C161">
        <v>503</v>
      </c>
      <c r="D161">
        <v>298.35000000000002</v>
      </c>
      <c r="E161">
        <f t="shared" si="4"/>
        <v>1.6859393329981565</v>
      </c>
    </row>
    <row r="162" spans="2:5" x14ac:dyDescent="0.25">
      <c r="B162" s="4">
        <v>42971</v>
      </c>
      <c r="C162">
        <v>505.6</v>
      </c>
      <c r="D162">
        <v>297.89999999999998</v>
      </c>
      <c r="E162">
        <f t="shared" si="4"/>
        <v>1.697213830144344</v>
      </c>
    </row>
    <row r="163" spans="2:5" x14ac:dyDescent="0.25">
      <c r="B163" s="4">
        <v>42975</v>
      </c>
      <c r="C163">
        <v>510.75</v>
      </c>
      <c r="D163">
        <v>300.25</v>
      </c>
      <c r="E163">
        <f t="shared" si="4"/>
        <v>1.7010824313072439</v>
      </c>
    </row>
    <row r="164" spans="2:5" x14ac:dyDescent="0.25">
      <c r="B164" s="4">
        <v>42976</v>
      </c>
      <c r="C164">
        <v>503.65</v>
      </c>
      <c r="D164">
        <v>298.5</v>
      </c>
      <c r="E164">
        <f t="shared" si="4"/>
        <v>1.6872696817420434</v>
      </c>
    </row>
    <row r="165" spans="2:5" x14ac:dyDescent="0.25">
      <c r="B165" s="4">
        <v>42977</v>
      </c>
      <c r="C165">
        <v>504.7</v>
      </c>
      <c r="D165">
        <v>300.35000000000002</v>
      </c>
      <c r="E165">
        <f t="shared" si="4"/>
        <v>1.6803728982853336</v>
      </c>
    </row>
    <row r="166" spans="2:5" x14ac:dyDescent="0.25">
      <c r="B166" s="4">
        <v>42978</v>
      </c>
      <c r="C166">
        <v>500.65</v>
      </c>
      <c r="D166">
        <v>297.64999999999998</v>
      </c>
      <c r="E166">
        <f t="shared" si="4"/>
        <v>1.6820090710566102</v>
      </c>
    </row>
    <row r="167" spans="2:5" x14ac:dyDescent="0.25">
      <c r="B167" s="4">
        <v>42979</v>
      </c>
      <c r="C167">
        <v>507.65</v>
      </c>
      <c r="D167">
        <v>298.2</v>
      </c>
      <c r="E167">
        <f t="shared" si="4"/>
        <v>1.7023809523809523</v>
      </c>
    </row>
    <row r="168" spans="2:5" x14ac:dyDescent="0.25">
      <c r="B168" s="4">
        <v>42982</v>
      </c>
      <c r="C168">
        <v>502.35</v>
      </c>
      <c r="D168">
        <v>297.14999999999998</v>
      </c>
      <c r="E168">
        <f t="shared" si="4"/>
        <v>1.6905603230691573</v>
      </c>
    </row>
    <row r="169" spans="2:5" x14ac:dyDescent="0.25">
      <c r="B169" s="4">
        <v>42983</v>
      </c>
      <c r="C169">
        <v>502.5</v>
      </c>
      <c r="D169">
        <v>297.8</v>
      </c>
      <c r="E169">
        <f t="shared" si="4"/>
        <v>1.6873740765614507</v>
      </c>
    </row>
    <row r="170" spans="2:5" x14ac:dyDescent="0.25">
      <c r="B170" s="4">
        <v>42984</v>
      </c>
      <c r="C170">
        <v>493.5</v>
      </c>
      <c r="D170">
        <v>295.25</v>
      </c>
      <c r="E170">
        <f t="shared" si="4"/>
        <v>1.6714648602878917</v>
      </c>
    </row>
    <row r="171" spans="2:5" x14ac:dyDescent="0.25">
      <c r="B171" s="4">
        <v>42985</v>
      </c>
      <c r="C171">
        <v>496.5</v>
      </c>
      <c r="D171">
        <v>292.7</v>
      </c>
      <c r="E171">
        <f t="shared" si="4"/>
        <v>1.6962760505637171</v>
      </c>
    </row>
    <row r="172" spans="2:5" x14ac:dyDescent="0.25">
      <c r="B172" s="4">
        <v>42986</v>
      </c>
      <c r="C172">
        <v>493.25</v>
      </c>
      <c r="D172">
        <v>292</v>
      </c>
      <c r="E172">
        <f t="shared" si="4"/>
        <v>1.6892123287671232</v>
      </c>
    </row>
    <row r="173" spans="2:5" x14ac:dyDescent="0.25">
      <c r="B173" s="4">
        <v>42989</v>
      </c>
      <c r="C173">
        <v>493.2</v>
      </c>
      <c r="D173">
        <v>291</v>
      </c>
      <c r="E173">
        <f t="shared" si="4"/>
        <v>1.6948453608247422</v>
      </c>
    </row>
    <row r="174" spans="2:5" x14ac:dyDescent="0.25">
      <c r="B174" s="4">
        <v>42990</v>
      </c>
      <c r="C174">
        <v>495.55</v>
      </c>
      <c r="D174">
        <v>291.10000000000002</v>
      </c>
      <c r="E174">
        <f t="shared" si="4"/>
        <v>1.702335967021642</v>
      </c>
    </row>
    <row r="175" spans="2:5" x14ac:dyDescent="0.25">
      <c r="B175" s="4">
        <v>42991</v>
      </c>
      <c r="C175">
        <v>498.8</v>
      </c>
      <c r="D175">
        <v>291.95</v>
      </c>
      <c r="E175">
        <f t="shared" si="4"/>
        <v>1.7085117314608667</v>
      </c>
    </row>
    <row r="176" spans="2:5" x14ac:dyDescent="0.25">
      <c r="B176" s="4">
        <v>42992</v>
      </c>
      <c r="C176">
        <v>519.75</v>
      </c>
      <c r="D176">
        <v>293.85000000000002</v>
      </c>
      <c r="E176">
        <f t="shared" si="4"/>
        <v>1.7687595712098008</v>
      </c>
    </row>
    <row r="177" spans="1:5" x14ac:dyDescent="0.25">
      <c r="B177" s="4">
        <v>42993</v>
      </c>
      <c r="C177">
        <v>517.54999999999995</v>
      </c>
      <c r="D177">
        <v>291.95</v>
      </c>
      <c r="E177">
        <f t="shared" si="4"/>
        <v>1.7727350573728378</v>
      </c>
    </row>
    <row r="178" spans="1:5" x14ac:dyDescent="0.25">
      <c r="B178" s="4">
        <v>42996</v>
      </c>
      <c r="C178">
        <v>523.54999999999995</v>
      </c>
      <c r="D178">
        <v>292.60000000000002</v>
      </c>
      <c r="E178">
        <f t="shared" si="4"/>
        <v>1.789302802460697</v>
      </c>
    </row>
    <row r="179" spans="1:5" x14ac:dyDescent="0.25">
      <c r="B179" s="4">
        <v>42997</v>
      </c>
      <c r="C179">
        <v>520.85</v>
      </c>
      <c r="D179">
        <v>294.35000000000002</v>
      </c>
      <c r="E179">
        <f t="shared" si="4"/>
        <v>1.7694921012400204</v>
      </c>
    </row>
    <row r="180" spans="1:5" x14ac:dyDescent="0.25">
      <c r="B180" s="4">
        <v>42998</v>
      </c>
      <c r="C180">
        <v>519.35</v>
      </c>
      <c r="D180">
        <v>290.8</v>
      </c>
      <c r="E180">
        <f t="shared" si="4"/>
        <v>1.7859353507565336</v>
      </c>
    </row>
    <row r="181" spans="1:5" x14ac:dyDescent="0.25">
      <c r="B181" s="4">
        <v>42999</v>
      </c>
      <c r="C181">
        <v>512.25</v>
      </c>
      <c r="D181">
        <v>285</v>
      </c>
      <c r="E181">
        <f t="shared" si="4"/>
        <v>1.7973684210526315</v>
      </c>
    </row>
    <row r="182" spans="1:5" x14ac:dyDescent="0.25">
      <c r="A182">
        <v>1</v>
      </c>
      <c r="B182" s="4">
        <v>43000</v>
      </c>
      <c r="C182">
        <v>505.05</v>
      </c>
      <c r="D182">
        <v>277.10000000000002</v>
      </c>
      <c r="E182" s="27">
        <f t="shared" si="4"/>
        <v>1.8226272103933596</v>
      </c>
    </row>
    <row r="183" spans="1:5" x14ac:dyDescent="0.25">
      <c r="B183" s="4">
        <v>43003</v>
      </c>
      <c r="C183">
        <v>501.3</v>
      </c>
      <c r="D183">
        <v>279.5</v>
      </c>
      <c r="E183">
        <f t="shared" si="4"/>
        <v>1.7935599284436494</v>
      </c>
    </row>
    <row r="184" spans="1:5" x14ac:dyDescent="0.25">
      <c r="B184" s="4">
        <v>43004</v>
      </c>
      <c r="C184">
        <v>510.4</v>
      </c>
      <c r="D184">
        <v>282.7</v>
      </c>
      <c r="E184">
        <f t="shared" si="4"/>
        <v>1.8054474708171206</v>
      </c>
    </row>
    <row r="185" spans="1:5" x14ac:dyDescent="0.25">
      <c r="A185">
        <v>1</v>
      </c>
      <c r="B185" s="4">
        <v>43005</v>
      </c>
      <c r="C185">
        <v>505.5</v>
      </c>
      <c r="D185">
        <v>276.25</v>
      </c>
      <c r="E185" s="27">
        <f t="shared" si="4"/>
        <v>1.8298642533936651</v>
      </c>
    </row>
    <row r="186" spans="1:5" x14ac:dyDescent="0.25">
      <c r="A186">
        <v>1</v>
      </c>
      <c r="B186" s="4">
        <v>43006</v>
      </c>
      <c r="C186">
        <v>511.75</v>
      </c>
      <c r="D186">
        <v>275.55</v>
      </c>
      <c r="E186" s="27">
        <f t="shared" si="4"/>
        <v>1.8571947015060786</v>
      </c>
    </row>
    <row r="187" spans="1:5" x14ac:dyDescent="0.25">
      <c r="A187">
        <v>1</v>
      </c>
      <c r="B187" s="4">
        <v>43007</v>
      </c>
      <c r="C187">
        <v>508.8</v>
      </c>
      <c r="D187">
        <v>276.95</v>
      </c>
      <c r="E187" s="27">
        <f t="shared" si="4"/>
        <v>1.8371547210687851</v>
      </c>
    </row>
    <row r="188" spans="1:5" x14ac:dyDescent="0.25">
      <c r="A188">
        <v>1</v>
      </c>
      <c r="B188" s="4">
        <v>43011</v>
      </c>
      <c r="C188">
        <v>508.5</v>
      </c>
      <c r="D188">
        <v>278.45</v>
      </c>
      <c r="E188" s="27">
        <f t="shared" si="4"/>
        <v>1.8261806428443168</v>
      </c>
    </row>
    <row r="189" spans="1:5" x14ac:dyDescent="0.25">
      <c r="A189">
        <v>1</v>
      </c>
      <c r="B189" s="4">
        <v>43012</v>
      </c>
      <c r="C189">
        <v>505.3</v>
      </c>
      <c r="D189">
        <v>276</v>
      </c>
      <c r="E189" s="27">
        <f t="shared" si="4"/>
        <v>1.8307971014492754</v>
      </c>
    </row>
    <row r="190" spans="1:5" x14ac:dyDescent="0.25">
      <c r="A190">
        <v>1</v>
      </c>
      <c r="B190" s="4">
        <v>43013</v>
      </c>
      <c r="C190">
        <v>501.15</v>
      </c>
      <c r="D190">
        <v>271.75</v>
      </c>
      <c r="E190" s="27">
        <f t="shared" si="4"/>
        <v>1.844158233670653</v>
      </c>
    </row>
    <row r="191" spans="1:5" x14ac:dyDescent="0.25">
      <c r="A191">
        <v>1</v>
      </c>
      <c r="B191" s="4">
        <v>43014</v>
      </c>
      <c r="C191">
        <v>504.45</v>
      </c>
      <c r="D191">
        <v>272.25</v>
      </c>
      <c r="E191" s="27">
        <f t="shared" si="4"/>
        <v>1.8528925619834711</v>
      </c>
    </row>
    <row r="192" spans="1:5" x14ac:dyDescent="0.25">
      <c r="A192">
        <v>1</v>
      </c>
      <c r="B192" s="4">
        <v>43017</v>
      </c>
      <c r="C192">
        <v>505.15</v>
      </c>
      <c r="D192">
        <v>271.85000000000002</v>
      </c>
      <c r="E192" s="27">
        <f t="shared" si="4"/>
        <v>1.8581938569063821</v>
      </c>
    </row>
    <row r="193" spans="1:5" x14ac:dyDescent="0.25">
      <c r="A193">
        <v>1</v>
      </c>
      <c r="B193" s="4">
        <v>43018</v>
      </c>
      <c r="C193">
        <v>513.95000000000005</v>
      </c>
      <c r="D193">
        <v>269.25</v>
      </c>
      <c r="E193" s="27">
        <f t="shared" si="4"/>
        <v>1.9088207985143919</v>
      </c>
    </row>
    <row r="194" spans="1:5" x14ac:dyDescent="0.25">
      <c r="A194">
        <v>1</v>
      </c>
      <c r="B194" s="4">
        <v>43019</v>
      </c>
      <c r="C194">
        <v>515.54999999999995</v>
      </c>
      <c r="D194">
        <v>267.3</v>
      </c>
      <c r="E194" s="27">
        <f t="shared" ref="E194:E257" si="5">C194/D194</f>
        <v>1.9287317620650952</v>
      </c>
    </row>
    <row r="195" spans="1:5" x14ac:dyDescent="0.25">
      <c r="A195">
        <v>1</v>
      </c>
      <c r="B195" s="4">
        <v>43020</v>
      </c>
      <c r="C195">
        <v>524.65</v>
      </c>
      <c r="D195">
        <v>267.55</v>
      </c>
      <c r="E195" s="27">
        <f t="shared" si="5"/>
        <v>1.9609418800224256</v>
      </c>
    </row>
    <row r="196" spans="1:5" x14ac:dyDescent="0.25">
      <c r="A196">
        <v>1</v>
      </c>
      <c r="B196" s="4">
        <v>43021</v>
      </c>
      <c r="C196">
        <v>529.45000000000005</v>
      </c>
      <c r="D196">
        <v>271.39999999999998</v>
      </c>
      <c r="E196" s="27">
        <f t="shared" si="5"/>
        <v>1.9508106116433312</v>
      </c>
    </row>
    <row r="197" spans="1:5" x14ac:dyDescent="0.25">
      <c r="A197">
        <v>1</v>
      </c>
      <c r="B197" s="4">
        <v>43024</v>
      </c>
      <c r="C197">
        <v>520.70000000000005</v>
      </c>
      <c r="D197">
        <v>274.05</v>
      </c>
      <c r="E197" s="27">
        <f t="shared" si="5"/>
        <v>1.9000182448458312</v>
      </c>
    </row>
    <row r="198" spans="1:5" x14ac:dyDescent="0.25">
      <c r="A198">
        <v>1</v>
      </c>
      <c r="B198" s="4">
        <v>43025</v>
      </c>
      <c r="C198">
        <v>513.20000000000005</v>
      </c>
      <c r="D198">
        <v>273.89999999999998</v>
      </c>
      <c r="E198" s="27">
        <f t="shared" si="5"/>
        <v>1.8736765242789342</v>
      </c>
    </row>
    <row r="199" spans="1:5" x14ac:dyDescent="0.25">
      <c r="B199" s="4">
        <v>43026</v>
      </c>
      <c r="C199">
        <v>464.35</v>
      </c>
      <c r="D199">
        <v>263.05</v>
      </c>
      <c r="E199">
        <f t="shared" si="5"/>
        <v>1.765253754039156</v>
      </c>
    </row>
    <row r="200" spans="1:5" x14ac:dyDescent="0.25">
      <c r="B200" s="4">
        <v>43027</v>
      </c>
      <c r="C200">
        <v>460.35</v>
      </c>
      <c r="D200">
        <v>257.85000000000002</v>
      </c>
      <c r="E200">
        <f t="shared" si="5"/>
        <v>1.7853403141361255</v>
      </c>
    </row>
    <row r="201" spans="1:5" x14ac:dyDescent="0.25">
      <c r="B201" s="4">
        <v>43031</v>
      </c>
      <c r="C201">
        <v>449.9</v>
      </c>
      <c r="D201">
        <v>262.55</v>
      </c>
      <c r="E201">
        <f t="shared" si="5"/>
        <v>1.7135783660255188</v>
      </c>
    </row>
    <row r="202" spans="1:5" x14ac:dyDescent="0.25">
      <c r="B202" s="4">
        <v>43032</v>
      </c>
      <c r="C202">
        <v>451.85</v>
      </c>
      <c r="D202">
        <v>266.45</v>
      </c>
      <c r="E202">
        <f t="shared" si="5"/>
        <v>1.6958153499718522</v>
      </c>
    </row>
    <row r="203" spans="1:5" x14ac:dyDescent="0.25">
      <c r="A203">
        <v>1</v>
      </c>
      <c r="B203" s="4">
        <v>43033</v>
      </c>
      <c r="C203">
        <v>472.7</v>
      </c>
      <c r="D203">
        <v>305.60000000000002</v>
      </c>
      <c r="E203" s="28">
        <f t="shared" si="5"/>
        <v>1.5467931937172774</v>
      </c>
    </row>
    <row r="204" spans="1:5" x14ac:dyDescent="0.25">
      <c r="A204">
        <v>1</v>
      </c>
      <c r="B204" s="4">
        <v>43034</v>
      </c>
      <c r="C204">
        <v>484.4</v>
      </c>
      <c r="D204">
        <v>299.25</v>
      </c>
      <c r="E204" s="28">
        <f t="shared" si="5"/>
        <v>1.6187134502923977</v>
      </c>
    </row>
    <row r="205" spans="1:5" x14ac:dyDescent="0.25">
      <c r="A205">
        <v>1</v>
      </c>
      <c r="B205" s="4">
        <v>43035</v>
      </c>
      <c r="C205">
        <v>484.5</v>
      </c>
      <c r="D205">
        <v>300.95</v>
      </c>
      <c r="E205" s="28">
        <f t="shared" si="5"/>
        <v>1.6099019770726035</v>
      </c>
    </row>
    <row r="206" spans="1:5" x14ac:dyDescent="0.25">
      <c r="A206">
        <v>1</v>
      </c>
      <c r="B206" s="4">
        <v>43038</v>
      </c>
      <c r="C206">
        <v>484.3</v>
      </c>
      <c r="D206">
        <v>300.55</v>
      </c>
      <c r="E206" s="28">
        <f t="shared" si="5"/>
        <v>1.6113791382465479</v>
      </c>
    </row>
    <row r="207" spans="1:5" x14ac:dyDescent="0.25">
      <c r="B207" s="4">
        <v>43039</v>
      </c>
      <c r="C207">
        <v>523.04999999999995</v>
      </c>
      <c r="D207">
        <v>299.95</v>
      </c>
      <c r="E207">
        <f t="shared" si="5"/>
        <v>1.7437906317719618</v>
      </c>
    </row>
    <row r="208" spans="1:5" x14ac:dyDescent="0.25">
      <c r="B208" s="4">
        <v>43040</v>
      </c>
      <c r="C208">
        <v>533.75</v>
      </c>
      <c r="D208">
        <v>313.2</v>
      </c>
      <c r="E208">
        <f t="shared" si="5"/>
        <v>1.7041826309067689</v>
      </c>
    </row>
    <row r="209" spans="1:5" x14ac:dyDescent="0.25">
      <c r="B209" s="4">
        <v>43041</v>
      </c>
      <c r="C209">
        <v>530.1</v>
      </c>
      <c r="D209">
        <v>316.64999999999998</v>
      </c>
      <c r="E209">
        <f t="shared" si="5"/>
        <v>1.6740881099005214</v>
      </c>
    </row>
    <row r="210" spans="1:5" x14ac:dyDescent="0.25">
      <c r="B210" s="4">
        <v>43042</v>
      </c>
      <c r="C210">
        <v>540</v>
      </c>
      <c r="D210">
        <v>315.85000000000002</v>
      </c>
      <c r="E210">
        <f t="shared" si="5"/>
        <v>1.7096723128067119</v>
      </c>
    </row>
    <row r="211" spans="1:5" x14ac:dyDescent="0.25">
      <c r="B211" s="4">
        <v>43045</v>
      </c>
      <c r="C211">
        <v>533.54999999999995</v>
      </c>
      <c r="D211">
        <v>316.14999999999998</v>
      </c>
      <c r="E211">
        <f t="shared" si="5"/>
        <v>1.6876482682271075</v>
      </c>
    </row>
    <row r="212" spans="1:5" x14ac:dyDescent="0.25">
      <c r="B212" s="4">
        <v>43046</v>
      </c>
      <c r="C212">
        <v>527.1</v>
      </c>
      <c r="D212">
        <v>312.2</v>
      </c>
      <c r="E212">
        <f t="shared" si="5"/>
        <v>1.688340807174888</v>
      </c>
    </row>
    <row r="213" spans="1:5" x14ac:dyDescent="0.25">
      <c r="B213" s="4">
        <v>43047</v>
      </c>
      <c r="C213">
        <v>545.04999999999995</v>
      </c>
      <c r="D213">
        <v>305.8</v>
      </c>
      <c r="E213">
        <f t="shared" si="5"/>
        <v>1.7823741007194243</v>
      </c>
    </row>
    <row r="214" spans="1:5" x14ac:dyDescent="0.25">
      <c r="B214" s="4">
        <v>43048</v>
      </c>
      <c r="C214">
        <v>540.6</v>
      </c>
      <c r="D214">
        <v>311.60000000000002</v>
      </c>
      <c r="E214">
        <f t="shared" si="5"/>
        <v>1.7349165596919127</v>
      </c>
    </row>
    <row r="215" spans="1:5" x14ac:dyDescent="0.25">
      <c r="B215" s="4">
        <v>43049</v>
      </c>
      <c r="C215">
        <v>544.5</v>
      </c>
      <c r="D215">
        <v>318.60000000000002</v>
      </c>
      <c r="E215">
        <f t="shared" si="5"/>
        <v>1.7090395480225988</v>
      </c>
    </row>
    <row r="216" spans="1:5" x14ac:dyDescent="0.25">
      <c r="B216" s="4">
        <v>43052</v>
      </c>
      <c r="C216">
        <v>537.79999999999995</v>
      </c>
      <c r="D216">
        <v>314.14999999999998</v>
      </c>
      <c r="E216">
        <f t="shared" si="5"/>
        <v>1.7119210568199905</v>
      </c>
    </row>
    <row r="217" spans="1:5" x14ac:dyDescent="0.25">
      <c r="B217" s="4">
        <v>43053</v>
      </c>
      <c r="C217">
        <v>546.25</v>
      </c>
      <c r="D217">
        <v>313.85000000000002</v>
      </c>
      <c r="E217">
        <f t="shared" si="5"/>
        <v>1.7404811215548828</v>
      </c>
    </row>
    <row r="218" spans="1:5" x14ac:dyDescent="0.25">
      <c r="B218" s="4">
        <v>43054</v>
      </c>
      <c r="C218">
        <v>542.1</v>
      </c>
      <c r="D218">
        <v>315.55</v>
      </c>
      <c r="E218">
        <f t="shared" si="5"/>
        <v>1.717952780858818</v>
      </c>
    </row>
    <row r="219" spans="1:5" x14ac:dyDescent="0.25">
      <c r="B219" s="4">
        <v>43055</v>
      </c>
      <c r="C219">
        <v>542.54999999999995</v>
      </c>
      <c r="D219">
        <v>319.14999999999998</v>
      </c>
      <c r="E219">
        <f t="shared" si="5"/>
        <v>1.6999843333855553</v>
      </c>
    </row>
    <row r="220" spans="1:5" x14ac:dyDescent="0.25">
      <c r="A220">
        <v>1</v>
      </c>
      <c r="B220" s="4">
        <v>43056</v>
      </c>
      <c r="C220">
        <v>541.9</v>
      </c>
      <c r="D220">
        <v>325.10000000000002</v>
      </c>
      <c r="E220" s="28">
        <f t="shared" si="5"/>
        <v>1.6668717317748383</v>
      </c>
    </row>
    <row r="221" spans="1:5" x14ac:dyDescent="0.25">
      <c r="B221" s="4">
        <v>43059</v>
      </c>
      <c r="C221">
        <v>544.85</v>
      </c>
      <c r="D221">
        <v>318.5</v>
      </c>
      <c r="E221">
        <f t="shared" si="5"/>
        <v>1.7106750392464678</v>
      </c>
    </row>
    <row r="222" spans="1:5" x14ac:dyDescent="0.25">
      <c r="B222" s="4">
        <v>43060</v>
      </c>
      <c r="C222">
        <v>546.75</v>
      </c>
      <c r="D222">
        <v>320.05</v>
      </c>
      <c r="E222">
        <f t="shared" si="5"/>
        <v>1.7083268239337603</v>
      </c>
    </row>
    <row r="223" spans="1:5" x14ac:dyDescent="0.25">
      <c r="B223" s="4">
        <v>43061</v>
      </c>
      <c r="C223">
        <v>540.04999999999995</v>
      </c>
      <c r="D223">
        <v>318.89999999999998</v>
      </c>
      <c r="E223">
        <f t="shared" si="5"/>
        <v>1.6934775791784258</v>
      </c>
    </row>
    <row r="224" spans="1:5" x14ac:dyDescent="0.25">
      <c r="B224" s="4">
        <v>43062</v>
      </c>
      <c r="C224">
        <v>544.25</v>
      </c>
      <c r="D224">
        <v>319.10000000000002</v>
      </c>
      <c r="E224">
        <f t="shared" si="5"/>
        <v>1.7055781886555936</v>
      </c>
    </row>
    <row r="225" spans="2:5" x14ac:dyDescent="0.25">
      <c r="B225" s="4">
        <v>43063</v>
      </c>
      <c r="C225">
        <v>544.79999999999995</v>
      </c>
      <c r="D225">
        <v>317.05</v>
      </c>
      <c r="E225">
        <f t="shared" si="5"/>
        <v>1.7183409556852229</v>
      </c>
    </row>
    <row r="226" spans="2:5" x14ac:dyDescent="0.25">
      <c r="B226" s="4">
        <v>43066</v>
      </c>
      <c r="C226">
        <v>559.65</v>
      </c>
      <c r="D226">
        <v>317</v>
      </c>
      <c r="E226">
        <f t="shared" si="5"/>
        <v>1.7654574132492113</v>
      </c>
    </row>
    <row r="227" spans="2:5" x14ac:dyDescent="0.25">
      <c r="B227" s="4">
        <v>43067</v>
      </c>
      <c r="C227">
        <v>562.20000000000005</v>
      </c>
      <c r="D227">
        <v>313.75</v>
      </c>
      <c r="E227">
        <f t="shared" si="5"/>
        <v>1.7918725099601596</v>
      </c>
    </row>
    <row r="228" spans="2:5" x14ac:dyDescent="0.25">
      <c r="B228" s="4">
        <v>43068</v>
      </c>
      <c r="C228">
        <v>549.15</v>
      </c>
      <c r="D228">
        <v>315.05</v>
      </c>
      <c r="E228">
        <f t="shared" si="5"/>
        <v>1.743056657673385</v>
      </c>
    </row>
    <row r="229" spans="2:5" x14ac:dyDescent="0.25">
      <c r="B229" s="4">
        <v>43069</v>
      </c>
      <c r="C229">
        <v>536</v>
      </c>
      <c r="D229">
        <v>307.8</v>
      </c>
      <c r="E229">
        <f t="shared" si="5"/>
        <v>1.7413905133203378</v>
      </c>
    </row>
    <row r="230" spans="2:5" x14ac:dyDescent="0.25">
      <c r="B230" s="4">
        <v>43070</v>
      </c>
      <c r="C230">
        <v>533.6</v>
      </c>
      <c r="D230">
        <v>305.25</v>
      </c>
      <c r="E230">
        <f t="shared" si="5"/>
        <v>1.7480753480753481</v>
      </c>
    </row>
    <row r="231" spans="2:5" x14ac:dyDescent="0.25">
      <c r="B231" s="4">
        <v>43073</v>
      </c>
      <c r="C231">
        <v>534.9</v>
      </c>
      <c r="D231">
        <v>304.25</v>
      </c>
      <c r="E231">
        <f t="shared" si="5"/>
        <v>1.7580936729663106</v>
      </c>
    </row>
    <row r="232" spans="2:5" x14ac:dyDescent="0.25">
      <c r="B232" s="4">
        <v>43074</v>
      </c>
      <c r="C232">
        <v>533.75</v>
      </c>
      <c r="D232">
        <v>305.39999999999998</v>
      </c>
      <c r="E232">
        <f t="shared" si="5"/>
        <v>1.7477079240340538</v>
      </c>
    </row>
    <row r="233" spans="2:5" x14ac:dyDescent="0.25">
      <c r="B233" s="4">
        <v>43075</v>
      </c>
      <c r="C233">
        <v>529.79999999999995</v>
      </c>
      <c r="D233">
        <v>299.39999999999998</v>
      </c>
      <c r="E233">
        <f t="shared" si="5"/>
        <v>1.7695390781563125</v>
      </c>
    </row>
    <row r="234" spans="2:5" x14ac:dyDescent="0.25">
      <c r="B234" s="4">
        <v>43076</v>
      </c>
      <c r="C234">
        <v>534.15</v>
      </c>
      <c r="D234">
        <v>306</v>
      </c>
      <c r="E234">
        <f t="shared" si="5"/>
        <v>1.7455882352941177</v>
      </c>
    </row>
    <row r="235" spans="2:5" x14ac:dyDescent="0.25">
      <c r="B235" s="4">
        <v>43077</v>
      </c>
      <c r="C235">
        <v>542.45000000000005</v>
      </c>
      <c r="D235">
        <v>310.55</v>
      </c>
      <c r="E235">
        <f t="shared" si="5"/>
        <v>1.7467396554500081</v>
      </c>
    </row>
    <row r="236" spans="2:5" x14ac:dyDescent="0.25">
      <c r="B236" s="4">
        <v>43080</v>
      </c>
      <c r="C236">
        <v>543.5</v>
      </c>
      <c r="D236">
        <v>311.10000000000002</v>
      </c>
      <c r="E236">
        <f t="shared" si="5"/>
        <v>1.7470266795242686</v>
      </c>
    </row>
    <row r="237" spans="2:5" x14ac:dyDescent="0.25">
      <c r="B237" s="4">
        <v>43081</v>
      </c>
      <c r="C237">
        <v>538.29999999999995</v>
      </c>
      <c r="D237">
        <v>307.39999999999998</v>
      </c>
      <c r="E237">
        <f t="shared" si="5"/>
        <v>1.75113858165257</v>
      </c>
    </row>
    <row r="238" spans="2:5" x14ac:dyDescent="0.25">
      <c r="B238" s="4">
        <v>43082</v>
      </c>
      <c r="C238">
        <v>534.95000000000005</v>
      </c>
      <c r="D238">
        <v>303.05</v>
      </c>
      <c r="E238">
        <f t="shared" si="5"/>
        <v>1.7652202606830556</v>
      </c>
    </row>
    <row r="239" spans="2:5" x14ac:dyDescent="0.25">
      <c r="B239" s="4">
        <v>43083</v>
      </c>
      <c r="C239">
        <v>541.6</v>
      </c>
      <c r="D239">
        <v>304.55</v>
      </c>
      <c r="E239">
        <f t="shared" si="5"/>
        <v>1.7783615169922837</v>
      </c>
    </row>
    <row r="240" spans="2:5" x14ac:dyDescent="0.25">
      <c r="B240" s="4">
        <v>43084</v>
      </c>
      <c r="C240">
        <v>548.1</v>
      </c>
      <c r="D240">
        <v>303.45</v>
      </c>
      <c r="E240">
        <f t="shared" si="5"/>
        <v>1.8062283737024223</v>
      </c>
    </row>
    <row r="241" spans="2:5" x14ac:dyDescent="0.25">
      <c r="B241" s="4">
        <v>43087</v>
      </c>
      <c r="C241">
        <v>548.25</v>
      </c>
      <c r="D241">
        <v>308.85000000000002</v>
      </c>
      <c r="E241">
        <f t="shared" si="5"/>
        <v>1.7751335599805729</v>
      </c>
    </row>
    <row r="242" spans="2:5" x14ac:dyDescent="0.25">
      <c r="B242" s="4">
        <v>43088</v>
      </c>
      <c r="C242">
        <v>552.85</v>
      </c>
      <c r="D242">
        <v>313.60000000000002</v>
      </c>
      <c r="E242">
        <f t="shared" si="5"/>
        <v>1.7629145408163265</v>
      </c>
    </row>
    <row r="243" spans="2:5" x14ac:dyDescent="0.25">
      <c r="B243" s="4">
        <v>43089</v>
      </c>
      <c r="C243">
        <v>554.9</v>
      </c>
      <c r="D243">
        <v>315.64999999999998</v>
      </c>
      <c r="E243">
        <f t="shared" si="5"/>
        <v>1.7579597655631238</v>
      </c>
    </row>
    <row r="244" spans="2:5" x14ac:dyDescent="0.25">
      <c r="B244" s="4">
        <v>43090</v>
      </c>
      <c r="C244">
        <v>549.4</v>
      </c>
      <c r="D244">
        <v>314.75</v>
      </c>
      <c r="E244">
        <f t="shared" si="5"/>
        <v>1.7455123113582207</v>
      </c>
    </row>
    <row r="245" spans="2:5" x14ac:dyDescent="0.25">
      <c r="B245" s="4">
        <v>43091</v>
      </c>
      <c r="C245">
        <v>553.5</v>
      </c>
      <c r="D245">
        <v>316.39999999999998</v>
      </c>
      <c r="E245">
        <f t="shared" si="5"/>
        <v>1.7493678887484199</v>
      </c>
    </row>
    <row r="246" spans="2:5" x14ac:dyDescent="0.25">
      <c r="B246" s="4">
        <v>43095</v>
      </c>
      <c r="C246">
        <v>554.35</v>
      </c>
      <c r="D246">
        <v>317.5</v>
      </c>
      <c r="E246">
        <f t="shared" si="5"/>
        <v>1.745984251968504</v>
      </c>
    </row>
    <row r="247" spans="2:5" x14ac:dyDescent="0.25">
      <c r="B247" s="4">
        <v>43096</v>
      </c>
      <c r="C247">
        <v>554.54999999999995</v>
      </c>
      <c r="D247">
        <v>312.64999999999998</v>
      </c>
      <c r="E247">
        <f t="shared" si="5"/>
        <v>1.7737086198624661</v>
      </c>
    </row>
    <row r="248" spans="2:5" x14ac:dyDescent="0.25">
      <c r="B248" s="4">
        <v>43097</v>
      </c>
      <c r="C248">
        <v>547.4</v>
      </c>
      <c r="D248">
        <v>314.25</v>
      </c>
      <c r="E248">
        <f t="shared" si="5"/>
        <v>1.7419252187748606</v>
      </c>
    </row>
    <row r="249" spans="2:5" x14ac:dyDescent="0.25">
      <c r="B249" s="4">
        <v>43098</v>
      </c>
      <c r="C249">
        <v>562.4</v>
      </c>
      <c r="D249">
        <v>314</v>
      </c>
      <c r="E249">
        <f t="shared" si="5"/>
        <v>1.7910828025477705</v>
      </c>
    </row>
    <row r="250" spans="2:5" x14ac:dyDescent="0.25">
      <c r="B250" s="4">
        <v>43101</v>
      </c>
      <c r="C250">
        <v>564.85</v>
      </c>
      <c r="D250">
        <v>310.55</v>
      </c>
      <c r="E250">
        <f t="shared" si="5"/>
        <v>1.8188697472226694</v>
      </c>
    </row>
    <row r="251" spans="2:5" x14ac:dyDescent="0.25">
      <c r="B251" s="4">
        <v>43102</v>
      </c>
      <c r="C251">
        <v>559.70000000000005</v>
      </c>
      <c r="D251">
        <v>309.25</v>
      </c>
      <c r="E251">
        <f t="shared" si="5"/>
        <v>1.8098625707356508</v>
      </c>
    </row>
    <row r="252" spans="2:5" x14ac:dyDescent="0.25">
      <c r="B252" s="4">
        <v>43103</v>
      </c>
      <c r="C252">
        <v>560.35</v>
      </c>
      <c r="D252">
        <v>315.05</v>
      </c>
      <c r="E252">
        <f t="shared" si="5"/>
        <v>1.7786065703856531</v>
      </c>
    </row>
    <row r="253" spans="2:5" x14ac:dyDescent="0.25">
      <c r="B253" s="4">
        <v>43104</v>
      </c>
      <c r="C253">
        <v>559.29999999999995</v>
      </c>
      <c r="D253">
        <v>314.8</v>
      </c>
      <c r="E253">
        <f t="shared" si="5"/>
        <v>1.7766836086404063</v>
      </c>
    </row>
    <row r="254" spans="2:5" x14ac:dyDescent="0.25">
      <c r="B254" s="4">
        <v>43105</v>
      </c>
      <c r="C254">
        <v>563.1</v>
      </c>
      <c r="D254">
        <v>312.60000000000002</v>
      </c>
      <c r="E254">
        <f t="shared" si="5"/>
        <v>1.8013435700575815</v>
      </c>
    </row>
    <row r="255" spans="2:5" x14ac:dyDescent="0.25">
      <c r="B255" s="4">
        <v>43108</v>
      </c>
      <c r="C255">
        <v>565.35</v>
      </c>
      <c r="D255">
        <v>314.14999999999998</v>
      </c>
      <c r="E255">
        <f t="shared" si="5"/>
        <v>1.7996180168709217</v>
      </c>
    </row>
    <row r="256" spans="2:5" x14ac:dyDescent="0.25">
      <c r="B256" s="4">
        <v>43109</v>
      </c>
      <c r="C256">
        <v>565.15</v>
      </c>
      <c r="D256">
        <v>312.14999999999998</v>
      </c>
      <c r="E256">
        <f t="shared" si="5"/>
        <v>1.8105077687009452</v>
      </c>
    </row>
    <row r="257" spans="1:5" x14ac:dyDescent="0.25">
      <c r="B257" s="4">
        <v>43110</v>
      </c>
      <c r="C257">
        <v>562.54999999999995</v>
      </c>
      <c r="D257">
        <v>312</v>
      </c>
      <c r="E257">
        <f t="shared" si="5"/>
        <v>1.8030448717948717</v>
      </c>
    </row>
    <row r="258" spans="1:5" x14ac:dyDescent="0.25">
      <c r="B258" s="4">
        <v>43111</v>
      </c>
      <c r="C258">
        <v>558.25</v>
      </c>
      <c r="D258">
        <v>309.45</v>
      </c>
      <c r="E258">
        <f t="shared" ref="E258:E321" si="6">C258/D258</f>
        <v>1.8040071093876233</v>
      </c>
    </row>
    <row r="259" spans="1:5" x14ac:dyDescent="0.25">
      <c r="B259" s="4">
        <v>43112</v>
      </c>
      <c r="C259">
        <v>555.75</v>
      </c>
      <c r="D259">
        <v>317.60000000000002</v>
      </c>
      <c r="E259">
        <f t="shared" si="6"/>
        <v>1.7498425692695212</v>
      </c>
    </row>
    <row r="260" spans="1:5" x14ac:dyDescent="0.25">
      <c r="B260" s="4">
        <v>43115</v>
      </c>
      <c r="C260">
        <v>560.70000000000005</v>
      </c>
      <c r="D260">
        <v>329.45</v>
      </c>
      <c r="E260">
        <f t="shared" si="6"/>
        <v>1.7019274548489909</v>
      </c>
    </row>
    <row r="261" spans="1:5" x14ac:dyDescent="0.25">
      <c r="B261" s="4">
        <v>43116</v>
      </c>
      <c r="C261">
        <v>558.75</v>
      </c>
      <c r="D261">
        <v>334.15</v>
      </c>
      <c r="E261">
        <f t="shared" si="6"/>
        <v>1.6721532245997308</v>
      </c>
    </row>
    <row r="262" spans="1:5" x14ac:dyDescent="0.25">
      <c r="B262" s="4">
        <v>43117</v>
      </c>
      <c r="C262">
        <v>584.75</v>
      </c>
      <c r="D262">
        <v>343.1</v>
      </c>
      <c r="E262">
        <f t="shared" si="6"/>
        <v>1.7043136111920723</v>
      </c>
    </row>
    <row r="263" spans="1:5" x14ac:dyDescent="0.25">
      <c r="B263" s="4">
        <v>43118</v>
      </c>
      <c r="C263">
        <v>583.70000000000005</v>
      </c>
      <c r="D263">
        <v>346.1</v>
      </c>
      <c r="E263">
        <f t="shared" si="6"/>
        <v>1.6865067899451025</v>
      </c>
    </row>
    <row r="264" spans="1:5" x14ac:dyDescent="0.25">
      <c r="A264">
        <v>1</v>
      </c>
      <c r="B264" s="4">
        <v>43119</v>
      </c>
      <c r="C264">
        <v>590.25</v>
      </c>
      <c r="D264">
        <v>353.55</v>
      </c>
      <c r="E264" s="28">
        <f t="shared" si="6"/>
        <v>1.6694951209164191</v>
      </c>
    </row>
    <row r="265" spans="1:5" x14ac:dyDescent="0.25">
      <c r="B265" s="4">
        <v>43122</v>
      </c>
      <c r="C265">
        <v>611.04999999999995</v>
      </c>
      <c r="D265">
        <v>351.3</v>
      </c>
      <c r="E265">
        <f t="shared" si="6"/>
        <v>1.7393965271847422</v>
      </c>
    </row>
    <row r="266" spans="1:5" x14ac:dyDescent="0.25">
      <c r="B266" s="4">
        <v>43123</v>
      </c>
      <c r="C266">
        <v>618.9</v>
      </c>
      <c r="D266">
        <v>362.05</v>
      </c>
      <c r="E266">
        <f t="shared" si="6"/>
        <v>1.7094323988399391</v>
      </c>
    </row>
    <row r="267" spans="1:5" x14ac:dyDescent="0.25">
      <c r="B267" s="4">
        <v>43124</v>
      </c>
      <c r="C267">
        <v>607.9</v>
      </c>
      <c r="D267">
        <v>352.65</v>
      </c>
      <c r="E267">
        <f t="shared" si="6"/>
        <v>1.7238054728484333</v>
      </c>
    </row>
    <row r="268" spans="1:5" x14ac:dyDescent="0.25">
      <c r="B268" s="4">
        <v>43125</v>
      </c>
      <c r="C268">
        <v>613.75</v>
      </c>
      <c r="D268">
        <v>358.3</v>
      </c>
      <c r="E268">
        <f t="shared" si="6"/>
        <v>1.7129500418643595</v>
      </c>
    </row>
    <row r="269" spans="1:5" x14ac:dyDescent="0.25">
      <c r="B269" s="4">
        <v>43129</v>
      </c>
      <c r="C269">
        <v>605.4</v>
      </c>
      <c r="D269">
        <v>357.3</v>
      </c>
      <c r="E269">
        <f t="shared" si="6"/>
        <v>1.6943744752308982</v>
      </c>
    </row>
    <row r="270" spans="1:5" x14ac:dyDescent="0.25">
      <c r="B270" s="4">
        <v>43130</v>
      </c>
      <c r="C270">
        <v>593.4</v>
      </c>
      <c r="D270">
        <v>352.6</v>
      </c>
      <c r="E270">
        <f t="shared" si="6"/>
        <v>1.6829268292682924</v>
      </c>
    </row>
    <row r="271" spans="1:5" x14ac:dyDescent="0.25">
      <c r="B271" s="4">
        <v>43131</v>
      </c>
      <c r="C271">
        <v>593.4</v>
      </c>
      <c r="D271">
        <v>352.95</v>
      </c>
      <c r="E271">
        <f t="shared" si="6"/>
        <v>1.6812579685507862</v>
      </c>
    </row>
    <row r="272" spans="1:5" x14ac:dyDescent="0.25">
      <c r="B272" s="4">
        <v>43132</v>
      </c>
      <c r="C272">
        <v>590.20000000000005</v>
      </c>
      <c r="D272">
        <v>345.75</v>
      </c>
      <c r="E272">
        <f t="shared" si="6"/>
        <v>1.7070137382501809</v>
      </c>
    </row>
    <row r="273" spans="1:5" x14ac:dyDescent="0.25">
      <c r="B273" s="4">
        <v>43133</v>
      </c>
      <c r="C273">
        <v>564.95000000000005</v>
      </c>
      <c r="D273">
        <v>334.8</v>
      </c>
      <c r="E273">
        <f t="shared" si="6"/>
        <v>1.6874253285543608</v>
      </c>
    </row>
    <row r="274" spans="1:5" x14ac:dyDescent="0.25">
      <c r="B274" s="4">
        <v>43136</v>
      </c>
      <c r="C274">
        <v>566.1</v>
      </c>
      <c r="D274">
        <v>331.65</v>
      </c>
      <c r="E274">
        <f t="shared" si="6"/>
        <v>1.7069199457259161</v>
      </c>
    </row>
    <row r="275" spans="1:5" x14ac:dyDescent="0.25">
      <c r="B275" s="4">
        <v>43137</v>
      </c>
      <c r="C275">
        <v>564.1</v>
      </c>
      <c r="D275">
        <v>330.75</v>
      </c>
      <c r="E275">
        <f t="shared" si="6"/>
        <v>1.7055177626606199</v>
      </c>
    </row>
    <row r="276" spans="1:5" x14ac:dyDescent="0.25">
      <c r="B276" s="4">
        <v>43138</v>
      </c>
      <c r="C276">
        <v>558.70000000000005</v>
      </c>
      <c r="D276">
        <v>332.25</v>
      </c>
      <c r="E276">
        <f t="shared" si="6"/>
        <v>1.6815650865312266</v>
      </c>
    </row>
    <row r="277" spans="1:5" x14ac:dyDescent="0.25">
      <c r="B277" s="4">
        <v>43139</v>
      </c>
      <c r="C277">
        <v>568.5</v>
      </c>
      <c r="D277">
        <v>334.55</v>
      </c>
      <c r="E277">
        <f t="shared" si="6"/>
        <v>1.6992975638917949</v>
      </c>
    </row>
    <row r="278" spans="1:5" x14ac:dyDescent="0.25">
      <c r="B278" s="4">
        <v>43140</v>
      </c>
      <c r="C278">
        <v>557.5</v>
      </c>
      <c r="D278">
        <v>326.75</v>
      </c>
      <c r="E278">
        <f t="shared" si="6"/>
        <v>1.7061973986228003</v>
      </c>
    </row>
    <row r="279" spans="1:5" x14ac:dyDescent="0.25">
      <c r="B279" s="4">
        <v>43143</v>
      </c>
      <c r="C279">
        <v>562.79999999999995</v>
      </c>
      <c r="D279">
        <v>326</v>
      </c>
      <c r="E279">
        <f t="shared" si="6"/>
        <v>1.7263803680981593</v>
      </c>
    </row>
    <row r="280" spans="1:5" x14ac:dyDescent="0.25">
      <c r="B280" s="4">
        <v>43145</v>
      </c>
      <c r="C280">
        <v>543.95000000000005</v>
      </c>
      <c r="D280">
        <v>318.55</v>
      </c>
      <c r="E280">
        <f t="shared" si="6"/>
        <v>1.7075812274368232</v>
      </c>
    </row>
    <row r="281" spans="1:5" x14ac:dyDescent="0.25">
      <c r="A281">
        <v>1</v>
      </c>
      <c r="B281" s="4">
        <v>43146</v>
      </c>
      <c r="C281">
        <v>543.75</v>
      </c>
      <c r="D281">
        <v>328.6</v>
      </c>
      <c r="E281" s="28">
        <f t="shared" si="6"/>
        <v>1.6547474132684112</v>
      </c>
    </row>
    <row r="282" spans="1:5" x14ac:dyDescent="0.25">
      <c r="B282" s="4">
        <v>43147</v>
      </c>
      <c r="C282">
        <v>537.75</v>
      </c>
      <c r="D282">
        <v>321</v>
      </c>
      <c r="E282">
        <f t="shared" si="6"/>
        <v>1.6752336448598131</v>
      </c>
    </row>
    <row r="283" spans="1:5" x14ac:dyDescent="0.25">
      <c r="B283" s="4">
        <v>43150</v>
      </c>
      <c r="C283">
        <v>539.45000000000005</v>
      </c>
      <c r="D283">
        <v>319.75</v>
      </c>
      <c r="E283">
        <f t="shared" si="6"/>
        <v>1.6870992963252542</v>
      </c>
    </row>
    <row r="284" spans="1:5" x14ac:dyDescent="0.25">
      <c r="B284" s="4">
        <v>43151</v>
      </c>
      <c r="C284">
        <v>531.70000000000005</v>
      </c>
      <c r="D284">
        <v>317.64999999999998</v>
      </c>
      <c r="E284">
        <f t="shared" si="6"/>
        <v>1.673854871714151</v>
      </c>
    </row>
    <row r="285" spans="1:5" x14ac:dyDescent="0.25">
      <c r="B285" s="4">
        <v>43152</v>
      </c>
      <c r="C285">
        <v>535.20000000000005</v>
      </c>
      <c r="D285">
        <v>319.3</v>
      </c>
      <c r="E285">
        <f t="shared" si="6"/>
        <v>1.6761666144691514</v>
      </c>
    </row>
    <row r="286" spans="1:5" x14ac:dyDescent="0.25">
      <c r="A286">
        <v>1</v>
      </c>
      <c r="B286" s="4">
        <v>43153</v>
      </c>
      <c r="C286">
        <v>530</v>
      </c>
      <c r="D286">
        <v>318</v>
      </c>
      <c r="E286" s="28">
        <f t="shared" si="6"/>
        <v>1.6666666666666667</v>
      </c>
    </row>
    <row r="287" spans="1:5" x14ac:dyDescent="0.25">
      <c r="A287">
        <v>1</v>
      </c>
      <c r="B287" s="4">
        <v>43154</v>
      </c>
      <c r="C287">
        <v>536.54999999999995</v>
      </c>
      <c r="D287">
        <v>321.3</v>
      </c>
      <c r="E287" s="28">
        <f t="shared" si="6"/>
        <v>1.6699346405228757</v>
      </c>
    </row>
    <row r="288" spans="1:5" x14ac:dyDescent="0.25">
      <c r="B288" s="4">
        <v>43157</v>
      </c>
      <c r="C288">
        <v>552.29999999999995</v>
      </c>
      <c r="D288">
        <v>327</v>
      </c>
      <c r="E288">
        <f t="shared" si="6"/>
        <v>1.6889908256880732</v>
      </c>
    </row>
    <row r="289" spans="2:5" x14ac:dyDescent="0.25">
      <c r="B289" s="4">
        <v>43158</v>
      </c>
      <c r="C289">
        <v>537.5</v>
      </c>
      <c r="D289">
        <v>319.64999999999998</v>
      </c>
      <c r="E289">
        <f t="shared" si="6"/>
        <v>1.6815266697950886</v>
      </c>
    </row>
    <row r="290" spans="2:5" x14ac:dyDescent="0.25">
      <c r="B290" s="4">
        <v>43159</v>
      </c>
      <c r="C290">
        <v>529.6</v>
      </c>
      <c r="D290">
        <v>313.5</v>
      </c>
      <c r="E290">
        <f t="shared" si="6"/>
        <v>1.6893141945773524</v>
      </c>
    </row>
    <row r="291" spans="2:5" x14ac:dyDescent="0.25">
      <c r="B291" s="4">
        <v>43160</v>
      </c>
      <c r="C291">
        <v>526.1</v>
      </c>
      <c r="D291">
        <v>305.25</v>
      </c>
      <c r="E291">
        <f t="shared" si="6"/>
        <v>1.7235053235053235</v>
      </c>
    </row>
    <row r="292" spans="2:5" x14ac:dyDescent="0.25">
      <c r="B292" s="4">
        <v>43164</v>
      </c>
      <c r="C292">
        <v>523.65</v>
      </c>
      <c r="D292">
        <v>303.10000000000002</v>
      </c>
      <c r="E292">
        <f t="shared" si="6"/>
        <v>1.7276476410425601</v>
      </c>
    </row>
    <row r="293" spans="2:5" x14ac:dyDescent="0.25">
      <c r="B293" s="4">
        <v>43165</v>
      </c>
      <c r="C293">
        <v>516.79999999999995</v>
      </c>
      <c r="D293">
        <v>295.10000000000002</v>
      </c>
      <c r="E293">
        <f t="shared" si="6"/>
        <v>1.7512707556760416</v>
      </c>
    </row>
    <row r="294" spans="2:5" x14ac:dyDescent="0.25">
      <c r="B294" s="4">
        <v>43166</v>
      </c>
      <c r="C294">
        <v>512.79999999999995</v>
      </c>
      <c r="D294">
        <v>286.7</v>
      </c>
      <c r="E294">
        <f t="shared" si="6"/>
        <v>1.7886292291593999</v>
      </c>
    </row>
    <row r="295" spans="2:5" x14ac:dyDescent="0.25">
      <c r="B295" s="4">
        <v>43167</v>
      </c>
      <c r="C295">
        <v>520.15</v>
      </c>
      <c r="D295">
        <v>296.95</v>
      </c>
      <c r="E295">
        <f t="shared" si="6"/>
        <v>1.7516416905202896</v>
      </c>
    </row>
    <row r="296" spans="2:5" x14ac:dyDescent="0.25">
      <c r="B296" s="4">
        <v>43168</v>
      </c>
      <c r="C296">
        <v>505.35</v>
      </c>
      <c r="D296">
        <v>292.7</v>
      </c>
      <c r="E296">
        <f t="shared" si="6"/>
        <v>1.726511786812436</v>
      </c>
    </row>
    <row r="297" spans="2:5" x14ac:dyDescent="0.25">
      <c r="B297" s="4">
        <v>43171</v>
      </c>
      <c r="C297">
        <v>519.20000000000005</v>
      </c>
      <c r="D297">
        <v>300.7</v>
      </c>
      <c r="E297">
        <f t="shared" si="6"/>
        <v>1.7266378450282676</v>
      </c>
    </row>
    <row r="298" spans="2:5" x14ac:dyDescent="0.25">
      <c r="B298" s="4">
        <v>43172</v>
      </c>
      <c r="C298">
        <v>530.79999999999995</v>
      </c>
      <c r="D298">
        <v>304</v>
      </c>
      <c r="E298">
        <f t="shared" si="6"/>
        <v>1.7460526315789473</v>
      </c>
    </row>
    <row r="299" spans="2:5" x14ac:dyDescent="0.25">
      <c r="B299" s="4">
        <v>43173</v>
      </c>
      <c r="C299">
        <v>535.54999999999995</v>
      </c>
      <c r="D299">
        <v>306.35000000000002</v>
      </c>
      <c r="E299">
        <f t="shared" si="6"/>
        <v>1.7481638648604534</v>
      </c>
    </row>
    <row r="300" spans="2:5" x14ac:dyDescent="0.25">
      <c r="B300" s="4">
        <v>43174</v>
      </c>
      <c r="C300">
        <v>528.95000000000005</v>
      </c>
      <c r="D300">
        <v>301.45</v>
      </c>
      <c r="E300">
        <f t="shared" si="6"/>
        <v>1.754685685851717</v>
      </c>
    </row>
    <row r="301" spans="2:5" x14ac:dyDescent="0.25">
      <c r="B301" s="4">
        <v>43175</v>
      </c>
      <c r="C301">
        <v>523.45000000000005</v>
      </c>
      <c r="D301">
        <v>298.10000000000002</v>
      </c>
      <c r="E301">
        <f t="shared" si="6"/>
        <v>1.7559543777255955</v>
      </c>
    </row>
    <row r="302" spans="2:5" x14ac:dyDescent="0.25">
      <c r="B302" s="4">
        <v>43178</v>
      </c>
      <c r="C302">
        <v>520.25</v>
      </c>
      <c r="D302">
        <v>295</v>
      </c>
      <c r="E302">
        <f t="shared" si="6"/>
        <v>1.7635593220338983</v>
      </c>
    </row>
    <row r="303" spans="2:5" x14ac:dyDescent="0.25">
      <c r="B303" s="4">
        <v>43179</v>
      </c>
      <c r="C303">
        <v>520.9</v>
      </c>
      <c r="D303">
        <v>291.75</v>
      </c>
      <c r="E303">
        <f t="shared" si="6"/>
        <v>1.7854327335047129</v>
      </c>
    </row>
    <row r="304" spans="2:5" x14ac:dyDescent="0.25">
      <c r="B304" s="4">
        <v>43180</v>
      </c>
      <c r="C304">
        <v>525.35</v>
      </c>
      <c r="D304">
        <v>289.60000000000002</v>
      </c>
      <c r="E304">
        <f t="shared" si="6"/>
        <v>1.8140538674033149</v>
      </c>
    </row>
    <row r="305" spans="1:5" x14ac:dyDescent="0.25">
      <c r="A305">
        <v>1</v>
      </c>
      <c r="B305" s="4">
        <v>43181</v>
      </c>
      <c r="C305">
        <v>518.29999999999995</v>
      </c>
      <c r="D305">
        <v>283.55</v>
      </c>
      <c r="E305" s="27">
        <f t="shared" si="6"/>
        <v>1.8278963145829656</v>
      </c>
    </row>
    <row r="306" spans="1:5" x14ac:dyDescent="0.25">
      <c r="B306" s="4">
        <v>43182</v>
      </c>
      <c r="C306">
        <v>501</v>
      </c>
      <c r="D306">
        <v>275.8</v>
      </c>
      <c r="E306">
        <f t="shared" si="6"/>
        <v>1.8165337200870195</v>
      </c>
    </row>
    <row r="307" spans="1:5" x14ac:dyDescent="0.25">
      <c r="B307" s="4">
        <v>43185</v>
      </c>
      <c r="C307">
        <v>507.5</v>
      </c>
      <c r="D307">
        <v>281.45</v>
      </c>
      <c r="E307">
        <f t="shared" si="6"/>
        <v>1.8031621957718955</v>
      </c>
    </row>
    <row r="308" spans="1:5" x14ac:dyDescent="0.25">
      <c r="B308" s="4">
        <v>43186</v>
      </c>
      <c r="C308">
        <v>511.25</v>
      </c>
      <c r="D308">
        <v>283.89999999999998</v>
      </c>
      <c r="E308">
        <f t="shared" si="6"/>
        <v>1.8008101444170483</v>
      </c>
    </row>
    <row r="309" spans="1:5" x14ac:dyDescent="0.25">
      <c r="A309">
        <v>1</v>
      </c>
      <c r="B309" s="4">
        <v>43187</v>
      </c>
      <c r="C309">
        <v>509.4</v>
      </c>
      <c r="D309">
        <v>278.39999999999998</v>
      </c>
      <c r="E309" s="27">
        <f t="shared" si="6"/>
        <v>1.829741379310345</v>
      </c>
    </row>
    <row r="310" spans="1:5" x14ac:dyDescent="0.25">
      <c r="A310">
        <v>1</v>
      </c>
      <c r="B310" s="4">
        <v>43192</v>
      </c>
      <c r="C310">
        <v>498.2</v>
      </c>
      <c r="D310">
        <v>261.89999999999998</v>
      </c>
      <c r="E310" s="27">
        <f t="shared" si="6"/>
        <v>1.9022527682321497</v>
      </c>
    </row>
    <row r="311" spans="1:5" x14ac:dyDescent="0.25">
      <c r="A311">
        <v>1</v>
      </c>
      <c r="B311" s="4">
        <v>43193</v>
      </c>
      <c r="C311">
        <v>503.3</v>
      </c>
      <c r="D311">
        <v>269.60000000000002</v>
      </c>
      <c r="E311" s="27">
        <f t="shared" si="6"/>
        <v>1.8668397626112758</v>
      </c>
    </row>
    <row r="312" spans="1:5" x14ac:dyDescent="0.25">
      <c r="A312">
        <v>1</v>
      </c>
      <c r="B312" s="4">
        <v>43194</v>
      </c>
      <c r="C312">
        <v>490.15</v>
      </c>
      <c r="D312">
        <v>268.45</v>
      </c>
      <c r="E312" s="27">
        <f t="shared" si="6"/>
        <v>1.8258521139877073</v>
      </c>
    </row>
    <row r="313" spans="1:5" x14ac:dyDescent="0.25">
      <c r="B313" s="4">
        <v>43195</v>
      </c>
      <c r="C313">
        <v>503.15</v>
      </c>
      <c r="D313">
        <v>277.89999999999998</v>
      </c>
      <c r="E313">
        <f t="shared" si="6"/>
        <v>1.8105433609211947</v>
      </c>
    </row>
    <row r="314" spans="1:5" x14ac:dyDescent="0.25">
      <c r="B314" s="4">
        <v>43196</v>
      </c>
      <c r="C314">
        <v>500.7</v>
      </c>
      <c r="D314">
        <v>280.60000000000002</v>
      </c>
      <c r="E314">
        <f t="shared" si="6"/>
        <v>1.7843905915894509</v>
      </c>
    </row>
    <row r="315" spans="1:5" x14ac:dyDescent="0.25">
      <c r="A315">
        <v>1</v>
      </c>
      <c r="B315" s="4">
        <v>43199</v>
      </c>
      <c r="C315">
        <v>517.9</v>
      </c>
      <c r="D315">
        <v>280.45</v>
      </c>
      <c r="E315" s="27">
        <f t="shared" si="6"/>
        <v>1.8466749866286325</v>
      </c>
    </row>
    <row r="316" spans="1:5" x14ac:dyDescent="0.25">
      <c r="A316">
        <v>1</v>
      </c>
      <c r="B316" s="4">
        <v>43200</v>
      </c>
      <c r="C316">
        <v>546</v>
      </c>
      <c r="D316">
        <v>288.89999999999998</v>
      </c>
      <c r="E316" s="27">
        <f t="shared" si="6"/>
        <v>1.8899273104880583</v>
      </c>
    </row>
    <row r="317" spans="1:5" x14ac:dyDescent="0.25">
      <c r="A317">
        <v>1</v>
      </c>
      <c r="B317" s="4">
        <v>43201</v>
      </c>
      <c r="C317">
        <v>539.5</v>
      </c>
      <c r="D317">
        <v>284.10000000000002</v>
      </c>
      <c r="E317" s="27">
        <f t="shared" si="6"/>
        <v>1.8989792326645545</v>
      </c>
    </row>
    <row r="318" spans="1:5" x14ac:dyDescent="0.25">
      <c r="A318">
        <v>1</v>
      </c>
      <c r="B318" s="4">
        <v>43202</v>
      </c>
      <c r="C318">
        <v>548.29999999999995</v>
      </c>
      <c r="D318">
        <v>286.45</v>
      </c>
      <c r="E318" s="27">
        <f t="shared" si="6"/>
        <v>1.9141211380694709</v>
      </c>
    </row>
    <row r="319" spans="1:5" x14ac:dyDescent="0.25">
      <c r="A319">
        <v>1</v>
      </c>
      <c r="B319" s="4">
        <v>43203</v>
      </c>
      <c r="C319">
        <v>541.9</v>
      </c>
      <c r="D319">
        <v>288.2</v>
      </c>
      <c r="E319" s="27">
        <f t="shared" si="6"/>
        <v>1.8802914642609299</v>
      </c>
    </row>
    <row r="320" spans="1:5" x14ac:dyDescent="0.25">
      <c r="A320">
        <v>1</v>
      </c>
      <c r="B320" s="4">
        <v>43206</v>
      </c>
      <c r="C320">
        <v>542.20000000000005</v>
      </c>
      <c r="D320">
        <v>287.39999999999998</v>
      </c>
      <c r="E320" s="27">
        <f t="shared" si="6"/>
        <v>1.8865692414752961</v>
      </c>
    </row>
    <row r="321" spans="1:5" x14ac:dyDescent="0.25">
      <c r="A321">
        <v>1</v>
      </c>
      <c r="B321" s="4">
        <v>43207</v>
      </c>
      <c r="C321">
        <v>532.54999999999995</v>
      </c>
      <c r="D321">
        <v>291.7</v>
      </c>
      <c r="E321" s="27">
        <f t="shared" si="6"/>
        <v>1.8256770654782311</v>
      </c>
    </row>
    <row r="322" spans="1:5" x14ac:dyDescent="0.25">
      <c r="B322" s="4">
        <v>43208</v>
      </c>
      <c r="C322">
        <v>518.70000000000005</v>
      </c>
      <c r="D322">
        <v>290.2</v>
      </c>
      <c r="E322">
        <f t="shared" ref="E322:E330" si="7">C322/D322</f>
        <v>1.7873880082701588</v>
      </c>
    </row>
    <row r="323" spans="1:5" x14ac:dyDescent="0.25">
      <c r="B323" s="4">
        <v>43209</v>
      </c>
      <c r="C323">
        <v>513.5</v>
      </c>
      <c r="D323">
        <v>289.14999999999998</v>
      </c>
      <c r="E323">
        <f t="shared" si="7"/>
        <v>1.775894864257306</v>
      </c>
    </row>
    <row r="324" spans="1:5" x14ac:dyDescent="0.25">
      <c r="B324" s="4">
        <v>43210</v>
      </c>
      <c r="C324">
        <v>505.85</v>
      </c>
      <c r="D324">
        <v>281.95</v>
      </c>
      <c r="E324">
        <f t="shared" si="7"/>
        <v>1.7941124312821424</v>
      </c>
    </row>
    <row r="325" spans="1:5" x14ac:dyDescent="0.25">
      <c r="B325" s="4">
        <v>43213</v>
      </c>
      <c r="C325">
        <v>506.45</v>
      </c>
      <c r="D325">
        <v>279.55</v>
      </c>
      <c r="E325">
        <f t="shared" si="7"/>
        <v>1.8116615989983902</v>
      </c>
    </row>
    <row r="326" spans="1:5" x14ac:dyDescent="0.25">
      <c r="B326" s="4">
        <v>43214</v>
      </c>
      <c r="C326">
        <v>505.25</v>
      </c>
      <c r="D326">
        <v>284.2</v>
      </c>
      <c r="E326">
        <f t="shared" si="7"/>
        <v>1.7777973258268827</v>
      </c>
    </row>
    <row r="327" spans="1:5" x14ac:dyDescent="0.25">
      <c r="B327" s="4">
        <v>43215</v>
      </c>
      <c r="C327">
        <v>498.4</v>
      </c>
      <c r="D327">
        <v>278.89999999999998</v>
      </c>
      <c r="E327">
        <f t="shared" si="7"/>
        <v>1.7870204374327716</v>
      </c>
    </row>
    <row r="328" spans="1:5" x14ac:dyDescent="0.25">
      <c r="B328" s="4">
        <v>43216</v>
      </c>
      <c r="C328">
        <v>494.55</v>
      </c>
      <c r="D328">
        <v>278.75</v>
      </c>
      <c r="E328">
        <f t="shared" si="7"/>
        <v>1.7741704035874439</v>
      </c>
    </row>
    <row r="329" spans="1:5" x14ac:dyDescent="0.25">
      <c r="A329">
        <v>1</v>
      </c>
      <c r="B329" s="4">
        <v>43217</v>
      </c>
      <c r="C329">
        <v>538.9</v>
      </c>
      <c r="D329">
        <v>288.05</v>
      </c>
      <c r="E329" s="27">
        <f t="shared" si="7"/>
        <v>1.8708557542093385</v>
      </c>
    </row>
    <row r="330" spans="1:5" x14ac:dyDescent="0.25">
      <c r="A330">
        <v>1</v>
      </c>
      <c r="B330" s="4">
        <v>43220</v>
      </c>
      <c r="C330">
        <v>518.04999999999995</v>
      </c>
      <c r="D330">
        <v>284.45</v>
      </c>
      <c r="E330" s="27">
        <f t="shared" si="7"/>
        <v>1.8212339602742134</v>
      </c>
    </row>
    <row r="331" spans="1:5" x14ac:dyDescent="0.25">
      <c r="B331" s="6">
        <v>43222</v>
      </c>
      <c r="C331">
        <v>523.45000000000005</v>
      </c>
      <c r="D331">
        <v>277.10000000000002</v>
      </c>
      <c r="E331">
        <f>C331/D331</f>
        <v>1.8890292313244317</v>
      </c>
    </row>
    <row r="332" spans="1:5" x14ac:dyDescent="0.25">
      <c r="B332" s="6">
        <v>43223</v>
      </c>
      <c r="C332">
        <v>532.4</v>
      </c>
      <c r="D332">
        <v>281.8</v>
      </c>
      <c r="E332">
        <f t="shared" ref="E332:E336" si="8">C332/D332</f>
        <v>1.8892831795599714</v>
      </c>
    </row>
    <row r="333" spans="1:5" x14ac:dyDescent="0.25">
      <c r="B333" s="6">
        <v>43224</v>
      </c>
      <c r="C333">
        <v>520.29999999999995</v>
      </c>
      <c r="D333">
        <v>282.89999999999998</v>
      </c>
      <c r="E333">
        <f t="shared" si="8"/>
        <v>1.8391657829621775</v>
      </c>
    </row>
    <row r="334" spans="1:5" x14ac:dyDescent="0.25">
      <c r="B334" s="6">
        <v>43227</v>
      </c>
      <c r="C334">
        <v>534.95000000000005</v>
      </c>
      <c r="D334">
        <v>289.39999999999998</v>
      </c>
      <c r="E334">
        <f t="shared" si="8"/>
        <v>1.8484796129923984</v>
      </c>
    </row>
    <row r="335" spans="1:5" x14ac:dyDescent="0.25">
      <c r="B335" s="6">
        <v>43228</v>
      </c>
      <c r="C335">
        <v>541.25</v>
      </c>
      <c r="D335">
        <v>309.25</v>
      </c>
      <c r="E335">
        <f t="shared" si="8"/>
        <v>1.750202101859337</v>
      </c>
    </row>
    <row r="336" spans="1:5" x14ac:dyDescent="0.25">
      <c r="B336" s="6">
        <v>43229</v>
      </c>
      <c r="C336">
        <v>548.6</v>
      </c>
      <c r="D336">
        <v>307.10000000000002</v>
      </c>
      <c r="E336">
        <f t="shared" si="8"/>
        <v>1.7863887984369911</v>
      </c>
    </row>
  </sheetData>
  <mergeCells count="2">
    <mergeCell ref="V1:W1"/>
    <mergeCell ref="H19:I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36"/>
  <sheetViews>
    <sheetView zoomScale="80" zoomScaleNormal="80" workbookViewId="0">
      <selection activeCell="I22" sqref="I22"/>
    </sheetView>
  </sheetViews>
  <sheetFormatPr defaultRowHeight="15" x14ac:dyDescent="0.25"/>
  <cols>
    <col min="1" max="1" width="10.140625" bestFit="1" customWidth="1"/>
    <col min="2" max="2" width="10.85546875" bestFit="1" customWidth="1"/>
    <col min="6" max="6" width="12.28515625" bestFit="1" customWidth="1"/>
    <col min="7" max="7" width="10" bestFit="1" customWidth="1"/>
    <col min="8" max="8" width="12" bestFit="1" customWidth="1"/>
    <col min="9" max="9" width="16.7109375" bestFit="1" customWidth="1"/>
    <col min="17" max="17" width="12" bestFit="1" customWidth="1"/>
    <col min="18" max="18" width="12.28515625" bestFit="1" customWidth="1"/>
    <col min="19" max="19" width="10.7109375" bestFit="1" customWidth="1"/>
    <col min="24" max="24" width="8.7109375" bestFit="1" customWidth="1"/>
    <col min="25" max="25" width="12.5703125" bestFit="1" customWidth="1"/>
  </cols>
  <sheetData>
    <row r="1" spans="1:25" ht="24.95" customHeight="1" x14ac:dyDescent="0.25">
      <c r="A1" t="s">
        <v>29</v>
      </c>
      <c r="B1" s="31" t="s">
        <v>0</v>
      </c>
      <c r="C1" s="32" t="s">
        <v>10</v>
      </c>
      <c r="D1" s="32" t="s">
        <v>9</v>
      </c>
      <c r="E1" s="33" t="s">
        <v>30</v>
      </c>
      <c r="G1" s="34" t="s">
        <v>29</v>
      </c>
      <c r="H1" s="31" t="s">
        <v>0</v>
      </c>
      <c r="I1" s="32" t="s">
        <v>10</v>
      </c>
      <c r="J1" s="32" t="s">
        <v>9</v>
      </c>
      <c r="K1" s="33" t="s">
        <v>30</v>
      </c>
      <c r="L1" s="32" t="s">
        <v>31</v>
      </c>
      <c r="M1" s="32" t="s">
        <v>32</v>
      </c>
      <c r="N1" s="32" t="s">
        <v>33</v>
      </c>
      <c r="O1" s="32" t="s">
        <v>34</v>
      </c>
      <c r="P1" s="32" t="s">
        <v>35</v>
      </c>
      <c r="Q1" s="32" t="s">
        <v>36</v>
      </c>
      <c r="R1" s="32" t="s">
        <v>37</v>
      </c>
      <c r="S1" s="32" t="s">
        <v>38</v>
      </c>
      <c r="T1" s="32" t="s">
        <v>39</v>
      </c>
      <c r="U1" s="32" t="s">
        <v>40</v>
      </c>
      <c r="V1" s="140" t="s">
        <v>41</v>
      </c>
      <c r="W1" s="140"/>
      <c r="X1" s="32" t="s">
        <v>88</v>
      </c>
      <c r="Y1" s="32" t="s">
        <v>89</v>
      </c>
    </row>
    <row r="2" spans="1:25" x14ac:dyDescent="0.25">
      <c r="A2">
        <v>1</v>
      </c>
      <c r="B2" s="4">
        <v>42737</v>
      </c>
      <c r="C2">
        <v>2359.0500000000002</v>
      </c>
      <c r="D2">
        <v>1001.6</v>
      </c>
      <c r="E2" s="35">
        <f>C2/D2</f>
        <v>2.3552815495207668</v>
      </c>
      <c r="G2">
        <v>1</v>
      </c>
      <c r="H2" s="4">
        <v>42737</v>
      </c>
      <c r="I2">
        <v>2359.0500000000002</v>
      </c>
      <c r="J2">
        <v>1001.6</v>
      </c>
      <c r="K2" s="35">
        <v>2.3552815495207668</v>
      </c>
      <c r="L2" s="15" t="s">
        <v>44</v>
      </c>
      <c r="M2" s="15" t="s">
        <v>90</v>
      </c>
      <c r="N2" s="15" t="s">
        <v>91</v>
      </c>
      <c r="Q2">
        <f>-25*I2-65*J2</f>
        <v>-124080.25</v>
      </c>
      <c r="S2">
        <f>Q2</f>
        <v>-124080.25</v>
      </c>
    </row>
    <row r="3" spans="1:25" x14ac:dyDescent="0.25">
      <c r="A3">
        <v>1</v>
      </c>
      <c r="B3" s="4">
        <v>42738</v>
      </c>
      <c r="C3">
        <v>2368.5</v>
      </c>
      <c r="D3">
        <v>994.65</v>
      </c>
      <c r="E3" s="35">
        <f t="shared" ref="E3:E66" si="0">C3/D3</f>
        <v>2.381239632031368</v>
      </c>
      <c r="G3">
        <v>1</v>
      </c>
      <c r="H3" s="4">
        <v>42740</v>
      </c>
      <c r="I3">
        <v>2334.5500000000002</v>
      </c>
      <c r="J3">
        <v>996.4</v>
      </c>
      <c r="K3" s="35">
        <v>2.3429847450822967</v>
      </c>
      <c r="L3" s="15" t="s">
        <v>44</v>
      </c>
      <c r="M3" s="15" t="s">
        <v>10</v>
      </c>
      <c r="N3" s="15" t="s">
        <v>55</v>
      </c>
      <c r="O3" s="15" t="s">
        <v>9</v>
      </c>
      <c r="P3" s="15" t="s">
        <v>92</v>
      </c>
      <c r="Q3">
        <f>IF(V3=MAX(V3,W3),-5*I3,-13*J3)</f>
        <v>-11672.75</v>
      </c>
      <c r="R3">
        <f>IF(V3=MIN(V3,W3),5*I3,13*J3)</f>
        <v>12953.199999999999</v>
      </c>
      <c r="S3">
        <f>R3+Q3</f>
        <v>1280.4499999999989</v>
      </c>
      <c r="T3" t="str">
        <f>IF(V3=MAX(V3,W3),"TCS","INFOSYS")</f>
        <v>TCS</v>
      </c>
      <c r="U3" t="str">
        <f>IF(V3=MIN(V3,W3),"TCS","INFOSYS")</f>
        <v>INFOSYS</v>
      </c>
      <c r="V3">
        <f>I2-I3</f>
        <v>24.5</v>
      </c>
      <c r="W3">
        <f>J2-J3</f>
        <v>5.2000000000000455</v>
      </c>
    </row>
    <row r="4" spans="1:25" x14ac:dyDescent="0.25">
      <c r="A4">
        <v>1</v>
      </c>
      <c r="B4" s="4">
        <v>42739</v>
      </c>
      <c r="C4">
        <v>2378.5500000000002</v>
      </c>
      <c r="D4">
        <v>998.3</v>
      </c>
      <c r="E4" s="35">
        <f t="shared" si="0"/>
        <v>2.382600420715216</v>
      </c>
      <c r="G4">
        <v>1</v>
      </c>
      <c r="H4" s="4">
        <v>42748</v>
      </c>
      <c r="I4">
        <v>2252</v>
      </c>
      <c r="J4">
        <v>975.15</v>
      </c>
      <c r="K4" s="35">
        <v>2.3093882992360149</v>
      </c>
      <c r="L4" s="15" t="s">
        <v>44</v>
      </c>
      <c r="M4" s="15" t="s">
        <v>10</v>
      </c>
      <c r="N4" s="15" t="s">
        <v>78</v>
      </c>
      <c r="O4" s="15" t="s">
        <v>9</v>
      </c>
      <c r="P4" s="15" t="s">
        <v>93</v>
      </c>
      <c r="Q4">
        <f t="shared" ref="Q4:Q9" si="1">IF(V4=MAX(V4,W4),-5*I4,-13*J4)</f>
        <v>-11260</v>
      </c>
      <c r="R4">
        <f t="shared" ref="R4:R9" si="2">IF(V4=MIN(V4,W4),5*I4,13*J4)</f>
        <v>12676.949999999999</v>
      </c>
      <c r="S4">
        <f t="shared" ref="S4:S10" si="3">R4+Q4</f>
        <v>1416.9499999999989</v>
      </c>
      <c r="T4" t="str">
        <f t="shared" ref="T4:T10" si="4">IF(V4=MAX(V4,W4),"TCS","INFOSYS")</f>
        <v>TCS</v>
      </c>
      <c r="U4" t="str">
        <f t="shared" ref="U4:U10" si="5">IF(V4=MIN(V4,W4),"TCS","INFOSYS")</f>
        <v>INFOSYS</v>
      </c>
      <c r="V4">
        <f t="shared" ref="V4:W10" si="6">I3-I4</f>
        <v>82.550000000000182</v>
      </c>
      <c r="W4">
        <f t="shared" si="6"/>
        <v>21.25</v>
      </c>
    </row>
    <row r="5" spans="1:25" x14ac:dyDescent="0.25">
      <c r="A5">
        <v>1</v>
      </c>
      <c r="B5" s="4">
        <v>42740</v>
      </c>
      <c r="C5">
        <v>2334.5500000000002</v>
      </c>
      <c r="D5">
        <v>996.4</v>
      </c>
      <c r="E5" s="35">
        <f t="shared" si="0"/>
        <v>2.3429847450822967</v>
      </c>
      <c r="G5">
        <v>1</v>
      </c>
      <c r="H5" s="4">
        <v>42892</v>
      </c>
      <c r="I5">
        <v>2695.4</v>
      </c>
      <c r="J5">
        <v>979.45</v>
      </c>
      <c r="K5" s="36">
        <v>2.7519526264740417</v>
      </c>
      <c r="L5" s="15" t="s">
        <v>44</v>
      </c>
      <c r="M5" s="15" t="s">
        <v>9</v>
      </c>
      <c r="N5" s="15" t="s">
        <v>92</v>
      </c>
      <c r="O5" s="15" t="s">
        <v>10</v>
      </c>
      <c r="P5" s="15" t="s">
        <v>55</v>
      </c>
      <c r="Q5">
        <f t="shared" si="1"/>
        <v>-12732.85</v>
      </c>
      <c r="R5">
        <f t="shared" si="2"/>
        <v>13477</v>
      </c>
      <c r="S5">
        <f t="shared" si="3"/>
        <v>744.14999999999964</v>
      </c>
      <c r="T5" t="str">
        <f t="shared" si="4"/>
        <v>INFOSYS</v>
      </c>
      <c r="U5" t="str">
        <f t="shared" si="5"/>
        <v>TCS</v>
      </c>
      <c r="V5">
        <f t="shared" si="6"/>
        <v>-443.40000000000009</v>
      </c>
      <c r="W5">
        <f t="shared" si="6"/>
        <v>-4.3000000000000682</v>
      </c>
    </row>
    <row r="6" spans="1:25" x14ac:dyDescent="0.25">
      <c r="A6">
        <v>1</v>
      </c>
      <c r="B6" s="4">
        <v>42741</v>
      </c>
      <c r="C6">
        <v>2283.6</v>
      </c>
      <c r="D6">
        <v>971.45</v>
      </c>
      <c r="E6" s="35">
        <f t="shared" si="0"/>
        <v>2.3507128519223839</v>
      </c>
      <c r="G6">
        <v>1</v>
      </c>
      <c r="H6" s="4">
        <v>42968</v>
      </c>
      <c r="I6">
        <v>2521.4</v>
      </c>
      <c r="J6">
        <v>873.5</v>
      </c>
      <c r="K6" s="36">
        <v>2.8865483686319404</v>
      </c>
      <c r="L6" s="15" t="s">
        <v>44</v>
      </c>
      <c r="M6" s="15" t="s">
        <v>10</v>
      </c>
      <c r="N6" s="15" t="s">
        <v>78</v>
      </c>
      <c r="O6" s="15" t="s">
        <v>9</v>
      </c>
      <c r="P6" s="37" t="s">
        <v>93</v>
      </c>
      <c r="Q6">
        <f t="shared" si="1"/>
        <v>-12607</v>
      </c>
      <c r="R6">
        <f t="shared" si="2"/>
        <v>11355.5</v>
      </c>
      <c r="S6">
        <f t="shared" si="3"/>
        <v>-1251.5</v>
      </c>
      <c r="T6" t="str">
        <f t="shared" si="4"/>
        <v>TCS</v>
      </c>
      <c r="U6" t="str">
        <f t="shared" si="5"/>
        <v>INFOSYS</v>
      </c>
      <c r="V6">
        <f t="shared" si="6"/>
        <v>174</v>
      </c>
      <c r="W6">
        <f t="shared" si="6"/>
        <v>105.95000000000005</v>
      </c>
    </row>
    <row r="7" spans="1:25" x14ac:dyDescent="0.25">
      <c r="A7">
        <v>1</v>
      </c>
      <c r="B7" s="4">
        <v>42744</v>
      </c>
      <c r="C7">
        <v>2303.75</v>
      </c>
      <c r="D7">
        <v>970.55</v>
      </c>
      <c r="E7" s="35">
        <f t="shared" si="0"/>
        <v>2.3736541136469014</v>
      </c>
      <c r="G7">
        <v>1</v>
      </c>
      <c r="H7" s="4">
        <v>43052</v>
      </c>
      <c r="I7">
        <v>2758.9</v>
      </c>
      <c r="J7">
        <v>951.8</v>
      </c>
      <c r="K7" s="36">
        <v>2.898613154023955</v>
      </c>
      <c r="L7" s="15" t="s">
        <v>44</v>
      </c>
      <c r="M7" s="15" t="s">
        <v>9</v>
      </c>
      <c r="N7" s="15" t="s">
        <v>92</v>
      </c>
      <c r="O7" s="15" t="s">
        <v>10</v>
      </c>
      <c r="P7" s="15" t="s">
        <v>55</v>
      </c>
      <c r="Q7">
        <f t="shared" si="1"/>
        <v>-12373.4</v>
      </c>
      <c r="R7">
        <f t="shared" si="2"/>
        <v>13794.5</v>
      </c>
      <c r="S7">
        <f t="shared" si="3"/>
        <v>1421.1000000000004</v>
      </c>
      <c r="T7" t="str">
        <f t="shared" si="4"/>
        <v>INFOSYS</v>
      </c>
      <c r="U7" t="str">
        <f t="shared" si="5"/>
        <v>TCS</v>
      </c>
      <c r="V7">
        <f t="shared" si="6"/>
        <v>-237.5</v>
      </c>
      <c r="W7">
        <f t="shared" si="6"/>
        <v>-78.299999999999955</v>
      </c>
    </row>
    <row r="8" spans="1:25" x14ac:dyDescent="0.25">
      <c r="A8">
        <v>1</v>
      </c>
      <c r="B8" s="4">
        <v>42745</v>
      </c>
      <c r="C8">
        <v>2315.4499999999998</v>
      </c>
      <c r="D8">
        <v>970.6</v>
      </c>
      <c r="E8" s="35">
        <f t="shared" si="0"/>
        <v>2.3855862353183594</v>
      </c>
      <c r="G8">
        <v>1</v>
      </c>
      <c r="H8" s="4">
        <v>43214</v>
      </c>
      <c r="I8">
        <v>3385.65</v>
      </c>
      <c r="J8">
        <v>1153.9000000000001</v>
      </c>
      <c r="K8" s="36">
        <v>2.9340930756564694</v>
      </c>
      <c r="L8" s="15" t="s">
        <v>44</v>
      </c>
      <c r="M8" s="15" t="s">
        <v>9</v>
      </c>
      <c r="N8" s="15" t="s">
        <v>94</v>
      </c>
      <c r="O8" s="15" t="s">
        <v>10</v>
      </c>
      <c r="P8" s="15" t="s">
        <v>53</v>
      </c>
      <c r="Q8">
        <f t="shared" si="1"/>
        <v>-15000.7</v>
      </c>
      <c r="R8">
        <f t="shared" si="2"/>
        <v>16928.25</v>
      </c>
      <c r="S8">
        <f t="shared" si="3"/>
        <v>1927.5499999999993</v>
      </c>
      <c r="T8" t="str">
        <f t="shared" si="4"/>
        <v>INFOSYS</v>
      </c>
      <c r="U8" t="str">
        <f t="shared" si="5"/>
        <v>TCS</v>
      </c>
      <c r="V8">
        <f t="shared" si="6"/>
        <v>-626.75</v>
      </c>
      <c r="W8">
        <f t="shared" si="6"/>
        <v>-202.10000000000014</v>
      </c>
    </row>
    <row r="9" spans="1:25" x14ac:dyDescent="0.25">
      <c r="A9">
        <v>1</v>
      </c>
      <c r="B9" s="4">
        <v>42746</v>
      </c>
      <c r="C9">
        <v>2323.0500000000002</v>
      </c>
      <c r="D9">
        <v>969</v>
      </c>
      <c r="E9" s="35">
        <f t="shared" si="0"/>
        <v>2.3973684210526316</v>
      </c>
      <c r="G9">
        <v>1</v>
      </c>
      <c r="H9" s="4">
        <v>43215</v>
      </c>
      <c r="I9">
        <v>3467.9</v>
      </c>
      <c r="J9">
        <v>1160.9000000000001</v>
      </c>
      <c r="K9" s="36">
        <v>2.98725127056594</v>
      </c>
      <c r="L9" s="15" t="s">
        <v>44</v>
      </c>
      <c r="M9" s="15" t="s">
        <v>9</v>
      </c>
      <c r="N9" s="15" t="s">
        <v>95</v>
      </c>
      <c r="O9" s="15" t="s">
        <v>10</v>
      </c>
      <c r="P9" s="15" t="s">
        <v>96</v>
      </c>
      <c r="Q9">
        <f t="shared" si="1"/>
        <v>-15091.7</v>
      </c>
      <c r="R9">
        <f t="shared" si="2"/>
        <v>17339.5</v>
      </c>
      <c r="S9">
        <f t="shared" si="3"/>
        <v>2247.7999999999993</v>
      </c>
      <c r="T9" t="str">
        <f t="shared" si="4"/>
        <v>INFOSYS</v>
      </c>
      <c r="U9" t="str">
        <f t="shared" si="5"/>
        <v>TCS</v>
      </c>
      <c r="V9">
        <f t="shared" si="6"/>
        <v>-82.25</v>
      </c>
      <c r="W9">
        <f t="shared" si="6"/>
        <v>-7</v>
      </c>
    </row>
    <row r="10" spans="1:25" x14ac:dyDescent="0.25">
      <c r="A10">
        <v>1</v>
      </c>
      <c r="B10" s="4">
        <v>42747</v>
      </c>
      <c r="C10">
        <v>2343.3000000000002</v>
      </c>
      <c r="D10">
        <v>1000.05</v>
      </c>
      <c r="E10" s="35">
        <f t="shared" si="0"/>
        <v>2.3431828408579576</v>
      </c>
      <c r="G10">
        <v>1</v>
      </c>
      <c r="H10" s="4">
        <v>43216</v>
      </c>
      <c r="I10">
        <v>3540.35</v>
      </c>
      <c r="J10">
        <v>1175.6500000000001</v>
      </c>
      <c r="K10" s="36">
        <v>3.0113979500701737</v>
      </c>
      <c r="L10" s="15" t="s">
        <v>44</v>
      </c>
      <c r="M10" s="15" t="s">
        <v>9</v>
      </c>
      <c r="N10" s="15" t="s">
        <v>97</v>
      </c>
      <c r="O10" s="15" t="s">
        <v>10</v>
      </c>
      <c r="P10" s="15" t="s">
        <v>50</v>
      </c>
      <c r="R10">
        <f>91*J10+15*I10</f>
        <v>160089.40000000002</v>
      </c>
      <c r="S10">
        <f t="shared" si="3"/>
        <v>160089.40000000002</v>
      </c>
      <c r="T10" t="str">
        <f t="shared" si="4"/>
        <v>INFOSYS</v>
      </c>
      <c r="U10" t="str">
        <f t="shared" si="5"/>
        <v>TCS</v>
      </c>
      <c r="V10">
        <f t="shared" si="6"/>
        <v>-72.449999999999818</v>
      </c>
      <c r="W10">
        <f t="shared" si="6"/>
        <v>-14.75</v>
      </c>
      <c r="X10">
        <v>15</v>
      </c>
      <c r="Y10">
        <v>91</v>
      </c>
    </row>
    <row r="11" spans="1:25" x14ac:dyDescent="0.25">
      <c r="A11">
        <v>1</v>
      </c>
      <c r="B11" s="4">
        <v>42748</v>
      </c>
      <c r="C11">
        <v>2252</v>
      </c>
      <c r="D11">
        <v>975.15</v>
      </c>
      <c r="E11" s="35">
        <f t="shared" si="0"/>
        <v>2.3093882992360149</v>
      </c>
      <c r="H11">
        <f>H10-H2</f>
        <v>479</v>
      </c>
    </row>
    <row r="12" spans="1:25" x14ac:dyDescent="0.25">
      <c r="A12">
        <v>1</v>
      </c>
      <c r="B12" s="4">
        <v>42751</v>
      </c>
      <c r="C12">
        <v>2258.5500000000002</v>
      </c>
      <c r="D12">
        <v>955.7</v>
      </c>
      <c r="E12" s="35">
        <f t="shared" si="0"/>
        <v>2.3632416030134982</v>
      </c>
    </row>
    <row r="13" spans="1:25" x14ac:dyDescent="0.25">
      <c r="A13">
        <v>1</v>
      </c>
      <c r="B13" s="4">
        <v>42752</v>
      </c>
      <c r="C13">
        <v>2277.65</v>
      </c>
      <c r="D13">
        <v>956.05</v>
      </c>
      <c r="E13" s="35">
        <f t="shared" si="0"/>
        <v>2.3823544793682343</v>
      </c>
      <c r="H13" s="141" t="s">
        <v>98</v>
      </c>
      <c r="I13" s="141"/>
      <c r="Q13" s="17" t="s">
        <v>57</v>
      </c>
      <c r="R13" s="17" t="s">
        <v>58</v>
      </c>
      <c r="S13" s="17" t="s">
        <v>59</v>
      </c>
      <c r="T13" s="17" t="s">
        <v>60</v>
      </c>
    </row>
    <row r="14" spans="1:25" x14ac:dyDescent="0.25">
      <c r="A14">
        <v>1</v>
      </c>
      <c r="B14" s="4">
        <v>42753</v>
      </c>
      <c r="C14">
        <v>2295</v>
      </c>
      <c r="D14">
        <v>950.9</v>
      </c>
      <c r="E14" s="35">
        <f t="shared" si="0"/>
        <v>2.4135029971605846</v>
      </c>
      <c r="H14" s="38" t="s">
        <v>99</v>
      </c>
      <c r="I14" s="38">
        <f>AVERAGE(C2:C336)</f>
        <v>2619.1114925373149</v>
      </c>
      <c r="Q14" s="17">
        <f>SUM(Q2:Q10)</f>
        <v>-214818.65000000002</v>
      </c>
      <c r="R14" s="17">
        <f>SUM(R3:R10)</f>
        <v>258614.30000000002</v>
      </c>
      <c r="S14" s="17">
        <f>R14+Q14</f>
        <v>43795.649999999994</v>
      </c>
      <c r="T14" s="17">
        <f>ABS(S14/S2)*100</f>
        <v>35.296229657822252</v>
      </c>
    </row>
    <row r="15" spans="1:25" x14ac:dyDescent="0.25">
      <c r="A15">
        <v>1</v>
      </c>
      <c r="B15" s="4">
        <v>42754</v>
      </c>
      <c r="C15">
        <v>2290.3000000000002</v>
      </c>
      <c r="D15">
        <v>958.55</v>
      </c>
      <c r="E15" s="35">
        <f t="shared" si="0"/>
        <v>2.3893380626988683</v>
      </c>
      <c r="H15" s="38" t="s">
        <v>84</v>
      </c>
      <c r="I15" s="38">
        <f>AVERAGE(D2:D336)</f>
        <v>1008.0882089552235</v>
      </c>
    </row>
    <row r="16" spans="1:25" x14ac:dyDescent="0.25">
      <c r="A16">
        <v>1</v>
      </c>
      <c r="B16" s="4">
        <v>42755</v>
      </c>
      <c r="C16">
        <v>2287.4499999999998</v>
      </c>
      <c r="D16">
        <v>948.8</v>
      </c>
      <c r="E16" s="35">
        <f t="shared" si="0"/>
        <v>2.4108874367622257</v>
      </c>
      <c r="H16" s="38" t="s">
        <v>100</v>
      </c>
      <c r="I16" s="38">
        <f>I14/I15</f>
        <v>2.5980975367738366</v>
      </c>
    </row>
    <row r="17" spans="1:18" x14ac:dyDescent="0.25">
      <c r="A17">
        <v>1</v>
      </c>
      <c r="B17" s="4">
        <v>42758</v>
      </c>
      <c r="C17">
        <v>2305.6999999999998</v>
      </c>
      <c r="D17">
        <v>951.75</v>
      </c>
      <c r="E17" s="35">
        <f t="shared" si="0"/>
        <v>2.4225899658523771</v>
      </c>
      <c r="H17" s="38" t="s">
        <v>65</v>
      </c>
      <c r="I17" s="38">
        <f>AVERAGE(E2:E336)</f>
        <v>2.597102866328846</v>
      </c>
    </row>
    <row r="18" spans="1:18" x14ac:dyDescent="0.25">
      <c r="A18">
        <v>1</v>
      </c>
      <c r="B18" s="4">
        <v>42759</v>
      </c>
      <c r="C18">
        <v>2318</v>
      </c>
      <c r="D18">
        <v>945.1</v>
      </c>
      <c r="E18" s="35">
        <f t="shared" si="0"/>
        <v>2.452650513173209</v>
      </c>
      <c r="H18" s="38" t="s">
        <v>66</v>
      </c>
      <c r="I18" s="38">
        <f>STDEV(E2:E336)</f>
        <v>0.15054964362651749</v>
      </c>
    </row>
    <row r="19" spans="1:18" x14ac:dyDescent="0.25">
      <c r="B19" s="4">
        <v>42760</v>
      </c>
      <c r="C19">
        <v>2352.6999999999998</v>
      </c>
      <c r="D19">
        <v>936.65</v>
      </c>
      <c r="E19" s="39">
        <f t="shared" si="0"/>
        <v>2.5118240538087866</v>
      </c>
      <c r="H19" s="38" t="s">
        <v>67</v>
      </c>
      <c r="I19" s="40" t="s">
        <v>101</v>
      </c>
    </row>
    <row r="20" spans="1:18" x14ac:dyDescent="0.25">
      <c r="B20" s="4">
        <v>42762</v>
      </c>
      <c r="C20">
        <v>2358.0500000000002</v>
      </c>
      <c r="D20">
        <v>942.15</v>
      </c>
      <c r="E20" s="39">
        <f t="shared" si="0"/>
        <v>2.5028392506501089</v>
      </c>
      <c r="H20" s="38" t="s">
        <v>69</v>
      </c>
      <c r="I20" s="40" t="s">
        <v>102</v>
      </c>
      <c r="O20">
        <f>25*I10+65*J10</f>
        <v>164926</v>
      </c>
      <c r="P20">
        <f>O20-124080</f>
        <v>40846</v>
      </c>
      <c r="Q20">
        <f>P20/124080</f>
        <v>0.32919084461637654</v>
      </c>
      <c r="R20">
        <f>Q20*100</f>
        <v>32.919084461637652</v>
      </c>
    </row>
    <row r="21" spans="1:18" x14ac:dyDescent="0.25">
      <c r="B21" s="4">
        <v>42765</v>
      </c>
      <c r="C21">
        <v>2334.1999999999998</v>
      </c>
      <c r="D21">
        <v>948.35</v>
      </c>
      <c r="E21" s="39">
        <f t="shared" si="0"/>
        <v>2.4613275689355194</v>
      </c>
    </row>
    <row r="22" spans="1:18" x14ac:dyDescent="0.25">
      <c r="A22">
        <v>1</v>
      </c>
      <c r="B22" s="4">
        <v>42766</v>
      </c>
      <c r="C22">
        <v>2229.9</v>
      </c>
      <c r="D22">
        <v>929.3</v>
      </c>
      <c r="E22" s="35">
        <f t="shared" si="0"/>
        <v>2.3995480469170345</v>
      </c>
    </row>
    <row r="23" spans="1:18" x14ac:dyDescent="0.25">
      <c r="A23">
        <v>1</v>
      </c>
      <c r="B23" s="4">
        <v>42767</v>
      </c>
      <c r="C23">
        <v>2169.4499999999998</v>
      </c>
      <c r="D23">
        <v>916.55</v>
      </c>
      <c r="E23" s="35">
        <f t="shared" si="0"/>
        <v>2.3669739785063553</v>
      </c>
    </row>
    <row r="24" spans="1:18" x14ac:dyDescent="0.25">
      <c r="A24">
        <v>1</v>
      </c>
      <c r="B24" s="4">
        <v>42768</v>
      </c>
      <c r="C24">
        <v>2205.8000000000002</v>
      </c>
      <c r="D24">
        <v>935.35</v>
      </c>
      <c r="E24" s="35">
        <f>C24/D24</f>
        <v>2.3582616132998346</v>
      </c>
    </row>
    <row r="25" spans="1:18" x14ac:dyDescent="0.25">
      <c r="A25">
        <v>1</v>
      </c>
      <c r="B25" s="4">
        <v>42769</v>
      </c>
      <c r="C25">
        <v>2233.75</v>
      </c>
      <c r="D25">
        <v>934.95</v>
      </c>
      <c r="E25" s="35">
        <f t="shared" si="0"/>
        <v>2.3891651959997859</v>
      </c>
    </row>
    <row r="26" spans="1:18" x14ac:dyDescent="0.25">
      <c r="A26">
        <v>1</v>
      </c>
      <c r="B26" s="4">
        <v>42772</v>
      </c>
      <c r="C26">
        <v>2240.5500000000002</v>
      </c>
      <c r="D26">
        <v>934.45</v>
      </c>
      <c r="E26" s="35">
        <f t="shared" si="0"/>
        <v>2.3977205843009259</v>
      </c>
    </row>
    <row r="27" spans="1:18" x14ac:dyDescent="0.25">
      <c r="A27">
        <v>1</v>
      </c>
      <c r="B27" s="4">
        <v>42773</v>
      </c>
      <c r="C27">
        <v>2244.8000000000002</v>
      </c>
      <c r="D27">
        <v>944.75</v>
      </c>
      <c r="E27" s="35">
        <f t="shared" si="0"/>
        <v>2.3760783275998945</v>
      </c>
    </row>
    <row r="28" spans="1:18" x14ac:dyDescent="0.25">
      <c r="A28">
        <v>1</v>
      </c>
      <c r="B28" s="4">
        <v>42774</v>
      </c>
      <c r="C28">
        <v>2262.65</v>
      </c>
      <c r="D28">
        <v>936.45</v>
      </c>
      <c r="E28" s="35">
        <f t="shared" si="0"/>
        <v>2.4161994767472903</v>
      </c>
    </row>
    <row r="29" spans="1:18" x14ac:dyDescent="0.25">
      <c r="A29">
        <v>1</v>
      </c>
      <c r="B29" s="4">
        <v>42775</v>
      </c>
      <c r="C29">
        <v>2324.25</v>
      </c>
      <c r="D29">
        <v>948.1</v>
      </c>
      <c r="E29" s="35">
        <f t="shared" si="0"/>
        <v>2.4514819111908026</v>
      </c>
    </row>
    <row r="30" spans="1:18" x14ac:dyDescent="0.25">
      <c r="B30" s="4">
        <v>42776</v>
      </c>
      <c r="C30">
        <v>2396.6999999999998</v>
      </c>
      <c r="D30">
        <v>968.05</v>
      </c>
      <c r="E30" s="39">
        <f t="shared" si="0"/>
        <v>2.4758018697381332</v>
      </c>
    </row>
    <row r="31" spans="1:18" x14ac:dyDescent="0.25">
      <c r="A31">
        <v>1</v>
      </c>
      <c r="B31" s="4">
        <v>42779</v>
      </c>
      <c r="C31">
        <v>2410.3000000000002</v>
      </c>
      <c r="D31">
        <v>983.5</v>
      </c>
      <c r="E31" s="35">
        <f t="shared" si="0"/>
        <v>2.4507371631926795</v>
      </c>
    </row>
    <row r="32" spans="1:18" x14ac:dyDescent="0.25">
      <c r="A32">
        <v>1</v>
      </c>
      <c r="B32" s="4">
        <v>42780</v>
      </c>
      <c r="C32">
        <v>2402.9499999999998</v>
      </c>
      <c r="D32">
        <v>987.3</v>
      </c>
      <c r="E32" s="35">
        <f t="shared" si="0"/>
        <v>2.4338600222829938</v>
      </c>
    </row>
    <row r="33" spans="1:5" x14ac:dyDescent="0.25">
      <c r="A33">
        <v>1</v>
      </c>
      <c r="B33" s="4">
        <v>42781</v>
      </c>
      <c r="C33">
        <v>2415.6999999999998</v>
      </c>
      <c r="D33">
        <v>982.35</v>
      </c>
      <c r="E33" s="35">
        <f t="shared" si="0"/>
        <v>2.4591031709675777</v>
      </c>
    </row>
    <row r="34" spans="1:5" x14ac:dyDescent="0.25">
      <c r="A34">
        <v>1</v>
      </c>
      <c r="B34" s="4">
        <v>42782</v>
      </c>
      <c r="C34">
        <v>2446.9</v>
      </c>
      <c r="D34">
        <v>1011.9</v>
      </c>
      <c r="E34" s="35">
        <f t="shared" si="0"/>
        <v>2.4181243205850382</v>
      </c>
    </row>
    <row r="35" spans="1:5" x14ac:dyDescent="0.25">
      <c r="A35">
        <v>1</v>
      </c>
      <c r="B35" s="4">
        <v>42783</v>
      </c>
      <c r="C35">
        <v>2408.15</v>
      </c>
      <c r="D35">
        <v>999.7</v>
      </c>
      <c r="E35" s="35">
        <f t="shared" si="0"/>
        <v>2.4088726617985396</v>
      </c>
    </row>
    <row r="36" spans="1:5" x14ac:dyDescent="0.25">
      <c r="B36" s="4">
        <v>42786</v>
      </c>
      <c r="C36">
        <v>2506.5</v>
      </c>
      <c r="D36">
        <v>1011.7</v>
      </c>
      <c r="E36" s="39">
        <f t="shared" si="0"/>
        <v>2.4775130967678165</v>
      </c>
    </row>
    <row r="37" spans="1:5" x14ac:dyDescent="0.25">
      <c r="A37">
        <v>1</v>
      </c>
      <c r="B37" s="4">
        <v>42787</v>
      </c>
      <c r="C37">
        <v>2464.3000000000002</v>
      </c>
      <c r="D37">
        <v>1012.95</v>
      </c>
      <c r="E37" s="35">
        <f t="shared" si="0"/>
        <v>2.4327953008539414</v>
      </c>
    </row>
    <row r="38" spans="1:5" x14ac:dyDescent="0.25">
      <c r="A38">
        <v>1</v>
      </c>
      <c r="B38" s="4">
        <v>42788</v>
      </c>
      <c r="C38">
        <v>2409.5500000000002</v>
      </c>
      <c r="D38">
        <v>991.85</v>
      </c>
      <c r="E38" s="35">
        <f t="shared" si="0"/>
        <v>2.4293491959469677</v>
      </c>
    </row>
    <row r="39" spans="1:5" x14ac:dyDescent="0.25">
      <c r="A39">
        <v>1</v>
      </c>
      <c r="B39" s="4">
        <v>42789</v>
      </c>
      <c r="C39">
        <v>2481.65</v>
      </c>
      <c r="D39">
        <v>1009.05</v>
      </c>
      <c r="E39" s="35">
        <f t="shared" si="0"/>
        <v>2.4593924978940591</v>
      </c>
    </row>
    <row r="40" spans="1:5" x14ac:dyDescent="0.25">
      <c r="A40">
        <v>1</v>
      </c>
      <c r="B40" s="4">
        <v>42793</v>
      </c>
      <c r="C40">
        <v>2488.9</v>
      </c>
      <c r="D40">
        <v>1012.75</v>
      </c>
      <c r="E40" s="35">
        <f t="shared" si="0"/>
        <v>2.4575660330782525</v>
      </c>
    </row>
    <row r="41" spans="1:5" x14ac:dyDescent="0.25">
      <c r="A41">
        <v>1</v>
      </c>
      <c r="B41" s="4">
        <v>42794</v>
      </c>
      <c r="C41">
        <v>2466.5</v>
      </c>
      <c r="D41">
        <v>1012.3</v>
      </c>
      <c r="E41" s="35">
        <f t="shared" si="0"/>
        <v>2.436530672725477</v>
      </c>
    </row>
    <row r="42" spans="1:5" x14ac:dyDescent="0.25">
      <c r="A42">
        <v>1</v>
      </c>
      <c r="B42" s="4">
        <v>42795</v>
      </c>
      <c r="C42">
        <v>2480.0500000000002</v>
      </c>
      <c r="D42">
        <v>1025</v>
      </c>
      <c r="E42" s="35">
        <f t="shared" si="0"/>
        <v>2.4195609756097562</v>
      </c>
    </row>
    <row r="43" spans="1:5" x14ac:dyDescent="0.25">
      <c r="A43">
        <v>1</v>
      </c>
      <c r="B43" s="4">
        <v>42796</v>
      </c>
      <c r="C43">
        <v>2501.15</v>
      </c>
      <c r="D43">
        <v>1020.65</v>
      </c>
      <c r="E43" s="35">
        <f t="shared" si="0"/>
        <v>2.4505462205457307</v>
      </c>
    </row>
    <row r="44" spans="1:5" x14ac:dyDescent="0.25">
      <c r="A44">
        <v>1</v>
      </c>
      <c r="B44" s="4">
        <v>42797</v>
      </c>
      <c r="C44">
        <v>2492.35</v>
      </c>
      <c r="D44">
        <v>1031.1500000000001</v>
      </c>
      <c r="E44" s="35">
        <f t="shared" si="0"/>
        <v>2.4170586238665566</v>
      </c>
    </row>
    <row r="45" spans="1:5" x14ac:dyDescent="0.25">
      <c r="A45">
        <v>1</v>
      </c>
      <c r="B45" s="4">
        <v>42800</v>
      </c>
      <c r="C45">
        <v>2470.65</v>
      </c>
      <c r="D45">
        <v>1033.8499999999999</v>
      </c>
      <c r="E45" s="35">
        <f t="shared" si="0"/>
        <v>2.389756734535958</v>
      </c>
    </row>
    <row r="46" spans="1:5" x14ac:dyDescent="0.25">
      <c r="A46">
        <v>1</v>
      </c>
      <c r="B46" s="4">
        <v>42801</v>
      </c>
      <c r="C46">
        <v>2500.6999999999998</v>
      </c>
      <c r="D46">
        <v>1019.7</v>
      </c>
      <c r="E46" s="35">
        <f t="shared" si="0"/>
        <v>2.4523879572423257</v>
      </c>
    </row>
    <row r="47" spans="1:5" x14ac:dyDescent="0.25">
      <c r="B47" s="4">
        <v>42802</v>
      </c>
      <c r="C47">
        <v>2513.9</v>
      </c>
      <c r="D47">
        <v>1007.25</v>
      </c>
      <c r="E47" s="39">
        <f t="shared" si="0"/>
        <v>2.4958054107719039</v>
      </c>
    </row>
    <row r="48" spans="1:5" x14ac:dyDescent="0.25">
      <c r="B48" s="4">
        <v>42803</v>
      </c>
      <c r="C48">
        <v>2519.5500000000002</v>
      </c>
      <c r="D48">
        <v>1011.6</v>
      </c>
      <c r="E48" s="39">
        <f t="shared" si="0"/>
        <v>2.4906583629893237</v>
      </c>
    </row>
    <row r="49" spans="1:5" x14ac:dyDescent="0.25">
      <c r="B49" s="4">
        <v>42804</v>
      </c>
      <c r="C49">
        <v>2541.8000000000002</v>
      </c>
      <c r="D49">
        <v>1020.1</v>
      </c>
      <c r="E49" s="39">
        <f t="shared" si="0"/>
        <v>2.4917164983825115</v>
      </c>
    </row>
    <row r="50" spans="1:5" x14ac:dyDescent="0.25">
      <c r="B50" s="4">
        <v>42808</v>
      </c>
      <c r="C50">
        <v>2562.35</v>
      </c>
      <c r="D50">
        <v>1035</v>
      </c>
      <c r="E50" s="39">
        <f t="shared" si="0"/>
        <v>2.4757004830917873</v>
      </c>
    </row>
    <row r="51" spans="1:5" x14ac:dyDescent="0.25">
      <c r="B51" s="4">
        <v>42809</v>
      </c>
      <c r="C51">
        <v>2500.3000000000002</v>
      </c>
      <c r="D51">
        <v>1012.1</v>
      </c>
      <c r="E51" s="39">
        <f t="shared" si="0"/>
        <v>2.4704080624444225</v>
      </c>
    </row>
    <row r="52" spans="1:5" x14ac:dyDescent="0.25">
      <c r="A52">
        <v>1</v>
      </c>
      <c r="B52" s="4">
        <v>42810</v>
      </c>
      <c r="C52">
        <v>2518.9499999999998</v>
      </c>
      <c r="D52">
        <v>1028.5</v>
      </c>
      <c r="E52" s="35">
        <f t="shared" si="0"/>
        <v>2.4491492464754496</v>
      </c>
    </row>
    <row r="53" spans="1:5" x14ac:dyDescent="0.25">
      <c r="A53">
        <v>1</v>
      </c>
      <c r="B53" s="4">
        <v>42811</v>
      </c>
      <c r="C53">
        <v>2526.85</v>
      </c>
      <c r="D53">
        <v>1040</v>
      </c>
      <c r="E53" s="35">
        <f t="shared" si="0"/>
        <v>2.4296634615384614</v>
      </c>
    </row>
    <row r="54" spans="1:5" x14ac:dyDescent="0.25">
      <c r="A54">
        <v>1</v>
      </c>
      <c r="B54" s="4">
        <v>42814</v>
      </c>
      <c r="C54">
        <v>2480.8000000000002</v>
      </c>
      <c r="D54">
        <v>1020.6</v>
      </c>
      <c r="E54" s="35">
        <f t="shared" si="0"/>
        <v>2.4307270233196161</v>
      </c>
    </row>
    <row r="55" spans="1:5" x14ac:dyDescent="0.25">
      <c r="A55">
        <v>1</v>
      </c>
      <c r="B55" s="4">
        <v>42815</v>
      </c>
      <c r="C55">
        <v>2486.15</v>
      </c>
      <c r="D55">
        <v>1032</v>
      </c>
      <c r="E55" s="35">
        <f t="shared" si="0"/>
        <v>2.40906007751938</v>
      </c>
    </row>
    <row r="56" spans="1:5" x14ac:dyDescent="0.25">
      <c r="A56">
        <v>1</v>
      </c>
      <c r="B56" s="4">
        <v>42816</v>
      </c>
      <c r="C56">
        <v>2479.1</v>
      </c>
      <c r="D56">
        <v>1027.8</v>
      </c>
      <c r="E56" s="35">
        <f t="shared" si="0"/>
        <v>2.4120451449698384</v>
      </c>
    </row>
    <row r="57" spans="1:5" x14ac:dyDescent="0.25">
      <c r="A57">
        <v>1</v>
      </c>
      <c r="B57" s="4">
        <v>42817</v>
      </c>
      <c r="C57">
        <v>2458.9</v>
      </c>
      <c r="D57">
        <v>1040.5999999999999</v>
      </c>
      <c r="E57" s="35">
        <f t="shared" si="0"/>
        <v>2.3629636748029985</v>
      </c>
    </row>
    <row r="58" spans="1:5" x14ac:dyDescent="0.25">
      <c r="A58">
        <v>1</v>
      </c>
      <c r="B58" s="4">
        <v>42818</v>
      </c>
      <c r="C58">
        <v>2426.75</v>
      </c>
      <c r="D58">
        <v>1031.8</v>
      </c>
      <c r="E58" s="35">
        <f t="shared" si="0"/>
        <v>2.3519577437487884</v>
      </c>
    </row>
    <row r="59" spans="1:5" x14ac:dyDescent="0.25">
      <c r="A59">
        <v>1</v>
      </c>
      <c r="B59" s="4">
        <v>42821</v>
      </c>
      <c r="C59">
        <v>2412.1</v>
      </c>
      <c r="D59">
        <v>1028.8</v>
      </c>
      <c r="E59" s="35">
        <f t="shared" si="0"/>
        <v>2.3445762052877139</v>
      </c>
    </row>
    <row r="60" spans="1:5" x14ac:dyDescent="0.25">
      <c r="A60">
        <v>1</v>
      </c>
      <c r="B60" s="4">
        <v>42822</v>
      </c>
      <c r="C60">
        <v>2429.85</v>
      </c>
      <c r="D60">
        <v>1035.0999999999999</v>
      </c>
      <c r="E60" s="35">
        <f t="shared" si="0"/>
        <v>2.347454352236499</v>
      </c>
    </row>
    <row r="61" spans="1:5" x14ac:dyDescent="0.25">
      <c r="A61">
        <v>1</v>
      </c>
      <c r="B61" s="4">
        <v>42823</v>
      </c>
      <c r="C61">
        <v>2443.75</v>
      </c>
      <c r="D61">
        <v>1031.3499999999999</v>
      </c>
      <c r="E61" s="35">
        <f t="shared" si="0"/>
        <v>2.3694672031802977</v>
      </c>
    </row>
    <row r="62" spans="1:5" x14ac:dyDescent="0.25">
      <c r="A62">
        <v>1</v>
      </c>
      <c r="B62" s="4">
        <v>42824</v>
      </c>
      <c r="C62">
        <v>2443.75</v>
      </c>
      <c r="D62">
        <v>1024.5</v>
      </c>
      <c r="E62" s="35">
        <f t="shared" si="0"/>
        <v>2.3853099072718398</v>
      </c>
    </row>
    <row r="63" spans="1:5" x14ac:dyDescent="0.25">
      <c r="A63">
        <v>1</v>
      </c>
      <c r="B63" s="4">
        <v>42825</v>
      </c>
      <c r="C63">
        <v>2431.1</v>
      </c>
      <c r="D63">
        <v>1020.8</v>
      </c>
      <c r="E63" s="35">
        <f t="shared" si="0"/>
        <v>2.3815634796238245</v>
      </c>
    </row>
    <row r="64" spans="1:5" x14ac:dyDescent="0.25">
      <c r="A64">
        <v>1</v>
      </c>
      <c r="B64" s="4">
        <v>42828</v>
      </c>
      <c r="C64">
        <v>2413.3000000000002</v>
      </c>
      <c r="D64">
        <v>1009.45</v>
      </c>
      <c r="E64" s="35">
        <f t="shared" si="0"/>
        <v>2.3907078111843085</v>
      </c>
    </row>
    <row r="65" spans="1:5" x14ac:dyDescent="0.25">
      <c r="A65">
        <v>1</v>
      </c>
      <c r="B65" s="4">
        <v>42830</v>
      </c>
      <c r="C65">
        <v>2402.85</v>
      </c>
      <c r="D65">
        <v>995.4</v>
      </c>
      <c r="E65" s="35">
        <f t="shared" si="0"/>
        <v>2.4139541892706449</v>
      </c>
    </row>
    <row r="66" spans="1:5" x14ac:dyDescent="0.25">
      <c r="A66">
        <v>1</v>
      </c>
      <c r="B66" s="4">
        <v>42831</v>
      </c>
      <c r="C66">
        <v>2399.75</v>
      </c>
      <c r="D66">
        <v>999.15</v>
      </c>
      <c r="E66" s="35">
        <f t="shared" si="0"/>
        <v>2.4017915227943751</v>
      </c>
    </row>
    <row r="67" spans="1:5" x14ac:dyDescent="0.25">
      <c r="B67" s="4">
        <v>42832</v>
      </c>
      <c r="C67">
        <v>2427.1</v>
      </c>
      <c r="D67">
        <v>981.25</v>
      </c>
      <c r="E67" s="39">
        <f t="shared" ref="E67:E130" si="7">C67/D67</f>
        <v>2.4734777070063694</v>
      </c>
    </row>
    <row r="68" spans="1:5" x14ac:dyDescent="0.25">
      <c r="B68" s="4">
        <v>42835</v>
      </c>
      <c r="C68">
        <v>2421.15</v>
      </c>
      <c r="D68">
        <v>952.95</v>
      </c>
      <c r="E68" s="39">
        <f t="shared" si="7"/>
        <v>2.5406894380607588</v>
      </c>
    </row>
    <row r="69" spans="1:5" x14ac:dyDescent="0.25">
      <c r="B69" s="4">
        <v>42836</v>
      </c>
      <c r="C69">
        <v>2420.8000000000002</v>
      </c>
      <c r="D69">
        <v>967.15</v>
      </c>
      <c r="E69" s="39">
        <f t="shared" si="7"/>
        <v>2.5030243498940186</v>
      </c>
    </row>
    <row r="70" spans="1:5" x14ac:dyDescent="0.25">
      <c r="B70" s="4">
        <v>42837</v>
      </c>
      <c r="C70">
        <v>2394.1999999999998</v>
      </c>
      <c r="D70">
        <v>968.8</v>
      </c>
      <c r="E70" s="39">
        <f t="shared" si="7"/>
        <v>2.4713047068538398</v>
      </c>
    </row>
    <row r="71" spans="1:5" x14ac:dyDescent="0.25">
      <c r="B71" s="4">
        <v>42838</v>
      </c>
      <c r="C71">
        <v>2327.85</v>
      </c>
      <c r="D71">
        <v>931.4</v>
      </c>
      <c r="E71" s="39">
        <f t="shared" si="7"/>
        <v>2.4993021258320809</v>
      </c>
    </row>
    <row r="72" spans="1:5" x14ac:dyDescent="0.25">
      <c r="B72" s="4">
        <v>42842</v>
      </c>
      <c r="C72">
        <v>2320.85</v>
      </c>
      <c r="D72">
        <v>924.8</v>
      </c>
      <c r="E72" s="39">
        <f t="shared" si="7"/>
        <v>2.5095696366782008</v>
      </c>
    </row>
    <row r="73" spans="1:5" x14ac:dyDescent="0.25">
      <c r="B73" s="4">
        <v>42843</v>
      </c>
      <c r="C73">
        <v>2308.65</v>
      </c>
      <c r="D73">
        <v>922.4</v>
      </c>
      <c r="E73" s="39">
        <f t="shared" si="7"/>
        <v>2.5028729401561147</v>
      </c>
    </row>
    <row r="74" spans="1:5" x14ac:dyDescent="0.25">
      <c r="B74" s="4">
        <v>42844</v>
      </c>
      <c r="C74">
        <v>2301.75</v>
      </c>
      <c r="D74">
        <v>918.8</v>
      </c>
      <c r="E74" s="39">
        <f t="shared" si="7"/>
        <v>2.5051697866782763</v>
      </c>
    </row>
    <row r="75" spans="1:5" x14ac:dyDescent="0.25">
      <c r="B75" s="4">
        <v>42845</v>
      </c>
      <c r="C75">
        <v>2328.35</v>
      </c>
      <c r="D75">
        <v>927.65</v>
      </c>
      <c r="E75" s="39">
        <f t="shared" si="7"/>
        <v>2.5099444833719615</v>
      </c>
    </row>
    <row r="76" spans="1:5" x14ac:dyDescent="0.25">
      <c r="B76" s="4">
        <v>42846</v>
      </c>
      <c r="C76">
        <v>2311.1999999999998</v>
      </c>
      <c r="D76">
        <v>923.7</v>
      </c>
      <c r="E76" s="39">
        <f t="shared" si="7"/>
        <v>2.502111075024358</v>
      </c>
    </row>
    <row r="77" spans="1:5" x14ac:dyDescent="0.25">
      <c r="B77" s="4">
        <v>42849</v>
      </c>
      <c r="C77">
        <v>2329.1</v>
      </c>
      <c r="D77">
        <v>926.05</v>
      </c>
      <c r="E77" s="39">
        <f t="shared" si="7"/>
        <v>2.5150909778089736</v>
      </c>
    </row>
    <row r="78" spans="1:5" x14ac:dyDescent="0.25">
      <c r="B78" s="4">
        <v>42850</v>
      </c>
      <c r="C78">
        <v>2311.3000000000002</v>
      </c>
      <c r="D78">
        <v>929</v>
      </c>
      <c r="E78" s="39">
        <f t="shared" si="7"/>
        <v>2.4879440258342305</v>
      </c>
    </row>
    <row r="79" spans="1:5" x14ac:dyDescent="0.25">
      <c r="B79" s="4">
        <v>42851</v>
      </c>
      <c r="C79">
        <v>2310.4499999999998</v>
      </c>
      <c r="D79">
        <v>914.05</v>
      </c>
      <c r="E79" s="39">
        <f t="shared" si="7"/>
        <v>2.5277063617964006</v>
      </c>
    </row>
    <row r="80" spans="1:5" x14ac:dyDescent="0.25">
      <c r="B80" s="4">
        <v>42852</v>
      </c>
      <c r="C80">
        <v>2301.4</v>
      </c>
      <c r="D80">
        <v>923.95</v>
      </c>
      <c r="E80" s="39">
        <f t="shared" si="7"/>
        <v>2.4908274257265002</v>
      </c>
    </row>
    <row r="81" spans="1:5" x14ac:dyDescent="0.25">
      <c r="B81" s="4">
        <v>42853</v>
      </c>
      <c r="C81">
        <v>2272.1</v>
      </c>
      <c r="D81">
        <v>919.4</v>
      </c>
      <c r="E81" s="39">
        <f t="shared" si="7"/>
        <v>2.4712856210572114</v>
      </c>
    </row>
    <row r="82" spans="1:5" x14ac:dyDescent="0.25">
      <c r="B82" s="4">
        <v>42857</v>
      </c>
      <c r="C82">
        <v>2291.9499999999998</v>
      </c>
      <c r="D82">
        <v>921</v>
      </c>
      <c r="E82" s="39">
        <f t="shared" si="7"/>
        <v>2.4885450597176981</v>
      </c>
    </row>
    <row r="83" spans="1:5" x14ac:dyDescent="0.25">
      <c r="B83" s="4">
        <v>42858</v>
      </c>
      <c r="C83">
        <v>2337.4</v>
      </c>
      <c r="D83">
        <v>935.65</v>
      </c>
      <c r="E83" s="39">
        <f t="shared" si="7"/>
        <v>2.498156361887458</v>
      </c>
    </row>
    <row r="84" spans="1:5" x14ac:dyDescent="0.25">
      <c r="B84" s="4">
        <v>42859</v>
      </c>
      <c r="C84">
        <v>2327.1</v>
      </c>
      <c r="D84">
        <v>936.3</v>
      </c>
      <c r="E84" s="39">
        <f t="shared" si="7"/>
        <v>2.4854213393143225</v>
      </c>
    </row>
    <row r="85" spans="1:5" x14ac:dyDescent="0.25">
      <c r="B85" s="4">
        <v>42860</v>
      </c>
      <c r="C85">
        <v>2319.9499999999998</v>
      </c>
      <c r="D85">
        <v>931.5</v>
      </c>
      <c r="E85" s="39">
        <f t="shared" si="7"/>
        <v>2.4905528717122918</v>
      </c>
    </row>
    <row r="86" spans="1:5" x14ac:dyDescent="0.25">
      <c r="B86" s="4">
        <v>42863</v>
      </c>
      <c r="C86">
        <v>2341.9</v>
      </c>
      <c r="D86">
        <v>945.45</v>
      </c>
      <c r="E86" s="39">
        <f t="shared" si="7"/>
        <v>2.4770215241419429</v>
      </c>
    </row>
    <row r="87" spans="1:5" x14ac:dyDescent="0.25">
      <c r="B87" s="4">
        <v>42864</v>
      </c>
      <c r="C87">
        <v>2352.75</v>
      </c>
      <c r="D87">
        <v>946.7</v>
      </c>
      <c r="E87" s="39">
        <f t="shared" si="7"/>
        <v>2.4852117883173128</v>
      </c>
    </row>
    <row r="88" spans="1:5" x14ac:dyDescent="0.25">
      <c r="B88" s="4">
        <v>42865</v>
      </c>
      <c r="C88">
        <v>2332.5</v>
      </c>
      <c r="D88">
        <v>943.2</v>
      </c>
      <c r="E88" s="39">
        <f t="shared" si="7"/>
        <v>2.4729643765903306</v>
      </c>
    </row>
    <row r="89" spans="1:5" x14ac:dyDescent="0.25">
      <c r="B89" s="4">
        <v>42866</v>
      </c>
      <c r="C89">
        <v>2351.25</v>
      </c>
      <c r="D89">
        <v>943.85</v>
      </c>
      <c r="E89" s="39">
        <f t="shared" si="7"/>
        <v>2.4911267680245803</v>
      </c>
    </row>
    <row r="90" spans="1:5" x14ac:dyDescent="0.25">
      <c r="A90">
        <v>1</v>
      </c>
      <c r="B90" s="4">
        <v>42867</v>
      </c>
      <c r="C90">
        <v>2359.5</v>
      </c>
      <c r="D90">
        <v>963.9</v>
      </c>
      <c r="E90" s="35">
        <f t="shared" si="7"/>
        <v>2.4478680361033303</v>
      </c>
    </row>
    <row r="91" spans="1:5" x14ac:dyDescent="0.25">
      <c r="B91" s="4">
        <v>42870</v>
      </c>
      <c r="C91">
        <v>2364.4</v>
      </c>
      <c r="D91">
        <v>951.95</v>
      </c>
      <c r="E91" s="39">
        <f t="shared" si="7"/>
        <v>2.4837438941120857</v>
      </c>
    </row>
    <row r="92" spans="1:5" x14ac:dyDescent="0.25">
      <c r="B92" s="4">
        <v>42871</v>
      </c>
      <c r="C92">
        <v>2427.25</v>
      </c>
      <c r="D92">
        <v>956.5</v>
      </c>
      <c r="E92" s="39">
        <f t="shared" si="7"/>
        <v>2.537637219027705</v>
      </c>
    </row>
    <row r="93" spans="1:5" x14ac:dyDescent="0.25">
      <c r="B93" s="4">
        <v>42872</v>
      </c>
      <c r="C93">
        <v>2451.35</v>
      </c>
      <c r="D93">
        <v>952.2</v>
      </c>
      <c r="E93" s="39">
        <f t="shared" si="7"/>
        <v>2.5744066372610792</v>
      </c>
    </row>
    <row r="94" spans="1:5" x14ac:dyDescent="0.25">
      <c r="B94" s="4">
        <v>42873</v>
      </c>
      <c r="C94">
        <v>2534.1</v>
      </c>
      <c r="D94">
        <v>961.7</v>
      </c>
      <c r="E94" s="39">
        <f t="shared" si="7"/>
        <v>2.6350213164188414</v>
      </c>
    </row>
    <row r="95" spans="1:5" x14ac:dyDescent="0.25">
      <c r="B95" s="4">
        <v>42874</v>
      </c>
      <c r="C95">
        <v>2506.8000000000002</v>
      </c>
      <c r="D95">
        <v>957.9</v>
      </c>
      <c r="E95" s="39">
        <f t="shared" si="7"/>
        <v>2.6169746320075169</v>
      </c>
    </row>
    <row r="96" spans="1:5" x14ac:dyDescent="0.25">
      <c r="B96" s="4">
        <v>42877</v>
      </c>
      <c r="C96">
        <v>2529.3000000000002</v>
      </c>
      <c r="D96">
        <v>959.75</v>
      </c>
      <c r="E96" s="39">
        <f t="shared" si="7"/>
        <v>2.6353737952591825</v>
      </c>
    </row>
    <row r="97" spans="1:5" x14ac:dyDescent="0.25">
      <c r="B97" s="4">
        <v>42878</v>
      </c>
      <c r="C97">
        <v>2520.4499999999998</v>
      </c>
      <c r="D97">
        <v>957.4</v>
      </c>
      <c r="E97" s="39">
        <f t="shared" si="7"/>
        <v>2.6325987048255692</v>
      </c>
    </row>
    <row r="98" spans="1:5" x14ac:dyDescent="0.25">
      <c r="B98" s="4">
        <v>42879</v>
      </c>
      <c r="C98">
        <v>2557.8000000000002</v>
      </c>
      <c r="D98">
        <v>953.55</v>
      </c>
      <c r="E98" s="39">
        <f t="shared" si="7"/>
        <v>2.6823973572439832</v>
      </c>
    </row>
    <row r="99" spans="1:5" x14ac:dyDescent="0.25">
      <c r="B99" s="4">
        <v>42880</v>
      </c>
      <c r="C99">
        <v>2619.9499999999998</v>
      </c>
      <c r="D99">
        <v>981.9</v>
      </c>
      <c r="E99" s="39">
        <f t="shared" si="7"/>
        <v>2.6682452388226907</v>
      </c>
    </row>
    <row r="100" spans="1:5" x14ac:dyDescent="0.25">
      <c r="B100" s="4">
        <v>42881</v>
      </c>
      <c r="C100">
        <v>2579.3000000000002</v>
      </c>
      <c r="D100">
        <v>996.2</v>
      </c>
      <c r="E100" s="39">
        <f t="shared" si="7"/>
        <v>2.5891387271632205</v>
      </c>
    </row>
    <row r="101" spans="1:5" x14ac:dyDescent="0.25">
      <c r="B101" s="4">
        <v>42884</v>
      </c>
      <c r="C101">
        <v>2571.5</v>
      </c>
      <c r="D101">
        <v>985.3</v>
      </c>
      <c r="E101" s="39">
        <f t="shared" si="7"/>
        <v>2.6098650157312493</v>
      </c>
    </row>
    <row r="102" spans="1:5" x14ac:dyDescent="0.25">
      <c r="B102" s="4">
        <v>42885</v>
      </c>
      <c r="C102">
        <v>2551.6999999999998</v>
      </c>
      <c r="D102">
        <v>996.45</v>
      </c>
      <c r="E102" s="39">
        <f t="shared" si="7"/>
        <v>2.5607908073661494</v>
      </c>
    </row>
    <row r="103" spans="1:5" x14ac:dyDescent="0.25">
      <c r="B103" s="4">
        <v>42886</v>
      </c>
      <c r="C103">
        <v>2544.35</v>
      </c>
      <c r="D103">
        <v>976.95</v>
      </c>
      <c r="E103" s="39">
        <f t="shared" si="7"/>
        <v>2.6043809816264902</v>
      </c>
    </row>
    <row r="104" spans="1:5" x14ac:dyDescent="0.25">
      <c r="B104" s="4">
        <v>42887</v>
      </c>
      <c r="C104">
        <v>2550.85</v>
      </c>
      <c r="D104">
        <v>970.95</v>
      </c>
      <c r="E104" s="39">
        <f t="shared" si="7"/>
        <v>2.6271692672125235</v>
      </c>
    </row>
    <row r="105" spans="1:5" x14ac:dyDescent="0.25">
      <c r="B105" s="4">
        <v>42888</v>
      </c>
      <c r="C105">
        <v>2561.85</v>
      </c>
      <c r="D105">
        <v>969.45</v>
      </c>
      <c r="E105" s="39">
        <f t="shared" si="7"/>
        <v>2.6425808448089119</v>
      </c>
    </row>
    <row r="106" spans="1:5" x14ac:dyDescent="0.25">
      <c r="B106" s="4">
        <v>42891</v>
      </c>
      <c r="C106">
        <v>2601.0500000000002</v>
      </c>
      <c r="D106">
        <v>960.2</v>
      </c>
      <c r="E106" s="39">
        <f t="shared" si="7"/>
        <v>2.7088627369298064</v>
      </c>
    </row>
    <row r="107" spans="1:5" x14ac:dyDescent="0.25">
      <c r="A107">
        <v>1</v>
      </c>
      <c r="B107" s="4">
        <v>42892</v>
      </c>
      <c r="C107">
        <v>2695.4</v>
      </c>
      <c r="D107">
        <v>979.45</v>
      </c>
      <c r="E107" s="36">
        <f t="shared" si="7"/>
        <v>2.7519526264740417</v>
      </c>
    </row>
    <row r="108" spans="1:5" x14ac:dyDescent="0.25">
      <c r="B108" s="4">
        <v>42893</v>
      </c>
      <c r="C108">
        <v>2615.35</v>
      </c>
      <c r="D108">
        <v>961.5</v>
      </c>
      <c r="E108" s="39">
        <f t="shared" si="7"/>
        <v>2.7200728029121164</v>
      </c>
    </row>
    <row r="109" spans="1:5" x14ac:dyDescent="0.25">
      <c r="B109" s="4">
        <v>42894</v>
      </c>
      <c r="C109">
        <v>2521.5</v>
      </c>
      <c r="D109">
        <v>956.3</v>
      </c>
      <c r="E109" s="39">
        <f t="shared" si="7"/>
        <v>2.6367248771306078</v>
      </c>
    </row>
    <row r="110" spans="1:5" x14ac:dyDescent="0.25">
      <c r="B110" s="4">
        <v>42895</v>
      </c>
      <c r="C110">
        <v>2510.25</v>
      </c>
      <c r="D110">
        <v>948.65</v>
      </c>
      <c r="E110" s="39">
        <f t="shared" si="7"/>
        <v>2.6461287092183632</v>
      </c>
    </row>
    <row r="111" spans="1:5" x14ac:dyDescent="0.25">
      <c r="B111" s="4">
        <v>42898</v>
      </c>
      <c r="C111">
        <v>2489.9</v>
      </c>
      <c r="D111">
        <v>963.8</v>
      </c>
      <c r="E111" s="39">
        <f t="shared" si="7"/>
        <v>2.583419796638307</v>
      </c>
    </row>
    <row r="112" spans="1:5" x14ac:dyDescent="0.25">
      <c r="B112" s="4">
        <v>42899</v>
      </c>
      <c r="C112">
        <v>2453.4</v>
      </c>
      <c r="D112">
        <v>958.2</v>
      </c>
      <c r="E112" s="39">
        <f t="shared" si="7"/>
        <v>2.5604257983719472</v>
      </c>
    </row>
    <row r="113" spans="2:5" x14ac:dyDescent="0.25">
      <c r="B113" s="4">
        <v>42900</v>
      </c>
      <c r="C113">
        <v>2470.8000000000002</v>
      </c>
      <c r="D113">
        <v>958.65</v>
      </c>
      <c r="E113" s="39">
        <f t="shared" si="7"/>
        <v>2.5773744327961197</v>
      </c>
    </row>
    <row r="114" spans="2:5" x14ac:dyDescent="0.25">
      <c r="B114" s="4">
        <v>42901</v>
      </c>
      <c r="C114">
        <v>2411.1</v>
      </c>
      <c r="D114">
        <v>952.3</v>
      </c>
      <c r="E114" s="39">
        <f t="shared" si="7"/>
        <v>2.5318702089677623</v>
      </c>
    </row>
    <row r="115" spans="2:5" x14ac:dyDescent="0.25">
      <c r="B115" s="4">
        <v>42902</v>
      </c>
      <c r="C115">
        <v>2397.4499999999998</v>
      </c>
      <c r="D115">
        <v>940.5</v>
      </c>
      <c r="E115" s="39">
        <f t="shared" si="7"/>
        <v>2.5491228070175436</v>
      </c>
    </row>
    <row r="116" spans="2:5" x14ac:dyDescent="0.25">
      <c r="B116" s="4">
        <v>42905</v>
      </c>
      <c r="C116">
        <v>2431.9</v>
      </c>
      <c r="D116">
        <v>929.45</v>
      </c>
      <c r="E116" s="39">
        <f t="shared" si="7"/>
        <v>2.6164936252622519</v>
      </c>
    </row>
    <row r="117" spans="2:5" x14ac:dyDescent="0.25">
      <c r="B117" s="4">
        <v>42906</v>
      </c>
      <c r="C117">
        <v>2441.5</v>
      </c>
      <c r="D117">
        <v>943.8</v>
      </c>
      <c r="E117" s="39">
        <f t="shared" si="7"/>
        <v>2.5868828141555413</v>
      </c>
    </row>
    <row r="118" spans="2:5" x14ac:dyDescent="0.25">
      <c r="B118" s="4">
        <v>42907</v>
      </c>
      <c r="C118">
        <v>2406.0500000000002</v>
      </c>
      <c r="D118">
        <v>943.95</v>
      </c>
      <c r="E118" s="39">
        <f t="shared" si="7"/>
        <v>2.5489167858467079</v>
      </c>
    </row>
    <row r="119" spans="2:5" x14ac:dyDescent="0.25">
      <c r="B119" s="4">
        <v>42908</v>
      </c>
      <c r="C119">
        <v>2395.75</v>
      </c>
      <c r="D119">
        <v>940.3</v>
      </c>
      <c r="E119" s="39">
        <f t="shared" si="7"/>
        <v>2.5478570668935445</v>
      </c>
    </row>
    <row r="120" spans="2:5" x14ac:dyDescent="0.25">
      <c r="B120" s="4">
        <v>42909</v>
      </c>
      <c r="C120">
        <v>2360.65</v>
      </c>
      <c r="D120">
        <v>943.35</v>
      </c>
      <c r="E120" s="39">
        <f t="shared" si="7"/>
        <v>2.5024116181692904</v>
      </c>
    </row>
    <row r="121" spans="2:5" x14ac:dyDescent="0.25">
      <c r="B121" s="4">
        <v>42913</v>
      </c>
      <c r="C121">
        <v>2345.9</v>
      </c>
      <c r="D121">
        <v>926.35</v>
      </c>
      <c r="E121" s="39">
        <f t="shared" si="7"/>
        <v>2.5324121552329033</v>
      </c>
    </row>
    <row r="122" spans="2:5" x14ac:dyDescent="0.25">
      <c r="B122" s="4">
        <v>42914</v>
      </c>
      <c r="C122">
        <v>2351.1999999999998</v>
      </c>
      <c r="D122">
        <v>924.4</v>
      </c>
      <c r="E122" s="39">
        <f t="shared" si="7"/>
        <v>2.5434876676763305</v>
      </c>
    </row>
    <row r="123" spans="2:5" x14ac:dyDescent="0.25">
      <c r="B123" s="4">
        <v>42915</v>
      </c>
      <c r="C123">
        <v>2334.65</v>
      </c>
      <c r="D123">
        <v>929.5</v>
      </c>
      <c r="E123" s="39">
        <f t="shared" si="7"/>
        <v>2.5117267348036578</v>
      </c>
    </row>
    <row r="124" spans="2:5" x14ac:dyDescent="0.25">
      <c r="B124" s="4">
        <v>42916</v>
      </c>
      <c r="C124">
        <v>2364.35</v>
      </c>
      <c r="D124">
        <v>935.65</v>
      </c>
      <c r="E124" s="39">
        <f t="shared" si="7"/>
        <v>2.526959867471811</v>
      </c>
    </row>
    <row r="125" spans="2:5" x14ac:dyDescent="0.25">
      <c r="B125" s="4">
        <v>42919</v>
      </c>
      <c r="C125">
        <v>2373.4</v>
      </c>
      <c r="D125">
        <v>951.4</v>
      </c>
      <c r="E125" s="39">
        <f t="shared" si="7"/>
        <v>2.4946394786630233</v>
      </c>
    </row>
    <row r="126" spans="2:5" x14ac:dyDescent="0.25">
      <c r="B126" s="4">
        <v>42920</v>
      </c>
      <c r="C126">
        <v>2364</v>
      </c>
      <c r="D126">
        <v>960.5</v>
      </c>
      <c r="E126" s="39">
        <f t="shared" si="7"/>
        <v>2.4612181155648098</v>
      </c>
    </row>
    <row r="127" spans="2:5" x14ac:dyDescent="0.25">
      <c r="B127" s="4">
        <v>42921</v>
      </c>
      <c r="C127">
        <v>2357.75</v>
      </c>
      <c r="D127">
        <v>951.05</v>
      </c>
      <c r="E127" s="39">
        <f t="shared" si="7"/>
        <v>2.4791020451080388</v>
      </c>
    </row>
    <row r="128" spans="2:5" x14ac:dyDescent="0.25">
      <c r="B128" s="4">
        <v>42922</v>
      </c>
      <c r="C128">
        <v>2344.8000000000002</v>
      </c>
      <c r="D128">
        <v>947.5</v>
      </c>
      <c r="E128" s="39">
        <f t="shared" si="7"/>
        <v>2.4747229551451189</v>
      </c>
    </row>
    <row r="129" spans="1:5" x14ac:dyDescent="0.25">
      <c r="B129" s="4">
        <v>42923</v>
      </c>
      <c r="C129">
        <v>2332.1999999999998</v>
      </c>
      <c r="D129">
        <v>936</v>
      </c>
      <c r="E129" s="39">
        <f t="shared" si="7"/>
        <v>2.4916666666666663</v>
      </c>
    </row>
    <row r="130" spans="1:5" x14ac:dyDescent="0.25">
      <c r="B130" s="4">
        <v>42926</v>
      </c>
      <c r="C130">
        <v>2440.85</v>
      </c>
      <c r="D130">
        <v>959.05</v>
      </c>
      <c r="E130" s="39">
        <f t="shared" si="7"/>
        <v>2.5450706428236276</v>
      </c>
    </row>
    <row r="131" spans="1:5" x14ac:dyDescent="0.25">
      <c r="B131" s="4">
        <v>42927</v>
      </c>
      <c r="C131">
        <v>2471.9</v>
      </c>
      <c r="D131">
        <v>975.8</v>
      </c>
      <c r="E131" s="39">
        <f t="shared" ref="E131:E194" si="8">C131/D131</f>
        <v>2.5332035253125644</v>
      </c>
    </row>
    <row r="132" spans="1:5" x14ac:dyDescent="0.25">
      <c r="B132" s="4">
        <v>42928</v>
      </c>
      <c r="C132">
        <v>2439.1</v>
      </c>
      <c r="D132">
        <v>973.8</v>
      </c>
      <c r="E132" s="39">
        <f t="shared" si="8"/>
        <v>2.5047237625795851</v>
      </c>
    </row>
    <row r="133" spans="1:5" x14ac:dyDescent="0.25">
      <c r="B133" s="4">
        <v>42929</v>
      </c>
      <c r="C133">
        <v>2444.0500000000002</v>
      </c>
      <c r="D133">
        <v>976.3</v>
      </c>
      <c r="E133" s="39">
        <f t="shared" si="8"/>
        <v>2.5033801085731846</v>
      </c>
    </row>
    <row r="134" spans="1:5" x14ac:dyDescent="0.25">
      <c r="B134" s="4">
        <v>42930</v>
      </c>
      <c r="C134">
        <v>2398.8000000000002</v>
      </c>
      <c r="D134">
        <v>972.05</v>
      </c>
      <c r="E134" s="39">
        <f t="shared" si="8"/>
        <v>2.4677742914459135</v>
      </c>
    </row>
    <row r="135" spans="1:5" x14ac:dyDescent="0.25">
      <c r="A135">
        <v>1</v>
      </c>
      <c r="B135" s="4">
        <v>42933</v>
      </c>
      <c r="C135">
        <v>2395.6999999999998</v>
      </c>
      <c r="D135">
        <v>985.35</v>
      </c>
      <c r="E135" s="35">
        <f t="shared" si="8"/>
        <v>2.4313188207236007</v>
      </c>
    </row>
    <row r="136" spans="1:5" x14ac:dyDescent="0.25">
      <c r="A136">
        <v>1</v>
      </c>
      <c r="B136" s="4">
        <v>42934</v>
      </c>
      <c r="C136">
        <v>2405.25</v>
      </c>
      <c r="D136">
        <v>985.4</v>
      </c>
      <c r="E136" s="35">
        <f t="shared" si="8"/>
        <v>2.4408869494621475</v>
      </c>
    </row>
    <row r="137" spans="1:5" x14ac:dyDescent="0.25">
      <c r="B137" s="4">
        <v>42935</v>
      </c>
      <c r="C137">
        <v>2450.4499999999998</v>
      </c>
      <c r="D137">
        <v>979.9</v>
      </c>
      <c r="E137" s="39">
        <f t="shared" si="8"/>
        <v>2.5007143586080209</v>
      </c>
    </row>
    <row r="138" spans="1:5" x14ac:dyDescent="0.25">
      <c r="B138" s="4">
        <v>42936</v>
      </c>
      <c r="C138">
        <v>2445.1999999999998</v>
      </c>
      <c r="D138">
        <v>969</v>
      </c>
      <c r="E138" s="39">
        <f t="shared" si="8"/>
        <v>2.5234262125902993</v>
      </c>
    </row>
    <row r="139" spans="1:5" x14ac:dyDescent="0.25">
      <c r="B139" s="4">
        <v>42937</v>
      </c>
      <c r="C139">
        <v>2490.9</v>
      </c>
      <c r="D139">
        <v>979.9</v>
      </c>
      <c r="E139" s="39">
        <f t="shared" si="8"/>
        <v>2.5419940810286765</v>
      </c>
    </row>
    <row r="140" spans="1:5" x14ac:dyDescent="0.25">
      <c r="B140" s="4">
        <v>42940</v>
      </c>
      <c r="C140">
        <v>2532.65</v>
      </c>
      <c r="D140">
        <v>991.2</v>
      </c>
      <c r="E140" s="39">
        <f t="shared" si="8"/>
        <v>2.5551351896690879</v>
      </c>
    </row>
    <row r="141" spans="1:5" x14ac:dyDescent="0.25">
      <c r="B141" s="4">
        <v>42941</v>
      </c>
      <c r="C141">
        <v>2570.65</v>
      </c>
      <c r="D141">
        <v>994.15</v>
      </c>
      <c r="E141" s="39">
        <f t="shared" si="8"/>
        <v>2.5857767942463412</v>
      </c>
    </row>
    <row r="142" spans="1:5" x14ac:dyDescent="0.25">
      <c r="B142" s="4">
        <v>42942</v>
      </c>
      <c r="C142">
        <v>2554.8000000000002</v>
      </c>
      <c r="D142">
        <v>993.75</v>
      </c>
      <c r="E142" s="39">
        <f t="shared" si="8"/>
        <v>2.5708679245283022</v>
      </c>
    </row>
    <row r="143" spans="1:5" x14ac:dyDescent="0.25">
      <c r="B143" s="4">
        <v>42943</v>
      </c>
      <c r="C143">
        <v>2484.35</v>
      </c>
      <c r="D143">
        <v>972.3</v>
      </c>
      <c r="E143" s="39">
        <f t="shared" si="8"/>
        <v>2.5551270184099559</v>
      </c>
    </row>
    <row r="144" spans="1:5" x14ac:dyDescent="0.25">
      <c r="B144" s="4">
        <v>42944</v>
      </c>
      <c r="C144">
        <v>2482.75</v>
      </c>
      <c r="D144">
        <v>997.85</v>
      </c>
      <c r="E144" s="39">
        <f t="shared" si="8"/>
        <v>2.48809941373954</v>
      </c>
    </row>
    <row r="145" spans="1:5" x14ac:dyDescent="0.25">
      <c r="B145" s="4">
        <v>42947</v>
      </c>
      <c r="C145">
        <v>2494.0500000000002</v>
      </c>
      <c r="D145">
        <v>1011.3</v>
      </c>
      <c r="E145" s="39">
        <f t="shared" si="8"/>
        <v>2.4661821417976864</v>
      </c>
    </row>
    <row r="146" spans="1:5" x14ac:dyDescent="0.25">
      <c r="B146" s="4">
        <v>42948</v>
      </c>
      <c r="C146">
        <v>2499.9499999999998</v>
      </c>
      <c r="D146">
        <v>1005</v>
      </c>
      <c r="E146" s="39">
        <f t="shared" si="8"/>
        <v>2.487512437810945</v>
      </c>
    </row>
    <row r="147" spans="1:5" x14ac:dyDescent="0.25">
      <c r="B147" s="4">
        <v>42949</v>
      </c>
      <c r="C147">
        <v>2467.35</v>
      </c>
      <c r="D147">
        <v>992.45</v>
      </c>
      <c r="E147" s="39">
        <f t="shared" si="8"/>
        <v>2.4861202075671316</v>
      </c>
    </row>
    <row r="148" spans="1:5" x14ac:dyDescent="0.25">
      <c r="B148" s="4">
        <v>42950</v>
      </c>
      <c r="C148">
        <v>2489.5500000000002</v>
      </c>
      <c r="D148">
        <v>983.6</v>
      </c>
      <c r="E148" s="39">
        <f t="shared" si="8"/>
        <v>2.5310593737291582</v>
      </c>
    </row>
    <row r="149" spans="1:5" x14ac:dyDescent="0.25">
      <c r="B149" s="4">
        <v>42951</v>
      </c>
      <c r="C149">
        <v>2522.75</v>
      </c>
      <c r="D149">
        <v>985.35</v>
      </c>
      <c r="E149" s="39">
        <f t="shared" si="8"/>
        <v>2.5602577764246206</v>
      </c>
    </row>
    <row r="150" spans="1:5" x14ac:dyDescent="0.25">
      <c r="B150" s="4">
        <v>42954</v>
      </c>
      <c r="C150">
        <v>2504.6</v>
      </c>
      <c r="D150">
        <v>968.15</v>
      </c>
      <c r="E150" s="39">
        <f t="shared" si="8"/>
        <v>2.5869958167639311</v>
      </c>
    </row>
    <row r="151" spans="1:5" x14ac:dyDescent="0.25">
      <c r="B151" s="4">
        <v>42955</v>
      </c>
      <c r="C151">
        <v>2497.8000000000002</v>
      </c>
      <c r="D151">
        <v>964.6</v>
      </c>
      <c r="E151" s="39">
        <f t="shared" si="8"/>
        <v>2.5894671366369479</v>
      </c>
    </row>
    <row r="152" spans="1:5" x14ac:dyDescent="0.25">
      <c r="B152" s="4">
        <v>42956</v>
      </c>
      <c r="C152">
        <v>2501.9499999999998</v>
      </c>
      <c r="D152">
        <v>969.45</v>
      </c>
      <c r="E152" s="39">
        <f t="shared" si="8"/>
        <v>2.5807932332765997</v>
      </c>
    </row>
    <row r="153" spans="1:5" x14ac:dyDescent="0.25">
      <c r="B153" s="4">
        <v>42957</v>
      </c>
      <c r="C153">
        <v>2511.25</v>
      </c>
      <c r="D153">
        <v>982.5</v>
      </c>
      <c r="E153" s="39">
        <f t="shared" si="8"/>
        <v>2.5559796437659035</v>
      </c>
    </row>
    <row r="154" spans="1:5" x14ac:dyDescent="0.25">
      <c r="B154" s="4">
        <v>42958</v>
      </c>
      <c r="C154">
        <v>2494</v>
      </c>
      <c r="D154">
        <v>987.75</v>
      </c>
      <c r="E154" s="39">
        <f t="shared" si="8"/>
        <v>2.524930397367755</v>
      </c>
    </row>
    <row r="155" spans="1:5" x14ac:dyDescent="0.25">
      <c r="B155" s="4">
        <v>42961</v>
      </c>
      <c r="C155">
        <v>2469.15</v>
      </c>
      <c r="D155">
        <v>979.45</v>
      </c>
      <c r="E155" s="39">
        <f t="shared" si="8"/>
        <v>2.5209556383684721</v>
      </c>
    </row>
    <row r="156" spans="1:5" x14ac:dyDescent="0.25">
      <c r="B156" s="4">
        <v>42963</v>
      </c>
      <c r="C156">
        <v>2491.0500000000002</v>
      </c>
      <c r="D156">
        <v>976.8</v>
      </c>
      <c r="E156" s="39">
        <f t="shared" si="8"/>
        <v>2.550214987714988</v>
      </c>
    </row>
    <row r="157" spans="1:5" x14ac:dyDescent="0.25">
      <c r="A157">
        <v>1</v>
      </c>
      <c r="B157" s="4">
        <v>42964</v>
      </c>
      <c r="C157">
        <v>2480.15</v>
      </c>
      <c r="D157">
        <v>1021.15</v>
      </c>
      <c r="E157" s="35">
        <f t="shared" si="8"/>
        <v>2.4287812760123391</v>
      </c>
    </row>
    <row r="158" spans="1:5" x14ac:dyDescent="0.25">
      <c r="B158" s="4">
        <v>42965</v>
      </c>
      <c r="C158">
        <v>2512.85</v>
      </c>
      <c r="D158">
        <v>923.1</v>
      </c>
      <c r="E158" s="39">
        <f t="shared" si="8"/>
        <v>2.722186112013866</v>
      </c>
    </row>
    <row r="159" spans="1:5" x14ac:dyDescent="0.25">
      <c r="A159">
        <v>1</v>
      </c>
      <c r="B159" s="4">
        <v>42968</v>
      </c>
      <c r="C159">
        <v>2521.4</v>
      </c>
      <c r="D159">
        <v>873.5</v>
      </c>
      <c r="E159" s="36">
        <f t="shared" si="8"/>
        <v>2.8865483686319404</v>
      </c>
    </row>
    <row r="160" spans="1:5" x14ac:dyDescent="0.25">
      <c r="A160">
        <v>1</v>
      </c>
      <c r="B160" s="4">
        <v>42969</v>
      </c>
      <c r="C160">
        <v>2496.0500000000002</v>
      </c>
      <c r="D160">
        <v>877.15</v>
      </c>
      <c r="E160" s="36">
        <f t="shared" si="8"/>
        <v>2.8456364361853734</v>
      </c>
    </row>
    <row r="161" spans="1:5" x14ac:dyDescent="0.25">
      <c r="A161">
        <v>1</v>
      </c>
      <c r="B161" s="4">
        <v>42970</v>
      </c>
      <c r="C161">
        <v>2493</v>
      </c>
      <c r="D161">
        <v>894.5</v>
      </c>
      <c r="E161" s="36">
        <f t="shared" si="8"/>
        <v>2.7870318613750698</v>
      </c>
    </row>
    <row r="162" spans="1:5" x14ac:dyDescent="0.25">
      <c r="B162" s="4">
        <v>42971</v>
      </c>
      <c r="C162">
        <v>2495.3000000000002</v>
      </c>
      <c r="D162">
        <v>912.5</v>
      </c>
      <c r="E162" s="39">
        <f t="shared" si="8"/>
        <v>2.7345753424657535</v>
      </c>
    </row>
    <row r="163" spans="1:5" x14ac:dyDescent="0.25">
      <c r="B163" s="4">
        <v>42975</v>
      </c>
      <c r="C163">
        <v>2485.85</v>
      </c>
      <c r="D163">
        <v>941.15</v>
      </c>
      <c r="E163" s="39">
        <f t="shared" si="8"/>
        <v>2.6412899112787547</v>
      </c>
    </row>
    <row r="164" spans="1:5" x14ac:dyDescent="0.25">
      <c r="B164" s="4">
        <v>42976</v>
      </c>
      <c r="C164">
        <v>2474.9499999999998</v>
      </c>
      <c r="D164">
        <v>927.55</v>
      </c>
      <c r="E164" s="39">
        <f t="shared" si="8"/>
        <v>2.6682658616786155</v>
      </c>
    </row>
    <row r="165" spans="1:5" x14ac:dyDescent="0.25">
      <c r="B165" s="4">
        <v>42977</v>
      </c>
      <c r="C165">
        <v>2486.75</v>
      </c>
      <c r="D165">
        <v>926.65</v>
      </c>
      <c r="E165" s="39">
        <f t="shared" si="8"/>
        <v>2.6835914315005667</v>
      </c>
    </row>
    <row r="166" spans="1:5" x14ac:dyDescent="0.25">
      <c r="B166" s="4">
        <v>42978</v>
      </c>
      <c r="C166">
        <v>2496.75</v>
      </c>
      <c r="D166">
        <v>915.3</v>
      </c>
      <c r="E166" s="39">
        <f t="shared" si="8"/>
        <v>2.7277941658472633</v>
      </c>
    </row>
    <row r="167" spans="1:5" x14ac:dyDescent="0.25">
      <c r="B167" s="4">
        <v>42979</v>
      </c>
      <c r="C167">
        <v>2463.1999999999998</v>
      </c>
      <c r="D167">
        <v>920.1</v>
      </c>
      <c r="E167" s="39">
        <f t="shared" si="8"/>
        <v>2.6771003151831319</v>
      </c>
    </row>
    <row r="168" spans="1:5" x14ac:dyDescent="0.25">
      <c r="B168" s="4">
        <v>42982</v>
      </c>
      <c r="C168">
        <v>2457.8000000000002</v>
      </c>
      <c r="D168">
        <v>901.3</v>
      </c>
      <c r="E168" s="39">
        <f t="shared" si="8"/>
        <v>2.7269499611672035</v>
      </c>
    </row>
    <row r="169" spans="1:5" x14ac:dyDescent="0.25">
      <c r="A169">
        <v>1</v>
      </c>
      <c r="B169" s="4">
        <v>42983</v>
      </c>
      <c r="C169">
        <v>2477.65</v>
      </c>
      <c r="D169">
        <v>901.1</v>
      </c>
      <c r="E169" s="36">
        <f t="shared" si="8"/>
        <v>2.7495838419709244</v>
      </c>
    </row>
    <row r="170" spans="1:5" x14ac:dyDescent="0.25">
      <c r="A170">
        <v>1</v>
      </c>
      <c r="B170" s="4">
        <v>42984</v>
      </c>
      <c r="C170">
        <v>2456.4499999999998</v>
      </c>
      <c r="D170">
        <v>895.7</v>
      </c>
      <c r="E170" s="36">
        <f t="shared" si="8"/>
        <v>2.7424919057720216</v>
      </c>
    </row>
    <row r="171" spans="1:5" x14ac:dyDescent="0.25">
      <c r="A171">
        <v>1</v>
      </c>
      <c r="B171" s="4">
        <v>42985</v>
      </c>
      <c r="C171">
        <v>2458.9499999999998</v>
      </c>
      <c r="D171">
        <v>895.55</v>
      </c>
      <c r="E171" s="36">
        <f t="shared" si="8"/>
        <v>2.745742839595779</v>
      </c>
    </row>
    <row r="172" spans="1:5" x14ac:dyDescent="0.25">
      <c r="A172">
        <v>1</v>
      </c>
      <c r="B172" s="4">
        <v>42986</v>
      </c>
      <c r="C172">
        <v>2470.15</v>
      </c>
      <c r="D172">
        <v>884.4</v>
      </c>
      <c r="E172" s="36">
        <f t="shared" si="8"/>
        <v>2.7930235187697874</v>
      </c>
    </row>
    <row r="173" spans="1:5" x14ac:dyDescent="0.25">
      <c r="A173">
        <v>1</v>
      </c>
      <c r="B173" s="4">
        <v>42989</v>
      </c>
      <c r="C173">
        <v>2463.5500000000002</v>
      </c>
      <c r="D173">
        <v>878.55</v>
      </c>
      <c r="E173" s="36">
        <f t="shared" si="8"/>
        <v>2.80410904331</v>
      </c>
    </row>
    <row r="174" spans="1:5" x14ac:dyDescent="0.25">
      <c r="A174">
        <v>1</v>
      </c>
      <c r="B174" s="4">
        <v>42990</v>
      </c>
      <c r="C174">
        <v>2486.8000000000002</v>
      </c>
      <c r="D174">
        <v>883.85</v>
      </c>
      <c r="E174" s="36">
        <f t="shared" si="8"/>
        <v>2.8135995926910677</v>
      </c>
    </row>
    <row r="175" spans="1:5" x14ac:dyDescent="0.25">
      <c r="A175">
        <v>1</v>
      </c>
      <c r="B175" s="4">
        <v>42991</v>
      </c>
      <c r="C175">
        <v>2488.1</v>
      </c>
      <c r="D175">
        <v>883.55</v>
      </c>
      <c r="E175" s="36">
        <f t="shared" si="8"/>
        <v>2.816026257710373</v>
      </c>
    </row>
    <row r="176" spans="1:5" x14ac:dyDescent="0.25">
      <c r="A176">
        <v>1</v>
      </c>
      <c r="B176" s="4">
        <v>42992</v>
      </c>
      <c r="C176">
        <v>2485.0500000000002</v>
      </c>
      <c r="D176">
        <v>892.3</v>
      </c>
      <c r="E176" s="36">
        <f t="shared" si="8"/>
        <v>2.7849938361537605</v>
      </c>
    </row>
    <row r="177" spans="1:5" x14ac:dyDescent="0.25">
      <c r="A177">
        <v>1</v>
      </c>
      <c r="B177" s="4">
        <v>42993</v>
      </c>
      <c r="C177">
        <v>2498.5500000000002</v>
      </c>
      <c r="D177">
        <v>908.6</v>
      </c>
      <c r="E177" s="36">
        <f t="shared" si="8"/>
        <v>2.7498899405679067</v>
      </c>
    </row>
    <row r="178" spans="1:5" x14ac:dyDescent="0.25">
      <c r="A178">
        <v>1</v>
      </c>
      <c r="B178" s="4">
        <v>42996</v>
      </c>
      <c r="C178">
        <v>2499.0500000000002</v>
      </c>
      <c r="D178">
        <v>908.45</v>
      </c>
      <c r="E178" s="36">
        <f t="shared" si="8"/>
        <v>2.7508943805382797</v>
      </c>
    </row>
    <row r="179" spans="1:5" x14ac:dyDescent="0.25">
      <c r="A179">
        <v>1</v>
      </c>
      <c r="B179" s="4">
        <v>42997</v>
      </c>
      <c r="C179">
        <v>2498.3000000000002</v>
      </c>
      <c r="D179">
        <v>911.3</v>
      </c>
      <c r="E179" s="36">
        <f t="shared" si="8"/>
        <v>2.7414682321957646</v>
      </c>
    </row>
    <row r="180" spans="1:5" x14ac:dyDescent="0.25">
      <c r="B180" s="4">
        <v>42998</v>
      </c>
      <c r="C180">
        <v>2492.4</v>
      </c>
      <c r="D180">
        <v>912</v>
      </c>
      <c r="E180" s="39">
        <f t="shared" si="8"/>
        <v>2.7328947368421055</v>
      </c>
    </row>
    <row r="181" spans="1:5" x14ac:dyDescent="0.25">
      <c r="A181">
        <v>1</v>
      </c>
      <c r="B181" s="4">
        <v>42999</v>
      </c>
      <c r="C181">
        <v>2525.85</v>
      </c>
      <c r="D181">
        <v>909.55</v>
      </c>
      <c r="E181" s="36">
        <f t="shared" si="8"/>
        <v>2.7770325985377387</v>
      </c>
    </row>
    <row r="182" spans="1:5" x14ac:dyDescent="0.25">
      <c r="A182">
        <v>1</v>
      </c>
      <c r="B182" s="4">
        <v>43000</v>
      </c>
      <c r="C182">
        <v>2502.35</v>
      </c>
      <c r="D182">
        <v>898.05</v>
      </c>
      <c r="E182" s="36">
        <f t="shared" si="8"/>
        <v>2.7864261455375536</v>
      </c>
    </row>
    <row r="183" spans="1:5" x14ac:dyDescent="0.25">
      <c r="A183">
        <v>1</v>
      </c>
      <c r="B183" s="4">
        <v>43003</v>
      </c>
      <c r="C183">
        <v>2508.1999999999998</v>
      </c>
      <c r="D183">
        <v>896.65</v>
      </c>
      <c r="E183" s="36">
        <f t="shared" si="8"/>
        <v>2.7973010650755588</v>
      </c>
    </row>
    <row r="184" spans="1:5" x14ac:dyDescent="0.25">
      <c r="B184" s="4">
        <v>43004</v>
      </c>
      <c r="C184">
        <v>2474.9</v>
      </c>
      <c r="D184">
        <v>906.45</v>
      </c>
      <c r="E184" s="39">
        <f t="shared" si="8"/>
        <v>2.7303215842021071</v>
      </c>
    </row>
    <row r="185" spans="1:5" x14ac:dyDescent="0.25">
      <c r="A185">
        <v>1</v>
      </c>
      <c r="B185" s="4">
        <v>43005</v>
      </c>
      <c r="C185">
        <v>2490.15</v>
      </c>
      <c r="D185">
        <v>898.65</v>
      </c>
      <c r="E185" s="36">
        <f t="shared" si="8"/>
        <v>2.770989818060424</v>
      </c>
    </row>
    <row r="186" spans="1:5" x14ac:dyDescent="0.25">
      <c r="A186">
        <v>1</v>
      </c>
      <c r="B186" s="4">
        <v>43006</v>
      </c>
      <c r="C186">
        <v>2478.4499999999998</v>
      </c>
      <c r="D186">
        <v>895.7</v>
      </c>
      <c r="E186" s="36">
        <f t="shared" si="8"/>
        <v>2.767053701015965</v>
      </c>
    </row>
    <row r="187" spans="1:5" x14ac:dyDescent="0.25">
      <c r="B187" s="4">
        <v>43007</v>
      </c>
      <c r="C187">
        <v>2437</v>
      </c>
      <c r="D187">
        <v>898.75</v>
      </c>
      <c r="E187" s="39">
        <f t="shared" si="8"/>
        <v>2.7115438108484007</v>
      </c>
    </row>
    <row r="188" spans="1:5" x14ac:dyDescent="0.25">
      <c r="B188" s="4">
        <v>43011</v>
      </c>
      <c r="C188">
        <v>2447.0500000000002</v>
      </c>
      <c r="D188">
        <v>903.95</v>
      </c>
      <c r="E188" s="39">
        <f t="shared" si="8"/>
        <v>2.7070634437745453</v>
      </c>
    </row>
    <row r="189" spans="1:5" x14ac:dyDescent="0.25">
      <c r="B189" s="4">
        <v>43012</v>
      </c>
      <c r="C189">
        <v>2442.5500000000002</v>
      </c>
      <c r="D189">
        <v>899.8</v>
      </c>
      <c r="E189" s="39">
        <f t="shared" si="8"/>
        <v>2.7145476772616139</v>
      </c>
    </row>
    <row r="190" spans="1:5" x14ac:dyDescent="0.25">
      <c r="B190" s="4">
        <v>43013</v>
      </c>
      <c r="C190">
        <v>2430.15</v>
      </c>
      <c r="D190">
        <v>903.1</v>
      </c>
      <c r="E190" s="39">
        <f t="shared" si="8"/>
        <v>2.6908980179382129</v>
      </c>
    </row>
    <row r="191" spans="1:5" x14ac:dyDescent="0.25">
      <c r="B191" s="4">
        <v>43014</v>
      </c>
      <c r="C191">
        <v>2445.15</v>
      </c>
      <c r="D191">
        <v>919.45</v>
      </c>
      <c r="E191" s="39">
        <f t="shared" si="8"/>
        <v>2.6593615748545325</v>
      </c>
    </row>
    <row r="192" spans="1:5" x14ac:dyDescent="0.25">
      <c r="B192" s="4">
        <v>43017</v>
      </c>
      <c r="C192">
        <v>2452.5500000000002</v>
      </c>
      <c r="D192">
        <v>923.65</v>
      </c>
      <c r="E192" s="39">
        <f t="shared" si="8"/>
        <v>2.6552806799112219</v>
      </c>
    </row>
    <row r="193" spans="1:5" x14ac:dyDescent="0.25">
      <c r="B193" s="4">
        <v>43018</v>
      </c>
      <c r="C193">
        <v>2459.5500000000002</v>
      </c>
      <c r="D193">
        <v>935.6</v>
      </c>
      <c r="E193" s="39">
        <f t="shared" si="8"/>
        <v>2.6288477982043608</v>
      </c>
    </row>
    <row r="194" spans="1:5" x14ac:dyDescent="0.25">
      <c r="B194" s="4">
        <v>43019</v>
      </c>
      <c r="C194">
        <v>2500.5</v>
      </c>
      <c r="D194">
        <v>930.6</v>
      </c>
      <c r="E194" s="39">
        <f t="shared" si="8"/>
        <v>2.6869761444229527</v>
      </c>
    </row>
    <row r="195" spans="1:5" x14ac:dyDescent="0.25">
      <c r="A195">
        <v>1</v>
      </c>
      <c r="B195" s="4">
        <v>43020</v>
      </c>
      <c r="C195">
        <v>2548.5500000000002</v>
      </c>
      <c r="D195">
        <v>927.15</v>
      </c>
      <c r="E195" s="36">
        <f t="shared" ref="E195:E258" si="9">C195/D195</f>
        <v>2.7488000862859301</v>
      </c>
    </row>
    <row r="196" spans="1:5" x14ac:dyDescent="0.25">
      <c r="A196">
        <v>1</v>
      </c>
      <c r="B196" s="4">
        <v>43021</v>
      </c>
      <c r="C196">
        <v>2556.75</v>
      </c>
      <c r="D196">
        <v>931.9</v>
      </c>
      <c r="E196" s="36">
        <f t="shared" si="9"/>
        <v>2.7435883678506277</v>
      </c>
    </row>
    <row r="197" spans="1:5" x14ac:dyDescent="0.25">
      <c r="A197">
        <v>1</v>
      </c>
      <c r="B197" s="4">
        <v>43024</v>
      </c>
      <c r="C197">
        <v>2585.1</v>
      </c>
      <c r="D197">
        <v>939.3</v>
      </c>
      <c r="E197" s="36">
        <f t="shared" si="9"/>
        <v>2.7521558607473651</v>
      </c>
    </row>
    <row r="198" spans="1:5" x14ac:dyDescent="0.25">
      <c r="A198">
        <v>1</v>
      </c>
      <c r="B198" s="4">
        <v>43025</v>
      </c>
      <c r="C198">
        <v>2594.85</v>
      </c>
      <c r="D198">
        <v>931.45</v>
      </c>
      <c r="E198" s="36">
        <f t="shared" si="9"/>
        <v>2.7858178109399323</v>
      </c>
    </row>
    <row r="199" spans="1:5" x14ac:dyDescent="0.25">
      <c r="A199">
        <v>1</v>
      </c>
      <c r="B199" s="4">
        <v>43026</v>
      </c>
      <c r="C199">
        <v>2589.0500000000002</v>
      </c>
      <c r="D199">
        <v>924.45</v>
      </c>
      <c r="E199" s="36">
        <f t="shared" si="9"/>
        <v>2.8006382173184057</v>
      </c>
    </row>
    <row r="200" spans="1:5" x14ac:dyDescent="0.25">
      <c r="A200">
        <v>1</v>
      </c>
      <c r="B200" s="4">
        <v>43027</v>
      </c>
      <c r="C200">
        <v>2580.9499999999998</v>
      </c>
      <c r="D200">
        <v>927.1</v>
      </c>
      <c r="E200" s="36">
        <f t="shared" si="9"/>
        <v>2.7838960198468339</v>
      </c>
    </row>
    <row r="201" spans="1:5" x14ac:dyDescent="0.25">
      <c r="A201">
        <v>1</v>
      </c>
      <c r="B201" s="4">
        <v>43031</v>
      </c>
      <c r="C201">
        <v>2585.9499999999998</v>
      </c>
      <c r="D201">
        <v>939.65</v>
      </c>
      <c r="E201" s="36">
        <f t="shared" si="9"/>
        <v>2.7520353323045814</v>
      </c>
    </row>
    <row r="202" spans="1:5" x14ac:dyDescent="0.25">
      <c r="A202">
        <v>1</v>
      </c>
      <c r="B202" s="4">
        <v>43032</v>
      </c>
      <c r="C202">
        <v>2580.6</v>
      </c>
      <c r="D202">
        <v>926.75</v>
      </c>
      <c r="E202" s="36">
        <f t="shared" si="9"/>
        <v>2.7845697329376855</v>
      </c>
    </row>
    <row r="203" spans="1:5" x14ac:dyDescent="0.25">
      <c r="B203" s="4">
        <v>43033</v>
      </c>
      <c r="C203">
        <v>2561.75</v>
      </c>
      <c r="D203">
        <v>935.4</v>
      </c>
      <c r="E203" s="39">
        <f t="shared" si="9"/>
        <v>2.7386679495403037</v>
      </c>
    </row>
    <row r="204" spans="1:5" x14ac:dyDescent="0.25">
      <c r="B204" s="4">
        <v>43034</v>
      </c>
      <c r="C204">
        <v>2543</v>
      </c>
      <c r="D204">
        <v>947.5</v>
      </c>
      <c r="E204" s="39">
        <f t="shared" si="9"/>
        <v>2.6839050131926121</v>
      </c>
    </row>
    <row r="205" spans="1:5" x14ac:dyDescent="0.25">
      <c r="B205" s="4">
        <v>43035</v>
      </c>
      <c r="C205">
        <v>2579.1999999999998</v>
      </c>
      <c r="D205">
        <v>947.45</v>
      </c>
      <c r="E205" s="39">
        <f t="shared" si="9"/>
        <v>2.7222544725315316</v>
      </c>
    </row>
    <row r="206" spans="1:5" x14ac:dyDescent="0.25">
      <c r="A206">
        <v>1</v>
      </c>
      <c r="B206" s="4">
        <v>43038</v>
      </c>
      <c r="C206">
        <v>2613</v>
      </c>
      <c r="D206">
        <v>944.65</v>
      </c>
      <c r="E206" s="36">
        <f t="shared" si="9"/>
        <v>2.7661038479860265</v>
      </c>
    </row>
    <row r="207" spans="1:5" x14ac:dyDescent="0.25">
      <c r="A207">
        <v>1</v>
      </c>
      <c r="B207" s="4">
        <v>43039</v>
      </c>
      <c r="C207">
        <v>2616.3000000000002</v>
      </c>
      <c r="D207">
        <v>921.65</v>
      </c>
      <c r="E207" s="36">
        <f t="shared" si="9"/>
        <v>2.8387131774534806</v>
      </c>
    </row>
    <row r="208" spans="1:5" x14ac:dyDescent="0.25">
      <c r="A208">
        <v>1</v>
      </c>
      <c r="B208" s="4">
        <v>43040</v>
      </c>
      <c r="C208">
        <v>2602.5</v>
      </c>
      <c r="D208">
        <v>926.25</v>
      </c>
      <c r="E208" s="36">
        <f t="shared" si="9"/>
        <v>2.8097165991902835</v>
      </c>
    </row>
    <row r="209" spans="1:5" x14ac:dyDescent="0.25">
      <c r="A209">
        <v>1</v>
      </c>
      <c r="B209" s="4">
        <v>43041</v>
      </c>
      <c r="C209">
        <v>2625.8</v>
      </c>
      <c r="D209">
        <v>922.9</v>
      </c>
      <c r="E209" s="36">
        <f t="shared" si="9"/>
        <v>2.8451619893812983</v>
      </c>
    </row>
    <row r="210" spans="1:5" x14ac:dyDescent="0.25">
      <c r="A210">
        <v>1</v>
      </c>
      <c r="B210" s="4">
        <v>43042</v>
      </c>
      <c r="C210">
        <v>2612.6999999999998</v>
      </c>
      <c r="D210">
        <v>926.65</v>
      </c>
      <c r="E210" s="36">
        <f t="shared" si="9"/>
        <v>2.8195111422867316</v>
      </c>
    </row>
    <row r="211" spans="1:5" x14ac:dyDescent="0.25">
      <c r="A211">
        <v>1</v>
      </c>
      <c r="B211" s="4">
        <v>43045</v>
      </c>
      <c r="C211">
        <v>2667</v>
      </c>
      <c r="D211">
        <v>928.6</v>
      </c>
      <c r="E211" s="36">
        <f t="shared" si="9"/>
        <v>2.8720654749084642</v>
      </c>
    </row>
    <row r="212" spans="1:5" x14ac:dyDescent="0.25">
      <c r="A212">
        <v>1</v>
      </c>
      <c r="B212" s="4">
        <v>43046</v>
      </c>
      <c r="C212">
        <v>2708.35</v>
      </c>
      <c r="D212">
        <v>955.7</v>
      </c>
      <c r="E212" s="36">
        <f t="shared" si="9"/>
        <v>2.8338913885110388</v>
      </c>
    </row>
    <row r="213" spans="1:5" x14ac:dyDescent="0.25">
      <c r="A213">
        <v>1</v>
      </c>
      <c r="B213" s="4">
        <v>43047</v>
      </c>
      <c r="C213">
        <v>2730.45</v>
      </c>
      <c r="D213">
        <v>951.95</v>
      </c>
      <c r="E213" s="36">
        <f t="shared" si="9"/>
        <v>2.8682703923525392</v>
      </c>
    </row>
    <row r="214" spans="1:5" x14ac:dyDescent="0.25">
      <c r="A214">
        <v>1</v>
      </c>
      <c r="B214" s="4">
        <v>43048</v>
      </c>
      <c r="C214">
        <v>2733.85</v>
      </c>
      <c r="D214">
        <v>954.6</v>
      </c>
      <c r="E214" s="36">
        <f t="shared" si="9"/>
        <v>2.8638696836371254</v>
      </c>
    </row>
    <row r="215" spans="1:5" x14ac:dyDescent="0.25">
      <c r="A215">
        <v>1</v>
      </c>
      <c r="B215" s="4">
        <v>43049</v>
      </c>
      <c r="C215">
        <v>2703.3</v>
      </c>
      <c r="D215">
        <v>960.6</v>
      </c>
      <c r="E215" s="36">
        <f t="shared" si="9"/>
        <v>2.8141786383510308</v>
      </c>
    </row>
    <row r="216" spans="1:5" x14ac:dyDescent="0.25">
      <c r="A216">
        <v>1</v>
      </c>
      <c r="B216" s="4">
        <v>43052</v>
      </c>
      <c r="C216">
        <v>2758.9</v>
      </c>
      <c r="D216">
        <v>951.8</v>
      </c>
      <c r="E216" s="36">
        <f t="shared" si="9"/>
        <v>2.898613154023955</v>
      </c>
    </row>
    <row r="217" spans="1:5" x14ac:dyDescent="0.25">
      <c r="A217">
        <v>1</v>
      </c>
      <c r="B217" s="4">
        <v>43053</v>
      </c>
      <c r="C217">
        <v>2716.75</v>
      </c>
      <c r="D217">
        <v>949.45</v>
      </c>
      <c r="E217" s="36">
        <f t="shared" si="9"/>
        <v>2.8613934383063877</v>
      </c>
    </row>
    <row r="218" spans="1:5" x14ac:dyDescent="0.25">
      <c r="A218">
        <v>1</v>
      </c>
      <c r="B218" s="4">
        <v>43054</v>
      </c>
      <c r="C218">
        <v>2706.15</v>
      </c>
      <c r="D218">
        <v>951.95</v>
      </c>
      <c r="E218" s="36">
        <f t="shared" si="9"/>
        <v>2.8427438415883186</v>
      </c>
    </row>
    <row r="219" spans="1:5" x14ac:dyDescent="0.25">
      <c r="A219">
        <v>1</v>
      </c>
      <c r="B219" s="4">
        <v>43055</v>
      </c>
      <c r="C219">
        <v>2746.6</v>
      </c>
      <c r="D219">
        <v>988.6</v>
      </c>
      <c r="E219" s="36">
        <f t="shared" si="9"/>
        <v>2.7782723042686626</v>
      </c>
    </row>
    <row r="220" spans="1:5" x14ac:dyDescent="0.25">
      <c r="A220">
        <v>1</v>
      </c>
      <c r="B220" s="4">
        <v>43056</v>
      </c>
      <c r="C220">
        <v>2710.1</v>
      </c>
      <c r="D220">
        <v>970.95</v>
      </c>
      <c r="E220" s="36">
        <f t="shared" si="9"/>
        <v>2.7911838920644727</v>
      </c>
    </row>
    <row r="221" spans="1:5" x14ac:dyDescent="0.25">
      <c r="A221">
        <v>1</v>
      </c>
      <c r="B221" s="4">
        <v>43059</v>
      </c>
      <c r="C221">
        <v>2704.65</v>
      </c>
      <c r="D221">
        <v>961.35</v>
      </c>
      <c r="E221" s="36">
        <f t="shared" si="9"/>
        <v>2.8133874239350911</v>
      </c>
    </row>
    <row r="222" spans="1:5" x14ac:dyDescent="0.25">
      <c r="A222">
        <v>1</v>
      </c>
      <c r="B222" s="4">
        <v>43060</v>
      </c>
      <c r="C222">
        <v>2676.65</v>
      </c>
      <c r="D222">
        <v>966.4</v>
      </c>
      <c r="E222" s="36">
        <f t="shared" si="9"/>
        <v>2.7697123344370862</v>
      </c>
    </row>
    <row r="223" spans="1:5" x14ac:dyDescent="0.25">
      <c r="A223">
        <v>1</v>
      </c>
      <c r="B223" s="4">
        <v>43061</v>
      </c>
      <c r="C223">
        <v>2683.2</v>
      </c>
      <c r="D223">
        <v>966.3</v>
      </c>
      <c r="E223" s="36">
        <f t="shared" si="9"/>
        <v>2.7767773983235018</v>
      </c>
    </row>
    <row r="224" spans="1:5" x14ac:dyDescent="0.25">
      <c r="B224" s="4">
        <v>43062</v>
      </c>
      <c r="C224">
        <v>2682.75</v>
      </c>
      <c r="D224">
        <v>991.4</v>
      </c>
      <c r="E224" s="39">
        <f t="shared" si="9"/>
        <v>2.7060217873713941</v>
      </c>
    </row>
    <row r="225" spans="1:5" x14ac:dyDescent="0.25">
      <c r="B225" s="4">
        <v>43063</v>
      </c>
      <c r="C225">
        <v>2688.75</v>
      </c>
      <c r="D225">
        <v>1009.95</v>
      </c>
      <c r="E225" s="39">
        <f t="shared" si="9"/>
        <v>2.6622605079459376</v>
      </c>
    </row>
    <row r="226" spans="1:5" x14ac:dyDescent="0.25">
      <c r="B226" s="4">
        <v>43066</v>
      </c>
      <c r="C226">
        <v>2687.05</v>
      </c>
      <c r="D226">
        <v>997.5</v>
      </c>
      <c r="E226" s="39">
        <f t="shared" si="9"/>
        <v>2.6937844611528825</v>
      </c>
    </row>
    <row r="227" spans="1:5" x14ac:dyDescent="0.25">
      <c r="B227" s="4">
        <v>43067</v>
      </c>
      <c r="C227">
        <v>2684.9</v>
      </c>
      <c r="D227">
        <v>984.5</v>
      </c>
      <c r="E227" s="39">
        <f t="shared" si="9"/>
        <v>2.7271711528694769</v>
      </c>
    </row>
    <row r="228" spans="1:5" x14ac:dyDescent="0.25">
      <c r="B228" s="4">
        <v>43068</v>
      </c>
      <c r="C228">
        <v>2658.55</v>
      </c>
      <c r="D228">
        <v>983.3</v>
      </c>
      <c r="E228" s="39">
        <f t="shared" si="9"/>
        <v>2.703701820400692</v>
      </c>
    </row>
    <row r="229" spans="1:5" x14ac:dyDescent="0.25">
      <c r="B229" s="4">
        <v>43069</v>
      </c>
      <c r="C229">
        <v>2634.25</v>
      </c>
      <c r="D229">
        <v>974.95</v>
      </c>
      <c r="E229" s="39">
        <f t="shared" si="9"/>
        <v>2.7019334324837172</v>
      </c>
    </row>
    <row r="230" spans="1:5" x14ac:dyDescent="0.25">
      <c r="A230">
        <v>1</v>
      </c>
      <c r="B230" s="4">
        <v>43070</v>
      </c>
      <c r="C230">
        <v>2630.55</v>
      </c>
      <c r="D230">
        <v>958.5</v>
      </c>
      <c r="E230" s="36">
        <f t="shared" si="9"/>
        <v>2.7444444444444445</v>
      </c>
    </row>
    <row r="231" spans="1:5" x14ac:dyDescent="0.25">
      <c r="B231" s="4">
        <v>43073</v>
      </c>
      <c r="C231">
        <v>2633.35</v>
      </c>
      <c r="D231">
        <v>985.3</v>
      </c>
      <c r="E231" s="39">
        <f t="shared" si="9"/>
        <v>2.672637775296864</v>
      </c>
    </row>
    <row r="232" spans="1:5" x14ac:dyDescent="0.25">
      <c r="B232" s="4">
        <v>43074</v>
      </c>
      <c r="C232">
        <v>2633.8</v>
      </c>
      <c r="D232">
        <v>984.4</v>
      </c>
      <c r="E232" s="39">
        <f t="shared" si="9"/>
        <v>2.675538399024787</v>
      </c>
    </row>
    <row r="233" spans="1:5" x14ac:dyDescent="0.25">
      <c r="B233" s="4">
        <v>43075</v>
      </c>
      <c r="C233">
        <v>2631.45</v>
      </c>
      <c r="D233">
        <v>990.4</v>
      </c>
      <c r="E233" s="39">
        <f t="shared" si="9"/>
        <v>2.6569567851373179</v>
      </c>
    </row>
    <row r="234" spans="1:5" x14ac:dyDescent="0.25">
      <c r="B234" s="4">
        <v>43076</v>
      </c>
      <c r="C234">
        <v>2617.65</v>
      </c>
      <c r="D234">
        <v>1000.1</v>
      </c>
      <c r="E234" s="39">
        <f t="shared" si="9"/>
        <v>2.6173882611738826</v>
      </c>
    </row>
    <row r="235" spans="1:5" x14ac:dyDescent="0.25">
      <c r="B235" s="4">
        <v>43077</v>
      </c>
      <c r="C235">
        <v>2601</v>
      </c>
      <c r="D235">
        <v>1001.55</v>
      </c>
      <c r="E235" s="39">
        <f t="shared" si="9"/>
        <v>2.5969746892316912</v>
      </c>
    </row>
    <row r="236" spans="1:5" x14ac:dyDescent="0.25">
      <c r="B236" s="4">
        <v>43080</v>
      </c>
      <c r="C236">
        <v>2656</v>
      </c>
      <c r="D236">
        <v>1003.5</v>
      </c>
      <c r="E236" s="39">
        <f t="shared" si="9"/>
        <v>2.646736422521176</v>
      </c>
    </row>
    <row r="237" spans="1:5" x14ac:dyDescent="0.25">
      <c r="B237" s="4">
        <v>43081</v>
      </c>
      <c r="C237">
        <v>2614.15</v>
      </c>
      <c r="D237">
        <v>1011.1</v>
      </c>
      <c r="E237" s="39">
        <f t="shared" si="9"/>
        <v>2.5854514884778954</v>
      </c>
    </row>
    <row r="238" spans="1:5" x14ac:dyDescent="0.25">
      <c r="B238" s="4">
        <v>43082</v>
      </c>
      <c r="C238">
        <v>2627.3</v>
      </c>
      <c r="D238">
        <v>1003.45</v>
      </c>
      <c r="E238" s="39">
        <f t="shared" si="9"/>
        <v>2.6182669789227169</v>
      </c>
    </row>
    <row r="239" spans="1:5" x14ac:dyDescent="0.25">
      <c r="B239" s="4">
        <v>43083</v>
      </c>
      <c r="C239">
        <v>2558.5500000000002</v>
      </c>
      <c r="D239">
        <v>1012.45</v>
      </c>
      <c r="E239" s="39">
        <f t="shared" si="9"/>
        <v>2.5270877574201194</v>
      </c>
    </row>
    <row r="240" spans="1:5" x14ac:dyDescent="0.25">
      <c r="B240" s="4">
        <v>43084</v>
      </c>
      <c r="C240">
        <v>2547.85</v>
      </c>
      <c r="D240">
        <v>1023.45</v>
      </c>
      <c r="E240" s="39">
        <f t="shared" si="9"/>
        <v>2.4894718843128634</v>
      </c>
    </row>
    <row r="241" spans="2:5" x14ac:dyDescent="0.25">
      <c r="B241" s="4">
        <v>43087</v>
      </c>
      <c r="C241">
        <v>2577</v>
      </c>
      <c r="D241">
        <v>1015.35</v>
      </c>
      <c r="E241" s="39">
        <f t="shared" si="9"/>
        <v>2.5380410695819173</v>
      </c>
    </row>
    <row r="242" spans="2:5" x14ac:dyDescent="0.25">
      <c r="B242" s="4">
        <v>43088</v>
      </c>
      <c r="C242">
        <v>2575.0500000000002</v>
      </c>
      <c r="D242">
        <v>1004.8</v>
      </c>
      <c r="E242" s="39">
        <f t="shared" si="9"/>
        <v>2.5627488057324843</v>
      </c>
    </row>
    <row r="243" spans="2:5" x14ac:dyDescent="0.25">
      <c r="B243" s="4">
        <v>43089</v>
      </c>
      <c r="C243">
        <v>2588</v>
      </c>
      <c r="D243">
        <v>1013.3</v>
      </c>
      <c r="E243" s="39">
        <f t="shared" si="9"/>
        <v>2.5540313826112704</v>
      </c>
    </row>
    <row r="244" spans="2:5" x14ac:dyDescent="0.25">
      <c r="B244" s="4">
        <v>43090</v>
      </c>
      <c r="C244">
        <v>2594.1</v>
      </c>
      <c r="D244">
        <v>1021.55</v>
      </c>
      <c r="E244" s="39">
        <f t="shared" si="9"/>
        <v>2.5393764377661396</v>
      </c>
    </row>
    <row r="245" spans="2:5" x14ac:dyDescent="0.25">
      <c r="B245" s="4">
        <v>43091</v>
      </c>
      <c r="C245">
        <v>2639.8</v>
      </c>
      <c r="D245">
        <v>1038.4000000000001</v>
      </c>
      <c r="E245" s="39">
        <f t="shared" si="9"/>
        <v>2.542180277349769</v>
      </c>
    </row>
    <row r="246" spans="2:5" x14ac:dyDescent="0.25">
      <c r="B246" s="4">
        <v>43095</v>
      </c>
      <c r="C246">
        <v>2642.8</v>
      </c>
      <c r="D246">
        <v>1034.3499999999999</v>
      </c>
      <c r="E246" s="39">
        <f t="shared" si="9"/>
        <v>2.5550345627688893</v>
      </c>
    </row>
    <row r="247" spans="2:5" x14ac:dyDescent="0.25">
      <c r="B247" s="4">
        <v>43096</v>
      </c>
      <c r="C247">
        <v>2621.0500000000002</v>
      </c>
      <c r="D247">
        <v>1034.05</v>
      </c>
      <c r="E247" s="39">
        <f t="shared" si="9"/>
        <v>2.5347420337507862</v>
      </c>
    </row>
    <row r="248" spans="2:5" x14ac:dyDescent="0.25">
      <c r="B248" s="4">
        <v>43097</v>
      </c>
      <c r="C248">
        <v>2628.85</v>
      </c>
      <c r="D248">
        <v>1034</v>
      </c>
      <c r="E248" s="39">
        <f t="shared" si="9"/>
        <v>2.5424081237911023</v>
      </c>
    </row>
    <row r="249" spans="2:5" x14ac:dyDescent="0.25">
      <c r="B249" s="4">
        <v>43098</v>
      </c>
      <c r="C249">
        <v>2700.4</v>
      </c>
      <c r="D249">
        <v>1039.3</v>
      </c>
      <c r="E249" s="39">
        <f t="shared" si="9"/>
        <v>2.5982873087655154</v>
      </c>
    </row>
    <row r="250" spans="2:5" x14ac:dyDescent="0.25">
      <c r="B250" s="4">
        <v>43101</v>
      </c>
      <c r="C250">
        <v>2654.65</v>
      </c>
      <c r="D250">
        <v>1034.55</v>
      </c>
      <c r="E250" s="39">
        <f t="shared" si="9"/>
        <v>2.5659948769996621</v>
      </c>
    </row>
    <row r="251" spans="2:5" x14ac:dyDescent="0.25">
      <c r="B251" s="4">
        <v>43102</v>
      </c>
      <c r="C251">
        <v>2633.75</v>
      </c>
      <c r="D251">
        <v>1029.5</v>
      </c>
      <c r="E251" s="39">
        <f t="shared" si="9"/>
        <v>2.5582807187955319</v>
      </c>
    </row>
    <row r="252" spans="2:5" x14ac:dyDescent="0.25">
      <c r="B252" s="4">
        <v>43103</v>
      </c>
      <c r="C252">
        <v>2635.2</v>
      </c>
      <c r="D252">
        <v>1019.1</v>
      </c>
      <c r="E252" s="39">
        <f t="shared" si="9"/>
        <v>2.5858110097144538</v>
      </c>
    </row>
    <row r="253" spans="2:5" x14ac:dyDescent="0.25">
      <c r="B253" s="4">
        <v>43104</v>
      </c>
      <c r="C253">
        <v>2649.8</v>
      </c>
      <c r="D253">
        <v>1015.3</v>
      </c>
      <c r="E253" s="39">
        <f t="shared" si="9"/>
        <v>2.6098690042352017</v>
      </c>
    </row>
    <row r="254" spans="2:5" x14ac:dyDescent="0.25">
      <c r="B254" s="4">
        <v>43105</v>
      </c>
      <c r="C254">
        <v>2684.45</v>
      </c>
      <c r="D254">
        <v>1012.1</v>
      </c>
      <c r="E254" s="39">
        <f t="shared" si="9"/>
        <v>2.6523564865131903</v>
      </c>
    </row>
    <row r="255" spans="2:5" x14ac:dyDescent="0.25">
      <c r="B255" s="4">
        <v>43108</v>
      </c>
      <c r="C255">
        <v>2707.75</v>
      </c>
      <c r="D255">
        <v>1035.6500000000001</v>
      </c>
      <c r="E255" s="39">
        <f t="shared" si="9"/>
        <v>2.6145415922367592</v>
      </c>
    </row>
    <row r="256" spans="2:5" x14ac:dyDescent="0.25">
      <c r="B256" s="4">
        <v>43109</v>
      </c>
      <c r="C256">
        <v>2708.45</v>
      </c>
      <c r="D256">
        <v>1041.3</v>
      </c>
      <c r="E256" s="39">
        <f t="shared" si="9"/>
        <v>2.6010275617017191</v>
      </c>
    </row>
    <row r="257" spans="1:5" x14ac:dyDescent="0.25">
      <c r="B257" s="4">
        <v>43110</v>
      </c>
      <c r="C257">
        <v>2807.1</v>
      </c>
      <c r="D257">
        <v>1051.5999999999999</v>
      </c>
      <c r="E257" s="39">
        <f t="shared" si="9"/>
        <v>2.6693609737542792</v>
      </c>
    </row>
    <row r="258" spans="1:5" x14ac:dyDescent="0.25">
      <c r="B258" s="4">
        <v>43111</v>
      </c>
      <c r="C258">
        <v>2788.4</v>
      </c>
      <c r="D258">
        <v>1075.5999999999999</v>
      </c>
      <c r="E258" s="39">
        <f t="shared" si="9"/>
        <v>2.5924135366307182</v>
      </c>
    </row>
    <row r="259" spans="1:5" x14ac:dyDescent="0.25">
      <c r="B259" s="4">
        <v>43112</v>
      </c>
      <c r="C259">
        <v>2772.9</v>
      </c>
      <c r="D259">
        <v>1078.4000000000001</v>
      </c>
      <c r="E259" s="39">
        <f t="shared" ref="E259:E322" si="10">C259/D259</f>
        <v>2.5713093471810087</v>
      </c>
    </row>
    <row r="260" spans="1:5" x14ac:dyDescent="0.25">
      <c r="B260" s="4">
        <v>43115</v>
      </c>
      <c r="C260">
        <v>2747.2</v>
      </c>
      <c r="D260">
        <v>1080.4000000000001</v>
      </c>
      <c r="E260" s="39">
        <f t="shared" si="10"/>
        <v>2.5427619400222135</v>
      </c>
    </row>
    <row r="261" spans="1:5" x14ac:dyDescent="0.25">
      <c r="B261" s="4">
        <v>43116</v>
      </c>
      <c r="C261">
        <v>2850.85</v>
      </c>
      <c r="D261">
        <v>1122.9000000000001</v>
      </c>
      <c r="E261" s="39">
        <f t="shared" si="10"/>
        <v>2.5388280345533882</v>
      </c>
    </row>
    <row r="262" spans="1:5" x14ac:dyDescent="0.25">
      <c r="B262" s="4">
        <v>43117</v>
      </c>
      <c r="C262">
        <v>2889.45</v>
      </c>
      <c r="D262">
        <v>1152.25</v>
      </c>
      <c r="E262" s="39">
        <f t="shared" si="10"/>
        <v>2.5076589281839876</v>
      </c>
    </row>
    <row r="263" spans="1:5" x14ac:dyDescent="0.25">
      <c r="B263" s="4">
        <v>43118</v>
      </c>
      <c r="C263">
        <v>2910.1</v>
      </c>
      <c r="D263">
        <v>1152.75</v>
      </c>
      <c r="E263" s="39">
        <f t="shared" si="10"/>
        <v>2.5244849273476468</v>
      </c>
    </row>
    <row r="264" spans="1:5" x14ac:dyDescent="0.25">
      <c r="B264" s="4">
        <v>43119</v>
      </c>
      <c r="C264">
        <v>2954.75</v>
      </c>
      <c r="D264">
        <v>1143.25</v>
      </c>
      <c r="E264" s="39">
        <f t="shared" si="10"/>
        <v>2.5845178219986877</v>
      </c>
    </row>
    <row r="265" spans="1:5" x14ac:dyDescent="0.25">
      <c r="B265" s="4">
        <v>43122</v>
      </c>
      <c r="C265">
        <v>3113.15</v>
      </c>
      <c r="D265">
        <v>1150.3</v>
      </c>
      <c r="E265" s="39">
        <f t="shared" si="10"/>
        <v>2.706380944101539</v>
      </c>
    </row>
    <row r="266" spans="1:5" x14ac:dyDescent="0.25">
      <c r="B266" s="4">
        <v>43123</v>
      </c>
      <c r="C266">
        <v>3103.1</v>
      </c>
      <c r="D266">
        <v>1175.2</v>
      </c>
      <c r="E266" s="39">
        <f t="shared" si="10"/>
        <v>2.6404867256637168</v>
      </c>
    </row>
    <row r="267" spans="1:5" x14ac:dyDescent="0.25">
      <c r="B267" s="4">
        <v>43124</v>
      </c>
      <c r="C267">
        <v>3174.6</v>
      </c>
      <c r="D267">
        <v>1185.1500000000001</v>
      </c>
      <c r="E267" s="39">
        <f t="shared" si="10"/>
        <v>2.6786482723705856</v>
      </c>
    </row>
    <row r="268" spans="1:5" x14ac:dyDescent="0.25">
      <c r="B268" s="4">
        <v>43125</v>
      </c>
      <c r="C268">
        <v>3117.85</v>
      </c>
      <c r="D268">
        <v>1170.8</v>
      </c>
      <c r="E268" s="39">
        <f t="shared" si="10"/>
        <v>2.6630081995216948</v>
      </c>
    </row>
    <row r="269" spans="1:5" x14ac:dyDescent="0.25">
      <c r="B269" s="4">
        <v>43129</v>
      </c>
      <c r="C269">
        <v>3195.1</v>
      </c>
      <c r="D269">
        <v>1181.5</v>
      </c>
      <c r="E269" s="39">
        <f t="shared" si="10"/>
        <v>2.7042742276766822</v>
      </c>
    </row>
    <row r="270" spans="1:5" x14ac:dyDescent="0.25">
      <c r="B270" s="4">
        <v>43130</v>
      </c>
      <c r="C270">
        <v>3153.7</v>
      </c>
      <c r="D270">
        <v>1169.7</v>
      </c>
      <c r="E270" s="39">
        <f t="shared" si="10"/>
        <v>2.6961614089082668</v>
      </c>
    </row>
    <row r="271" spans="1:5" x14ac:dyDescent="0.25">
      <c r="B271" s="4">
        <v>43131</v>
      </c>
      <c r="C271">
        <v>3111.75</v>
      </c>
      <c r="D271">
        <v>1150.6500000000001</v>
      </c>
      <c r="E271" s="39">
        <f t="shared" si="10"/>
        <v>2.7043410246382478</v>
      </c>
    </row>
    <row r="272" spans="1:5" x14ac:dyDescent="0.25">
      <c r="A272">
        <v>1</v>
      </c>
      <c r="B272" s="4">
        <v>43132</v>
      </c>
      <c r="C272">
        <v>3138.9</v>
      </c>
      <c r="D272">
        <v>1144.5</v>
      </c>
      <c r="E272" s="36">
        <f t="shared" si="10"/>
        <v>2.7425950196592401</v>
      </c>
    </row>
    <row r="273" spans="1:5" x14ac:dyDescent="0.25">
      <c r="A273">
        <v>1</v>
      </c>
      <c r="B273" s="4">
        <v>43133</v>
      </c>
      <c r="C273">
        <v>3149.15</v>
      </c>
      <c r="D273">
        <v>1141.7</v>
      </c>
      <c r="E273" s="36">
        <f t="shared" si="10"/>
        <v>2.7582990277656125</v>
      </c>
    </row>
    <row r="274" spans="1:5" x14ac:dyDescent="0.25">
      <c r="B274" s="4">
        <v>43136</v>
      </c>
      <c r="C274">
        <v>3106.5</v>
      </c>
      <c r="D274">
        <v>1138.3</v>
      </c>
      <c r="E274" s="39">
        <f t="shared" si="10"/>
        <v>2.7290696652903454</v>
      </c>
    </row>
    <row r="275" spans="1:5" x14ac:dyDescent="0.25">
      <c r="B275" s="4">
        <v>43137</v>
      </c>
      <c r="C275">
        <v>2995.35</v>
      </c>
      <c r="D275">
        <v>1108.45</v>
      </c>
      <c r="E275" s="39">
        <f t="shared" si="10"/>
        <v>2.702286977310659</v>
      </c>
    </row>
    <row r="276" spans="1:5" x14ac:dyDescent="0.25">
      <c r="B276" s="4">
        <v>43138</v>
      </c>
      <c r="C276">
        <v>2955.35</v>
      </c>
      <c r="D276">
        <v>1108.75</v>
      </c>
      <c r="E276" s="39">
        <f t="shared" si="10"/>
        <v>2.6654791431792559</v>
      </c>
    </row>
    <row r="277" spans="1:5" x14ac:dyDescent="0.25">
      <c r="B277" s="4">
        <v>43139</v>
      </c>
      <c r="C277">
        <v>2966.25</v>
      </c>
      <c r="D277">
        <v>1134.55</v>
      </c>
      <c r="E277" s="39">
        <f t="shared" si="10"/>
        <v>2.6144726984266891</v>
      </c>
    </row>
    <row r="278" spans="1:5" x14ac:dyDescent="0.25">
      <c r="B278" s="4">
        <v>43140</v>
      </c>
      <c r="C278">
        <v>2972.3</v>
      </c>
      <c r="D278">
        <v>1111.8</v>
      </c>
      <c r="E278" s="39">
        <f t="shared" si="10"/>
        <v>2.6734124842597593</v>
      </c>
    </row>
    <row r="279" spans="1:5" x14ac:dyDescent="0.25">
      <c r="B279" s="4">
        <v>43143</v>
      </c>
      <c r="C279">
        <v>2967.9</v>
      </c>
      <c r="D279">
        <v>1103.8</v>
      </c>
      <c r="E279" s="39">
        <f t="shared" si="10"/>
        <v>2.688802319260736</v>
      </c>
    </row>
    <row r="280" spans="1:5" x14ac:dyDescent="0.25">
      <c r="B280" s="4">
        <v>43145</v>
      </c>
      <c r="C280">
        <v>2910.45</v>
      </c>
      <c r="D280">
        <v>1098.05</v>
      </c>
      <c r="E280" s="39">
        <f t="shared" si="10"/>
        <v>2.6505623605482445</v>
      </c>
    </row>
    <row r="281" spans="1:5" x14ac:dyDescent="0.25">
      <c r="B281" s="4">
        <v>43146</v>
      </c>
      <c r="C281">
        <v>2925.75</v>
      </c>
      <c r="D281">
        <v>1114.1500000000001</v>
      </c>
      <c r="E281" s="39">
        <f t="shared" si="10"/>
        <v>2.6259929093928105</v>
      </c>
    </row>
    <row r="282" spans="1:5" x14ac:dyDescent="0.25">
      <c r="B282" s="4">
        <v>43147</v>
      </c>
      <c r="C282">
        <v>2937.2</v>
      </c>
      <c r="D282">
        <v>1124.8499999999999</v>
      </c>
      <c r="E282" s="39">
        <f t="shared" si="10"/>
        <v>2.6111926034582389</v>
      </c>
    </row>
    <row r="283" spans="1:5" x14ac:dyDescent="0.25">
      <c r="B283" s="4">
        <v>43150</v>
      </c>
      <c r="C283">
        <v>2924.55</v>
      </c>
      <c r="D283">
        <v>1130</v>
      </c>
      <c r="E283" s="39">
        <f t="shared" si="10"/>
        <v>2.5880973451327436</v>
      </c>
    </row>
    <row r="284" spans="1:5" x14ac:dyDescent="0.25">
      <c r="B284" s="4">
        <v>43151</v>
      </c>
      <c r="C284">
        <v>2945.05</v>
      </c>
      <c r="D284">
        <v>1134.7</v>
      </c>
      <c r="E284" s="39">
        <f t="shared" si="10"/>
        <v>2.5954437296201638</v>
      </c>
    </row>
    <row r="285" spans="1:5" x14ac:dyDescent="0.25">
      <c r="B285" s="4">
        <v>43152</v>
      </c>
      <c r="C285">
        <v>3043.05</v>
      </c>
      <c r="D285">
        <v>1148.7</v>
      </c>
      <c r="E285" s="39">
        <f t="shared" si="10"/>
        <v>2.649125097936798</v>
      </c>
    </row>
    <row r="286" spans="1:5" x14ac:dyDescent="0.25">
      <c r="B286" s="4">
        <v>43153</v>
      </c>
      <c r="C286">
        <v>3040.4</v>
      </c>
      <c r="D286">
        <v>1160.5</v>
      </c>
      <c r="E286" s="39">
        <f t="shared" si="10"/>
        <v>2.6199052132701421</v>
      </c>
    </row>
    <row r="287" spans="1:5" x14ac:dyDescent="0.25">
      <c r="B287" s="4">
        <v>43154</v>
      </c>
      <c r="C287">
        <v>3076.9</v>
      </c>
      <c r="D287">
        <v>1155.6500000000001</v>
      </c>
      <c r="E287" s="39">
        <f t="shared" si="10"/>
        <v>2.6624843161856964</v>
      </c>
    </row>
    <row r="288" spans="1:5" x14ac:dyDescent="0.25">
      <c r="B288" s="4">
        <v>43157</v>
      </c>
      <c r="C288">
        <v>3035.25</v>
      </c>
      <c r="D288">
        <v>1141.05</v>
      </c>
      <c r="E288" s="39">
        <f t="shared" si="10"/>
        <v>2.6600499539897462</v>
      </c>
    </row>
    <row r="289" spans="1:5" x14ac:dyDescent="0.25">
      <c r="B289" s="4">
        <v>43158</v>
      </c>
      <c r="C289">
        <v>3043.25</v>
      </c>
      <c r="D289">
        <v>1148.3</v>
      </c>
      <c r="E289" s="39">
        <f t="shared" si="10"/>
        <v>2.6502220674039885</v>
      </c>
    </row>
    <row r="290" spans="1:5" x14ac:dyDescent="0.25">
      <c r="B290" s="4">
        <v>43159</v>
      </c>
      <c r="C290">
        <v>3038.25</v>
      </c>
      <c r="D290">
        <v>1174.25</v>
      </c>
      <c r="E290" s="39">
        <f t="shared" si="10"/>
        <v>2.58739621034703</v>
      </c>
    </row>
    <row r="291" spans="1:5" x14ac:dyDescent="0.25">
      <c r="B291" s="4">
        <v>43160</v>
      </c>
      <c r="C291">
        <v>3037.1</v>
      </c>
      <c r="D291">
        <v>1160.25</v>
      </c>
      <c r="E291" s="39">
        <f t="shared" si="10"/>
        <v>2.6176255117431588</v>
      </c>
    </row>
    <row r="292" spans="1:5" x14ac:dyDescent="0.25">
      <c r="B292" s="4">
        <v>43164</v>
      </c>
      <c r="C292">
        <v>3104.3</v>
      </c>
      <c r="D292">
        <v>1153.0999999999999</v>
      </c>
      <c r="E292" s="39">
        <f t="shared" si="10"/>
        <v>2.6921342468129392</v>
      </c>
    </row>
    <row r="293" spans="1:5" x14ac:dyDescent="0.25">
      <c r="B293" s="4">
        <v>43165</v>
      </c>
      <c r="C293">
        <v>3049.8</v>
      </c>
      <c r="D293">
        <v>1146.8499999999999</v>
      </c>
      <c r="E293" s="39">
        <f t="shared" si="10"/>
        <v>2.6592841260844926</v>
      </c>
    </row>
    <row r="294" spans="1:5" x14ac:dyDescent="0.25">
      <c r="B294" s="4">
        <v>43166</v>
      </c>
      <c r="C294">
        <v>3029.25</v>
      </c>
      <c r="D294">
        <v>1142.8</v>
      </c>
      <c r="E294" s="39">
        <f t="shared" si="10"/>
        <v>2.6507262863143159</v>
      </c>
    </row>
    <row r="295" spans="1:5" x14ac:dyDescent="0.25">
      <c r="B295" s="4">
        <v>43167</v>
      </c>
      <c r="C295">
        <v>3001.5</v>
      </c>
      <c r="D295">
        <v>1156.7</v>
      </c>
      <c r="E295" s="39">
        <f t="shared" si="10"/>
        <v>2.5948819918734332</v>
      </c>
    </row>
    <row r="296" spans="1:5" x14ac:dyDescent="0.25">
      <c r="B296" s="4">
        <v>43168</v>
      </c>
      <c r="C296">
        <v>3034.5</v>
      </c>
      <c r="D296">
        <v>1163.4000000000001</v>
      </c>
      <c r="E296" s="39">
        <f t="shared" si="10"/>
        <v>2.6083032490974727</v>
      </c>
    </row>
    <row r="297" spans="1:5" x14ac:dyDescent="0.25">
      <c r="B297" s="4">
        <v>43171</v>
      </c>
      <c r="C297">
        <v>3051.85</v>
      </c>
      <c r="D297">
        <v>1185.8499999999999</v>
      </c>
      <c r="E297" s="39">
        <f t="shared" si="10"/>
        <v>2.5735548340852552</v>
      </c>
    </row>
    <row r="298" spans="1:5" x14ac:dyDescent="0.25">
      <c r="A298">
        <v>1</v>
      </c>
      <c r="B298" s="4">
        <v>43172</v>
      </c>
      <c r="C298">
        <v>2892.45</v>
      </c>
      <c r="D298">
        <v>1180.55</v>
      </c>
      <c r="E298" s="35">
        <f t="shared" si="10"/>
        <v>2.4500868239379949</v>
      </c>
    </row>
    <row r="299" spans="1:5" x14ac:dyDescent="0.25">
      <c r="A299">
        <v>1</v>
      </c>
      <c r="B299" s="4">
        <v>43173</v>
      </c>
      <c r="C299">
        <v>2886.1</v>
      </c>
      <c r="D299">
        <v>1180.2</v>
      </c>
      <c r="E299" s="35">
        <f t="shared" si="10"/>
        <v>2.4454329774614472</v>
      </c>
    </row>
    <row r="300" spans="1:5" x14ac:dyDescent="0.25">
      <c r="A300">
        <v>1</v>
      </c>
      <c r="B300" s="4">
        <v>43174</v>
      </c>
      <c r="C300">
        <v>2869.15</v>
      </c>
      <c r="D300">
        <v>1182.1500000000001</v>
      </c>
      <c r="E300" s="35">
        <f t="shared" si="10"/>
        <v>2.4270608636805817</v>
      </c>
    </row>
    <row r="301" spans="1:5" x14ac:dyDescent="0.25">
      <c r="A301">
        <v>1</v>
      </c>
      <c r="B301" s="4">
        <v>43175</v>
      </c>
      <c r="C301">
        <v>2825.5</v>
      </c>
      <c r="D301">
        <v>1172.5</v>
      </c>
      <c r="E301" s="35">
        <f t="shared" si="10"/>
        <v>2.4098081023454156</v>
      </c>
    </row>
    <row r="302" spans="1:5" x14ac:dyDescent="0.25">
      <c r="B302" s="4">
        <v>43178</v>
      </c>
      <c r="C302">
        <v>2828.85</v>
      </c>
      <c r="D302">
        <v>1147.1500000000001</v>
      </c>
      <c r="E302" s="39">
        <f t="shared" si="10"/>
        <v>2.4659809092097804</v>
      </c>
    </row>
    <row r="303" spans="1:5" x14ac:dyDescent="0.25">
      <c r="B303" s="4">
        <v>43179</v>
      </c>
      <c r="C303">
        <v>2859.15</v>
      </c>
      <c r="D303">
        <v>1162.0999999999999</v>
      </c>
      <c r="E303" s="39">
        <f t="shared" si="10"/>
        <v>2.46033043627915</v>
      </c>
    </row>
    <row r="304" spans="1:5" x14ac:dyDescent="0.25">
      <c r="A304">
        <v>1</v>
      </c>
      <c r="B304" s="4">
        <v>43180</v>
      </c>
      <c r="C304">
        <v>2854.6</v>
      </c>
      <c r="D304">
        <v>1168.5999999999999</v>
      </c>
      <c r="E304" s="35">
        <f t="shared" si="10"/>
        <v>2.4427520109532774</v>
      </c>
    </row>
    <row r="305" spans="1:5" x14ac:dyDescent="0.25">
      <c r="A305">
        <v>1</v>
      </c>
      <c r="B305" s="4">
        <v>43181</v>
      </c>
      <c r="C305">
        <v>2829.95</v>
      </c>
      <c r="D305">
        <v>1158.8</v>
      </c>
      <c r="E305" s="35">
        <f t="shared" si="10"/>
        <v>2.4421384190541939</v>
      </c>
    </row>
    <row r="306" spans="1:5" x14ac:dyDescent="0.25">
      <c r="A306">
        <v>1</v>
      </c>
      <c r="B306" s="4">
        <v>43182</v>
      </c>
      <c r="C306">
        <v>2816.45</v>
      </c>
      <c r="D306">
        <v>1167.45</v>
      </c>
      <c r="E306" s="35">
        <f t="shared" si="10"/>
        <v>2.4124801918711718</v>
      </c>
    </row>
    <row r="307" spans="1:5" x14ac:dyDescent="0.25">
      <c r="A307">
        <v>1</v>
      </c>
      <c r="B307" s="4">
        <v>43185</v>
      </c>
      <c r="C307">
        <v>2813.05</v>
      </c>
      <c r="D307">
        <v>1154.3</v>
      </c>
      <c r="E307" s="35">
        <f t="shared" si="10"/>
        <v>2.437018106211557</v>
      </c>
    </row>
    <row r="308" spans="1:5" x14ac:dyDescent="0.25">
      <c r="B308" s="4">
        <v>43186</v>
      </c>
      <c r="C308">
        <v>2841.85</v>
      </c>
      <c r="D308">
        <v>1152.8</v>
      </c>
      <c r="E308" s="39">
        <f t="shared" si="10"/>
        <v>2.4651717557251906</v>
      </c>
    </row>
    <row r="309" spans="1:5" x14ac:dyDescent="0.25">
      <c r="B309" s="4">
        <v>43187</v>
      </c>
      <c r="C309">
        <v>2849.3</v>
      </c>
      <c r="D309">
        <v>1134.4000000000001</v>
      </c>
      <c r="E309" s="39">
        <f t="shared" si="10"/>
        <v>2.5117242595204514</v>
      </c>
    </row>
    <row r="310" spans="1:5" x14ac:dyDescent="0.25">
      <c r="B310" s="4">
        <v>43192</v>
      </c>
      <c r="C310">
        <v>2902.9</v>
      </c>
      <c r="D310">
        <v>1137.5</v>
      </c>
      <c r="E310" s="39">
        <f t="shared" si="10"/>
        <v>2.552</v>
      </c>
    </row>
    <row r="311" spans="1:5" x14ac:dyDescent="0.25">
      <c r="B311" s="4">
        <v>43193</v>
      </c>
      <c r="C311">
        <v>2908.1</v>
      </c>
      <c r="D311">
        <v>1140.05</v>
      </c>
      <c r="E311" s="39">
        <f t="shared" si="10"/>
        <v>2.5508530327617209</v>
      </c>
    </row>
    <row r="312" spans="1:5" x14ac:dyDescent="0.25">
      <c r="B312" s="4">
        <v>43194</v>
      </c>
      <c r="C312">
        <v>2907.05</v>
      </c>
      <c r="D312">
        <v>1124.55</v>
      </c>
      <c r="E312" s="39">
        <f t="shared" si="10"/>
        <v>2.5850784758347785</v>
      </c>
    </row>
    <row r="313" spans="1:5" x14ac:dyDescent="0.25">
      <c r="B313" s="4">
        <v>43195</v>
      </c>
      <c r="C313">
        <v>2957.15</v>
      </c>
      <c r="D313">
        <v>1145</v>
      </c>
      <c r="E313" s="39">
        <f t="shared" si="10"/>
        <v>2.5826637554585155</v>
      </c>
    </row>
    <row r="314" spans="1:5" x14ac:dyDescent="0.25">
      <c r="B314" s="4">
        <v>43196</v>
      </c>
      <c r="C314">
        <v>2949.7</v>
      </c>
      <c r="D314">
        <v>1129.3</v>
      </c>
      <c r="E314" s="39">
        <f t="shared" si="10"/>
        <v>2.6119720180642876</v>
      </c>
    </row>
    <row r="315" spans="1:5" x14ac:dyDescent="0.25">
      <c r="B315" s="4">
        <v>43199</v>
      </c>
      <c r="C315">
        <v>2921.15</v>
      </c>
      <c r="D315">
        <v>1110.95</v>
      </c>
      <c r="E315" s="39">
        <f t="shared" si="10"/>
        <v>2.6294162653584769</v>
      </c>
    </row>
    <row r="316" spans="1:5" x14ac:dyDescent="0.25">
      <c r="B316" s="4">
        <v>43200</v>
      </c>
      <c r="C316">
        <v>2931.85</v>
      </c>
      <c r="D316">
        <v>1114.1500000000001</v>
      </c>
      <c r="E316" s="39">
        <f t="shared" si="10"/>
        <v>2.6314679351972354</v>
      </c>
    </row>
    <row r="317" spans="1:5" x14ac:dyDescent="0.25">
      <c r="B317" s="4">
        <v>43201</v>
      </c>
      <c r="C317">
        <v>3015.5</v>
      </c>
      <c r="D317">
        <v>1123.9000000000001</v>
      </c>
      <c r="E317" s="39">
        <f t="shared" si="10"/>
        <v>2.6830678886021886</v>
      </c>
    </row>
    <row r="318" spans="1:5" x14ac:dyDescent="0.25">
      <c r="B318" s="4">
        <v>43202</v>
      </c>
      <c r="C318">
        <v>3137.3</v>
      </c>
      <c r="D318">
        <v>1162.25</v>
      </c>
      <c r="E318" s="39">
        <f t="shared" si="10"/>
        <v>2.6993331899333191</v>
      </c>
    </row>
    <row r="319" spans="1:5" x14ac:dyDescent="0.25">
      <c r="B319" s="4">
        <v>43203</v>
      </c>
      <c r="C319">
        <v>3151</v>
      </c>
      <c r="D319">
        <v>1169</v>
      </c>
      <c r="E319" s="39">
        <f t="shared" si="10"/>
        <v>2.6954662104362703</v>
      </c>
    </row>
    <row r="320" spans="1:5" x14ac:dyDescent="0.25">
      <c r="A320">
        <v>1</v>
      </c>
      <c r="B320" s="4">
        <v>43206</v>
      </c>
      <c r="C320">
        <v>3184.8</v>
      </c>
      <c r="D320">
        <v>1132.8</v>
      </c>
      <c r="E320" s="36">
        <f t="shared" si="10"/>
        <v>2.8114406779661021</v>
      </c>
    </row>
    <row r="321" spans="1:5" x14ac:dyDescent="0.25">
      <c r="A321">
        <v>1</v>
      </c>
      <c r="B321" s="4">
        <v>43207</v>
      </c>
      <c r="C321">
        <v>3165.9</v>
      </c>
      <c r="D321">
        <v>1125</v>
      </c>
      <c r="E321" s="36">
        <f t="shared" si="10"/>
        <v>2.8141333333333334</v>
      </c>
    </row>
    <row r="322" spans="1:5" x14ac:dyDescent="0.25">
      <c r="A322">
        <v>1</v>
      </c>
      <c r="B322" s="4">
        <v>43208</v>
      </c>
      <c r="C322">
        <v>3159.5</v>
      </c>
      <c r="D322">
        <v>1125.45</v>
      </c>
      <c r="E322" s="36">
        <f t="shared" si="10"/>
        <v>2.8073215158381091</v>
      </c>
    </row>
    <row r="323" spans="1:5" x14ac:dyDescent="0.25">
      <c r="A323">
        <v>1</v>
      </c>
      <c r="B323" s="4">
        <v>43209</v>
      </c>
      <c r="C323">
        <v>3190.65</v>
      </c>
      <c r="D323">
        <v>1132.7</v>
      </c>
      <c r="E323" s="36">
        <f t="shared" ref="E323:E330" si="11">C323/D323</f>
        <v>2.8168535357994173</v>
      </c>
    </row>
    <row r="324" spans="1:5" x14ac:dyDescent="0.25">
      <c r="A324">
        <v>1</v>
      </c>
      <c r="B324" s="4">
        <v>43210</v>
      </c>
      <c r="C324">
        <v>3406.4</v>
      </c>
      <c r="D324">
        <v>1178.25</v>
      </c>
      <c r="E324" s="36">
        <f t="shared" si="11"/>
        <v>2.8910672607680885</v>
      </c>
    </row>
    <row r="325" spans="1:5" x14ac:dyDescent="0.25">
      <c r="A325">
        <v>1</v>
      </c>
      <c r="B325" s="4">
        <v>43213</v>
      </c>
      <c r="C325">
        <v>3415.2</v>
      </c>
      <c r="D325">
        <v>1183.3499999999999</v>
      </c>
      <c r="E325" s="36">
        <f t="shared" si="11"/>
        <v>2.8860438585372039</v>
      </c>
    </row>
    <row r="326" spans="1:5" x14ac:dyDescent="0.25">
      <c r="A326">
        <v>1</v>
      </c>
      <c r="B326" s="4">
        <v>43214</v>
      </c>
      <c r="C326">
        <v>3385.65</v>
      </c>
      <c r="D326">
        <v>1153.9000000000001</v>
      </c>
      <c r="E326" s="36">
        <f t="shared" si="11"/>
        <v>2.9340930756564694</v>
      </c>
    </row>
    <row r="327" spans="1:5" x14ac:dyDescent="0.25">
      <c r="A327">
        <v>1</v>
      </c>
      <c r="B327" s="4">
        <v>43215</v>
      </c>
      <c r="C327">
        <v>3467.9</v>
      </c>
      <c r="D327">
        <v>1160.9000000000001</v>
      </c>
      <c r="E327" s="36">
        <f t="shared" si="11"/>
        <v>2.98725127056594</v>
      </c>
    </row>
    <row r="328" spans="1:5" x14ac:dyDescent="0.25">
      <c r="A328">
        <v>1</v>
      </c>
      <c r="B328" s="4">
        <v>43216</v>
      </c>
      <c r="C328">
        <v>3540.35</v>
      </c>
      <c r="D328">
        <v>1175.6500000000001</v>
      </c>
      <c r="E328" s="36">
        <f t="shared" si="11"/>
        <v>3.0113979500701737</v>
      </c>
    </row>
    <row r="329" spans="1:5" x14ac:dyDescent="0.25">
      <c r="A329">
        <v>1</v>
      </c>
      <c r="B329" s="4">
        <v>43217</v>
      </c>
      <c r="C329">
        <v>3454.8</v>
      </c>
      <c r="D329">
        <v>1185.1500000000001</v>
      </c>
      <c r="E329" s="36">
        <f t="shared" si="11"/>
        <v>2.9150740412606</v>
      </c>
    </row>
    <row r="330" spans="1:5" x14ac:dyDescent="0.25">
      <c r="A330">
        <v>1</v>
      </c>
      <c r="B330" s="4">
        <v>43220</v>
      </c>
      <c r="C330">
        <v>3531.4</v>
      </c>
      <c r="D330">
        <v>1199.4000000000001</v>
      </c>
      <c r="E330" s="36">
        <f t="shared" si="11"/>
        <v>2.9443054860763715</v>
      </c>
    </row>
    <row r="331" spans="1:5" x14ac:dyDescent="0.25">
      <c r="B331" s="6">
        <v>43222</v>
      </c>
      <c r="C331">
        <v>3497.8</v>
      </c>
      <c r="D331">
        <v>1197.8</v>
      </c>
      <c r="E331" s="39">
        <f>C331/D331</f>
        <v>2.9201870095174489</v>
      </c>
    </row>
    <row r="332" spans="1:5" x14ac:dyDescent="0.25">
      <c r="B332" s="6">
        <v>43223</v>
      </c>
      <c r="C332">
        <v>3482.65</v>
      </c>
      <c r="D332">
        <v>1181.8499999999999</v>
      </c>
      <c r="E332" s="39">
        <f t="shared" ref="E332:E336" si="12">C332/D332</f>
        <v>2.9467783559673397</v>
      </c>
    </row>
    <row r="333" spans="1:5" x14ac:dyDescent="0.25">
      <c r="B333" s="6">
        <v>43224</v>
      </c>
      <c r="C333">
        <v>3480.85</v>
      </c>
      <c r="D333">
        <v>1172.9000000000001</v>
      </c>
      <c r="E333" s="39">
        <f t="shared" si="12"/>
        <v>2.9677295592122088</v>
      </c>
    </row>
    <row r="334" spans="1:5" x14ac:dyDescent="0.25">
      <c r="B334" s="6">
        <v>43227</v>
      </c>
      <c r="C334">
        <v>3427.7</v>
      </c>
      <c r="D334">
        <v>1183.3499999999999</v>
      </c>
      <c r="E334" s="39">
        <f t="shared" si="12"/>
        <v>2.8966070900409853</v>
      </c>
    </row>
    <row r="335" spans="1:5" x14ac:dyDescent="0.25">
      <c r="B335" s="6">
        <v>43228</v>
      </c>
      <c r="C335">
        <v>3441.05</v>
      </c>
      <c r="D335">
        <v>1165.3499999999999</v>
      </c>
      <c r="E335" s="39">
        <f t="shared" si="12"/>
        <v>2.952803878663063</v>
      </c>
    </row>
    <row r="336" spans="1:5" x14ac:dyDescent="0.25">
      <c r="B336" s="6">
        <v>43229</v>
      </c>
      <c r="C336">
        <v>3489.05</v>
      </c>
      <c r="D336">
        <v>1171.25</v>
      </c>
      <c r="E336" s="39">
        <f t="shared" si="12"/>
        <v>2.9789114194236928</v>
      </c>
    </row>
  </sheetData>
  <mergeCells count="2">
    <mergeCell ref="V1:W1"/>
    <mergeCell ref="H13:I1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36"/>
  <sheetViews>
    <sheetView topLeftCell="A8" zoomScale="81" zoomScaleNormal="90" workbookViewId="0">
      <selection activeCell="R22" sqref="R22"/>
    </sheetView>
  </sheetViews>
  <sheetFormatPr defaultRowHeight="15" x14ac:dyDescent="0.25"/>
  <cols>
    <col min="1" max="1" width="10" bestFit="1" customWidth="1"/>
    <col min="2" max="2" width="10.5703125" bestFit="1" customWidth="1"/>
    <col min="7" max="7" width="10.7109375" bestFit="1" customWidth="1"/>
    <col min="8" max="8" width="13" bestFit="1" customWidth="1"/>
    <col min="9" max="9" width="15.7109375" bestFit="1" customWidth="1"/>
    <col min="13" max="13" width="10.42578125" bestFit="1" customWidth="1"/>
    <col min="17" max="17" width="12.85546875" bestFit="1" customWidth="1"/>
    <col min="18" max="18" width="12.28515625" bestFit="1" customWidth="1"/>
    <col min="19" max="19" width="9.42578125" bestFit="1" customWidth="1"/>
    <col min="20" max="20" width="13.7109375" bestFit="1" customWidth="1"/>
    <col min="24" max="24" width="10.7109375" bestFit="1" customWidth="1"/>
  </cols>
  <sheetData>
    <row r="1" spans="1:25" s="41" customFormat="1" ht="24.95" customHeight="1" x14ac:dyDescent="0.25">
      <c r="A1" s="41" t="s">
        <v>29</v>
      </c>
      <c r="B1" s="31" t="s">
        <v>0</v>
      </c>
      <c r="C1" s="42" t="s">
        <v>13</v>
      </c>
      <c r="D1" s="42" t="s">
        <v>12</v>
      </c>
      <c r="E1" s="42" t="s">
        <v>30</v>
      </c>
      <c r="G1" s="43" t="s">
        <v>29</v>
      </c>
      <c r="H1" s="31" t="s">
        <v>0</v>
      </c>
      <c r="I1" s="42" t="s">
        <v>13</v>
      </c>
      <c r="J1" s="42" t="s">
        <v>12</v>
      </c>
      <c r="K1" s="42" t="s">
        <v>30</v>
      </c>
      <c r="L1" s="42" t="s">
        <v>31</v>
      </c>
      <c r="M1" s="42" t="s">
        <v>32</v>
      </c>
      <c r="N1" s="42" t="s">
        <v>33</v>
      </c>
      <c r="O1" s="42" t="s">
        <v>34</v>
      </c>
      <c r="P1" s="42" t="s">
        <v>35</v>
      </c>
      <c r="Q1" s="42" t="s">
        <v>36</v>
      </c>
      <c r="R1" s="42" t="s">
        <v>37</v>
      </c>
      <c r="S1" s="42" t="s">
        <v>38</v>
      </c>
      <c r="T1" s="42" t="s">
        <v>39</v>
      </c>
      <c r="U1" s="42" t="s">
        <v>40</v>
      </c>
      <c r="V1" s="142" t="s">
        <v>41</v>
      </c>
      <c r="W1" s="143"/>
      <c r="X1" s="42" t="s">
        <v>103</v>
      </c>
      <c r="Y1" s="42" t="s">
        <v>104</v>
      </c>
    </row>
    <row r="2" spans="1:25" x14ac:dyDescent="0.25">
      <c r="B2" s="4">
        <v>42737</v>
      </c>
      <c r="C2">
        <v>2596.8000000000002</v>
      </c>
      <c r="D2">
        <v>193.7</v>
      </c>
      <c r="E2">
        <f>C2/D2</f>
        <v>13.406298399586992</v>
      </c>
      <c r="G2">
        <v>1</v>
      </c>
      <c r="H2" s="4">
        <v>42738</v>
      </c>
      <c r="I2">
        <v>2620.1</v>
      </c>
      <c r="J2">
        <v>189.1</v>
      </c>
      <c r="K2" s="44">
        <v>13.855631940772078</v>
      </c>
      <c r="L2" s="15" t="s">
        <v>44</v>
      </c>
      <c r="M2" s="15" t="s">
        <v>105</v>
      </c>
      <c r="N2" s="15" t="s">
        <v>106</v>
      </c>
      <c r="O2" s="15"/>
      <c r="P2" s="15"/>
      <c r="Q2">
        <f>-10*I2-100*J2</f>
        <v>-45111</v>
      </c>
      <c r="S2">
        <f>Q2</f>
        <v>-45111</v>
      </c>
      <c r="T2" s="15"/>
      <c r="U2" s="15"/>
    </row>
    <row r="3" spans="1:25" x14ac:dyDescent="0.25">
      <c r="A3">
        <v>1</v>
      </c>
      <c r="B3" s="4">
        <v>42738</v>
      </c>
      <c r="C3">
        <v>2620.1</v>
      </c>
      <c r="D3">
        <v>189.1</v>
      </c>
      <c r="E3" s="44">
        <f t="shared" ref="E3:E66" si="0">C3/D3</f>
        <v>13.855631940772078</v>
      </c>
      <c r="G3">
        <v>1</v>
      </c>
      <c r="H3" s="4">
        <v>42739</v>
      </c>
      <c r="I3">
        <v>2688.55</v>
      </c>
      <c r="J3">
        <v>189.5</v>
      </c>
      <c r="K3" s="44">
        <v>14.187598944591031</v>
      </c>
      <c r="L3" s="15" t="s">
        <v>44</v>
      </c>
      <c r="M3" s="15" t="s">
        <v>12</v>
      </c>
      <c r="N3" s="15" t="s">
        <v>107</v>
      </c>
      <c r="O3" s="15" t="s">
        <v>13</v>
      </c>
      <c r="P3" s="15" t="s">
        <v>108</v>
      </c>
      <c r="Q3">
        <f>IF(V3=MAX(V3,W3),-1*I3,-10*J3)</f>
        <v>-1895</v>
      </c>
      <c r="R3">
        <f>IF(V3=MIN(V3,W3),1*I3,10*J3)</f>
        <v>2688.55</v>
      </c>
      <c r="S3">
        <f>R3+Q3</f>
        <v>793.55000000000018</v>
      </c>
      <c r="T3" s="15" t="str">
        <f>IF(V3=MAX(V3,W3),"BAJAJ","TVS")</f>
        <v>TVS</v>
      </c>
      <c r="U3" s="15" t="str">
        <f>IF(V3=MIN(V3,W3),"BAJAJ","TVS")</f>
        <v>BAJAJ</v>
      </c>
      <c r="V3">
        <f>I2-I3</f>
        <v>-68.450000000000273</v>
      </c>
      <c r="W3">
        <f>J2-J3</f>
        <v>-0.40000000000000568</v>
      </c>
    </row>
    <row r="4" spans="1:25" x14ac:dyDescent="0.25">
      <c r="A4">
        <v>1</v>
      </c>
      <c r="B4" s="4">
        <v>42739</v>
      </c>
      <c r="C4">
        <v>2688.55</v>
      </c>
      <c r="D4">
        <v>189.5</v>
      </c>
      <c r="E4" s="44">
        <f t="shared" si="0"/>
        <v>14.187598944591031</v>
      </c>
      <c r="G4">
        <v>1</v>
      </c>
      <c r="H4" s="4">
        <v>42751</v>
      </c>
      <c r="I4">
        <v>2722</v>
      </c>
      <c r="J4">
        <v>191.05</v>
      </c>
      <c r="K4" s="44">
        <v>14.247579167757131</v>
      </c>
      <c r="L4" s="15" t="s">
        <v>44</v>
      </c>
      <c r="M4" s="15" t="s">
        <v>12</v>
      </c>
      <c r="N4" s="15" t="s">
        <v>109</v>
      </c>
      <c r="O4" s="15" t="s">
        <v>13</v>
      </c>
      <c r="P4" s="15" t="s">
        <v>110</v>
      </c>
      <c r="Q4">
        <f t="shared" ref="Q4:Q20" si="1">IF(V4=MAX(V4,W4),-1*I4,-10*J4)</f>
        <v>-1910.5</v>
      </c>
      <c r="R4">
        <f t="shared" ref="R4:R20" si="2">IF(V4=MIN(V4,W4),1*I4,10*J4)</f>
        <v>2722</v>
      </c>
      <c r="S4">
        <f t="shared" ref="S4:S21" si="3">R4+Q4</f>
        <v>811.5</v>
      </c>
      <c r="T4" s="15" t="str">
        <f t="shared" ref="T4:T21" si="4">IF(V4=MAX(V4,W4),"BAJAJ","TVS")</f>
        <v>TVS</v>
      </c>
      <c r="U4" s="15" t="str">
        <f t="shared" ref="U4:U21" si="5">IF(V4=MIN(V4,W4),"BAJAJ","TVS")</f>
        <v>BAJAJ</v>
      </c>
      <c r="V4">
        <f t="shared" ref="V4:W21" si="6">I3-I4</f>
        <v>-33.449999999999818</v>
      </c>
      <c r="W4">
        <f t="shared" si="6"/>
        <v>-1.5500000000000114</v>
      </c>
    </row>
    <row r="5" spans="1:25" x14ac:dyDescent="0.25">
      <c r="B5" s="4">
        <v>42740</v>
      </c>
      <c r="C5">
        <v>2720.95</v>
      </c>
      <c r="D5">
        <v>198.95</v>
      </c>
      <c r="E5">
        <f t="shared" si="0"/>
        <v>13.676551897461673</v>
      </c>
      <c r="G5">
        <v>1</v>
      </c>
      <c r="H5" s="4">
        <v>42779</v>
      </c>
      <c r="I5">
        <v>2806.4</v>
      </c>
      <c r="J5">
        <v>187.1</v>
      </c>
      <c r="K5" s="44">
        <v>14.999465526456442</v>
      </c>
      <c r="L5" s="15" t="s">
        <v>44</v>
      </c>
      <c r="M5" s="15" t="s">
        <v>12</v>
      </c>
      <c r="N5" s="15" t="s">
        <v>111</v>
      </c>
      <c r="O5" s="15" t="s">
        <v>13</v>
      </c>
      <c r="P5" s="15" t="s">
        <v>112</v>
      </c>
      <c r="Q5">
        <f t="shared" si="1"/>
        <v>-1871</v>
      </c>
      <c r="R5">
        <f t="shared" si="2"/>
        <v>2806.4</v>
      </c>
      <c r="S5">
        <f t="shared" si="3"/>
        <v>935.40000000000009</v>
      </c>
      <c r="T5" s="15" t="str">
        <f t="shared" si="4"/>
        <v>TVS</v>
      </c>
      <c r="U5" s="15" t="str">
        <f t="shared" si="5"/>
        <v>BAJAJ</v>
      </c>
      <c r="V5">
        <f t="shared" si="6"/>
        <v>-84.400000000000091</v>
      </c>
      <c r="W5">
        <f t="shared" si="6"/>
        <v>3.9500000000000171</v>
      </c>
    </row>
    <row r="6" spans="1:25" x14ac:dyDescent="0.25">
      <c r="B6" s="4">
        <v>42741</v>
      </c>
      <c r="C6">
        <v>2708.4</v>
      </c>
      <c r="D6">
        <v>200.9</v>
      </c>
      <c r="E6">
        <f t="shared" si="0"/>
        <v>13.48133399701344</v>
      </c>
      <c r="G6">
        <v>1</v>
      </c>
      <c r="H6" s="4">
        <v>42781</v>
      </c>
      <c r="I6">
        <v>2790</v>
      </c>
      <c r="J6">
        <v>182.35</v>
      </c>
      <c r="K6" s="44">
        <v>15.300246778173841</v>
      </c>
      <c r="L6" s="15" t="s">
        <v>44</v>
      </c>
      <c r="M6" s="15" t="s">
        <v>13</v>
      </c>
      <c r="N6" s="15" t="s">
        <v>110</v>
      </c>
      <c r="O6" s="15" t="s">
        <v>12</v>
      </c>
      <c r="P6" s="15" t="s">
        <v>109</v>
      </c>
      <c r="Q6">
        <f t="shared" si="1"/>
        <v>-2790</v>
      </c>
      <c r="R6">
        <f t="shared" si="2"/>
        <v>1823.5</v>
      </c>
      <c r="S6">
        <f t="shared" si="3"/>
        <v>-966.5</v>
      </c>
      <c r="T6" s="15" t="str">
        <f t="shared" si="4"/>
        <v>BAJAJ</v>
      </c>
      <c r="U6" s="15" t="str">
        <f t="shared" si="5"/>
        <v>TVS</v>
      </c>
      <c r="V6">
        <f t="shared" si="6"/>
        <v>16.400000000000091</v>
      </c>
      <c r="W6">
        <f t="shared" si="6"/>
        <v>4.75</v>
      </c>
    </row>
    <row r="7" spans="1:25" x14ac:dyDescent="0.25">
      <c r="B7" s="4">
        <v>42744</v>
      </c>
      <c r="C7">
        <v>2721.05</v>
      </c>
      <c r="D7">
        <v>201</v>
      </c>
      <c r="E7">
        <f t="shared" si="0"/>
        <v>13.537562189054727</v>
      </c>
      <c r="G7">
        <v>1</v>
      </c>
      <c r="H7" s="4">
        <v>42782</v>
      </c>
      <c r="I7">
        <v>2788.5</v>
      </c>
      <c r="J7">
        <v>178</v>
      </c>
      <c r="K7" s="44">
        <v>15.665730337078651</v>
      </c>
      <c r="L7" s="15" t="s">
        <v>44</v>
      </c>
      <c r="M7" s="15" t="s">
        <v>12</v>
      </c>
      <c r="N7" s="15" t="s">
        <v>111</v>
      </c>
      <c r="O7" s="15" t="s">
        <v>13</v>
      </c>
      <c r="P7" s="15" t="s">
        <v>112</v>
      </c>
      <c r="Q7">
        <f t="shared" si="1"/>
        <v>-1780</v>
      </c>
      <c r="R7">
        <f t="shared" si="2"/>
        <v>2788.5</v>
      </c>
      <c r="S7">
        <f t="shared" si="3"/>
        <v>1008.5</v>
      </c>
      <c r="T7" s="15" t="str">
        <f t="shared" si="4"/>
        <v>TVS</v>
      </c>
      <c r="U7" s="15" t="str">
        <f t="shared" si="5"/>
        <v>BAJAJ</v>
      </c>
      <c r="V7">
        <f t="shared" si="6"/>
        <v>1.5</v>
      </c>
      <c r="W7">
        <f t="shared" si="6"/>
        <v>4.3499999999999943</v>
      </c>
    </row>
    <row r="8" spans="1:25" x14ac:dyDescent="0.25">
      <c r="B8" s="4">
        <v>42745</v>
      </c>
      <c r="C8">
        <v>2740.8</v>
      </c>
      <c r="D8">
        <v>201.65</v>
      </c>
      <c r="E8">
        <f t="shared" si="0"/>
        <v>13.591867096454253</v>
      </c>
      <c r="G8">
        <v>1</v>
      </c>
      <c r="H8" s="4">
        <v>42787</v>
      </c>
      <c r="I8">
        <v>2806.1</v>
      </c>
      <c r="J8">
        <v>178.2</v>
      </c>
      <c r="K8" s="44">
        <v>15.746913580246915</v>
      </c>
      <c r="L8" s="15" t="s">
        <v>44</v>
      </c>
      <c r="M8" s="15" t="s">
        <v>12</v>
      </c>
      <c r="N8" s="15" t="s">
        <v>113</v>
      </c>
      <c r="O8" s="15" t="s">
        <v>13</v>
      </c>
      <c r="P8" s="15" t="s">
        <v>114</v>
      </c>
      <c r="Q8">
        <f t="shared" si="1"/>
        <v>-1782</v>
      </c>
      <c r="R8">
        <f t="shared" si="2"/>
        <v>2806.1</v>
      </c>
      <c r="S8">
        <f t="shared" si="3"/>
        <v>1024.0999999999999</v>
      </c>
      <c r="T8" s="15" t="str">
        <f t="shared" si="4"/>
        <v>TVS</v>
      </c>
      <c r="U8" s="15" t="str">
        <f t="shared" si="5"/>
        <v>BAJAJ</v>
      </c>
      <c r="V8">
        <f t="shared" si="6"/>
        <v>-17.599999999999909</v>
      </c>
      <c r="W8">
        <f t="shared" si="6"/>
        <v>-0.19999999999998863</v>
      </c>
    </row>
    <row r="9" spans="1:25" x14ac:dyDescent="0.25">
      <c r="B9" s="4">
        <v>42746</v>
      </c>
      <c r="C9">
        <v>2717.55</v>
      </c>
      <c r="D9">
        <v>198</v>
      </c>
      <c r="E9">
        <f t="shared" si="0"/>
        <v>13.725000000000001</v>
      </c>
      <c r="G9">
        <v>1</v>
      </c>
      <c r="H9" s="4">
        <v>42788</v>
      </c>
      <c r="I9">
        <v>2799.8</v>
      </c>
      <c r="J9">
        <v>173.85</v>
      </c>
      <c r="K9" s="44">
        <v>16.104687949381653</v>
      </c>
      <c r="L9" s="15" t="s">
        <v>44</v>
      </c>
      <c r="M9" s="15" t="s">
        <v>13</v>
      </c>
      <c r="N9" s="15" t="s">
        <v>112</v>
      </c>
      <c r="O9" s="15" t="s">
        <v>12</v>
      </c>
      <c r="P9" s="15" t="s">
        <v>111</v>
      </c>
      <c r="Q9">
        <f t="shared" si="1"/>
        <v>-2799.8</v>
      </c>
      <c r="R9">
        <f t="shared" si="2"/>
        <v>1738.5</v>
      </c>
      <c r="S9">
        <f t="shared" si="3"/>
        <v>-1061.3000000000002</v>
      </c>
      <c r="T9" s="15" t="str">
        <f t="shared" si="4"/>
        <v>BAJAJ</v>
      </c>
      <c r="U9" s="15" t="str">
        <f t="shared" si="5"/>
        <v>TVS</v>
      </c>
      <c r="V9">
        <f t="shared" si="6"/>
        <v>6.2999999999997272</v>
      </c>
      <c r="W9">
        <f t="shared" si="6"/>
        <v>4.3499999999999943</v>
      </c>
    </row>
    <row r="10" spans="1:25" x14ac:dyDescent="0.25">
      <c r="A10">
        <v>1</v>
      </c>
      <c r="B10" s="4">
        <v>42747</v>
      </c>
      <c r="C10">
        <v>2731.5</v>
      </c>
      <c r="D10">
        <v>195.8</v>
      </c>
      <c r="E10" s="44">
        <f t="shared" si="0"/>
        <v>13.950459652706844</v>
      </c>
      <c r="G10">
        <v>1</v>
      </c>
      <c r="H10" s="4">
        <v>42789</v>
      </c>
      <c r="I10">
        <v>2812.05</v>
      </c>
      <c r="J10">
        <v>174.45</v>
      </c>
      <c r="K10" s="44">
        <v>16.119518486672401</v>
      </c>
      <c r="L10" s="15" t="s">
        <v>44</v>
      </c>
      <c r="M10" s="15" t="s">
        <v>12</v>
      </c>
      <c r="N10" s="15" t="s">
        <v>109</v>
      </c>
      <c r="O10" s="15" t="s">
        <v>13</v>
      </c>
      <c r="P10" s="15" t="s">
        <v>114</v>
      </c>
      <c r="Q10">
        <f t="shared" si="1"/>
        <v>-1744.5</v>
      </c>
      <c r="R10">
        <f t="shared" si="2"/>
        <v>2812.05</v>
      </c>
      <c r="S10">
        <f t="shared" si="3"/>
        <v>1067.5500000000002</v>
      </c>
      <c r="T10" s="15" t="str">
        <f t="shared" si="4"/>
        <v>TVS</v>
      </c>
      <c r="U10" s="15" t="str">
        <f t="shared" si="5"/>
        <v>BAJAJ</v>
      </c>
      <c r="V10">
        <f t="shared" si="6"/>
        <v>-12.25</v>
      </c>
      <c r="W10">
        <f t="shared" si="6"/>
        <v>-0.59999999999999432</v>
      </c>
    </row>
    <row r="11" spans="1:25" x14ac:dyDescent="0.25">
      <c r="A11">
        <v>1</v>
      </c>
      <c r="B11" s="4">
        <v>42748</v>
      </c>
      <c r="C11">
        <v>2708.05</v>
      </c>
      <c r="D11">
        <v>193.85</v>
      </c>
      <c r="E11" s="44">
        <f t="shared" si="0"/>
        <v>13.969822027340729</v>
      </c>
      <c r="G11">
        <v>1</v>
      </c>
      <c r="H11" s="4">
        <v>42797</v>
      </c>
      <c r="I11">
        <v>2831.1</v>
      </c>
      <c r="J11">
        <v>175.4</v>
      </c>
      <c r="K11" s="44">
        <v>16.140820980615736</v>
      </c>
      <c r="L11" s="15" t="s">
        <v>44</v>
      </c>
      <c r="M11" s="15" t="s">
        <v>12</v>
      </c>
      <c r="N11" s="15" t="s">
        <v>107</v>
      </c>
      <c r="O11" s="15" t="s">
        <v>13</v>
      </c>
      <c r="P11" s="15" t="s">
        <v>115</v>
      </c>
      <c r="Q11">
        <f t="shared" si="1"/>
        <v>-1754</v>
      </c>
      <c r="R11">
        <f t="shared" si="2"/>
        <v>2831.1</v>
      </c>
      <c r="S11">
        <f t="shared" si="3"/>
        <v>1077.0999999999999</v>
      </c>
      <c r="T11" s="15" t="str">
        <f t="shared" si="4"/>
        <v>TVS</v>
      </c>
      <c r="U11" s="15" t="str">
        <f t="shared" si="5"/>
        <v>BAJAJ</v>
      </c>
      <c r="V11">
        <f t="shared" si="6"/>
        <v>-19.049999999999727</v>
      </c>
      <c r="W11">
        <f t="shared" si="6"/>
        <v>-0.95000000000001705</v>
      </c>
    </row>
    <row r="12" spans="1:25" x14ac:dyDescent="0.25">
      <c r="A12">
        <v>1</v>
      </c>
      <c r="B12" s="4">
        <v>42751</v>
      </c>
      <c r="C12">
        <v>2722</v>
      </c>
      <c r="D12">
        <v>191.05</v>
      </c>
      <c r="E12" s="44">
        <f t="shared" si="0"/>
        <v>14.247579167757131</v>
      </c>
      <c r="G12">
        <v>1</v>
      </c>
      <c r="H12" s="4">
        <v>42800</v>
      </c>
      <c r="I12">
        <v>2878.75</v>
      </c>
      <c r="J12">
        <v>175.5</v>
      </c>
      <c r="K12" s="44">
        <v>16.403133903133902</v>
      </c>
      <c r="L12" s="15" t="s">
        <v>44</v>
      </c>
      <c r="M12" s="15" t="s">
        <v>12</v>
      </c>
      <c r="N12" s="15" t="s">
        <v>116</v>
      </c>
      <c r="O12" s="15" t="s">
        <v>13</v>
      </c>
      <c r="P12" s="15" t="s">
        <v>117</v>
      </c>
      <c r="Q12">
        <f t="shared" si="1"/>
        <v>-1755</v>
      </c>
      <c r="R12">
        <f t="shared" si="2"/>
        <v>2878.75</v>
      </c>
      <c r="S12">
        <f t="shared" si="3"/>
        <v>1123.75</v>
      </c>
      <c r="T12" s="15" t="str">
        <f t="shared" si="4"/>
        <v>TVS</v>
      </c>
      <c r="U12" s="15" t="str">
        <f t="shared" si="5"/>
        <v>BAJAJ</v>
      </c>
      <c r="V12">
        <f t="shared" si="6"/>
        <v>-47.650000000000091</v>
      </c>
      <c r="W12">
        <f t="shared" si="6"/>
        <v>-9.9999999999994316E-2</v>
      </c>
    </row>
    <row r="13" spans="1:25" x14ac:dyDescent="0.25">
      <c r="B13" s="4">
        <v>42752</v>
      </c>
      <c r="C13">
        <v>2729.9</v>
      </c>
      <c r="D13">
        <v>200.6</v>
      </c>
      <c r="E13">
        <f t="shared" si="0"/>
        <v>13.608673978065804</v>
      </c>
      <c r="G13">
        <v>1</v>
      </c>
      <c r="H13" s="4">
        <v>42801</v>
      </c>
      <c r="I13">
        <v>2876.55</v>
      </c>
      <c r="J13">
        <v>173.1</v>
      </c>
      <c r="K13" s="44">
        <v>16.61785095320624</v>
      </c>
      <c r="L13" s="15" t="s">
        <v>44</v>
      </c>
      <c r="M13" s="15" t="s">
        <v>12</v>
      </c>
      <c r="N13" s="15" t="s">
        <v>118</v>
      </c>
      <c r="O13" s="15" t="s">
        <v>13</v>
      </c>
      <c r="P13" s="15" t="s">
        <v>119</v>
      </c>
      <c r="Q13">
        <f t="shared" si="1"/>
        <v>-1731</v>
      </c>
      <c r="R13">
        <f t="shared" si="2"/>
        <v>2876.55</v>
      </c>
      <c r="S13">
        <f t="shared" si="3"/>
        <v>1145.5500000000002</v>
      </c>
      <c r="T13" s="15" t="str">
        <f t="shared" si="4"/>
        <v>TVS</v>
      </c>
      <c r="U13" s="15" t="str">
        <f t="shared" si="5"/>
        <v>BAJAJ</v>
      </c>
      <c r="V13">
        <f t="shared" si="6"/>
        <v>2.1999999999998181</v>
      </c>
      <c r="W13">
        <f t="shared" si="6"/>
        <v>2.4000000000000057</v>
      </c>
    </row>
    <row r="14" spans="1:25" x14ac:dyDescent="0.25">
      <c r="B14" s="4">
        <v>42753</v>
      </c>
      <c r="C14">
        <v>2704.3</v>
      </c>
      <c r="D14">
        <v>196.95</v>
      </c>
      <c r="E14">
        <f t="shared" si="0"/>
        <v>13.730896166539733</v>
      </c>
      <c r="G14">
        <v>1</v>
      </c>
      <c r="H14" s="4">
        <v>42802</v>
      </c>
      <c r="I14">
        <v>2865.5</v>
      </c>
      <c r="J14">
        <v>172.05</v>
      </c>
      <c r="K14" s="44">
        <v>16.655042138913107</v>
      </c>
      <c r="L14" s="15" t="s">
        <v>44</v>
      </c>
      <c r="M14" s="15" t="s">
        <v>13</v>
      </c>
      <c r="N14" s="15" t="s">
        <v>117</v>
      </c>
      <c r="O14" s="15" t="s">
        <v>12</v>
      </c>
      <c r="P14" s="15" t="s">
        <v>116</v>
      </c>
      <c r="Q14">
        <f t="shared" si="1"/>
        <v>-2865.5</v>
      </c>
      <c r="R14">
        <f t="shared" si="2"/>
        <v>1720.5</v>
      </c>
      <c r="S14">
        <f t="shared" si="3"/>
        <v>-1145</v>
      </c>
      <c r="T14" s="15" t="str">
        <f t="shared" si="4"/>
        <v>BAJAJ</v>
      </c>
      <c r="U14" s="15" t="str">
        <f t="shared" si="5"/>
        <v>TVS</v>
      </c>
      <c r="V14">
        <f t="shared" si="6"/>
        <v>11.050000000000182</v>
      </c>
      <c r="W14">
        <f t="shared" si="6"/>
        <v>1.0499999999999829</v>
      </c>
    </row>
    <row r="15" spans="1:25" x14ac:dyDescent="0.25">
      <c r="B15" s="4">
        <v>42754</v>
      </c>
      <c r="C15">
        <v>2695.95</v>
      </c>
      <c r="D15">
        <v>196.8</v>
      </c>
      <c r="E15">
        <f t="shared" si="0"/>
        <v>13.698932926829267</v>
      </c>
      <c r="G15">
        <v>1</v>
      </c>
      <c r="H15" s="4">
        <v>42803</v>
      </c>
      <c r="I15">
        <v>2872.7</v>
      </c>
      <c r="J15">
        <v>168.4</v>
      </c>
      <c r="K15" s="44">
        <v>17.058788598574822</v>
      </c>
      <c r="L15" s="15" t="s">
        <v>44</v>
      </c>
      <c r="M15" s="15" t="s">
        <v>12</v>
      </c>
      <c r="N15" s="15" t="s">
        <v>118</v>
      </c>
      <c r="O15" s="15" t="s">
        <v>13</v>
      </c>
      <c r="P15" s="15" t="s">
        <v>119</v>
      </c>
      <c r="Q15">
        <f t="shared" si="1"/>
        <v>-1684</v>
      </c>
      <c r="R15">
        <f t="shared" si="2"/>
        <v>2872.7</v>
      </c>
      <c r="S15">
        <f t="shared" si="3"/>
        <v>1188.6999999999998</v>
      </c>
      <c r="T15" s="15" t="str">
        <f t="shared" si="4"/>
        <v>TVS</v>
      </c>
      <c r="U15" s="15" t="str">
        <f t="shared" si="5"/>
        <v>BAJAJ</v>
      </c>
      <c r="V15">
        <f t="shared" si="6"/>
        <v>-7.1999999999998181</v>
      </c>
      <c r="W15">
        <f t="shared" si="6"/>
        <v>3.6500000000000057</v>
      </c>
    </row>
    <row r="16" spans="1:25" x14ac:dyDescent="0.25">
      <c r="A16">
        <v>1</v>
      </c>
      <c r="B16" s="4">
        <v>42755</v>
      </c>
      <c r="C16">
        <v>2698.35</v>
      </c>
      <c r="D16">
        <v>192.35</v>
      </c>
      <c r="E16" s="44">
        <f t="shared" si="0"/>
        <v>14.028333766571354</v>
      </c>
      <c r="G16">
        <v>1</v>
      </c>
      <c r="H16" s="4">
        <v>42804</v>
      </c>
      <c r="I16">
        <v>2866.15</v>
      </c>
      <c r="J16">
        <v>167.05</v>
      </c>
      <c r="K16" s="44">
        <v>17.157437892846453</v>
      </c>
      <c r="L16" s="15" t="s">
        <v>44</v>
      </c>
      <c r="M16" s="15" t="s">
        <v>13</v>
      </c>
      <c r="N16" s="15" t="s">
        <v>117</v>
      </c>
      <c r="O16" s="15" t="s">
        <v>12</v>
      </c>
      <c r="P16" s="15" t="s">
        <v>116</v>
      </c>
      <c r="Q16">
        <f t="shared" si="1"/>
        <v>-2866.15</v>
      </c>
      <c r="R16">
        <f t="shared" si="2"/>
        <v>1670.5</v>
      </c>
      <c r="S16">
        <f t="shared" si="3"/>
        <v>-1195.6500000000001</v>
      </c>
      <c r="T16" s="15" t="str">
        <f t="shared" si="4"/>
        <v>BAJAJ</v>
      </c>
      <c r="U16" s="15" t="str">
        <f t="shared" si="5"/>
        <v>TVS</v>
      </c>
      <c r="V16">
        <f t="shared" si="6"/>
        <v>6.5499999999997272</v>
      </c>
      <c r="W16">
        <f t="shared" si="6"/>
        <v>1.3499999999999943</v>
      </c>
    </row>
    <row r="17" spans="1:23" x14ac:dyDescent="0.25">
      <c r="A17">
        <v>1</v>
      </c>
      <c r="B17" s="4">
        <v>42758</v>
      </c>
      <c r="C17">
        <v>2707.4</v>
      </c>
      <c r="D17">
        <v>192.9</v>
      </c>
      <c r="E17" s="44">
        <f t="shared" si="0"/>
        <v>14.035251425609124</v>
      </c>
      <c r="G17">
        <v>1</v>
      </c>
      <c r="H17" s="4">
        <v>42809</v>
      </c>
      <c r="I17">
        <v>2870.35</v>
      </c>
      <c r="J17">
        <v>167.05</v>
      </c>
      <c r="K17" s="44">
        <v>17.182580065848548</v>
      </c>
      <c r="L17" s="15" t="s">
        <v>44</v>
      </c>
      <c r="M17" s="15" t="s">
        <v>12</v>
      </c>
      <c r="N17" s="15" t="s">
        <v>118</v>
      </c>
      <c r="O17" s="15" t="s">
        <v>13</v>
      </c>
      <c r="P17" s="15" t="s">
        <v>119</v>
      </c>
      <c r="Q17">
        <f t="shared" si="1"/>
        <v>-1670.5</v>
      </c>
      <c r="R17">
        <f t="shared" si="2"/>
        <v>2870.35</v>
      </c>
      <c r="S17">
        <f t="shared" si="3"/>
        <v>1199.8499999999999</v>
      </c>
      <c r="T17" s="15" t="str">
        <f t="shared" si="4"/>
        <v>TVS</v>
      </c>
      <c r="U17" s="15" t="str">
        <f t="shared" si="5"/>
        <v>BAJAJ</v>
      </c>
      <c r="V17">
        <f t="shared" si="6"/>
        <v>-4.1999999999998181</v>
      </c>
      <c r="W17">
        <f t="shared" si="6"/>
        <v>0</v>
      </c>
    </row>
    <row r="18" spans="1:23" x14ac:dyDescent="0.25">
      <c r="A18">
        <v>1</v>
      </c>
      <c r="B18" s="4">
        <v>42759</v>
      </c>
      <c r="C18">
        <v>2796.1</v>
      </c>
      <c r="D18">
        <v>199.8</v>
      </c>
      <c r="E18" s="44">
        <f t="shared" si="0"/>
        <v>13.994494494494493</v>
      </c>
      <c r="G18">
        <v>1</v>
      </c>
      <c r="H18" s="4">
        <v>43201</v>
      </c>
      <c r="I18">
        <v>2755.4</v>
      </c>
      <c r="J18">
        <v>486.95</v>
      </c>
      <c r="K18" s="45">
        <v>5.6584864975870213</v>
      </c>
      <c r="L18" s="15" t="s">
        <v>44</v>
      </c>
      <c r="M18" s="15" t="s">
        <v>13</v>
      </c>
      <c r="N18" s="15" t="s">
        <v>117</v>
      </c>
      <c r="O18" s="15" t="s">
        <v>12</v>
      </c>
      <c r="P18" s="15" t="s">
        <v>116</v>
      </c>
      <c r="Q18">
        <f t="shared" si="1"/>
        <v>-2755.4</v>
      </c>
      <c r="R18">
        <f t="shared" si="2"/>
        <v>4869.5</v>
      </c>
      <c r="S18">
        <f t="shared" si="3"/>
        <v>2114.1</v>
      </c>
      <c r="T18" s="15" t="str">
        <f t="shared" si="4"/>
        <v>BAJAJ</v>
      </c>
      <c r="U18" s="15" t="str">
        <f t="shared" si="5"/>
        <v>TVS</v>
      </c>
      <c r="V18">
        <f t="shared" si="6"/>
        <v>114.94999999999982</v>
      </c>
      <c r="W18">
        <f t="shared" si="6"/>
        <v>-319.89999999999998</v>
      </c>
    </row>
    <row r="19" spans="1:23" x14ac:dyDescent="0.25">
      <c r="A19">
        <v>1</v>
      </c>
      <c r="B19" s="4">
        <v>42760</v>
      </c>
      <c r="C19">
        <v>2851</v>
      </c>
      <c r="D19">
        <v>204.75</v>
      </c>
      <c r="E19" s="44">
        <f t="shared" si="0"/>
        <v>13.924297924297925</v>
      </c>
      <c r="G19">
        <v>1</v>
      </c>
      <c r="H19" s="4">
        <v>43206</v>
      </c>
      <c r="I19">
        <v>2839.8</v>
      </c>
      <c r="J19">
        <v>508.85</v>
      </c>
      <c r="K19" s="45">
        <v>5.5808194949395693</v>
      </c>
      <c r="L19" s="15" t="s">
        <v>44</v>
      </c>
      <c r="M19" s="15" t="s">
        <v>12</v>
      </c>
      <c r="N19" s="15" t="s">
        <v>118</v>
      </c>
      <c r="O19" s="15" t="s">
        <v>13</v>
      </c>
      <c r="P19" s="15" t="s">
        <v>119</v>
      </c>
      <c r="Q19">
        <f t="shared" si="1"/>
        <v>-5088.5</v>
      </c>
      <c r="R19">
        <f t="shared" si="2"/>
        <v>2839.8</v>
      </c>
      <c r="S19">
        <f t="shared" si="3"/>
        <v>-2248.6999999999998</v>
      </c>
      <c r="T19" s="15" t="str">
        <f t="shared" si="4"/>
        <v>TVS</v>
      </c>
      <c r="U19" s="15" t="str">
        <f t="shared" si="5"/>
        <v>BAJAJ</v>
      </c>
      <c r="V19">
        <f t="shared" si="6"/>
        <v>-84.400000000000091</v>
      </c>
      <c r="W19">
        <f t="shared" si="6"/>
        <v>-21.900000000000034</v>
      </c>
    </row>
    <row r="20" spans="1:23" x14ac:dyDescent="0.25">
      <c r="A20">
        <v>1</v>
      </c>
      <c r="B20" s="4">
        <v>42762</v>
      </c>
      <c r="C20">
        <v>2853.5</v>
      </c>
      <c r="D20">
        <v>203.9</v>
      </c>
      <c r="E20" s="44">
        <f t="shared" si="0"/>
        <v>13.994605198626777</v>
      </c>
      <c r="G20">
        <v>1</v>
      </c>
      <c r="H20" s="4">
        <v>43213</v>
      </c>
      <c r="I20">
        <v>2854.05</v>
      </c>
      <c r="J20">
        <v>527.35</v>
      </c>
      <c r="K20" s="45">
        <v>5.4120603015075375</v>
      </c>
      <c r="L20" s="15" t="s">
        <v>44</v>
      </c>
      <c r="M20" s="15" t="s">
        <v>13</v>
      </c>
      <c r="N20" s="15" t="s">
        <v>117</v>
      </c>
      <c r="O20" s="15" t="s">
        <v>12</v>
      </c>
      <c r="P20" s="15" t="s">
        <v>116</v>
      </c>
      <c r="Q20">
        <f t="shared" si="1"/>
        <v>-2854.05</v>
      </c>
      <c r="R20">
        <f t="shared" si="2"/>
        <v>5273.5</v>
      </c>
      <c r="S20">
        <f t="shared" si="3"/>
        <v>2419.4499999999998</v>
      </c>
      <c r="T20" s="15" t="str">
        <f t="shared" si="4"/>
        <v>BAJAJ</v>
      </c>
      <c r="U20" s="15" t="str">
        <f t="shared" si="5"/>
        <v>TVS</v>
      </c>
      <c r="V20">
        <f t="shared" si="6"/>
        <v>-14.25</v>
      </c>
      <c r="W20">
        <f t="shared" si="6"/>
        <v>-18.5</v>
      </c>
    </row>
    <row r="21" spans="1:23" x14ac:dyDescent="0.25">
      <c r="A21">
        <v>1</v>
      </c>
      <c r="B21" s="4">
        <v>42765</v>
      </c>
      <c r="C21">
        <v>2825.35</v>
      </c>
      <c r="D21">
        <v>198.85</v>
      </c>
      <c r="E21" s="44">
        <f t="shared" si="0"/>
        <v>14.208448579331154</v>
      </c>
      <c r="G21">
        <v>1</v>
      </c>
      <c r="H21" s="4">
        <v>43216</v>
      </c>
      <c r="I21">
        <v>2886.1</v>
      </c>
      <c r="J21">
        <v>547.15</v>
      </c>
      <c r="K21" s="45">
        <v>5.2747875354107645</v>
      </c>
      <c r="L21" s="15" t="s">
        <v>44</v>
      </c>
      <c r="M21" s="15" t="s">
        <v>12</v>
      </c>
      <c r="N21" s="15" t="s">
        <v>118</v>
      </c>
      <c r="O21" s="15" t="s">
        <v>13</v>
      </c>
      <c r="P21" s="15" t="s">
        <v>119</v>
      </c>
      <c r="R21">
        <f>90*J21+3*I21</f>
        <v>57901.8</v>
      </c>
      <c r="S21">
        <f t="shared" si="3"/>
        <v>57901.8</v>
      </c>
      <c r="T21" s="15" t="str">
        <f t="shared" si="4"/>
        <v>TVS</v>
      </c>
      <c r="U21" s="15" t="str">
        <f t="shared" si="5"/>
        <v>BAJAJ</v>
      </c>
      <c r="V21">
        <f t="shared" si="6"/>
        <v>-32.049999999999727</v>
      </c>
      <c r="W21">
        <f t="shared" si="6"/>
        <v>-19.799999999999955</v>
      </c>
    </row>
    <row r="22" spans="1:23" x14ac:dyDescent="0.25">
      <c r="A22">
        <v>1</v>
      </c>
      <c r="B22" s="4">
        <v>42766</v>
      </c>
      <c r="C22">
        <v>2837.75</v>
      </c>
      <c r="D22">
        <v>194.45</v>
      </c>
      <c r="E22" s="44">
        <f t="shared" si="0"/>
        <v>14.5937258935459</v>
      </c>
      <c r="H22" t="e">
        <f>#REF!-H2</f>
        <v>#REF!</v>
      </c>
    </row>
    <row r="23" spans="1:23" x14ac:dyDescent="0.25">
      <c r="A23">
        <v>1</v>
      </c>
      <c r="B23" s="4">
        <v>42767</v>
      </c>
      <c r="C23">
        <v>2856.65</v>
      </c>
      <c r="D23">
        <v>204.15</v>
      </c>
      <c r="E23" s="44">
        <f t="shared" si="0"/>
        <v>13.992897379377908</v>
      </c>
      <c r="H23" s="144" t="s">
        <v>122</v>
      </c>
      <c r="I23" s="144"/>
      <c r="Q23" s="17" t="s">
        <v>57</v>
      </c>
      <c r="R23" s="17" t="s">
        <v>58</v>
      </c>
      <c r="S23" s="17" t="s">
        <v>59</v>
      </c>
      <c r="T23" s="17" t="s">
        <v>60</v>
      </c>
    </row>
    <row r="24" spans="1:23" x14ac:dyDescent="0.25">
      <c r="A24">
        <v>1</v>
      </c>
      <c r="B24" s="4">
        <v>42768</v>
      </c>
      <c r="C24">
        <v>2808.8</v>
      </c>
      <c r="D24">
        <v>203.15</v>
      </c>
      <c r="E24" s="44">
        <f>C24/D24</f>
        <v>13.826236770858971</v>
      </c>
      <c r="H24" s="46" t="s">
        <v>62</v>
      </c>
      <c r="I24" s="46">
        <f>AVERAGE(C2:C330)</f>
        <v>2959.984498480243</v>
      </c>
      <c r="Q24" s="17">
        <f>SUM(Q2:Q21)</f>
        <v>-86707.9</v>
      </c>
      <c r="R24" s="17">
        <f>SUM(R3:R21)</f>
        <v>108790.65</v>
      </c>
      <c r="S24" s="17">
        <f>R24+Q24</f>
        <v>22082.75</v>
      </c>
      <c r="T24" s="17">
        <f>ABS(S24/S2)*100</f>
        <v>48.952029438496155</v>
      </c>
    </row>
    <row r="25" spans="1:23" x14ac:dyDescent="0.25">
      <c r="A25">
        <v>1</v>
      </c>
      <c r="B25" s="4">
        <v>42769</v>
      </c>
      <c r="C25">
        <v>2809.95</v>
      </c>
      <c r="D25">
        <v>201.3</v>
      </c>
      <c r="E25" s="44">
        <f t="shared" si="0"/>
        <v>13.959016393442621</v>
      </c>
      <c r="H25" s="46" t="s">
        <v>99</v>
      </c>
      <c r="I25" s="46">
        <f>AVERAGE(D2:D330)</f>
        <v>287.38389057750771</v>
      </c>
    </row>
    <row r="26" spans="1:23" x14ac:dyDescent="0.25">
      <c r="A26">
        <v>1</v>
      </c>
      <c r="B26" s="4">
        <v>42772</v>
      </c>
      <c r="C26">
        <v>2798.6</v>
      </c>
      <c r="D26">
        <v>201.3</v>
      </c>
      <c r="E26" s="44">
        <f t="shared" si="0"/>
        <v>13.902632886239443</v>
      </c>
      <c r="H26" s="46" t="s">
        <v>123</v>
      </c>
      <c r="I26" s="47">
        <f>I24/I25</f>
        <v>10.29975790407755</v>
      </c>
    </row>
    <row r="27" spans="1:23" x14ac:dyDescent="0.25">
      <c r="A27">
        <v>1</v>
      </c>
      <c r="B27" s="4">
        <v>42773</v>
      </c>
      <c r="C27">
        <v>2775</v>
      </c>
      <c r="D27">
        <v>200.65</v>
      </c>
      <c r="E27" s="44">
        <f t="shared" si="0"/>
        <v>13.830052329927735</v>
      </c>
      <c r="H27" s="46" t="s">
        <v>65</v>
      </c>
      <c r="I27" s="46">
        <f>AVERAGE(E2:E330)</f>
        <v>11.8028457435638</v>
      </c>
    </row>
    <row r="28" spans="1:23" x14ac:dyDescent="0.25">
      <c r="A28">
        <v>1</v>
      </c>
      <c r="B28" s="4">
        <v>42774</v>
      </c>
      <c r="C28">
        <v>2786.2</v>
      </c>
      <c r="D28">
        <v>200.9</v>
      </c>
      <c r="E28" s="44">
        <f t="shared" si="0"/>
        <v>13.868591338974612</v>
      </c>
      <c r="H28" s="46" t="s">
        <v>66</v>
      </c>
      <c r="I28" s="46">
        <f>STDEV(E2:E330)</f>
        <v>3.8395119859995197</v>
      </c>
    </row>
    <row r="29" spans="1:23" x14ac:dyDescent="0.25">
      <c r="A29">
        <v>1</v>
      </c>
      <c r="B29" s="4">
        <v>42775</v>
      </c>
      <c r="C29">
        <v>2785.25</v>
      </c>
      <c r="D29">
        <v>200.8</v>
      </c>
      <c r="E29" s="44">
        <f t="shared" si="0"/>
        <v>13.870766932270916</v>
      </c>
      <c r="H29" s="46" t="s">
        <v>67</v>
      </c>
      <c r="I29" s="48" t="s">
        <v>124</v>
      </c>
    </row>
    <row r="30" spans="1:23" x14ac:dyDescent="0.25">
      <c r="A30">
        <v>1</v>
      </c>
      <c r="B30" s="4">
        <v>42776</v>
      </c>
      <c r="C30">
        <v>2795.8</v>
      </c>
      <c r="D30">
        <v>202.25</v>
      </c>
      <c r="E30" s="44">
        <f t="shared" si="0"/>
        <v>13.823485784919654</v>
      </c>
      <c r="H30" s="46" t="s">
        <v>69</v>
      </c>
      <c r="I30" s="49" t="s">
        <v>125</v>
      </c>
    </row>
    <row r="31" spans="1:23" x14ac:dyDescent="0.25">
      <c r="A31">
        <v>1</v>
      </c>
      <c r="B31" s="4">
        <v>42779</v>
      </c>
      <c r="C31">
        <v>2806.4</v>
      </c>
      <c r="D31">
        <v>187.1</v>
      </c>
      <c r="E31" s="44">
        <f t="shared" si="0"/>
        <v>14.999465526456442</v>
      </c>
    </row>
    <row r="32" spans="1:23" x14ac:dyDescent="0.25">
      <c r="A32">
        <v>1</v>
      </c>
      <c r="B32" s="4">
        <v>42780</v>
      </c>
      <c r="C32">
        <v>2779.4</v>
      </c>
      <c r="D32">
        <v>188.6</v>
      </c>
      <c r="E32" s="44">
        <f t="shared" si="0"/>
        <v>14.737009544008485</v>
      </c>
    </row>
    <row r="33" spans="1:5" x14ac:dyDescent="0.25">
      <c r="A33">
        <v>1</v>
      </c>
      <c r="B33" s="4">
        <v>42781</v>
      </c>
      <c r="C33">
        <v>2790</v>
      </c>
      <c r="D33">
        <v>182.35</v>
      </c>
      <c r="E33" s="44">
        <f t="shared" si="0"/>
        <v>15.300246778173841</v>
      </c>
    </row>
    <row r="34" spans="1:5" x14ac:dyDescent="0.25">
      <c r="A34">
        <v>1</v>
      </c>
      <c r="B34" s="4">
        <v>42782</v>
      </c>
      <c r="C34">
        <v>2788.5</v>
      </c>
      <c r="D34">
        <v>178</v>
      </c>
      <c r="E34" s="44">
        <f t="shared" si="0"/>
        <v>15.665730337078651</v>
      </c>
    </row>
    <row r="35" spans="1:5" x14ac:dyDescent="0.25">
      <c r="A35">
        <v>1</v>
      </c>
      <c r="B35" s="4">
        <v>42783</v>
      </c>
      <c r="C35">
        <v>2781.5</v>
      </c>
      <c r="D35">
        <v>179.1</v>
      </c>
      <c r="E35" s="44">
        <f t="shared" si="0"/>
        <v>15.530429927414852</v>
      </c>
    </row>
    <row r="36" spans="1:5" x14ac:dyDescent="0.25">
      <c r="A36">
        <v>1</v>
      </c>
      <c r="B36" s="4">
        <v>42786</v>
      </c>
      <c r="C36">
        <v>2793.1</v>
      </c>
      <c r="D36">
        <v>180</v>
      </c>
      <c r="E36" s="44">
        <f t="shared" si="0"/>
        <v>15.517222222222221</v>
      </c>
    </row>
    <row r="37" spans="1:5" x14ac:dyDescent="0.25">
      <c r="A37">
        <v>1</v>
      </c>
      <c r="B37" s="4">
        <v>42787</v>
      </c>
      <c r="C37">
        <v>2806.1</v>
      </c>
      <c r="D37">
        <v>178.2</v>
      </c>
      <c r="E37" s="44">
        <f t="shared" si="0"/>
        <v>15.746913580246915</v>
      </c>
    </row>
    <row r="38" spans="1:5" x14ac:dyDescent="0.25">
      <c r="A38">
        <v>1</v>
      </c>
      <c r="B38" s="4">
        <v>42788</v>
      </c>
      <c r="C38">
        <v>2799.8</v>
      </c>
      <c r="D38">
        <v>173.85</v>
      </c>
      <c r="E38" s="44">
        <f t="shared" si="0"/>
        <v>16.104687949381653</v>
      </c>
    </row>
    <row r="39" spans="1:5" x14ac:dyDescent="0.25">
      <c r="A39">
        <v>1</v>
      </c>
      <c r="B39" s="4">
        <v>42789</v>
      </c>
      <c r="C39">
        <v>2812.05</v>
      </c>
      <c r="D39">
        <v>174.45</v>
      </c>
      <c r="E39" s="44">
        <f t="shared" si="0"/>
        <v>16.119518486672401</v>
      </c>
    </row>
    <row r="40" spans="1:5" x14ac:dyDescent="0.25">
      <c r="A40">
        <v>1</v>
      </c>
      <c r="B40" s="4">
        <v>42793</v>
      </c>
      <c r="C40">
        <v>2801.85</v>
      </c>
      <c r="D40">
        <v>174.5</v>
      </c>
      <c r="E40" s="44">
        <f t="shared" si="0"/>
        <v>16.056446991404012</v>
      </c>
    </row>
    <row r="41" spans="1:5" x14ac:dyDescent="0.25">
      <c r="A41">
        <v>1</v>
      </c>
      <c r="B41" s="4">
        <v>42794</v>
      </c>
      <c r="C41">
        <v>2758.25</v>
      </c>
      <c r="D41">
        <v>173.3</v>
      </c>
      <c r="E41" s="44">
        <f t="shared" si="0"/>
        <v>15.91604154645124</v>
      </c>
    </row>
    <row r="42" spans="1:5" x14ac:dyDescent="0.25">
      <c r="A42">
        <v>1</v>
      </c>
      <c r="B42" s="4">
        <v>42795</v>
      </c>
      <c r="C42">
        <v>2773</v>
      </c>
      <c r="D42">
        <v>179.85</v>
      </c>
      <c r="E42" s="44">
        <f t="shared" si="0"/>
        <v>15.418404225743675</v>
      </c>
    </row>
    <row r="43" spans="1:5" x14ac:dyDescent="0.25">
      <c r="A43">
        <v>1</v>
      </c>
      <c r="B43" s="4">
        <v>42796</v>
      </c>
      <c r="C43">
        <v>2831.8</v>
      </c>
      <c r="D43">
        <v>177.8</v>
      </c>
      <c r="E43" s="44">
        <f t="shared" si="0"/>
        <v>15.926884139482565</v>
      </c>
    </row>
    <row r="44" spans="1:5" x14ac:dyDescent="0.25">
      <c r="A44">
        <v>1</v>
      </c>
      <c r="B44" s="4">
        <v>42797</v>
      </c>
      <c r="C44">
        <v>2831.1</v>
      </c>
      <c r="D44">
        <v>175.4</v>
      </c>
      <c r="E44" s="44">
        <f t="shared" si="0"/>
        <v>16.140820980615736</v>
      </c>
    </row>
    <row r="45" spans="1:5" x14ac:dyDescent="0.25">
      <c r="A45">
        <v>1</v>
      </c>
      <c r="B45" s="4">
        <v>42800</v>
      </c>
      <c r="C45">
        <v>2878.75</v>
      </c>
      <c r="D45">
        <v>175.5</v>
      </c>
      <c r="E45" s="44">
        <f t="shared" si="0"/>
        <v>16.403133903133902</v>
      </c>
    </row>
    <row r="46" spans="1:5" x14ac:dyDescent="0.25">
      <c r="A46">
        <v>1</v>
      </c>
      <c r="B46" s="4">
        <v>42801</v>
      </c>
      <c r="C46">
        <v>2876.55</v>
      </c>
      <c r="D46">
        <v>173.1</v>
      </c>
      <c r="E46" s="44">
        <f t="shared" si="0"/>
        <v>16.61785095320624</v>
      </c>
    </row>
    <row r="47" spans="1:5" x14ac:dyDescent="0.25">
      <c r="A47">
        <v>1</v>
      </c>
      <c r="B47" s="4">
        <v>42802</v>
      </c>
      <c r="C47">
        <v>2865.5</v>
      </c>
      <c r="D47">
        <v>172.05</v>
      </c>
      <c r="E47" s="44">
        <f t="shared" si="0"/>
        <v>16.655042138913107</v>
      </c>
    </row>
    <row r="48" spans="1:5" x14ac:dyDescent="0.25">
      <c r="A48">
        <v>1</v>
      </c>
      <c r="B48" s="4">
        <v>42803</v>
      </c>
      <c r="C48">
        <v>2872.7</v>
      </c>
      <c r="D48">
        <v>168.4</v>
      </c>
      <c r="E48" s="44">
        <f t="shared" si="0"/>
        <v>17.058788598574822</v>
      </c>
    </row>
    <row r="49" spans="1:5" x14ac:dyDescent="0.25">
      <c r="A49">
        <v>1</v>
      </c>
      <c r="B49" s="4">
        <v>42804</v>
      </c>
      <c r="C49">
        <v>2866.15</v>
      </c>
      <c r="D49">
        <v>167.05</v>
      </c>
      <c r="E49" s="44">
        <f t="shared" si="0"/>
        <v>17.157437892846453</v>
      </c>
    </row>
    <row r="50" spans="1:5" x14ac:dyDescent="0.25">
      <c r="A50">
        <v>1</v>
      </c>
      <c r="B50" s="4">
        <v>42808</v>
      </c>
      <c r="C50">
        <v>2867.25</v>
      </c>
      <c r="D50">
        <v>167.7</v>
      </c>
      <c r="E50" s="44">
        <f t="shared" si="0"/>
        <v>17.097495527728086</v>
      </c>
    </row>
    <row r="51" spans="1:5" x14ac:dyDescent="0.25">
      <c r="A51">
        <v>1</v>
      </c>
      <c r="B51" s="4">
        <v>42809</v>
      </c>
      <c r="C51">
        <v>2870.35</v>
      </c>
      <c r="D51">
        <v>167.05</v>
      </c>
      <c r="E51" s="44">
        <f t="shared" si="0"/>
        <v>17.182580065848548</v>
      </c>
    </row>
    <row r="52" spans="1:5" x14ac:dyDescent="0.25">
      <c r="A52">
        <v>1</v>
      </c>
      <c r="B52" s="4">
        <v>42810</v>
      </c>
      <c r="C52">
        <v>2936.7</v>
      </c>
      <c r="D52">
        <v>179.1</v>
      </c>
      <c r="E52" s="44">
        <f t="shared" si="0"/>
        <v>16.396984924623116</v>
      </c>
    </row>
    <row r="53" spans="1:5" x14ac:dyDescent="0.25">
      <c r="A53">
        <v>1</v>
      </c>
      <c r="B53" s="4">
        <v>42811</v>
      </c>
      <c r="C53">
        <v>2913.8</v>
      </c>
      <c r="D53">
        <v>175.8</v>
      </c>
      <c r="E53" s="44">
        <f t="shared" si="0"/>
        <v>16.574516496018202</v>
      </c>
    </row>
    <row r="54" spans="1:5" x14ac:dyDescent="0.25">
      <c r="A54">
        <v>1</v>
      </c>
      <c r="B54" s="4">
        <v>42814</v>
      </c>
      <c r="C54">
        <v>2920.75</v>
      </c>
      <c r="D54">
        <v>172.3</v>
      </c>
      <c r="E54" s="44">
        <f t="shared" si="0"/>
        <v>16.951538015089959</v>
      </c>
    </row>
    <row r="55" spans="1:5" x14ac:dyDescent="0.25">
      <c r="A55">
        <v>1</v>
      </c>
      <c r="B55" s="4">
        <v>42815</v>
      </c>
      <c r="C55">
        <v>2908.6</v>
      </c>
      <c r="D55">
        <v>169.5</v>
      </c>
      <c r="E55" s="44">
        <f t="shared" si="0"/>
        <v>17.159882005899703</v>
      </c>
    </row>
    <row r="56" spans="1:5" x14ac:dyDescent="0.25">
      <c r="A56">
        <v>1</v>
      </c>
      <c r="B56" s="4">
        <v>42816</v>
      </c>
      <c r="C56">
        <v>2853.2</v>
      </c>
      <c r="D56">
        <v>166.5</v>
      </c>
      <c r="E56" s="44">
        <f t="shared" si="0"/>
        <v>17.136336336336335</v>
      </c>
    </row>
    <row r="57" spans="1:5" x14ac:dyDescent="0.25">
      <c r="A57">
        <v>1</v>
      </c>
      <c r="B57" s="4">
        <v>42817</v>
      </c>
      <c r="C57">
        <v>2864.65</v>
      </c>
      <c r="D57">
        <v>167.1</v>
      </c>
      <c r="E57" s="44">
        <f t="shared" si="0"/>
        <v>17.143327348892878</v>
      </c>
    </row>
    <row r="58" spans="1:5" x14ac:dyDescent="0.25">
      <c r="A58">
        <v>1</v>
      </c>
      <c r="B58" s="4">
        <v>42818</v>
      </c>
      <c r="C58">
        <v>2846.35</v>
      </c>
      <c r="D58">
        <v>169.35</v>
      </c>
      <c r="E58" s="44">
        <f t="shared" si="0"/>
        <v>16.807499261883674</v>
      </c>
    </row>
    <row r="59" spans="1:5" x14ac:dyDescent="0.25">
      <c r="A59">
        <v>1</v>
      </c>
      <c r="B59" s="4">
        <v>42821</v>
      </c>
      <c r="C59">
        <v>2813.35</v>
      </c>
      <c r="D59">
        <v>167.8</v>
      </c>
      <c r="E59" s="44">
        <f t="shared" si="0"/>
        <v>16.766090584028603</v>
      </c>
    </row>
    <row r="60" spans="1:5" x14ac:dyDescent="0.25">
      <c r="A60">
        <v>1</v>
      </c>
      <c r="B60" s="4">
        <v>42822</v>
      </c>
      <c r="C60">
        <v>2822.95</v>
      </c>
      <c r="D60">
        <v>167.15</v>
      </c>
      <c r="E60" s="44">
        <f t="shared" si="0"/>
        <v>16.888722704157939</v>
      </c>
    </row>
    <row r="61" spans="1:5" x14ac:dyDescent="0.25">
      <c r="A61">
        <v>1</v>
      </c>
      <c r="B61" s="4">
        <v>42823</v>
      </c>
      <c r="C61">
        <v>2831</v>
      </c>
      <c r="D61">
        <v>171.65</v>
      </c>
      <c r="E61" s="44">
        <f t="shared" si="0"/>
        <v>16.492863384794639</v>
      </c>
    </row>
    <row r="62" spans="1:5" x14ac:dyDescent="0.25">
      <c r="A62">
        <v>1</v>
      </c>
      <c r="B62" s="4">
        <v>42824</v>
      </c>
      <c r="C62">
        <v>2820.65</v>
      </c>
      <c r="D62">
        <v>171.45</v>
      </c>
      <c r="E62" s="44">
        <f t="shared" si="0"/>
        <v>16.451735199766699</v>
      </c>
    </row>
    <row r="63" spans="1:5" x14ac:dyDescent="0.25">
      <c r="A63">
        <v>1</v>
      </c>
      <c r="B63" s="4">
        <v>42825</v>
      </c>
      <c r="C63">
        <v>2807.5</v>
      </c>
      <c r="D63">
        <v>170.75</v>
      </c>
      <c r="E63" s="44">
        <f t="shared" si="0"/>
        <v>16.44216691068814</v>
      </c>
    </row>
    <row r="64" spans="1:5" x14ac:dyDescent="0.25">
      <c r="A64">
        <v>1</v>
      </c>
      <c r="B64" s="4">
        <v>42828</v>
      </c>
      <c r="C64">
        <v>2783.9</v>
      </c>
      <c r="D64">
        <v>174</v>
      </c>
      <c r="E64" s="44">
        <f t="shared" si="0"/>
        <v>15.999425287356322</v>
      </c>
    </row>
    <row r="65" spans="1:5" x14ac:dyDescent="0.25">
      <c r="A65">
        <v>1</v>
      </c>
      <c r="B65" s="4">
        <v>42830</v>
      </c>
      <c r="C65">
        <v>2760.7</v>
      </c>
      <c r="D65">
        <v>175.05</v>
      </c>
      <c r="E65" s="44">
        <f t="shared" si="0"/>
        <v>15.7709225935447</v>
      </c>
    </row>
    <row r="66" spans="1:5" x14ac:dyDescent="0.25">
      <c r="A66">
        <v>1</v>
      </c>
      <c r="B66" s="4">
        <v>42831</v>
      </c>
      <c r="C66">
        <v>2801</v>
      </c>
      <c r="D66">
        <v>175.6</v>
      </c>
      <c r="E66" s="44">
        <f t="shared" si="0"/>
        <v>15.951025056947609</v>
      </c>
    </row>
    <row r="67" spans="1:5" x14ac:dyDescent="0.25">
      <c r="A67">
        <v>1</v>
      </c>
      <c r="B67" s="4">
        <v>42832</v>
      </c>
      <c r="C67">
        <v>2832.7</v>
      </c>
      <c r="D67">
        <v>176.7</v>
      </c>
      <c r="E67" s="44">
        <f t="shared" ref="E67:E130" si="7">C67/D67</f>
        <v>16.031126202603282</v>
      </c>
    </row>
    <row r="68" spans="1:5" x14ac:dyDescent="0.25">
      <c r="A68">
        <v>1</v>
      </c>
      <c r="B68" s="4">
        <v>42835</v>
      </c>
      <c r="C68">
        <v>2837.7</v>
      </c>
      <c r="D68">
        <v>181.6</v>
      </c>
      <c r="E68" s="44">
        <f t="shared" si="7"/>
        <v>15.626101321585903</v>
      </c>
    </row>
    <row r="69" spans="1:5" x14ac:dyDescent="0.25">
      <c r="A69">
        <v>1</v>
      </c>
      <c r="B69" s="4">
        <v>42836</v>
      </c>
      <c r="C69">
        <v>2822.45</v>
      </c>
      <c r="D69">
        <v>182.9</v>
      </c>
      <c r="E69" s="44">
        <f t="shared" si="7"/>
        <v>15.431656642974302</v>
      </c>
    </row>
    <row r="70" spans="1:5" x14ac:dyDescent="0.25">
      <c r="A70">
        <v>1</v>
      </c>
      <c r="B70" s="4">
        <v>42837</v>
      </c>
      <c r="C70">
        <v>2835.75</v>
      </c>
      <c r="D70">
        <v>193.75</v>
      </c>
      <c r="E70" s="44">
        <f t="shared" si="7"/>
        <v>14.636129032258065</v>
      </c>
    </row>
    <row r="71" spans="1:5" x14ac:dyDescent="0.25">
      <c r="B71" s="4">
        <v>42838</v>
      </c>
      <c r="C71">
        <v>2837.35</v>
      </c>
      <c r="D71">
        <v>207</v>
      </c>
      <c r="E71">
        <f t="shared" si="7"/>
        <v>13.707004830917874</v>
      </c>
    </row>
    <row r="72" spans="1:5" x14ac:dyDescent="0.25">
      <c r="B72" s="4">
        <v>42842</v>
      </c>
      <c r="C72">
        <v>2850.5</v>
      </c>
      <c r="D72">
        <v>208.1</v>
      </c>
      <c r="E72">
        <f t="shared" si="7"/>
        <v>13.697741470446902</v>
      </c>
    </row>
    <row r="73" spans="1:5" x14ac:dyDescent="0.25">
      <c r="A73">
        <v>1</v>
      </c>
      <c r="B73" s="4">
        <v>42843</v>
      </c>
      <c r="C73">
        <v>2822.55</v>
      </c>
      <c r="D73">
        <v>198.95</v>
      </c>
      <c r="E73" s="44">
        <f t="shared" si="7"/>
        <v>14.187232973108824</v>
      </c>
    </row>
    <row r="74" spans="1:5" x14ac:dyDescent="0.25">
      <c r="A74">
        <v>1</v>
      </c>
      <c r="B74" s="4">
        <v>42844</v>
      </c>
      <c r="C74">
        <v>2810.45</v>
      </c>
      <c r="D74">
        <v>194.45</v>
      </c>
      <c r="E74" s="44">
        <f t="shared" si="7"/>
        <v>14.453329904859862</v>
      </c>
    </row>
    <row r="75" spans="1:5" x14ac:dyDescent="0.25">
      <c r="A75">
        <v>1</v>
      </c>
      <c r="B75" s="4">
        <v>42845</v>
      </c>
      <c r="C75">
        <v>2832.3</v>
      </c>
      <c r="D75">
        <v>201.15</v>
      </c>
      <c r="E75" s="44">
        <f t="shared" si="7"/>
        <v>14.080536912751679</v>
      </c>
    </row>
    <row r="76" spans="1:5" x14ac:dyDescent="0.25">
      <c r="A76">
        <v>1</v>
      </c>
      <c r="B76" s="4">
        <v>42846</v>
      </c>
      <c r="C76">
        <v>2823.9</v>
      </c>
      <c r="D76">
        <v>197.7</v>
      </c>
      <c r="E76" s="44">
        <f t="shared" si="7"/>
        <v>14.283763277693476</v>
      </c>
    </row>
    <row r="77" spans="1:5" x14ac:dyDescent="0.25">
      <c r="A77">
        <v>1</v>
      </c>
      <c r="B77" s="4">
        <v>42849</v>
      </c>
      <c r="C77">
        <v>2859.3</v>
      </c>
      <c r="D77">
        <v>197.4</v>
      </c>
      <c r="E77" s="44">
        <f t="shared" si="7"/>
        <v>14.484802431610943</v>
      </c>
    </row>
    <row r="78" spans="1:5" x14ac:dyDescent="0.25">
      <c r="A78">
        <v>1</v>
      </c>
      <c r="B78" s="4">
        <v>42850</v>
      </c>
      <c r="C78">
        <v>2896.4</v>
      </c>
      <c r="D78">
        <v>195.85</v>
      </c>
      <c r="E78" s="44">
        <f t="shared" si="7"/>
        <v>14.788869032422774</v>
      </c>
    </row>
    <row r="79" spans="1:5" x14ac:dyDescent="0.25">
      <c r="A79">
        <v>1</v>
      </c>
      <c r="B79" s="4">
        <v>42851</v>
      </c>
      <c r="C79">
        <v>2888.05</v>
      </c>
      <c r="D79">
        <v>191.5</v>
      </c>
      <c r="E79" s="44">
        <f t="shared" si="7"/>
        <v>15.081201044386424</v>
      </c>
    </row>
    <row r="80" spans="1:5" x14ac:dyDescent="0.25">
      <c r="A80">
        <v>1</v>
      </c>
      <c r="B80" s="4">
        <v>42852</v>
      </c>
      <c r="C80">
        <v>2860.6</v>
      </c>
      <c r="D80">
        <v>190.7</v>
      </c>
      <c r="E80" s="44">
        <f t="shared" si="7"/>
        <v>15.000524383848978</v>
      </c>
    </row>
    <row r="81" spans="1:5" x14ac:dyDescent="0.25">
      <c r="A81">
        <v>1</v>
      </c>
      <c r="B81" s="4">
        <v>42853</v>
      </c>
      <c r="C81">
        <v>2868.35</v>
      </c>
      <c r="D81">
        <v>188.45</v>
      </c>
      <c r="E81" s="44">
        <f t="shared" si="7"/>
        <v>15.220748209074026</v>
      </c>
    </row>
    <row r="82" spans="1:5" x14ac:dyDescent="0.25">
      <c r="A82">
        <v>1</v>
      </c>
      <c r="B82" s="4">
        <v>42857</v>
      </c>
      <c r="C82">
        <v>2904.95</v>
      </c>
      <c r="D82">
        <v>188.15</v>
      </c>
      <c r="E82" s="44">
        <f t="shared" si="7"/>
        <v>15.439542917884665</v>
      </c>
    </row>
    <row r="83" spans="1:5" x14ac:dyDescent="0.25">
      <c r="A83">
        <v>1</v>
      </c>
      <c r="B83" s="4">
        <v>42858</v>
      </c>
      <c r="C83">
        <v>2923.6</v>
      </c>
      <c r="D83">
        <v>187.7</v>
      </c>
      <c r="E83" s="44">
        <f t="shared" si="7"/>
        <v>15.575919019712307</v>
      </c>
    </row>
    <row r="84" spans="1:5" x14ac:dyDescent="0.25">
      <c r="A84">
        <v>1</v>
      </c>
      <c r="B84" s="4">
        <v>42859</v>
      </c>
      <c r="C84">
        <v>2934.8</v>
      </c>
      <c r="D84">
        <v>186.75</v>
      </c>
      <c r="E84" s="44">
        <f t="shared" si="7"/>
        <v>15.71512717536814</v>
      </c>
    </row>
    <row r="85" spans="1:5" x14ac:dyDescent="0.25">
      <c r="A85">
        <v>1</v>
      </c>
      <c r="B85" s="4">
        <v>42860</v>
      </c>
      <c r="C85">
        <v>2890.15</v>
      </c>
      <c r="D85">
        <v>181.9</v>
      </c>
      <c r="E85" s="44">
        <f t="shared" si="7"/>
        <v>15.888675096206708</v>
      </c>
    </row>
    <row r="86" spans="1:5" x14ac:dyDescent="0.25">
      <c r="A86">
        <v>1</v>
      </c>
      <c r="B86" s="4">
        <v>42863</v>
      </c>
      <c r="C86">
        <v>2854.85</v>
      </c>
      <c r="D86">
        <v>183.5</v>
      </c>
      <c r="E86" s="44">
        <f t="shared" si="7"/>
        <v>15.557765667574932</v>
      </c>
    </row>
    <row r="87" spans="1:5" x14ac:dyDescent="0.25">
      <c r="A87">
        <v>1</v>
      </c>
      <c r="B87" s="4">
        <v>42864</v>
      </c>
      <c r="C87">
        <v>2861.2</v>
      </c>
      <c r="D87">
        <v>184.6</v>
      </c>
      <c r="E87" s="44">
        <f t="shared" si="7"/>
        <v>15.499458288190683</v>
      </c>
    </row>
    <row r="88" spans="1:5" x14ac:dyDescent="0.25">
      <c r="A88">
        <v>1</v>
      </c>
      <c r="B88" s="4">
        <v>42865</v>
      </c>
      <c r="C88">
        <v>2899.4</v>
      </c>
      <c r="D88">
        <v>192.8</v>
      </c>
      <c r="E88" s="44">
        <f t="shared" si="7"/>
        <v>15.038381742738588</v>
      </c>
    </row>
    <row r="89" spans="1:5" x14ac:dyDescent="0.25">
      <c r="A89">
        <v>1</v>
      </c>
      <c r="B89" s="4">
        <v>42866</v>
      </c>
      <c r="C89">
        <v>2998.25</v>
      </c>
      <c r="D89">
        <v>192.2</v>
      </c>
      <c r="E89" s="44">
        <f t="shared" si="7"/>
        <v>15.599635796045787</v>
      </c>
    </row>
    <row r="90" spans="1:5" x14ac:dyDescent="0.25">
      <c r="A90">
        <v>1</v>
      </c>
      <c r="B90" s="4">
        <v>42867</v>
      </c>
      <c r="C90">
        <v>3001</v>
      </c>
      <c r="D90">
        <v>189.4</v>
      </c>
      <c r="E90" s="44">
        <f t="shared" si="7"/>
        <v>15.844772967265047</v>
      </c>
    </row>
    <row r="91" spans="1:5" x14ac:dyDescent="0.25">
      <c r="A91">
        <v>1</v>
      </c>
      <c r="B91" s="4">
        <v>42870</v>
      </c>
      <c r="C91">
        <v>2992.3</v>
      </c>
      <c r="D91">
        <v>200.65</v>
      </c>
      <c r="E91" s="44">
        <f t="shared" si="7"/>
        <v>14.913032643907302</v>
      </c>
    </row>
    <row r="92" spans="1:5" x14ac:dyDescent="0.25">
      <c r="A92">
        <v>1</v>
      </c>
      <c r="B92" s="4">
        <v>42871</v>
      </c>
      <c r="C92">
        <v>3023.9</v>
      </c>
      <c r="D92">
        <v>198.2</v>
      </c>
      <c r="E92" s="44">
        <f t="shared" si="7"/>
        <v>15.256811301715441</v>
      </c>
    </row>
    <row r="93" spans="1:5" x14ac:dyDescent="0.25">
      <c r="A93">
        <v>1</v>
      </c>
      <c r="B93" s="4">
        <v>42872</v>
      </c>
      <c r="C93">
        <v>3032.6</v>
      </c>
      <c r="D93">
        <v>195.3</v>
      </c>
      <c r="E93" s="44">
        <f t="shared" si="7"/>
        <v>15.527905785970301</v>
      </c>
    </row>
    <row r="94" spans="1:5" x14ac:dyDescent="0.25">
      <c r="A94">
        <v>1</v>
      </c>
      <c r="B94" s="4">
        <v>42873</v>
      </c>
      <c r="C94">
        <v>2973.85</v>
      </c>
      <c r="D94">
        <v>188.25</v>
      </c>
      <c r="E94" s="44">
        <f t="shared" si="7"/>
        <v>15.797343957503319</v>
      </c>
    </row>
    <row r="95" spans="1:5" x14ac:dyDescent="0.25">
      <c r="A95">
        <v>1</v>
      </c>
      <c r="B95" s="4">
        <v>42874</v>
      </c>
      <c r="C95">
        <v>2971.45</v>
      </c>
      <c r="D95">
        <v>185.7</v>
      </c>
      <c r="E95" s="44">
        <f t="shared" si="7"/>
        <v>16.001346257404414</v>
      </c>
    </row>
    <row r="96" spans="1:5" x14ac:dyDescent="0.25">
      <c r="A96">
        <v>1</v>
      </c>
      <c r="B96" s="4">
        <v>42877</v>
      </c>
      <c r="C96">
        <v>2912.5</v>
      </c>
      <c r="D96">
        <v>185.3</v>
      </c>
      <c r="E96" s="44">
        <f t="shared" si="7"/>
        <v>15.717754991905018</v>
      </c>
    </row>
    <row r="97" spans="1:5" x14ac:dyDescent="0.25">
      <c r="A97">
        <v>1</v>
      </c>
      <c r="B97" s="4">
        <v>42878</v>
      </c>
      <c r="C97">
        <v>2824.4</v>
      </c>
      <c r="D97">
        <v>176.8</v>
      </c>
      <c r="E97" s="44">
        <f t="shared" si="7"/>
        <v>15.975113122171946</v>
      </c>
    </row>
    <row r="98" spans="1:5" x14ac:dyDescent="0.25">
      <c r="A98">
        <v>1</v>
      </c>
      <c r="B98" s="4">
        <v>42879</v>
      </c>
      <c r="C98">
        <v>2771.55</v>
      </c>
      <c r="D98">
        <v>170.9</v>
      </c>
      <c r="E98" s="44">
        <f t="shared" si="7"/>
        <v>16.217378583967232</v>
      </c>
    </row>
    <row r="99" spans="1:5" x14ac:dyDescent="0.25">
      <c r="A99">
        <v>1</v>
      </c>
      <c r="B99" s="4">
        <v>42880</v>
      </c>
      <c r="C99">
        <v>2821.6</v>
      </c>
      <c r="D99">
        <v>173.05</v>
      </c>
      <c r="E99" s="44">
        <f t="shared" si="7"/>
        <v>16.305114128864489</v>
      </c>
    </row>
    <row r="100" spans="1:5" x14ac:dyDescent="0.25">
      <c r="A100">
        <v>1</v>
      </c>
      <c r="B100" s="4">
        <v>42881</v>
      </c>
      <c r="C100">
        <v>2816.3</v>
      </c>
      <c r="D100">
        <v>178.75</v>
      </c>
      <c r="E100" s="44">
        <f t="shared" si="7"/>
        <v>15.755524475524476</v>
      </c>
    </row>
    <row r="101" spans="1:5" x14ac:dyDescent="0.25">
      <c r="A101">
        <v>1</v>
      </c>
      <c r="B101" s="4">
        <v>42884</v>
      </c>
      <c r="C101">
        <v>2834.4</v>
      </c>
      <c r="D101">
        <v>175.7</v>
      </c>
      <c r="E101" s="44">
        <f t="shared" si="7"/>
        <v>16.132043255549235</v>
      </c>
    </row>
    <row r="102" spans="1:5" x14ac:dyDescent="0.25">
      <c r="A102">
        <v>1</v>
      </c>
      <c r="B102" s="4">
        <v>42885</v>
      </c>
      <c r="C102">
        <v>2846.25</v>
      </c>
      <c r="D102">
        <v>174.2</v>
      </c>
      <c r="E102" s="44">
        <f t="shared" si="7"/>
        <v>16.338978185993113</v>
      </c>
    </row>
    <row r="103" spans="1:5" x14ac:dyDescent="0.25">
      <c r="A103">
        <v>1</v>
      </c>
      <c r="B103" s="4">
        <v>42886</v>
      </c>
      <c r="C103">
        <v>2843.95</v>
      </c>
      <c r="D103">
        <v>177.7</v>
      </c>
      <c r="E103" s="44">
        <f t="shared" si="7"/>
        <v>16.004220596510972</v>
      </c>
    </row>
    <row r="104" spans="1:5" x14ac:dyDescent="0.25">
      <c r="A104">
        <v>1</v>
      </c>
      <c r="B104" s="4">
        <v>42887</v>
      </c>
      <c r="C104">
        <v>2840.75</v>
      </c>
      <c r="D104">
        <v>176.95</v>
      </c>
      <c r="E104" s="44">
        <f t="shared" si="7"/>
        <v>16.05397004803617</v>
      </c>
    </row>
    <row r="105" spans="1:5" x14ac:dyDescent="0.25">
      <c r="A105">
        <v>1</v>
      </c>
      <c r="B105" s="4">
        <v>42888</v>
      </c>
      <c r="C105">
        <v>2846.1</v>
      </c>
      <c r="D105">
        <v>177.5</v>
      </c>
      <c r="E105" s="44">
        <f t="shared" si="7"/>
        <v>16.034366197183097</v>
      </c>
    </row>
    <row r="106" spans="1:5" x14ac:dyDescent="0.25">
      <c r="A106">
        <v>1</v>
      </c>
      <c r="B106" s="4">
        <v>42891</v>
      </c>
      <c r="C106">
        <v>2900.7</v>
      </c>
      <c r="D106">
        <v>178.45</v>
      </c>
      <c r="E106" s="44">
        <f t="shared" si="7"/>
        <v>16.254973381899692</v>
      </c>
    </row>
    <row r="107" spans="1:5" x14ac:dyDescent="0.25">
      <c r="A107">
        <v>1</v>
      </c>
      <c r="B107" s="4">
        <v>42892</v>
      </c>
      <c r="C107">
        <v>2875.25</v>
      </c>
      <c r="D107">
        <v>174.85</v>
      </c>
      <c r="E107" s="44">
        <f t="shared" si="7"/>
        <v>16.444094938518731</v>
      </c>
    </row>
    <row r="108" spans="1:5" x14ac:dyDescent="0.25">
      <c r="A108">
        <v>1</v>
      </c>
      <c r="B108" s="4">
        <v>42893</v>
      </c>
      <c r="C108">
        <v>2873.4</v>
      </c>
      <c r="D108">
        <v>176.9</v>
      </c>
      <c r="E108" s="44">
        <f t="shared" si="7"/>
        <v>16.243075183719615</v>
      </c>
    </row>
    <row r="109" spans="1:5" x14ac:dyDescent="0.25">
      <c r="A109">
        <v>1</v>
      </c>
      <c r="B109" s="4">
        <v>42894</v>
      </c>
      <c r="C109">
        <v>2869.25</v>
      </c>
      <c r="D109">
        <v>177.75</v>
      </c>
      <c r="E109" s="44">
        <f t="shared" si="7"/>
        <v>16.142053445850916</v>
      </c>
    </row>
    <row r="110" spans="1:5" x14ac:dyDescent="0.25">
      <c r="A110">
        <v>1</v>
      </c>
      <c r="B110" s="4">
        <v>42895</v>
      </c>
      <c r="C110">
        <v>2866.1</v>
      </c>
      <c r="D110">
        <v>175.6</v>
      </c>
      <c r="E110" s="44">
        <f t="shared" si="7"/>
        <v>16.321753986332574</v>
      </c>
    </row>
    <row r="111" spans="1:5" x14ac:dyDescent="0.25">
      <c r="A111">
        <v>1</v>
      </c>
      <c r="B111" s="4">
        <v>42898</v>
      </c>
      <c r="C111">
        <v>2826.9</v>
      </c>
      <c r="D111">
        <v>173.7</v>
      </c>
      <c r="E111" s="44">
        <f t="shared" si="7"/>
        <v>16.274611398963732</v>
      </c>
    </row>
    <row r="112" spans="1:5" x14ac:dyDescent="0.25">
      <c r="A112">
        <v>1</v>
      </c>
      <c r="B112" s="4">
        <v>42899</v>
      </c>
      <c r="C112">
        <v>2828.1</v>
      </c>
      <c r="D112">
        <v>174.2</v>
      </c>
      <c r="E112" s="44">
        <f t="shared" si="7"/>
        <v>16.234787600459242</v>
      </c>
    </row>
    <row r="113" spans="1:5" x14ac:dyDescent="0.25">
      <c r="A113">
        <v>1</v>
      </c>
      <c r="B113" s="4">
        <v>42900</v>
      </c>
      <c r="C113">
        <v>2831.1</v>
      </c>
      <c r="D113">
        <v>182.75</v>
      </c>
      <c r="E113" s="44">
        <f t="shared" si="7"/>
        <v>15.491655266757865</v>
      </c>
    </row>
    <row r="114" spans="1:5" x14ac:dyDescent="0.25">
      <c r="A114">
        <v>1</v>
      </c>
      <c r="B114" s="4">
        <v>42901</v>
      </c>
      <c r="C114">
        <v>2815.45</v>
      </c>
      <c r="D114">
        <v>179.75</v>
      </c>
      <c r="E114" s="44">
        <f t="shared" si="7"/>
        <v>15.663143254520167</v>
      </c>
    </row>
    <row r="115" spans="1:5" x14ac:dyDescent="0.25">
      <c r="A115">
        <v>1</v>
      </c>
      <c r="B115" s="4">
        <v>42902</v>
      </c>
      <c r="C115">
        <v>2808.95</v>
      </c>
      <c r="D115">
        <v>181.9</v>
      </c>
      <c r="E115" s="44">
        <f t="shared" si="7"/>
        <v>15.442275975810883</v>
      </c>
    </row>
    <row r="116" spans="1:5" x14ac:dyDescent="0.25">
      <c r="A116">
        <v>1</v>
      </c>
      <c r="B116" s="4">
        <v>42905</v>
      </c>
      <c r="C116">
        <v>2834.5</v>
      </c>
      <c r="D116">
        <v>179.05</v>
      </c>
      <c r="E116" s="44">
        <f t="shared" si="7"/>
        <v>15.830773526947779</v>
      </c>
    </row>
    <row r="117" spans="1:5" x14ac:dyDescent="0.25">
      <c r="A117">
        <v>1</v>
      </c>
      <c r="B117" s="4">
        <v>42906</v>
      </c>
      <c r="C117">
        <v>2816.45</v>
      </c>
      <c r="D117">
        <v>195.35</v>
      </c>
      <c r="E117" s="44">
        <f t="shared" si="7"/>
        <v>14.417455848477092</v>
      </c>
    </row>
    <row r="118" spans="1:5" x14ac:dyDescent="0.25">
      <c r="A118">
        <v>1</v>
      </c>
      <c r="B118" s="4">
        <v>42907</v>
      </c>
      <c r="C118">
        <v>2821.1</v>
      </c>
      <c r="D118">
        <v>192.3</v>
      </c>
      <c r="E118" s="44">
        <f t="shared" si="7"/>
        <v>14.670306812272489</v>
      </c>
    </row>
    <row r="119" spans="1:5" x14ac:dyDescent="0.25">
      <c r="A119">
        <v>1</v>
      </c>
      <c r="B119" s="4">
        <v>42908</v>
      </c>
      <c r="C119">
        <v>2840.45</v>
      </c>
      <c r="D119">
        <v>193.65</v>
      </c>
      <c r="E119" s="44">
        <f t="shared" si="7"/>
        <v>14.667957655564161</v>
      </c>
    </row>
    <row r="120" spans="1:5" x14ac:dyDescent="0.25">
      <c r="A120">
        <v>1</v>
      </c>
      <c r="B120" s="4">
        <v>42909</v>
      </c>
      <c r="C120">
        <v>2824.6</v>
      </c>
      <c r="D120">
        <v>187.9</v>
      </c>
      <c r="E120" s="44">
        <f t="shared" si="7"/>
        <v>15.032464076636508</v>
      </c>
    </row>
    <row r="121" spans="1:5" x14ac:dyDescent="0.25">
      <c r="A121">
        <v>1</v>
      </c>
      <c r="B121" s="4">
        <v>42913</v>
      </c>
      <c r="C121">
        <v>2779.2</v>
      </c>
      <c r="D121">
        <v>181.9</v>
      </c>
      <c r="E121" s="44">
        <f t="shared" si="7"/>
        <v>15.278724573941725</v>
      </c>
    </row>
    <row r="122" spans="1:5" x14ac:dyDescent="0.25">
      <c r="A122">
        <v>1</v>
      </c>
      <c r="B122" s="4">
        <v>42914</v>
      </c>
      <c r="C122">
        <v>2781.4</v>
      </c>
      <c r="D122">
        <v>179.2</v>
      </c>
      <c r="E122" s="44">
        <f t="shared" si="7"/>
        <v>15.521205357142859</v>
      </c>
    </row>
    <row r="123" spans="1:5" x14ac:dyDescent="0.25">
      <c r="A123">
        <v>1</v>
      </c>
      <c r="B123" s="4">
        <v>42915</v>
      </c>
      <c r="C123">
        <v>2802.9</v>
      </c>
      <c r="D123">
        <v>184.05</v>
      </c>
      <c r="E123" s="44">
        <f t="shared" si="7"/>
        <v>15.229013854930725</v>
      </c>
    </row>
    <row r="124" spans="1:5" x14ac:dyDescent="0.25">
      <c r="A124">
        <v>1</v>
      </c>
      <c r="B124" s="4">
        <v>42916</v>
      </c>
      <c r="C124">
        <v>2790.5</v>
      </c>
      <c r="D124">
        <v>179.85</v>
      </c>
      <c r="E124" s="44">
        <f t="shared" si="7"/>
        <v>15.515707534056158</v>
      </c>
    </row>
    <row r="125" spans="1:5" x14ac:dyDescent="0.25">
      <c r="A125">
        <v>1</v>
      </c>
      <c r="B125" s="4">
        <v>42919</v>
      </c>
      <c r="C125">
        <v>2790.7</v>
      </c>
      <c r="D125">
        <v>194.15</v>
      </c>
      <c r="E125" s="44">
        <f t="shared" si="7"/>
        <v>14.373937677053823</v>
      </c>
    </row>
    <row r="126" spans="1:5" x14ac:dyDescent="0.25">
      <c r="A126">
        <v>1</v>
      </c>
      <c r="B126" s="4">
        <v>42920</v>
      </c>
      <c r="C126">
        <v>2771.25</v>
      </c>
      <c r="D126">
        <v>193.65</v>
      </c>
      <c r="E126" s="44">
        <f t="shared" si="7"/>
        <v>14.310611928737412</v>
      </c>
    </row>
    <row r="127" spans="1:5" x14ac:dyDescent="0.25">
      <c r="A127">
        <v>1</v>
      </c>
      <c r="B127" s="4">
        <v>42921</v>
      </c>
      <c r="C127">
        <v>2771.8</v>
      </c>
      <c r="D127">
        <v>197.6</v>
      </c>
      <c r="E127" s="44">
        <f t="shared" si="7"/>
        <v>14.027327935222674</v>
      </c>
    </row>
    <row r="128" spans="1:5" x14ac:dyDescent="0.25">
      <c r="A128">
        <v>1</v>
      </c>
      <c r="B128" s="4">
        <v>42922</v>
      </c>
      <c r="C128">
        <v>2729.6</v>
      </c>
      <c r="D128">
        <v>196.6</v>
      </c>
      <c r="E128" s="44">
        <f t="shared" si="7"/>
        <v>13.884028484231942</v>
      </c>
    </row>
    <row r="129" spans="1:5" x14ac:dyDescent="0.25">
      <c r="A129">
        <v>1</v>
      </c>
      <c r="B129" s="4">
        <v>42923</v>
      </c>
      <c r="C129">
        <v>2707.95</v>
      </c>
      <c r="D129">
        <v>194.85</v>
      </c>
      <c r="E129" s="44">
        <f t="shared" si="7"/>
        <v>13.897613548883756</v>
      </c>
    </row>
    <row r="130" spans="1:5" x14ac:dyDescent="0.25">
      <c r="A130">
        <v>1</v>
      </c>
      <c r="B130" s="4">
        <v>42926</v>
      </c>
      <c r="C130">
        <v>2729.5</v>
      </c>
      <c r="D130">
        <v>194.15</v>
      </c>
      <c r="E130" s="44">
        <f t="shared" si="7"/>
        <v>14.058717486479527</v>
      </c>
    </row>
    <row r="131" spans="1:5" x14ac:dyDescent="0.25">
      <c r="A131">
        <v>1</v>
      </c>
      <c r="B131" s="4">
        <v>42927</v>
      </c>
      <c r="C131">
        <v>2793.4</v>
      </c>
      <c r="D131">
        <v>193.7</v>
      </c>
      <c r="E131" s="44">
        <f t="shared" ref="E131:E194" si="8">C131/D131</f>
        <v>14.421270005162624</v>
      </c>
    </row>
    <row r="132" spans="1:5" x14ac:dyDescent="0.25">
      <c r="A132">
        <v>1</v>
      </c>
      <c r="B132" s="4">
        <v>42928</v>
      </c>
      <c r="C132">
        <v>2786</v>
      </c>
      <c r="D132">
        <v>193.9</v>
      </c>
      <c r="E132" s="44">
        <f t="shared" si="8"/>
        <v>14.368231046931408</v>
      </c>
    </row>
    <row r="133" spans="1:5" x14ac:dyDescent="0.25">
      <c r="A133">
        <v>1</v>
      </c>
      <c r="B133" s="4">
        <v>42929</v>
      </c>
      <c r="C133">
        <v>2790.5</v>
      </c>
      <c r="D133">
        <v>199.25</v>
      </c>
      <c r="E133" s="44">
        <f t="shared" si="8"/>
        <v>14.005018820577165</v>
      </c>
    </row>
    <row r="134" spans="1:5" x14ac:dyDescent="0.25">
      <c r="A134">
        <v>1</v>
      </c>
      <c r="B134" s="4">
        <v>42930</v>
      </c>
      <c r="C134">
        <v>2811.3</v>
      </c>
      <c r="D134">
        <v>195.3</v>
      </c>
      <c r="E134" s="44">
        <f t="shared" si="8"/>
        <v>14.394777265745008</v>
      </c>
    </row>
    <row r="135" spans="1:5" x14ac:dyDescent="0.25">
      <c r="A135">
        <v>1</v>
      </c>
      <c r="B135" s="4">
        <v>42933</v>
      </c>
      <c r="C135">
        <v>2811.95</v>
      </c>
      <c r="D135">
        <v>194.55</v>
      </c>
      <c r="E135" s="44">
        <f t="shared" si="8"/>
        <v>14.453610896941658</v>
      </c>
    </row>
    <row r="136" spans="1:5" x14ac:dyDescent="0.25">
      <c r="A136">
        <v>1</v>
      </c>
      <c r="B136" s="4">
        <v>42934</v>
      </c>
      <c r="C136">
        <v>2824.05</v>
      </c>
      <c r="D136">
        <v>193.3</v>
      </c>
      <c r="E136" s="44">
        <f t="shared" si="8"/>
        <v>14.60967408173823</v>
      </c>
    </row>
    <row r="137" spans="1:5" x14ac:dyDescent="0.25">
      <c r="A137">
        <v>1</v>
      </c>
      <c r="B137" s="4">
        <v>42935</v>
      </c>
      <c r="C137">
        <v>2824.75</v>
      </c>
      <c r="D137">
        <v>195</v>
      </c>
      <c r="E137" s="44">
        <f t="shared" si="8"/>
        <v>14.485897435897435</v>
      </c>
    </row>
    <row r="138" spans="1:5" x14ac:dyDescent="0.25">
      <c r="A138">
        <v>1</v>
      </c>
      <c r="B138" s="4">
        <v>42936</v>
      </c>
      <c r="C138">
        <v>2818.65</v>
      </c>
      <c r="D138">
        <v>196.45</v>
      </c>
      <c r="E138" s="44">
        <f t="shared" si="8"/>
        <v>14.34792568083482</v>
      </c>
    </row>
    <row r="139" spans="1:5" x14ac:dyDescent="0.25">
      <c r="A139">
        <v>1</v>
      </c>
      <c r="B139" s="4">
        <v>42937</v>
      </c>
      <c r="C139">
        <v>2815</v>
      </c>
      <c r="D139">
        <v>194.55</v>
      </c>
      <c r="E139" s="44">
        <f t="shared" si="8"/>
        <v>14.46928810074531</v>
      </c>
    </row>
    <row r="140" spans="1:5" x14ac:dyDescent="0.25">
      <c r="B140" s="4">
        <v>42940</v>
      </c>
      <c r="C140">
        <v>2826.85</v>
      </c>
      <c r="D140">
        <v>205.1</v>
      </c>
      <c r="E140">
        <f t="shared" si="8"/>
        <v>13.782788883471477</v>
      </c>
    </row>
    <row r="141" spans="1:5" x14ac:dyDescent="0.25">
      <c r="A141">
        <v>1</v>
      </c>
      <c r="B141" s="4">
        <v>42941</v>
      </c>
      <c r="C141">
        <v>2844.95</v>
      </c>
      <c r="D141">
        <v>203.4</v>
      </c>
      <c r="E141" s="44">
        <f t="shared" si="8"/>
        <v>13.986971484759094</v>
      </c>
    </row>
    <row r="142" spans="1:5" x14ac:dyDescent="0.25">
      <c r="A142">
        <v>1</v>
      </c>
      <c r="B142" s="4">
        <v>42942</v>
      </c>
      <c r="C142">
        <v>2838.05</v>
      </c>
      <c r="D142">
        <v>198.4</v>
      </c>
      <c r="E142" s="44">
        <f t="shared" si="8"/>
        <v>14.3046875</v>
      </c>
    </row>
    <row r="143" spans="1:5" x14ac:dyDescent="0.25">
      <c r="A143">
        <v>1</v>
      </c>
      <c r="B143" s="4">
        <v>42943</v>
      </c>
      <c r="C143">
        <v>2846.4</v>
      </c>
      <c r="D143">
        <v>194.95</v>
      </c>
      <c r="E143" s="44">
        <f t="shared" si="8"/>
        <v>14.600666837650682</v>
      </c>
    </row>
    <row r="144" spans="1:5" x14ac:dyDescent="0.25">
      <c r="A144">
        <v>1</v>
      </c>
      <c r="B144" s="4">
        <v>42944</v>
      </c>
      <c r="C144">
        <v>2822.75</v>
      </c>
      <c r="D144">
        <v>193.5</v>
      </c>
      <c r="E144" s="44">
        <f t="shared" si="8"/>
        <v>14.587855297157622</v>
      </c>
    </row>
    <row r="145" spans="1:5" x14ac:dyDescent="0.25">
      <c r="A145">
        <v>1</v>
      </c>
      <c r="B145" s="4">
        <v>42947</v>
      </c>
      <c r="C145">
        <v>2807.6</v>
      </c>
      <c r="D145">
        <v>193.9</v>
      </c>
      <c r="E145" s="44">
        <f t="shared" si="8"/>
        <v>14.479628674574522</v>
      </c>
    </row>
    <row r="146" spans="1:5" x14ac:dyDescent="0.25">
      <c r="A146">
        <v>1</v>
      </c>
      <c r="B146" s="4">
        <v>42948</v>
      </c>
      <c r="C146">
        <v>2823</v>
      </c>
      <c r="D146">
        <v>189.45</v>
      </c>
      <c r="E146" s="44">
        <f t="shared" si="8"/>
        <v>14.901029295328584</v>
      </c>
    </row>
    <row r="147" spans="1:5" x14ac:dyDescent="0.25">
      <c r="A147">
        <v>1</v>
      </c>
      <c r="B147" s="4">
        <v>42949</v>
      </c>
      <c r="C147">
        <v>2802.05</v>
      </c>
      <c r="D147">
        <v>188.55</v>
      </c>
      <c r="E147" s="44">
        <f t="shared" si="8"/>
        <v>14.861044815698754</v>
      </c>
    </row>
    <row r="148" spans="1:5" x14ac:dyDescent="0.25">
      <c r="A148">
        <v>1</v>
      </c>
      <c r="B148" s="4">
        <v>42950</v>
      </c>
      <c r="C148">
        <v>2834.75</v>
      </c>
      <c r="D148">
        <v>186.35</v>
      </c>
      <c r="E148" s="44">
        <f t="shared" si="8"/>
        <v>15.211966729272874</v>
      </c>
    </row>
    <row r="149" spans="1:5" x14ac:dyDescent="0.25">
      <c r="A149">
        <v>1</v>
      </c>
      <c r="B149" s="4">
        <v>42951</v>
      </c>
      <c r="C149">
        <v>2873.7</v>
      </c>
      <c r="D149">
        <v>183.4</v>
      </c>
      <c r="E149" s="44">
        <f t="shared" si="8"/>
        <v>15.669029443838603</v>
      </c>
    </row>
    <row r="150" spans="1:5" x14ac:dyDescent="0.25">
      <c r="A150">
        <v>1</v>
      </c>
      <c r="B150" s="4">
        <v>42954</v>
      </c>
      <c r="C150">
        <v>2890</v>
      </c>
      <c r="D150">
        <v>186.2</v>
      </c>
      <c r="E150" s="44">
        <f t="shared" si="8"/>
        <v>15.520945220193342</v>
      </c>
    </row>
    <row r="151" spans="1:5" x14ac:dyDescent="0.25">
      <c r="A151">
        <v>1</v>
      </c>
      <c r="B151" s="4">
        <v>42955</v>
      </c>
      <c r="C151">
        <v>2913.8</v>
      </c>
      <c r="D151">
        <v>185.95</v>
      </c>
      <c r="E151" s="44">
        <f t="shared" si="8"/>
        <v>15.669803710674914</v>
      </c>
    </row>
    <row r="152" spans="1:5" x14ac:dyDescent="0.25">
      <c r="A152">
        <v>1</v>
      </c>
      <c r="B152" s="4">
        <v>42956</v>
      </c>
      <c r="C152">
        <v>2833.05</v>
      </c>
      <c r="D152">
        <v>182.55</v>
      </c>
      <c r="E152" s="44">
        <f t="shared" si="8"/>
        <v>15.519309778142974</v>
      </c>
    </row>
    <row r="153" spans="1:5" x14ac:dyDescent="0.25">
      <c r="A153">
        <v>1</v>
      </c>
      <c r="B153" s="4">
        <v>42957</v>
      </c>
      <c r="C153">
        <v>2794.8</v>
      </c>
      <c r="D153">
        <v>174.65</v>
      </c>
      <c r="E153" s="44">
        <f t="shared" si="8"/>
        <v>16.002290294875465</v>
      </c>
    </row>
    <row r="154" spans="1:5" x14ac:dyDescent="0.25">
      <c r="A154">
        <v>1</v>
      </c>
      <c r="B154" s="4">
        <v>42958</v>
      </c>
      <c r="C154">
        <v>2788.5</v>
      </c>
      <c r="D154">
        <v>172.55</v>
      </c>
      <c r="E154" s="44">
        <f t="shared" si="8"/>
        <v>16.160533178788757</v>
      </c>
    </row>
    <row r="155" spans="1:5" x14ac:dyDescent="0.25">
      <c r="A155">
        <v>1</v>
      </c>
      <c r="B155" s="4">
        <v>42961</v>
      </c>
      <c r="C155">
        <v>2833.4</v>
      </c>
      <c r="D155">
        <v>181.9</v>
      </c>
      <c r="E155" s="44">
        <f t="shared" si="8"/>
        <v>15.576690489279825</v>
      </c>
    </row>
    <row r="156" spans="1:5" x14ac:dyDescent="0.25">
      <c r="A156">
        <v>1</v>
      </c>
      <c r="B156" s="4">
        <v>42963</v>
      </c>
      <c r="C156">
        <v>2850.55</v>
      </c>
      <c r="D156">
        <v>181</v>
      </c>
      <c r="E156" s="44">
        <f t="shared" si="8"/>
        <v>15.748895027624311</v>
      </c>
    </row>
    <row r="157" spans="1:5" x14ac:dyDescent="0.25">
      <c r="A157">
        <v>1</v>
      </c>
      <c r="B157" s="4">
        <v>42964</v>
      </c>
      <c r="C157">
        <v>2820.7</v>
      </c>
      <c r="D157">
        <v>182.8</v>
      </c>
      <c r="E157" s="44">
        <f t="shared" si="8"/>
        <v>15.430525164113783</v>
      </c>
    </row>
    <row r="158" spans="1:5" x14ac:dyDescent="0.25">
      <c r="A158">
        <v>1</v>
      </c>
      <c r="B158" s="4">
        <v>42965</v>
      </c>
      <c r="C158">
        <v>2815.7</v>
      </c>
      <c r="D158">
        <v>179.4</v>
      </c>
      <c r="E158" s="44">
        <f t="shared" si="8"/>
        <v>15.69509476031215</v>
      </c>
    </row>
    <row r="159" spans="1:5" x14ac:dyDescent="0.25">
      <c r="A159">
        <v>1</v>
      </c>
      <c r="B159" s="4">
        <v>42968</v>
      </c>
      <c r="C159">
        <v>2770.6</v>
      </c>
      <c r="D159">
        <v>178.55</v>
      </c>
      <c r="E159" s="44">
        <f t="shared" si="8"/>
        <v>15.517222066647996</v>
      </c>
    </row>
    <row r="160" spans="1:5" x14ac:dyDescent="0.25">
      <c r="A160">
        <v>1</v>
      </c>
      <c r="B160" s="4">
        <v>42969</v>
      </c>
      <c r="C160">
        <v>2740.5</v>
      </c>
      <c r="D160">
        <v>176.45</v>
      </c>
      <c r="E160" s="44">
        <f t="shared" si="8"/>
        <v>15.531311986398414</v>
      </c>
    </row>
    <row r="161" spans="1:5" x14ac:dyDescent="0.25">
      <c r="A161">
        <v>1</v>
      </c>
      <c r="B161" s="4">
        <v>42970</v>
      </c>
      <c r="C161">
        <v>2760.5</v>
      </c>
      <c r="D161">
        <v>178.05</v>
      </c>
      <c r="E161" s="44">
        <f t="shared" si="8"/>
        <v>15.504071889918562</v>
      </c>
    </row>
    <row r="162" spans="1:5" x14ac:dyDescent="0.25">
      <c r="A162">
        <v>1</v>
      </c>
      <c r="B162" s="4">
        <v>42971</v>
      </c>
      <c r="C162">
        <v>2734.45</v>
      </c>
      <c r="D162">
        <v>179.3</v>
      </c>
      <c r="E162" s="44">
        <f t="shared" si="8"/>
        <v>15.250697155605129</v>
      </c>
    </row>
    <row r="163" spans="1:5" x14ac:dyDescent="0.25">
      <c r="A163">
        <v>1</v>
      </c>
      <c r="B163" s="4">
        <v>42975</v>
      </c>
      <c r="C163">
        <v>2739.55</v>
      </c>
      <c r="D163">
        <v>181.15</v>
      </c>
      <c r="E163" s="44">
        <f t="shared" si="8"/>
        <v>15.12310240132487</v>
      </c>
    </row>
    <row r="164" spans="1:5" x14ac:dyDescent="0.25">
      <c r="A164">
        <v>1</v>
      </c>
      <c r="B164" s="4">
        <v>42976</v>
      </c>
      <c r="C164">
        <v>2732.25</v>
      </c>
      <c r="D164">
        <v>178.85</v>
      </c>
      <c r="E164" s="44">
        <f t="shared" si="8"/>
        <v>15.276768241543193</v>
      </c>
    </row>
    <row r="165" spans="1:5" x14ac:dyDescent="0.25">
      <c r="A165">
        <v>1</v>
      </c>
      <c r="B165" s="4">
        <v>42977</v>
      </c>
      <c r="C165">
        <v>2746.95</v>
      </c>
      <c r="D165">
        <v>179.8</v>
      </c>
      <c r="E165" s="44">
        <f t="shared" si="8"/>
        <v>15.277808676307005</v>
      </c>
    </row>
    <row r="166" spans="1:5" x14ac:dyDescent="0.25">
      <c r="A166">
        <v>1</v>
      </c>
      <c r="B166" s="4">
        <v>42978</v>
      </c>
      <c r="C166">
        <v>2808.45</v>
      </c>
      <c r="D166">
        <v>184.95</v>
      </c>
      <c r="E166" s="44">
        <f t="shared" si="8"/>
        <v>15.184914841849148</v>
      </c>
    </row>
    <row r="167" spans="1:5" x14ac:dyDescent="0.25">
      <c r="A167">
        <v>1</v>
      </c>
      <c r="B167" s="4">
        <v>42979</v>
      </c>
      <c r="C167">
        <v>2918.65</v>
      </c>
      <c r="D167">
        <v>184.6</v>
      </c>
      <c r="E167" s="44">
        <f t="shared" si="8"/>
        <v>15.810671722643555</v>
      </c>
    </row>
    <row r="168" spans="1:5" x14ac:dyDescent="0.25">
      <c r="A168">
        <v>1</v>
      </c>
      <c r="B168" s="4">
        <v>42982</v>
      </c>
      <c r="C168">
        <v>2913.4</v>
      </c>
      <c r="D168">
        <v>183.05</v>
      </c>
      <c r="E168" s="44">
        <f t="shared" si="8"/>
        <v>15.91586998087954</v>
      </c>
    </row>
    <row r="169" spans="1:5" x14ac:dyDescent="0.25">
      <c r="A169">
        <v>1</v>
      </c>
      <c r="B169" s="4">
        <v>42983</v>
      </c>
      <c r="C169">
        <v>2949.85</v>
      </c>
      <c r="D169">
        <v>182.55</v>
      </c>
      <c r="E169" s="44">
        <f t="shared" si="8"/>
        <v>16.159134483703095</v>
      </c>
    </row>
    <row r="170" spans="1:5" x14ac:dyDescent="0.25">
      <c r="A170">
        <v>1</v>
      </c>
      <c r="B170" s="4">
        <v>42984</v>
      </c>
      <c r="C170">
        <v>2925.8</v>
      </c>
      <c r="D170">
        <v>185.1</v>
      </c>
      <c r="E170" s="44">
        <f t="shared" si="8"/>
        <v>15.806591031874664</v>
      </c>
    </row>
    <row r="171" spans="1:5" x14ac:dyDescent="0.25">
      <c r="A171">
        <v>1</v>
      </c>
      <c r="B171" s="4">
        <v>42985</v>
      </c>
      <c r="C171">
        <v>2965.95</v>
      </c>
      <c r="D171">
        <v>184.55</v>
      </c>
      <c r="E171" s="44">
        <f t="shared" si="8"/>
        <v>16.071254402600918</v>
      </c>
    </row>
    <row r="172" spans="1:5" x14ac:dyDescent="0.25">
      <c r="A172">
        <v>1</v>
      </c>
      <c r="B172" s="4">
        <v>42986</v>
      </c>
      <c r="C172">
        <v>2913.85</v>
      </c>
      <c r="D172">
        <v>185.7</v>
      </c>
      <c r="E172" s="44">
        <f t="shared" si="8"/>
        <v>15.691168551427033</v>
      </c>
    </row>
    <row r="173" spans="1:5" x14ac:dyDescent="0.25">
      <c r="A173">
        <v>1</v>
      </c>
      <c r="B173" s="4">
        <v>42989</v>
      </c>
      <c r="C173">
        <v>2930.3</v>
      </c>
      <c r="D173">
        <v>186.85</v>
      </c>
      <c r="E173" s="44">
        <f t="shared" si="8"/>
        <v>15.682633128177685</v>
      </c>
    </row>
    <row r="174" spans="1:5" x14ac:dyDescent="0.25">
      <c r="A174">
        <v>1</v>
      </c>
      <c r="B174" s="4">
        <v>42990</v>
      </c>
      <c r="C174">
        <v>2933.4</v>
      </c>
      <c r="D174">
        <v>186.8</v>
      </c>
      <c r="E174" s="44">
        <f t="shared" si="8"/>
        <v>15.703426124197001</v>
      </c>
    </row>
    <row r="175" spans="1:5" x14ac:dyDescent="0.25">
      <c r="A175">
        <v>1</v>
      </c>
      <c r="B175" s="4">
        <v>42991</v>
      </c>
      <c r="C175">
        <v>2931.25</v>
      </c>
      <c r="D175">
        <v>187.7</v>
      </c>
      <c r="E175" s="44">
        <f t="shared" si="8"/>
        <v>15.616675546084178</v>
      </c>
    </row>
    <row r="176" spans="1:5" x14ac:dyDescent="0.25">
      <c r="A176">
        <v>1</v>
      </c>
      <c r="B176" s="4">
        <v>42992</v>
      </c>
      <c r="C176">
        <v>2928.65</v>
      </c>
      <c r="D176">
        <v>187.9</v>
      </c>
      <c r="E176" s="44">
        <f t="shared" si="8"/>
        <v>15.586216072378924</v>
      </c>
    </row>
    <row r="177" spans="2:5" x14ac:dyDescent="0.25">
      <c r="B177" s="4">
        <v>42993</v>
      </c>
      <c r="C177">
        <v>3022.05</v>
      </c>
      <c r="D177">
        <v>221.45</v>
      </c>
      <c r="E177">
        <f t="shared" si="8"/>
        <v>13.646647098667872</v>
      </c>
    </row>
    <row r="178" spans="2:5" x14ac:dyDescent="0.25">
      <c r="B178" s="4">
        <v>42996</v>
      </c>
      <c r="C178">
        <v>3129.8</v>
      </c>
      <c r="D178">
        <v>265.7</v>
      </c>
      <c r="E178">
        <f t="shared" si="8"/>
        <v>11.779450508091834</v>
      </c>
    </row>
    <row r="179" spans="2:5" x14ac:dyDescent="0.25">
      <c r="B179" s="4">
        <v>42997</v>
      </c>
      <c r="C179">
        <v>3115.6</v>
      </c>
      <c r="D179">
        <v>280.95</v>
      </c>
      <c r="E179">
        <f t="shared" si="8"/>
        <v>11.089517707777185</v>
      </c>
    </row>
    <row r="180" spans="2:5" x14ac:dyDescent="0.25">
      <c r="B180" s="4">
        <v>42998</v>
      </c>
      <c r="C180">
        <v>3088.1</v>
      </c>
      <c r="D180">
        <v>276.10000000000002</v>
      </c>
      <c r="E180">
        <f t="shared" si="8"/>
        <v>11.184715682723649</v>
      </c>
    </row>
    <row r="181" spans="2:5" x14ac:dyDescent="0.25">
      <c r="B181" s="4">
        <v>42999</v>
      </c>
      <c r="C181">
        <v>3078.1</v>
      </c>
      <c r="D181">
        <v>294.39999999999998</v>
      </c>
      <c r="E181">
        <f t="shared" si="8"/>
        <v>10.455502717391305</v>
      </c>
    </row>
    <row r="182" spans="2:5" x14ac:dyDescent="0.25">
      <c r="B182" s="4">
        <v>43000</v>
      </c>
      <c r="C182">
        <v>3039.4</v>
      </c>
      <c r="D182">
        <v>297.3</v>
      </c>
      <c r="E182">
        <f t="shared" si="8"/>
        <v>10.22334342415069</v>
      </c>
    </row>
    <row r="183" spans="2:5" x14ac:dyDescent="0.25">
      <c r="B183" s="4">
        <v>43003</v>
      </c>
      <c r="C183">
        <v>3038.6</v>
      </c>
      <c r="D183">
        <v>283.14999999999998</v>
      </c>
      <c r="E183">
        <f t="shared" si="8"/>
        <v>10.731414444640651</v>
      </c>
    </row>
    <row r="184" spans="2:5" x14ac:dyDescent="0.25">
      <c r="B184" s="4">
        <v>43004</v>
      </c>
      <c r="C184">
        <v>3036.4</v>
      </c>
      <c r="D184">
        <v>290.8</v>
      </c>
      <c r="E184">
        <f t="shared" si="8"/>
        <v>10.441540577716644</v>
      </c>
    </row>
    <row r="185" spans="2:5" x14ac:dyDescent="0.25">
      <c r="B185" s="4">
        <v>43005</v>
      </c>
      <c r="C185">
        <v>3027.8</v>
      </c>
      <c r="D185">
        <v>285.64999999999998</v>
      </c>
      <c r="E185">
        <f t="shared" si="8"/>
        <v>10.599684929109051</v>
      </c>
    </row>
    <row r="186" spans="2:5" x14ac:dyDescent="0.25">
      <c r="B186" s="4">
        <v>43006</v>
      </c>
      <c r="C186">
        <v>3034.1</v>
      </c>
      <c r="D186">
        <v>288.3</v>
      </c>
      <c r="E186">
        <f t="shared" si="8"/>
        <v>10.524106833159902</v>
      </c>
    </row>
    <row r="187" spans="2:5" x14ac:dyDescent="0.25">
      <c r="B187" s="4">
        <v>43007</v>
      </c>
      <c r="C187">
        <v>3108.15</v>
      </c>
      <c r="D187">
        <v>289.39999999999998</v>
      </c>
      <c r="E187">
        <f t="shared" si="8"/>
        <v>10.739979267449897</v>
      </c>
    </row>
    <row r="188" spans="2:5" x14ac:dyDescent="0.25">
      <c r="B188" s="4">
        <v>43011</v>
      </c>
      <c r="C188">
        <v>3163.8</v>
      </c>
      <c r="D188">
        <v>286.60000000000002</v>
      </c>
      <c r="E188">
        <f t="shared" si="8"/>
        <v>11.039078855547801</v>
      </c>
    </row>
    <row r="189" spans="2:5" x14ac:dyDescent="0.25">
      <c r="B189" s="4">
        <v>43012</v>
      </c>
      <c r="C189">
        <v>3169.75</v>
      </c>
      <c r="D189">
        <v>284.2</v>
      </c>
      <c r="E189">
        <f t="shared" si="8"/>
        <v>11.153237156931739</v>
      </c>
    </row>
    <row r="190" spans="2:5" x14ac:dyDescent="0.25">
      <c r="B190" s="4">
        <v>43013</v>
      </c>
      <c r="C190">
        <v>3130.8</v>
      </c>
      <c r="D190">
        <v>312.60000000000002</v>
      </c>
      <c r="E190">
        <f t="shared" si="8"/>
        <v>10.015355086372361</v>
      </c>
    </row>
    <row r="191" spans="2:5" x14ac:dyDescent="0.25">
      <c r="B191" s="4">
        <v>43014</v>
      </c>
      <c r="C191">
        <v>3146.3</v>
      </c>
      <c r="D191">
        <v>343.85</v>
      </c>
      <c r="E191">
        <f t="shared" si="8"/>
        <v>9.1502108477533799</v>
      </c>
    </row>
    <row r="192" spans="2:5" x14ac:dyDescent="0.25">
      <c r="B192" s="4">
        <v>43017</v>
      </c>
      <c r="C192">
        <v>3128.15</v>
      </c>
      <c r="D192">
        <v>412.6</v>
      </c>
      <c r="E192">
        <f t="shared" si="8"/>
        <v>7.5815559864275324</v>
      </c>
    </row>
    <row r="193" spans="2:5" x14ac:dyDescent="0.25">
      <c r="B193" s="4">
        <v>43018</v>
      </c>
      <c r="C193">
        <v>3134.9</v>
      </c>
      <c r="D193">
        <v>495.1</v>
      </c>
      <c r="E193">
        <f t="shared" si="8"/>
        <v>6.3318521510805894</v>
      </c>
    </row>
    <row r="194" spans="2:5" x14ac:dyDescent="0.25">
      <c r="B194" s="4">
        <v>43019</v>
      </c>
      <c r="C194">
        <v>3142.25</v>
      </c>
      <c r="D194">
        <v>445.6</v>
      </c>
      <c r="E194">
        <f t="shared" si="8"/>
        <v>7.0517280071813282</v>
      </c>
    </row>
    <row r="195" spans="2:5" x14ac:dyDescent="0.25">
      <c r="B195" s="4">
        <v>43020</v>
      </c>
      <c r="C195">
        <v>3154.1</v>
      </c>
      <c r="D195">
        <v>452.05</v>
      </c>
      <c r="E195">
        <f t="shared" ref="E195:E258" si="9">C195/D195</f>
        <v>6.9773255170888175</v>
      </c>
    </row>
    <row r="196" spans="2:5" x14ac:dyDescent="0.25">
      <c r="B196" s="4">
        <v>43021</v>
      </c>
      <c r="C196">
        <v>3164.7</v>
      </c>
      <c r="D196">
        <v>446.8</v>
      </c>
      <c r="E196">
        <f t="shared" si="9"/>
        <v>7.0830349149507601</v>
      </c>
    </row>
    <row r="197" spans="2:5" x14ac:dyDescent="0.25">
      <c r="B197" s="4">
        <v>43024</v>
      </c>
      <c r="C197">
        <v>3221.8</v>
      </c>
      <c r="D197">
        <v>438.05</v>
      </c>
      <c r="E197">
        <f t="shared" si="9"/>
        <v>7.3548681657345059</v>
      </c>
    </row>
    <row r="198" spans="2:5" x14ac:dyDescent="0.25">
      <c r="B198" s="4">
        <v>43025</v>
      </c>
      <c r="C198">
        <v>3263.7</v>
      </c>
      <c r="D198">
        <v>420.65</v>
      </c>
      <c r="E198">
        <f t="shared" si="9"/>
        <v>7.7587067633424462</v>
      </c>
    </row>
    <row r="199" spans="2:5" x14ac:dyDescent="0.25">
      <c r="B199" s="4">
        <v>43026</v>
      </c>
      <c r="C199">
        <v>3231.85</v>
      </c>
      <c r="D199">
        <v>444.4</v>
      </c>
      <c r="E199">
        <f t="shared" si="9"/>
        <v>7.2723897389738976</v>
      </c>
    </row>
    <row r="200" spans="2:5" x14ac:dyDescent="0.25">
      <c r="B200" s="4">
        <v>43027</v>
      </c>
      <c r="C200">
        <v>3215.2</v>
      </c>
      <c r="D200">
        <v>435.15</v>
      </c>
      <c r="E200">
        <f t="shared" si="9"/>
        <v>7.3887165345283234</v>
      </c>
    </row>
    <row r="201" spans="2:5" x14ac:dyDescent="0.25">
      <c r="B201" s="4">
        <v>43031</v>
      </c>
      <c r="C201">
        <v>3215.85</v>
      </c>
      <c r="D201">
        <v>423.7</v>
      </c>
      <c r="E201">
        <f t="shared" si="9"/>
        <v>7.5899221147037998</v>
      </c>
    </row>
    <row r="202" spans="2:5" x14ac:dyDescent="0.25">
      <c r="B202" s="4">
        <v>43032</v>
      </c>
      <c r="C202">
        <v>3214.85</v>
      </c>
      <c r="D202">
        <v>416.9</v>
      </c>
      <c r="E202">
        <f t="shared" si="9"/>
        <v>7.7113216598704728</v>
      </c>
    </row>
    <row r="203" spans="2:5" x14ac:dyDescent="0.25">
      <c r="B203" s="4">
        <v>43033</v>
      </c>
      <c r="C203">
        <v>3233.5</v>
      </c>
      <c r="D203">
        <v>404.2</v>
      </c>
      <c r="E203">
        <f t="shared" si="9"/>
        <v>7.9997525977238997</v>
      </c>
    </row>
    <row r="204" spans="2:5" x14ac:dyDescent="0.25">
      <c r="B204" s="4">
        <v>43034</v>
      </c>
      <c r="C204">
        <v>3278.9</v>
      </c>
      <c r="D204">
        <v>407.9</v>
      </c>
      <c r="E204">
        <f t="shared" si="9"/>
        <v>8.0384898259377309</v>
      </c>
    </row>
    <row r="205" spans="2:5" x14ac:dyDescent="0.25">
      <c r="B205" s="4">
        <v>43035</v>
      </c>
      <c r="C205">
        <v>3289.6</v>
      </c>
      <c r="D205">
        <v>411.05</v>
      </c>
      <c r="E205">
        <f t="shared" si="9"/>
        <v>8.0029193528767788</v>
      </c>
    </row>
    <row r="206" spans="2:5" x14ac:dyDescent="0.25">
      <c r="B206" s="4">
        <v>43038</v>
      </c>
      <c r="C206">
        <v>3274.75</v>
      </c>
      <c r="D206">
        <v>411.6</v>
      </c>
      <c r="E206">
        <f t="shared" si="9"/>
        <v>7.9561467444120497</v>
      </c>
    </row>
    <row r="207" spans="2:5" x14ac:dyDescent="0.25">
      <c r="B207" s="4">
        <v>43039</v>
      </c>
      <c r="C207">
        <v>3260</v>
      </c>
      <c r="D207">
        <v>416.9</v>
      </c>
      <c r="E207">
        <f t="shared" si="9"/>
        <v>7.8196210122331502</v>
      </c>
    </row>
    <row r="208" spans="2:5" x14ac:dyDescent="0.25">
      <c r="B208" s="4">
        <v>43040</v>
      </c>
      <c r="C208">
        <v>3240.5</v>
      </c>
      <c r="D208">
        <v>407.95</v>
      </c>
      <c r="E208">
        <f t="shared" si="9"/>
        <v>7.9433754136536345</v>
      </c>
    </row>
    <row r="209" spans="2:5" x14ac:dyDescent="0.25">
      <c r="B209" s="4">
        <v>43041</v>
      </c>
      <c r="C209">
        <v>3238.5</v>
      </c>
      <c r="D209">
        <v>404.95</v>
      </c>
      <c r="E209">
        <f t="shared" si="9"/>
        <v>7.9972836152611437</v>
      </c>
    </row>
    <row r="210" spans="2:5" x14ac:dyDescent="0.25">
      <c r="B210" s="4">
        <v>43042</v>
      </c>
      <c r="C210">
        <v>3223.1</v>
      </c>
      <c r="D210">
        <v>445.4</v>
      </c>
      <c r="E210">
        <f t="shared" si="9"/>
        <v>7.2364167040862144</v>
      </c>
    </row>
    <row r="211" spans="2:5" x14ac:dyDescent="0.25">
      <c r="B211" s="4">
        <v>43045</v>
      </c>
      <c r="C211">
        <v>3212.35</v>
      </c>
      <c r="D211">
        <v>471</v>
      </c>
      <c r="E211">
        <f t="shared" si="9"/>
        <v>6.8202760084925691</v>
      </c>
    </row>
    <row r="212" spans="2:5" x14ac:dyDescent="0.25">
      <c r="B212" s="4">
        <v>43046</v>
      </c>
      <c r="C212">
        <v>3163.25</v>
      </c>
      <c r="D212">
        <v>445.5</v>
      </c>
      <c r="E212">
        <f t="shared" si="9"/>
        <v>7.1004489337822667</v>
      </c>
    </row>
    <row r="213" spans="2:5" x14ac:dyDescent="0.25">
      <c r="B213" s="4">
        <v>43047</v>
      </c>
      <c r="C213">
        <v>3190.1</v>
      </c>
      <c r="D213">
        <v>475.25</v>
      </c>
      <c r="E213">
        <f t="shared" si="9"/>
        <v>6.7124671225670696</v>
      </c>
    </row>
    <row r="214" spans="2:5" x14ac:dyDescent="0.25">
      <c r="B214" s="4">
        <v>43048</v>
      </c>
      <c r="C214">
        <v>3199.95</v>
      </c>
      <c r="D214">
        <v>492.7</v>
      </c>
      <c r="E214">
        <f t="shared" si="9"/>
        <v>6.4947229551451189</v>
      </c>
    </row>
    <row r="215" spans="2:5" x14ac:dyDescent="0.25">
      <c r="B215" s="4">
        <v>43049</v>
      </c>
      <c r="C215">
        <v>3248.25</v>
      </c>
      <c r="D215">
        <v>471.75</v>
      </c>
      <c r="E215">
        <f t="shared" si="9"/>
        <v>6.8855325914149441</v>
      </c>
    </row>
    <row r="216" spans="2:5" x14ac:dyDescent="0.25">
      <c r="B216" s="4">
        <v>43052</v>
      </c>
      <c r="C216">
        <v>3211.6</v>
      </c>
      <c r="D216">
        <v>462</v>
      </c>
      <c r="E216">
        <f t="shared" si="9"/>
        <v>6.9515151515151512</v>
      </c>
    </row>
    <row r="217" spans="2:5" x14ac:dyDescent="0.25">
      <c r="B217" s="4">
        <v>43053</v>
      </c>
      <c r="C217">
        <v>3266.4</v>
      </c>
      <c r="D217">
        <v>438.9</v>
      </c>
      <c r="E217">
        <f t="shared" si="9"/>
        <v>7.4422419685577585</v>
      </c>
    </row>
    <row r="218" spans="2:5" x14ac:dyDescent="0.25">
      <c r="B218" s="4">
        <v>43054</v>
      </c>
      <c r="C218">
        <v>3212.35</v>
      </c>
      <c r="D218">
        <v>417</v>
      </c>
      <c r="E218">
        <f t="shared" si="9"/>
        <v>7.7034772182254194</v>
      </c>
    </row>
    <row r="219" spans="2:5" x14ac:dyDescent="0.25">
      <c r="B219" s="4">
        <v>43055</v>
      </c>
      <c r="C219">
        <v>3209.6</v>
      </c>
      <c r="D219">
        <v>437.85</v>
      </c>
      <c r="E219">
        <f t="shared" si="9"/>
        <v>7.3303642800045674</v>
      </c>
    </row>
    <row r="220" spans="2:5" x14ac:dyDescent="0.25">
      <c r="B220" s="4">
        <v>43056</v>
      </c>
      <c r="C220">
        <v>3212.05</v>
      </c>
      <c r="D220">
        <v>440.95</v>
      </c>
      <c r="E220">
        <f t="shared" si="9"/>
        <v>7.2843859848055343</v>
      </c>
    </row>
    <row r="221" spans="2:5" x14ac:dyDescent="0.25">
      <c r="B221" s="4">
        <v>43059</v>
      </c>
      <c r="C221">
        <v>3242.85</v>
      </c>
      <c r="D221">
        <v>431.45</v>
      </c>
      <c r="E221">
        <f t="shared" si="9"/>
        <v>7.5161664155753849</v>
      </c>
    </row>
    <row r="222" spans="2:5" x14ac:dyDescent="0.25">
      <c r="B222" s="4">
        <v>43060</v>
      </c>
      <c r="C222">
        <v>3292.95</v>
      </c>
      <c r="D222">
        <v>420.3</v>
      </c>
      <c r="E222">
        <f t="shared" si="9"/>
        <v>7.8347608850820833</v>
      </c>
    </row>
    <row r="223" spans="2:5" x14ac:dyDescent="0.25">
      <c r="B223" s="4">
        <v>43061</v>
      </c>
      <c r="C223">
        <v>3312.2</v>
      </c>
      <c r="D223">
        <v>437.8</v>
      </c>
      <c r="E223">
        <f t="shared" si="9"/>
        <v>7.5655550479671074</v>
      </c>
    </row>
    <row r="224" spans="2:5" x14ac:dyDescent="0.25">
      <c r="B224" s="4">
        <v>43062</v>
      </c>
      <c r="C224">
        <v>3261.85</v>
      </c>
      <c r="D224">
        <v>430.65</v>
      </c>
      <c r="E224">
        <f t="shared" si="9"/>
        <v>7.5742482294206432</v>
      </c>
    </row>
    <row r="225" spans="2:5" x14ac:dyDescent="0.25">
      <c r="B225" s="4">
        <v>43063</v>
      </c>
      <c r="C225">
        <v>3293.1</v>
      </c>
      <c r="D225">
        <v>425.55</v>
      </c>
      <c r="E225">
        <f t="shared" si="9"/>
        <v>7.7384561156150857</v>
      </c>
    </row>
    <row r="226" spans="2:5" x14ac:dyDescent="0.25">
      <c r="B226" s="4">
        <v>43066</v>
      </c>
      <c r="C226">
        <v>3272.35</v>
      </c>
      <c r="D226">
        <v>417</v>
      </c>
      <c r="E226">
        <f t="shared" si="9"/>
        <v>7.8473621103117503</v>
      </c>
    </row>
    <row r="227" spans="2:5" x14ac:dyDescent="0.25">
      <c r="B227" s="4">
        <v>43067</v>
      </c>
      <c r="C227">
        <v>3292.6</v>
      </c>
      <c r="D227">
        <v>422.1</v>
      </c>
      <c r="E227">
        <f t="shared" si="9"/>
        <v>7.8005212035062774</v>
      </c>
    </row>
    <row r="228" spans="2:5" x14ac:dyDescent="0.25">
      <c r="B228" s="4">
        <v>43068</v>
      </c>
      <c r="C228">
        <v>3315.5</v>
      </c>
      <c r="D228">
        <v>414.95</v>
      </c>
      <c r="E228">
        <f t="shared" si="9"/>
        <v>7.9901192914809016</v>
      </c>
    </row>
    <row r="229" spans="2:5" x14ac:dyDescent="0.25">
      <c r="B229" s="4">
        <v>43069</v>
      </c>
      <c r="C229">
        <v>3311.7</v>
      </c>
      <c r="D229">
        <v>411.3</v>
      </c>
      <c r="E229">
        <f t="shared" si="9"/>
        <v>8.0517870167760748</v>
      </c>
    </row>
    <row r="230" spans="2:5" x14ac:dyDescent="0.25">
      <c r="B230" s="4">
        <v>43070</v>
      </c>
      <c r="C230">
        <v>3212.65</v>
      </c>
      <c r="D230">
        <v>406.85</v>
      </c>
      <c r="E230">
        <f t="shared" si="9"/>
        <v>7.8963991643111706</v>
      </c>
    </row>
    <row r="231" spans="2:5" x14ac:dyDescent="0.25">
      <c r="B231" s="4">
        <v>43073</v>
      </c>
      <c r="C231">
        <v>3199.95</v>
      </c>
      <c r="D231">
        <v>402.55</v>
      </c>
      <c r="E231">
        <f t="shared" si="9"/>
        <v>7.9491988572848085</v>
      </c>
    </row>
    <row r="232" spans="2:5" x14ac:dyDescent="0.25">
      <c r="B232" s="4">
        <v>43074</v>
      </c>
      <c r="C232">
        <v>3160.85</v>
      </c>
      <c r="D232">
        <v>398.75</v>
      </c>
      <c r="E232">
        <f t="shared" si="9"/>
        <v>7.9268965517241377</v>
      </c>
    </row>
    <row r="233" spans="2:5" x14ac:dyDescent="0.25">
      <c r="B233" s="4">
        <v>43075</v>
      </c>
      <c r="C233">
        <v>3108.6</v>
      </c>
      <c r="D233">
        <v>384.25</v>
      </c>
      <c r="E233">
        <f t="shared" si="9"/>
        <v>8.0900455432661023</v>
      </c>
    </row>
    <row r="234" spans="2:5" x14ac:dyDescent="0.25">
      <c r="B234" s="4">
        <v>43076</v>
      </c>
      <c r="C234">
        <v>3195.85</v>
      </c>
      <c r="D234">
        <v>403.45</v>
      </c>
      <c r="E234">
        <f t="shared" si="9"/>
        <v>7.9213037551121577</v>
      </c>
    </row>
    <row r="235" spans="2:5" x14ac:dyDescent="0.25">
      <c r="B235" s="4">
        <v>43077</v>
      </c>
      <c r="C235">
        <v>3215.3</v>
      </c>
      <c r="D235">
        <v>419.5</v>
      </c>
      <c r="E235">
        <f t="shared" si="9"/>
        <v>7.6646007151370688</v>
      </c>
    </row>
    <row r="236" spans="2:5" x14ac:dyDescent="0.25">
      <c r="B236" s="4">
        <v>43080</v>
      </c>
      <c r="C236">
        <v>3211.9</v>
      </c>
      <c r="D236">
        <v>408.3</v>
      </c>
      <c r="E236">
        <f t="shared" si="9"/>
        <v>7.8665197158951754</v>
      </c>
    </row>
    <row r="237" spans="2:5" x14ac:dyDescent="0.25">
      <c r="B237" s="4">
        <v>43081</v>
      </c>
      <c r="C237">
        <v>3168.65</v>
      </c>
      <c r="D237">
        <v>402.25</v>
      </c>
      <c r="E237">
        <f t="shared" si="9"/>
        <v>7.8773151025481667</v>
      </c>
    </row>
    <row r="238" spans="2:5" x14ac:dyDescent="0.25">
      <c r="B238" s="4">
        <v>43082</v>
      </c>
      <c r="C238">
        <v>3149.35</v>
      </c>
      <c r="D238">
        <v>396.2</v>
      </c>
      <c r="E238">
        <f t="shared" si="9"/>
        <v>7.9488894497728424</v>
      </c>
    </row>
    <row r="239" spans="2:5" x14ac:dyDescent="0.25">
      <c r="B239" s="4">
        <v>43083</v>
      </c>
      <c r="C239">
        <v>3151.4</v>
      </c>
      <c r="D239">
        <v>393.9</v>
      </c>
      <c r="E239">
        <f t="shared" si="9"/>
        <v>8.000507743082002</v>
      </c>
    </row>
    <row r="240" spans="2:5" x14ac:dyDescent="0.25">
      <c r="B240" s="4">
        <v>43084</v>
      </c>
      <c r="C240">
        <v>3205.3</v>
      </c>
      <c r="D240">
        <v>393.5</v>
      </c>
      <c r="E240">
        <f t="shared" si="9"/>
        <v>8.1456162642947909</v>
      </c>
    </row>
    <row r="241" spans="2:5" x14ac:dyDescent="0.25">
      <c r="B241" s="4">
        <v>43087</v>
      </c>
      <c r="C241">
        <v>3227.4</v>
      </c>
      <c r="D241">
        <v>396.55</v>
      </c>
      <c r="E241">
        <f t="shared" si="9"/>
        <v>8.1386962552011095</v>
      </c>
    </row>
    <row r="242" spans="2:5" x14ac:dyDescent="0.25">
      <c r="B242" s="4">
        <v>43088</v>
      </c>
      <c r="C242">
        <v>3319.9</v>
      </c>
      <c r="D242">
        <v>396.6</v>
      </c>
      <c r="E242">
        <f t="shared" si="9"/>
        <v>8.3709026727181044</v>
      </c>
    </row>
    <row r="243" spans="2:5" x14ac:dyDescent="0.25">
      <c r="B243" s="4">
        <v>43089</v>
      </c>
      <c r="C243">
        <v>3301.15</v>
      </c>
      <c r="D243">
        <v>392.2</v>
      </c>
      <c r="E243">
        <f t="shared" si="9"/>
        <v>8.4170066292707801</v>
      </c>
    </row>
    <row r="244" spans="2:5" x14ac:dyDescent="0.25">
      <c r="B244" s="4">
        <v>43090</v>
      </c>
      <c r="C244">
        <v>3285.55</v>
      </c>
      <c r="D244">
        <v>395.85</v>
      </c>
      <c r="E244">
        <f t="shared" si="9"/>
        <v>8.2999873689528858</v>
      </c>
    </row>
    <row r="245" spans="2:5" x14ac:dyDescent="0.25">
      <c r="B245" s="4">
        <v>43091</v>
      </c>
      <c r="C245">
        <v>3326.45</v>
      </c>
      <c r="D245">
        <v>395.05</v>
      </c>
      <c r="E245">
        <f t="shared" si="9"/>
        <v>8.420326540944183</v>
      </c>
    </row>
    <row r="246" spans="2:5" x14ac:dyDescent="0.25">
      <c r="B246" s="4">
        <v>43095</v>
      </c>
      <c r="C246">
        <v>3362.9</v>
      </c>
      <c r="D246">
        <v>393.85</v>
      </c>
      <c r="E246">
        <f t="shared" si="9"/>
        <v>8.5385298971689725</v>
      </c>
    </row>
    <row r="247" spans="2:5" x14ac:dyDescent="0.25">
      <c r="B247" s="4">
        <v>43096</v>
      </c>
      <c r="C247">
        <v>3335.45</v>
      </c>
      <c r="D247">
        <v>392</v>
      </c>
      <c r="E247">
        <f t="shared" si="9"/>
        <v>8.5088010204081623</v>
      </c>
    </row>
    <row r="248" spans="2:5" x14ac:dyDescent="0.25">
      <c r="B248" s="4">
        <v>43097</v>
      </c>
      <c r="C248">
        <v>3301.45</v>
      </c>
      <c r="D248">
        <v>394.45</v>
      </c>
      <c r="E248">
        <f t="shared" si="9"/>
        <v>8.3697553555583717</v>
      </c>
    </row>
    <row r="249" spans="2:5" x14ac:dyDescent="0.25">
      <c r="B249" s="4">
        <v>43098</v>
      </c>
      <c r="C249">
        <v>3323.2</v>
      </c>
      <c r="D249">
        <v>395.15</v>
      </c>
      <c r="E249">
        <f t="shared" si="9"/>
        <v>8.409970897127673</v>
      </c>
    </row>
    <row r="250" spans="2:5" x14ac:dyDescent="0.25">
      <c r="B250" s="4">
        <v>43101</v>
      </c>
      <c r="C250">
        <v>3293.4</v>
      </c>
      <c r="D250">
        <v>396.85</v>
      </c>
      <c r="E250">
        <f t="shared" si="9"/>
        <v>8.2988534710847919</v>
      </c>
    </row>
    <row r="251" spans="2:5" x14ac:dyDescent="0.25">
      <c r="B251" s="4">
        <v>43102</v>
      </c>
      <c r="C251">
        <v>3294.15</v>
      </c>
      <c r="D251">
        <v>395.6</v>
      </c>
      <c r="E251">
        <f t="shared" si="9"/>
        <v>8.3269716885743179</v>
      </c>
    </row>
    <row r="252" spans="2:5" x14ac:dyDescent="0.25">
      <c r="B252" s="4">
        <v>43103</v>
      </c>
      <c r="C252">
        <v>3247.45</v>
      </c>
      <c r="D252">
        <v>397.4</v>
      </c>
      <c r="E252">
        <f t="shared" si="9"/>
        <v>8.1717413185707102</v>
      </c>
    </row>
    <row r="253" spans="2:5" x14ac:dyDescent="0.25">
      <c r="B253" s="4">
        <v>43104</v>
      </c>
      <c r="C253">
        <v>3262.75</v>
      </c>
      <c r="D253">
        <v>400.25</v>
      </c>
      <c r="E253">
        <f t="shared" si="9"/>
        <v>8.1517801374141161</v>
      </c>
    </row>
    <row r="254" spans="2:5" x14ac:dyDescent="0.25">
      <c r="B254" s="4">
        <v>43105</v>
      </c>
      <c r="C254">
        <v>3277.55</v>
      </c>
      <c r="D254">
        <v>400.4</v>
      </c>
      <c r="E254">
        <f t="shared" si="9"/>
        <v>8.1856893106893125</v>
      </c>
    </row>
    <row r="255" spans="2:5" x14ac:dyDescent="0.25">
      <c r="B255" s="4">
        <v>43108</v>
      </c>
      <c r="C255">
        <v>3275.35</v>
      </c>
      <c r="D255">
        <v>420.4</v>
      </c>
      <c r="E255">
        <f t="shared" si="9"/>
        <v>7.7910323501427214</v>
      </c>
    </row>
    <row r="256" spans="2:5" x14ac:dyDescent="0.25">
      <c r="B256" s="4">
        <v>43109</v>
      </c>
      <c r="C256">
        <v>3240.95</v>
      </c>
      <c r="D256">
        <v>441.4</v>
      </c>
      <c r="E256">
        <f t="shared" si="9"/>
        <v>7.3424331671952876</v>
      </c>
    </row>
    <row r="257" spans="2:5" x14ac:dyDescent="0.25">
      <c r="B257" s="4">
        <v>43110</v>
      </c>
      <c r="C257">
        <v>3205.35</v>
      </c>
      <c r="D257">
        <v>438.9</v>
      </c>
      <c r="E257">
        <f t="shared" si="9"/>
        <v>7.3031442241968563</v>
      </c>
    </row>
    <row r="258" spans="2:5" x14ac:dyDescent="0.25">
      <c r="B258" s="4">
        <v>43111</v>
      </c>
      <c r="C258">
        <v>3202</v>
      </c>
      <c r="D258">
        <v>429.4</v>
      </c>
      <c r="E258">
        <f t="shared" si="9"/>
        <v>7.4569166278528183</v>
      </c>
    </row>
    <row r="259" spans="2:5" x14ac:dyDescent="0.25">
      <c r="B259" s="4">
        <v>43112</v>
      </c>
      <c r="C259">
        <v>3175.1</v>
      </c>
      <c r="D259">
        <v>430.05</v>
      </c>
      <c r="E259">
        <f t="shared" ref="E259:E322" si="10">C259/D259</f>
        <v>7.3830949889547721</v>
      </c>
    </row>
    <row r="260" spans="2:5" x14ac:dyDescent="0.25">
      <c r="B260" s="4">
        <v>43115</v>
      </c>
      <c r="C260">
        <v>3163.3</v>
      </c>
      <c r="D260">
        <v>443.1</v>
      </c>
      <c r="E260">
        <f t="shared" si="10"/>
        <v>7.1390205371248028</v>
      </c>
    </row>
    <row r="261" spans="2:5" x14ac:dyDescent="0.25">
      <c r="B261" s="4">
        <v>43116</v>
      </c>
      <c r="C261">
        <v>3160</v>
      </c>
      <c r="D261">
        <v>421.5</v>
      </c>
      <c r="E261">
        <f t="shared" si="10"/>
        <v>7.4970344009489915</v>
      </c>
    </row>
    <row r="262" spans="2:5" x14ac:dyDescent="0.25">
      <c r="B262" s="4">
        <v>43117</v>
      </c>
      <c r="C262">
        <v>3184.9</v>
      </c>
      <c r="D262">
        <v>423.7</v>
      </c>
      <c r="E262">
        <f t="shared" si="10"/>
        <v>7.5168751475100315</v>
      </c>
    </row>
    <row r="263" spans="2:5" x14ac:dyDescent="0.25">
      <c r="B263" s="4">
        <v>43118</v>
      </c>
      <c r="C263">
        <v>3195.4</v>
      </c>
      <c r="D263">
        <v>404.85</v>
      </c>
      <c r="E263">
        <f t="shared" si="10"/>
        <v>7.8927998023959489</v>
      </c>
    </row>
    <row r="264" spans="2:5" x14ac:dyDescent="0.25">
      <c r="B264" s="4">
        <v>43119</v>
      </c>
      <c r="C264">
        <v>3208.05</v>
      </c>
      <c r="D264">
        <v>400.4</v>
      </c>
      <c r="E264">
        <f t="shared" si="10"/>
        <v>8.0121128871128882</v>
      </c>
    </row>
    <row r="265" spans="2:5" x14ac:dyDescent="0.25">
      <c r="B265" s="4">
        <v>43122</v>
      </c>
      <c r="C265">
        <v>3272.1</v>
      </c>
      <c r="D265">
        <v>402.9</v>
      </c>
      <c r="E265">
        <f t="shared" si="10"/>
        <v>8.1213700670141478</v>
      </c>
    </row>
    <row r="266" spans="2:5" x14ac:dyDescent="0.25">
      <c r="B266" s="4">
        <v>43123</v>
      </c>
      <c r="C266">
        <v>3294.3</v>
      </c>
      <c r="D266">
        <v>415.5</v>
      </c>
      <c r="E266">
        <f t="shared" si="10"/>
        <v>7.9285198555956686</v>
      </c>
    </row>
    <row r="267" spans="2:5" x14ac:dyDescent="0.25">
      <c r="B267" s="4">
        <v>43124</v>
      </c>
      <c r="C267">
        <v>3335.6</v>
      </c>
      <c r="D267">
        <v>408.45</v>
      </c>
      <c r="E267">
        <f t="shared" si="10"/>
        <v>8.1664830456604243</v>
      </c>
    </row>
    <row r="268" spans="2:5" x14ac:dyDescent="0.25">
      <c r="B268" s="4">
        <v>43125</v>
      </c>
      <c r="C268">
        <v>3303.2</v>
      </c>
      <c r="D268">
        <v>404.55</v>
      </c>
      <c r="E268">
        <f t="shared" si="10"/>
        <v>8.1651217402051657</v>
      </c>
    </row>
    <row r="269" spans="2:5" x14ac:dyDescent="0.25">
      <c r="B269" s="4">
        <v>43129</v>
      </c>
      <c r="C269">
        <v>3362.1</v>
      </c>
      <c r="D269">
        <v>398.65</v>
      </c>
      <c r="E269">
        <f t="shared" si="10"/>
        <v>8.4337137840210712</v>
      </c>
    </row>
    <row r="270" spans="2:5" x14ac:dyDescent="0.25">
      <c r="B270" s="4">
        <v>43130</v>
      </c>
      <c r="C270">
        <v>3351.4</v>
      </c>
      <c r="D270">
        <v>392.1</v>
      </c>
      <c r="E270">
        <f t="shared" si="10"/>
        <v>8.547309359857179</v>
      </c>
    </row>
    <row r="271" spans="2:5" x14ac:dyDescent="0.25">
      <c r="B271" s="4">
        <v>43131</v>
      </c>
      <c r="C271">
        <v>3338.8</v>
      </c>
      <c r="D271">
        <v>390.15</v>
      </c>
      <c r="E271">
        <f t="shared" si="10"/>
        <v>8.5577342047930287</v>
      </c>
    </row>
    <row r="272" spans="2:5" x14ac:dyDescent="0.25">
      <c r="B272" s="4">
        <v>43132</v>
      </c>
      <c r="C272">
        <v>3409.5</v>
      </c>
      <c r="D272">
        <v>389.6</v>
      </c>
      <c r="E272">
        <f t="shared" si="10"/>
        <v>8.7512833675564679</v>
      </c>
    </row>
    <row r="273" spans="2:5" x14ac:dyDescent="0.25">
      <c r="B273" s="4">
        <v>43133</v>
      </c>
      <c r="C273">
        <v>3242.6</v>
      </c>
      <c r="D273">
        <v>370.15</v>
      </c>
      <c r="E273">
        <f t="shared" si="10"/>
        <v>8.7602323382412539</v>
      </c>
    </row>
    <row r="274" spans="2:5" x14ac:dyDescent="0.25">
      <c r="B274" s="4">
        <v>43136</v>
      </c>
      <c r="C274">
        <v>3177.8</v>
      </c>
      <c r="D274">
        <v>354.6</v>
      </c>
      <c r="E274">
        <f t="shared" si="10"/>
        <v>8.9616469261139304</v>
      </c>
    </row>
    <row r="275" spans="2:5" x14ac:dyDescent="0.25">
      <c r="B275" s="4">
        <v>43137</v>
      </c>
      <c r="C275">
        <v>3138.2</v>
      </c>
      <c r="D275">
        <v>336.9</v>
      </c>
      <c r="E275">
        <f t="shared" si="10"/>
        <v>9.3149302463639057</v>
      </c>
    </row>
    <row r="276" spans="2:5" x14ac:dyDescent="0.25">
      <c r="B276" s="4">
        <v>43138</v>
      </c>
      <c r="C276">
        <v>3137.3</v>
      </c>
      <c r="D276">
        <v>353.7</v>
      </c>
      <c r="E276">
        <f t="shared" si="10"/>
        <v>8.8699462821600239</v>
      </c>
    </row>
    <row r="277" spans="2:5" x14ac:dyDescent="0.25">
      <c r="B277" s="4">
        <v>43139</v>
      </c>
      <c r="C277">
        <v>3152.4</v>
      </c>
      <c r="D277">
        <v>371.35</v>
      </c>
      <c r="E277">
        <f t="shared" si="10"/>
        <v>8.489026524841794</v>
      </c>
    </row>
    <row r="278" spans="2:5" x14ac:dyDescent="0.25">
      <c r="B278" s="4">
        <v>43140</v>
      </c>
      <c r="C278">
        <v>3103.5</v>
      </c>
      <c r="D278">
        <v>389.9</v>
      </c>
      <c r="E278">
        <f t="shared" si="10"/>
        <v>7.9597332649397288</v>
      </c>
    </row>
    <row r="279" spans="2:5" x14ac:dyDescent="0.25">
      <c r="B279" s="4">
        <v>43143</v>
      </c>
      <c r="C279">
        <v>3143.35</v>
      </c>
      <c r="D279">
        <v>409.35</v>
      </c>
      <c r="E279">
        <f t="shared" si="10"/>
        <v>7.6788811530475138</v>
      </c>
    </row>
    <row r="280" spans="2:5" x14ac:dyDescent="0.25">
      <c r="B280" s="4">
        <v>43145</v>
      </c>
      <c r="C280">
        <v>3110.85</v>
      </c>
      <c r="D280">
        <v>429.8</v>
      </c>
      <c r="E280">
        <f t="shared" si="10"/>
        <v>7.2379013494648667</v>
      </c>
    </row>
    <row r="281" spans="2:5" x14ac:dyDescent="0.25">
      <c r="B281" s="4">
        <v>43146</v>
      </c>
      <c r="C281">
        <v>3140.6</v>
      </c>
      <c r="D281">
        <v>408.35</v>
      </c>
      <c r="E281">
        <f t="shared" si="10"/>
        <v>7.6909513897391939</v>
      </c>
    </row>
    <row r="282" spans="2:5" x14ac:dyDescent="0.25">
      <c r="B282" s="4">
        <v>43147</v>
      </c>
      <c r="C282">
        <v>3102.95</v>
      </c>
      <c r="D282">
        <v>391.75</v>
      </c>
      <c r="E282">
        <f t="shared" si="10"/>
        <v>7.9207402680280783</v>
      </c>
    </row>
    <row r="283" spans="2:5" x14ac:dyDescent="0.25">
      <c r="B283" s="4">
        <v>43150</v>
      </c>
      <c r="C283">
        <v>3039.85</v>
      </c>
      <c r="D283">
        <v>386.4</v>
      </c>
      <c r="E283">
        <f t="shared" si="10"/>
        <v>7.8671066252587991</v>
      </c>
    </row>
    <row r="284" spans="2:5" x14ac:dyDescent="0.25">
      <c r="B284" s="4">
        <v>43151</v>
      </c>
      <c r="C284">
        <v>3049.65</v>
      </c>
      <c r="D284">
        <v>383.7</v>
      </c>
      <c r="E284">
        <f t="shared" si="10"/>
        <v>7.9480062548866304</v>
      </c>
    </row>
    <row r="285" spans="2:5" x14ac:dyDescent="0.25">
      <c r="B285" s="4">
        <v>43152</v>
      </c>
      <c r="C285">
        <v>3008.25</v>
      </c>
      <c r="D285">
        <v>387.45</v>
      </c>
      <c r="E285">
        <f t="shared" si="10"/>
        <v>7.7642276422764231</v>
      </c>
    </row>
    <row r="286" spans="2:5" x14ac:dyDescent="0.25">
      <c r="B286" s="4">
        <v>43153</v>
      </c>
      <c r="C286">
        <v>2971</v>
      </c>
      <c r="D286">
        <v>387.05</v>
      </c>
      <c r="E286">
        <f t="shared" si="10"/>
        <v>7.6760108513112</v>
      </c>
    </row>
    <row r="287" spans="2:5" x14ac:dyDescent="0.25">
      <c r="B287" s="4">
        <v>43154</v>
      </c>
      <c r="C287">
        <v>2988</v>
      </c>
      <c r="D287">
        <v>406.4</v>
      </c>
      <c r="E287">
        <f t="shared" si="10"/>
        <v>7.3523622047244102</v>
      </c>
    </row>
    <row r="288" spans="2:5" x14ac:dyDescent="0.25">
      <c r="B288" s="4">
        <v>43157</v>
      </c>
      <c r="C288">
        <v>3007.2</v>
      </c>
      <c r="D288">
        <v>398.45</v>
      </c>
      <c r="E288">
        <f t="shared" si="10"/>
        <v>7.5472455766093614</v>
      </c>
    </row>
    <row r="289" spans="2:5" x14ac:dyDescent="0.25">
      <c r="B289" s="4">
        <v>43158</v>
      </c>
      <c r="C289">
        <v>3033.85</v>
      </c>
      <c r="D289">
        <v>400.75</v>
      </c>
      <c r="E289">
        <f t="shared" si="10"/>
        <v>7.5704304429195259</v>
      </c>
    </row>
    <row r="290" spans="2:5" x14ac:dyDescent="0.25">
      <c r="B290" s="4">
        <v>43159</v>
      </c>
      <c r="C290">
        <v>3018.8</v>
      </c>
      <c r="D290">
        <v>393.25</v>
      </c>
      <c r="E290">
        <f t="shared" si="10"/>
        <v>7.6765416401780042</v>
      </c>
    </row>
    <row r="291" spans="2:5" x14ac:dyDescent="0.25">
      <c r="B291" s="4">
        <v>43160</v>
      </c>
      <c r="C291">
        <v>3025</v>
      </c>
      <c r="D291">
        <v>386.25</v>
      </c>
      <c r="E291">
        <f t="shared" si="10"/>
        <v>7.8317152103559868</v>
      </c>
    </row>
    <row r="292" spans="2:5" x14ac:dyDescent="0.25">
      <c r="B292" s="4">
        <v>43164</v>
      </c>
      <c r="C292">
        <v>2942.1</v>
      </c>
      <c r="D292">
        <v>384.35</v>
      </c>
      <c r="E292">
        <f t="shared" si="10"/>
        <v>7.6547417718225566</v>
      </c>
    </row>
    <row r="293" spans="2:5" x14ac:dyDescent="0.25">
      <c r="B293" s="4">
        <v>43165</v>
      </c>
      <c r="C293">
        <v>2899.9</v>
      </c>
      <c r="D293">
        <v>374.6</v>
      </c>
      <c r="E293">
        <f t="shared" si="10"/>
        <v>7.7413240790176188</v>
      </c>
    </row>
    <row r="294" spans="2:5" x14ac:dyDescent="0.25">
      <c r="B294" s="4">
        <v>43166</v>
      </c>
      <c r="C294">
        <v>2910.45</v>
      </c>
      <c r="D294">
        <v>358</v>
      </c>
      <c r="E294">
        <f t="shared" si="10"/>
        <v>8.1297486033519544</v>
      </c>
    </row>
    <row r="295" spans="2:5" x14ac:dyDescent="0.25">
      <c r="B295" s="4">
        <v>43167</v>
      </c>
      <c r="C295">
        <v>2924.65</v>
      </c>
      <c r="D295">
        <v>369.75</v>
      </c>
      <c r="E295">
        <f t="shared" si="10"/>
        <v>7.9098039215686278</v>
      </c>
    </row>
    <row r="296" spans="2:5" x14ac:dyDescent="0.25">
      <c r="B296" s="4">
        <v>43168</v>
      </c>
      <c r="C296">
        <v>2938.05</v>
      </c>
      <c r="D296">
        <v>361.25</v>
      </c>
      <c r="E296">
        <f t="shared" si="10"/>
        <v>8.1330103806228387</v>
      </c>
    </row>
    <row r="297" spans="2:5" x14ac:dyDescent="0.25">
      <c r="B297" s="4">
        <v>43171</v>
      </c>
      <c r="C297">
        <v>2960.05</v>
      </c>
      <c r="D297">
        <v>363</v>
      </c>
      <c r="E297">
        <f t="shared" si="10"/>
        <v>8.1544077134986228</v>
      </c>
    </row>
    <row r="298" spans="2:5" x14ac:dyDescent="0.25">
      <c r="B298" s="4">
        <v>43172</v>
      </c>
      <c r="C298">
        <v>2974.15</v>
      </c>
      <c r="D298">
        <v>380</v>
      </c>
      <c r="E298">
        <f t="shared" si="10"/>
        <v>7.8267105263157895</v>
      </c>
    </row>
    <row r="299" spans="2:5" x14ac:dyDescent="0.25">
      <c r="B299" s="4">
        <v>43173</v>
      </c>
      <c r="C299">
        <v>2948.85</v>
      </c>
      <c r="D299">
        <v>378.85</v>
      </c>
      <c r="E299">
        <f t="shared" si="10"/>
        <v>7.7836874752540579</v>
      </c>
    </row>
    <row r="300" spans="2:5" x14ac:dyDescent="0.25">
      <c r="B300" s="4">
        <v>43174</v>
      </c>
      <c r="C300">
        <v>2949.1</v>
      </c>
      <c r="D300">
        <v>378.35</v>
      </c>
      <c r="E300">
        <f t="shared" si="10"/>
        <v>7.7946345975948192</v>
      </c>
    </row>
    <row r="301" spans="2:5" x14ac:dyDescent="0.25">
      <c r="B301" s="4">
        <v>43175</v>
      </c>
      <c r="C301">
        <v>2912.2</v>
      </c>
      <c r="D301">
        <v>369.05</v>
      </c>
      <c r="E301">
        <f t="shared" si="10"/>
        <v>7.891071670505351</v>
      </c>
    </row>
    <row r="302" spans="2:5" x14ac:dyDescent="0.25">
      <c r="B302" s="4">
        <v>43178</v>
      </c>
      <c r="C302">
        <v>2853.8</v>
      </c>
      <c r="D302">
        <v>361</v>
      </c>
      <c r="E302">
        <f t="shared" si="10"/>
        <v>7.905263157894737</v>
      </c>
    </row>
    <row r="303" spans="2:5" x14ac:dyDescent="0.25">
      <c r="B303" s="4">
        <v>43179</v>
      </c>
      <c r="C303">
        <v>2873.55</v>
      </c>
      <c r="D303">
        <v>356.2</v>
      </c>
      <c r="E303">
        <f t="shared" si="10"/>
        <v>8.0672375070185289</v>
      </c>
    </row>
    <row r="304" spans="2:5" x14ac:dyDescent="0.25">
      <c r="B304" s="4">
        <v>43180</v>
      </c>
      <c r="C304">
        <v>2853.6</v>
      </c>
      <c r="D304">
        <v>365.35</v>
      </c>
      <c r="E304">
        <f t="shared" si="10"/>
        <v>7.810592582455179</v>
      </c>
    </row>
    <row r="305" spans="1:5" x14ac:dyDescent="0.25">
      <c r="B305" s="4">
        <v>43181</v>
      </c>
      <c r="C305">
        <v>2842.05</v>
      </c>
      <c r="D305">
        <v>357.95</v>
      </c>
      <c r="E305">
        <f t="shared" si="10"/>
        <v>7.9397960609023617</v>
      </c>
    </row>
    <row r="306" spans="1:5" x14ac:dyDescent="0.25">
      <c r="B306" s="4">
        <v>43182</v>
      </c>
      <c r="C306">
        <v>2789.75</v>
      </c>
      <c r="D306">
        <v>340.35</v>
      </c>
      <c r="E306">
        <f t="shared" si="10"/>
        <v>8.1967092698692525</v>
      </c>
    </row>
    <row r="307" spans="1:5" x14ac:dyDescent="0.25">
      <c r="B307" s="4">
        <v>43185</v>
      </c>
      <c r="C307">
        <v>2839.15</v>
      </c>
      <c r="D307">
        <v>341.65</v>
      </c>
      <c r="E307">
        <f t="shared" si="10"/>
        <v>8.3101126884238266</v>
      </c>
    </row>
    <row r="308" spans="1:5" x14ac:dyDescent="0.25">
      <c r="B308" s="4">
        <v>43186</v>
      </c>
      <c r="C308">
        <v>2803.2</v>
      </c>
      <c r="D308">
        <v>346.1</v>
      </c>
      <c r="E308">
        <f t="shared" si="10"/>
        <v>8.099393238948279</v>
      </c>
    </row>
    <row r="309" spans="1:5" x14ac:dyDescent="0.25">
      <c r="B309" s="4">
        <v>43187</v>
      </c>
      <c r="C309">
        <v>2748.9</v>
      </c>
      <c r="D309">
        <v>338.9</v>
      </c>
      <c r="E309">
        <f t="shared" si="10"/>
        <v>8.1112422543523177</v>
      </c>
    </row>
    <row r="310" spans="1:5" x14ac:dyDescent="0.25">
      <c r="B310" s="4">
        <v>43192</v>
      </c>
      <c r="C310">
        <v>2808.6</v>
      </c>
      <c r="D310">
        <v>355.8</v>
      </c>
      <c r="E310">
        <f t="shared" si="10"/>
        <v>7.8937605396290049</v>
      </c>
    </row>
    <row r="311" spans="1:5" x14ac:dyDescent="0.25">
      <c r="B311" s="4">
        <v>43193</v>
      </c>
      <c r="C311">
        <v>2791.75</v>
      </c>
      <c r="D311">
        <v>373.55</v>
      </c>
      <c r="E311">
        <f t="shared" si="10"/>
        <v>7.4735644492035869</v>
      </c>
    </row>
    <row r="312" spans="1:5" x14ac:dyDescent="0.25">
      <c r="B312" s="4">
        <v>43194</v>
      </c>
      <c r="C312">
        <v>2766.35</v>
      </c>
      <c r="D312">
        <v>390.5</v>
      </c>
      <c r="E312">
        <f t="shared" si="10"/>
        <v>7.0841229193341864</v>
      </c>
    </row>
    <row r="313" spans="1:5" x14ac:dyDescent="0.25">
      <c r="B313" s="4">
        <v>43195</v>
      </c>
      <c r="C313">
        <v>2810.55</v>
      </c>
      <c r="D313">
        <v>410</v>
      </c>
      <c r="E313">
        <f t="shared" si="10"/>
        <v>6.8550000000000004</v>
      </c>
    </row>
    <row r="314" spans="1:5" x14ac:dyDescent="0.25">
      <c r="B314" s="4">
        <v>43196</v>
      </c>
      <c r="C314">
        <v>2783.05</v>
      </c>
      <c r="D314">
        <v>411.85</v>
      </c>
      <c r="E314">
        <f t="shared" si="10"/>
        <v>6.7574359596940639</v>
      </c>
    </row>
    <row r="315" spans="1:5" x14ac:dyDescent="0.25">
      <c r="B315" s="4">
        <v>43199</v>
      </c>
      <c r="C315">
        <v>2770.45</v>
      </c>
      <c r="D315">
        <v>411.3</v>
      </c>
      <c r="E315">
        <f t="shared" si="10"/>
        <v>6.7358375881351806</v>
      </c>
    </row>
    <row r="316" spans="1:5" x14ac:dyDescent="0.25">
      <c r="B316" s="4">
        <v>43200</v>
      </c>
      <c r="C316">
        <v>2767</v>
      </c>
      <c r="D316">
        <v>405.8</v>
      </c>
      <c r="E316">
        <f t="shared" si="10"/>
        <v>6.8186298669295216</v>
      </c>
    </row>
    <row r="317" spans="1:5" x14ac:dyDescent="0.25">
      <c r="A317">
        <v>1</v>
      </c>
      <c r="B317" s="4">
        <v>43201</v>
      </c>
      <c r="C317">
        <v>2755.4</v>
      </c>
      <c r="D317">
        <v>486.95</v>
      </c>
      <c r="E317" s="45">
        <f t="shared" si="10"/>
        <v>5.6584864975870213</v>
      </c>
    </row>
    <row r="318" spans="1:5" x14ac:dyDescent="0.25">
      <c r="A318">
        <v>1</v>
      </c>
      <c r="B318" s="4">
        <v>43202</v>
      </c>
      <c r="C318">
        <v>2764.15</v>
      </c>
      <c r="D318">
        <v>480</v>
      </c>
      <c r="E318" s="45">
        <f t="shared" si="10"/>
        <v>5.7586458333333335</v>
      </c>
    </row>
    <row r="319" spans="1:5" x14ac:dyDescent="0.25">
      <c r="A319">
        <v>1</v>
      </c>
      <c r="B319" s="4">
        <v>43203</v>
      </c>
      <c r="C319">
        <v>2789.4</v>
      </c>
      <c r="D319">
        <v>490.55</v>
      </c>
      <c r="E319" s="45">
        <f t="shared" si="10"/>
        <v>5.6862705126898376</v>
      </c>
    </row>
    <row r="320" spans="1:5" x14ac:dyDescent="0.25">
      <c r="A320">
        <v>1</v>
      </c>
      <c r="B320" s="4">
        <v>43206</v>
      </c>
      <c r="C320">
        <v>2839.8</v>
      </c>
      <c r="D320">
        <v>508.85</v>
      </c>
      <c r="E320" s="45">
        <f t="shared" si="10"/>
        <v>5.5808194949395693</v>
      </c>
    </row>
    <row r="321" spans="1:5" x14ac:dyDescent="0.25">
      <c r="A321">
        <v>1</v>
      </c>
      <c r="B321" s="4">
        <v>43207</v>
      </c>
      <c r="C321">
        <v>2863</v>
      </c>
      <c r="D321">
        <v>504.05</v>
      </c>
      <c r="E321" s="45">
        <f t="shared" si="10"/>
        <v>5.6799920642793369</v>
      </c>
    </row>
    <row r="322" spans="1:5" x14ac:dyDescent="0.25">
      <c r="A322">
        <v>1</v>
      </c>
      <c r="B322" s="4">
        <v>43208</v>
      </c>
      <c r="C322">
        <v>2862.65</v>
      </c>
      <c r="D322">
        <v>485.4</v>
      </c>
      <c r="E322" s="45">
        <f t="shared" si="10"/>
        <v>5.8975072105480022</v>
      </c>
    </row>
    <row r="323" spans="1:5" x14ac:dyDescent="0.25">
      <c r="A323">
        <v>1</v>
      </c>
      <c r="B323" s="4">
        <v>43209</v>
      </c>
      <c r="C323">
        <v>2855.1</v>
      </c>
      <c r="D323">
        <v>487</v>
      </c>
      <c r="E323" s="45">
        <f t="shared" ref="E323:E330" si="11">C323/D323</f>
        <v>5.8626283367556464</v>
      </c>
    </row>
    <row r="324" spans="1:5" x14ac:dyDescent="0.25">
      <c r="A324">
        <v>1</v>
      </c>
      <c r="B324" s="4">
        <v>43210</v>
      </c>
      <c r="C324">
        <v>2853.6</v>
      </c>
      <c r="D324">
        <v>493.2</v>
      </c>
      <c r="E324" s="45">
        <f t="shared" si="11"/>
        <v>5.785888077858881</v>
      </c>
    </row>
    <row r="325" spans="1:5" x14ac:dyDescent="0.25">
      <c r="A325">
        <v>1</v>
      </c>
      <c r="B325" s="4">
        <v>43213</v>
      </c>
      <c r="C325">
        <v>2854.05</v>
      </c>
      <c r="D325">
        <v>527.35</v>
      </c>
      <c r="E325" s="45">
        <f t="shared" si="11"/>
        <v>5.4120603015075375</v>
      </c>
    </row>
    <row r="326" spans="1:5" x14ac:dyDescent="0.25">
      <c r="A326">
        <v>1</v>
      </c>
      <c r="B326" s="4">
        <v>43214</v>
      </c>
      <c r="C326">
        <v>2889.75</v>
      </c>
      <c r="D326">
        <v>530.1</v>
      </c>
      <c r="E326" s="45">
        <f t="shared" si="11"/>
        <v>5.4513299377475946</v>
      </c>
    </row>
    <row r="327" spans="1:5" x14ac:dyDescent="0.25">
      <c r="A327">
        <v>1</v>
      </c>
      <c r="B327" s="4">
        <v>43215</v>
      </c>
      <c r="C327">
        <v>2899.9</v>
      </c>
      <c r="D327">
        <v>530.29999999999995</v>
      </c>
      <c r="E327" s="45">
        <f t="shared" si="11"/>
        <v>5.4684141052234594</v>
      </c>
    </row>
    <row r="328" spans="1:5" x14ac:dyDescent="0.25">
      <c r="A328">
        <v>1</v>
      </c>
      <c r="B328" s="4">
        <v>43216</v>
      </c>
      <c r="C328">
        <v>2886.1</v>
      </c>
      <c r="D328">
        <v>547.15</v>
      </c>
      <c r="E328" s="45">
        <f t="shared" si="11"/>
        <v>5.2747875354107645</v>
      </c>
    </row>
    <row r="329" spans="1:5" x14ac:dyDescent="0.25">
      <c r="A329">
        <v>1</v>
      </c>
      <c r="B329" s="4">
        <v>43217</v>
      </c>
      <c r="C329">
        <v>2936.8</v>
      </c>
      <c r="D329">
        <v>536.04999999999995</v>
      </c>
      <c r="E329" s="45">
        <f t="shared" si="11"/>
        <v>5.478593414793397</v>
      </c>
    </row>
    <row r="330" spans="1:5" x14ac:dyDescent="0.25">
      <c r="A330">
        <v>1</v>
      </c>
      <c r="B330" s="4">
        <v>43220</v>
      </c>
      <c r="C330">
        <v>2948</v>
      </c>
      <c r="D330">
        <v>524.65</v>
      </c>
      <c r="E330" s="45">
        <f t="shared" si="11"/>
        <v>5.6189840846278472</v>
      </c>
    </row>
    <row r="331" spans="1:5" x14ac:dyDescent="0.25">
      <c r="B331" s="6">
        <v>43222</v>
      </c>
      <c r="C331">
        <v>2965.25</v>
      </c>
      <c r="D331">
        <v>498.45</v>
      </c>
      <c r="E331" s="39">
        <f>C331/D331</f>
        <v>5.9489417193299232</v>
      </c>
    </row>
    <row r="332" spans="1:5" x14ac:dyDescent="0.25">
      <c r="B332" s="6">
        <v>43223</v>
      </c>
      <c r="C332">
        <v>2971.9</v>
      </c>
      <c r="D332">
        <v>473.55</v>
      </c>
      <c r="E332" s="39">
        <f t="shared" ref="E332:E336" si="12">C332/D332</f>
        <v>6.2757892513990079</v>
      </c>
    </row>
    <row r="333" spans="1:5" x14ac:dyDescent="0.25">
      <c r="B333" s="6">
        <v>43224</v>
      </c>
      <c r="C333">
        <v>2890.5</v>
      </c>
      <c r="D333">
        <v>449.9</v>
      </c>
      <c r="E333" s="39">
        <f t="shared" si="12"/>
        <v>6.4247610580128924</v>
      </c>
    </row>
    <row r="334" spans="1:5" x14ac:dyDescent="0.25">
      <c r="B334" s="6">
        <v>43227</v>
      </c>
      <c r="C334">
        <v>2917.05</v>
      </c>
      <c r="D334">
        <v>472.35</v>
      </c>
      <c r="E334" s="39">
        <f t="shared" si="12"/>
        <v>6.1756113051762469</v>
      </c>
    </row>
    <row r="335" spans="1:5" x14ac:dyDescent="0.25">
      <c r="B335" s="6">
        <v>43228</v>
      </c>
      <c r="C335">
        <v>2891.75</v>
      </c>
      <c r="D335">
        <v>454.4</v>
      </c>
      <c r="E335" s="39">
        <f t="shared" si="12"/>
        <v>6.363886443661972</v>
      </c>
    </row>
    <row r="336" spans="1:5" x14ac:dyDescent="0.25">
      <c r="B336" s="6">
        <v>43229</v>
      </c>
      <c r="C336">
        <v>2874.25</v>
      </c>
      <c r="D336">
        <v>455.7</v>
      </c>
      <c r="E336" s="39">
        <f t="shared" si="12"/>
        <v>6.30732938336625</v>
      </c>
    </row>
  </sheetData>
  <mergeCells count="2">
    <mergeCell ref="V1:W1"/>
    <mergeCell ref="H23:I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336"/>
  <sheetViews>
    <sheetView topLeftCell="A6" zoomScale="80" zoomScaleNormal="80" workbookViewId="0">
      <selection activeCell="E330" sqref="E330:E336"/>
    </sheetView>
  </sheetViews>
  <sheetFormatPr defaultRowHeight="15" x14ac:dyDescent="0.25"/>
  <cols>
    <col min="1" max="1" width="10" bestFit="1" customWidth="1"/>
    <col min="2" max="2" width="14" customWidth="1"/>
    <col min="3" max="3" width="10" bestFit="1" customWidth="1"/>
    <col min="4" max="4" width="11.42578125" bestFit="1" customWidth="1"/>
    <col min="6" max="6" width="13.85546875" style="15" bestFit="1" customWidth="1"/>
    <col min="7" max="7" width="14.28515625" style="15" bestFit="1" customWidth="1"/>
    <col min="8" max="8" width="18.140625" style="15" bestFit="1" customWidth="1"/>
    <col min="9" max="9" width="11.42578125" style="15" bestFit="1" customWidth="1"/>
    <col min="12" max="12" width="13.140625" bestFit="1" customWidth="1"/>
    <col min="13" max="13" width="11.7109375" bestFit="1" customWidth="1"/>
    <col min="14" max="14" width="7.7109375" bestFit="1" customWidth="1"/>
    <col min="15" max="15" width="9.140625" style="15"/>
    <col min="16" max="16" width="12" style="15" bestFit="1" customWidth="1"/>
    <col min="17" max="17" width="12.28515625" bestFit="1" customWidth="1"/>
    <col min="18" max="18" width="10.7109375" bestFit="1" customWidth="1"/>
    <col min="21" max="21" width="10.42578125" bestFit="1" customWidth="1"/>
    <col min="23" max="23" width="14.42578125" bestFit="1" customWidth="1"/>
    <col min="24" max="24" width="17.140625" bestFit="1" customWidth="1"/>
    <col min="30" max="30" width="10.42578125" bestFit="1" customWidth="1"/>
    <col min="31" max="31" width="10.7109375" bestFit="1" customWidth="1"/>
    <col min="37" max="37" width="11.140625" bestFit="1" customWidth="1"/>
    <col min="38" max="38" width="12.42578125" bestFit="1" customWidth="1"/>
    <col min="40" max="40" width="12.28515625" bestFit="1" customWidth="1"/>
    <col min="41" max="41" width="15.42578125" bestFit="1" customWidth="1"/>
  </cols>
  <sheetData>
    <row r="1" spans="1:24" ht="24.95" customHeight="1" x14ac:dyDescent="0.25">
      <c r="A1" t="s">
        <v>29</v>
      </c>
      <c r="B1" s="1" t="s">
        <v>0</v>
      </c>
      <c r="C1" s="50" t="s">
        <v>15</v>
      </c>
      <c r="D1" s="50" t="s">
        <v>18</v>
      </c>
      <c r="E1" s="50" t="s">
        <v>126</v>
      </c>
      <c r="F1" s="51" t="s">
        <v>29</v>
      </c>
      <c r="G1" s="1" t="s">
        <v>0</v>
      </c>
      <c r="H1" s="50" t="s">
        <v>15</v>
      </c>
      <c r="I1" s="50" t="s">
        <v>18</v>
      </c>
      <c r="J1" s="50" t="s">
        <v>126</v>
      </c>
      <c r="K1" s="50" t="s">
        <v>31</v>
      </c>
      <c r="L1" s="50" t="s">
        <v>32</v>
      </c>
      <c r="M1" s="50" t="s">
        <v>33</v>
      </c>
      <c r="N1" s="50" t="s">
        <v>34</v>
      </c>
      <c r="O1" s="50" t="s">
        <v>35</v>
      </c>
      <c r="P1" s="50" t="s">
        <v>36</v>
      </c>
      <c r="Q1" s="50" t="s">
        <v>37</v>
      </c>
      <c r="R1" s="50" t="s">
        <v>38</v>
      </c>
      <c r="S1" s="50" t="s">
        <v>39</v>
      </c>
      <c r="T1" s="50" t="s">
        <v>40</v>
      </c>
      <c r="U1" s="145" t="s">
        <v>41</v>
      </c>
      <c r="V1" s="145"/>
      <c r="W1" s="50" t="s">
        <v>127</v>
      </c>
      <c r="X1" s="50" t="s">
        <v>128</v>
      </c>
    </row>
    <row r="2" spans="1:24" x14ac:dyDescent="0.25">
      <c r="A2">
        <v>1</v>
      </c>
      <c r="B2" s="52">
        <v>42737</v>
      </c>
      <c r="C2" s="15">
        <v>903.55</v>
      </c>
      <c r="D2" s="15">
        <v>211.65</v>
      </c>
      <c r="E2" s="53">
        <f t="shared" ref="E2:E65" si="0">C2/D2</f>
        <v>4.2690763052208833</v>
      </c>
      <c r="F2">
        <v>1</v>
      </c>
      <c r="G2" s="52">
        <v>42737</v>
      </c>
      <c r="H2" s="15">
        <v>903.55</v>
      </c>
      <c r="I2" s="15">
        <v>211.65</v>
      </c>
      <c r="J2" s="53">
        <v>4.2690763052208833</v>
      </c>
      <c r="K2" s="15" t="s">
        <v>44</v>
      </c>
      <c r="L2" s="15" t="s">
        <v>129</v>
      </c>
      <c r="M2" s="15" t="s">
        <v>130</v>
      </c>
      <c r="N2" s="15"/>
      <c r="P2">
        <f>-(10*H2+45*I2)</f>
        <v>-18559.75</v>
      </c>
      <c r="R2">
        <v>-18559.75</v>
      </c>
      <c r="U2" s="15" t="s">
        <v>131</v>
      </c>
      <c r="V2" s="15" t="s">
        <v>132</v>
      </c>
    </row>
    <row r="3" spans="1:24" x14ac:dyDescent="0.25">
      <c r="A3">
        <v>1</v>
      </c>
      <c r="B3" s="52">
        <v>42738</v>
      </c>
      <c r="C3" s="15">
        <v>898.55</v>
      </c>
      <c r="D3" s="15">
        <v>213.05</v>
      </c>
      <c r="E3" s="53">
        <f t="shared" si="0"/>
        <v>4.2175545646561838</v>
      </c>
      <c r="F3">
        <v>1</v>
      </c>
      <c r="G3" s="52">
        <v>42738</v>
      </c>
      <c r="H3" s="15">
        <v>898.55</v>
      </c>
      <c r="I3" s="15">
        <v>213.05</v>
      </c>
      <c r="J3" s="53">
        <v>4.2175545646561838</v>
      </c>
      <c r="K3" s="15" t="s">
        <v>44</v>
      </c>
      <c r="L3" s="54" t="s">
        <v>15</v>
      </c>
      <c r="M3" s="54" t="s">
        <v>133</v>
      </c>
      <c r="N3" s="54" t="s">
        <v>18</v>
      </c>
      <c r="O3" s="54" t="s">
        <v>77</v>
      </c>
      <c r="P3" s="34">
        <f>-2*H3</f>
        <v>-1797.1</v>
      </c>
      <c r="Q3" s="34">
        <f>9*I3</f>
        <v>1917.45</v>
      </c>
      <c r="R3">
        <f t="shared" ref="R3:R15" si="1">Q3-P3</f>
        <v>3714.55</v>
      </c>
      <c r="S3" s="15" t="s">
        <v>15</v>
      </c>
      <c r="T3" s="15" t="s">
        <v>18</v>
      </c>
      <c r="U3" s="15">
        <f t="shared" ref="U3:V15" si="2">H2-H3</f>
        <v>5</v>
      </c>
      <c r="V3" s="15">
        <f t="shared" si="2"/>
        <v>-1.4000000000000057</v>
      </c>
    </row>
    <row r="4" spans="1:24" x14ac:dyDescent="0.25">
      <c r="A4">
        <v>1</v>
      </c>
      <c r="B4" s="52">
        <v>42739</v>
      </c>
      <c r="C4" s="15">
        <v>906.15</v>
      </c>
      <c r="D4" s="15">
        <v>214.5</v>
      </c>
      <c r="E4" s="53">
        <f t="shared" si="0"/>
        <v>4.2244755244755243</v>
      </c>
      <c r="F4">
        <v>1</v>
      </c>
      <c r="G4" s="52">
        <v>42739</v>
      </c>
      <c r="H4" s="15">
        <v>906.15</v>
      </c>
      <c r="I4" s="15">
        <v>214.5</v>
      </c>
      <c r="J4" s="53">
        <v>4.2244755244755243</v>
      </c>
      <c r="K4" s="15" t="s">
        <v>44</v>
      </c>
      <c r="L4" s="54" t="s">
        <v>18</v>
      </c>
      <c r="M4" s="54" t="s">
        <v>76</v>
      </c>
      <c r="N4" s="54" t="s">
        <v>15</v>
      </c>
      <c r="O4" s="54" t="s">
        <v>134</v>
      </c>
      <c r="P4" s="34">
        <f>-9*I4</f>
        <v>-1930.5</v>
      </c>
      <c r="Q4" s="34">
        <f>2*H4</f>
        <v>1812.3</v>
      </c>
      <c r="R4">
        <f t="shared" si="1"/>
        <v>3742.8</v>
      </c>
      <c r="S4" s="15" t="s">
        <v>18</v>
      </c>
      <c r="T4" s="15" t="s">
        <v>15</v>
      </c>
      <c r="U4" s="15">
        <f t="shared" si="2"/>
        <v>-7.6000000000000227</v>
      </c>
      <c r="V4" s="15">
        <f t="shared" si="2"/>
        <v>-1.4499999999999886</v>
      </c>
    </row>
    <row r="5" spans="1:24" x14ac:dyDescent="0.25">
      <c r="B5" s="52">
        <v>42740</v>
      </c>
      <c r="C5" s="15">
        <v>916.45</v>
      </c>
      <c r="D5" s="15">
        <v>213.85</v>
      </c>
      <c r="E5" s="39">
        <f t="shared" si="0"/>
        <v>4.2854804769698394</v>
      </c>
      <c r="F5">
        <v>1</v>
      </c>
      <c r="G5" s="52">
        <v>42744</v>
      </c>
      <c r="H5" s="15">
        <v>910.3</v>
      </c>
      <c r="I5" s="15">
        <v>225.3</v>
      </c>
      <c r="J5" s="53">
        <v>4.0403905903240123</v>
      </c>
      <c r="K5" s="15" t="s">
        <v>44</v>
      </c>
      <c r="L5" s="54" t="s">
        <v>15</v>
      </c>
      <c r="M5" s="54" t="s">
        <v>135</v>
      </c>
      <c r="N5" s="54" t="s">
        <v>18</v>
      </c>
      <c r="O5" s="54" t="s">
        <v>77</v>
      </c>
      <c r="P5" s="34">
        <f>-2*H5</f>
        <v>-1820.6</v>
      </c>
      <c r="Q5" s="34">
        <f>9*I5</f>
        <v>2027.7</v>
      </c>
      <c r="R5">
        <f t="shared" si="1"/>
        <v>3848.3</v>
      </c>
      <c r="S5" s="15" t="s">
        <v>15</v>
      </c>
      <c r="T5" s="15" t="s">
        <v>18</v>
      </c>
      <c r="U5" s="15">
        <f t="shared" si="2"/>
        <v>-4.1499999999999773</v>
      </c>
      <c r="V5" s="15">
        <f t="shared" si="2"/>
        <v>-10.800000000000011</v>
      </c>
    </row>
    <row r="6" spans="1:24" x14ac:dyDescent="0.25">
      <c r="B6" s="52">
        <v>42741</v>
      </c>
      <c r="C6" s="15">
        <v>927.7</v>
      </c>
      <c r="D6" s="15">
        <v>219.5</v>
      </c>
      <c r="E6" s="39">
        <f t="shared" si="0"/>
        <v>4.2264236902050119</v>
      </c>
      <c r="F6">
        <v>1</v>
      </c>
      <c r="G6" s="52">
        <v>42767</v>
      </c>
      <c r="H6" s="15">
        <v>990.35</v>
      </c>
      <c r="I6" s="15">
        <v>213.05</v>
      </c>
      <c r="J6" s="55">
        <v>4.6484393334897911</v>
      </c>
      <c r="K6" s="15" t="s">
        <v>44</v>
      </c>
      <c r="L6" s="54" t="s">
        <v>18</v>
      </c>
      <c r="M6" s="54" t="s">
        <v>76</v>
      </c>
      <c r="N6" s="54" t="s">
        <v>15</v>
      </c>
      <c r="O6" s="54" t="s">
        <v>134</v>
      </c>
      <c r="P6" s="34">
        <f>-9*I6</f>
        <v>-1917.45</v>
      </c>
      <c r="Q6" s="34">
        <f>2*H6</f>
        <v>1980.7</v>
      </c>
      <c r="R6">
        <f t="shared" si="1"/>
        <v>3898.15</v>
      </c>
      <c r="S6" s="15" t="s">
        <v>18</v>
      </c>
      <c r="T6" s="15" t="s">
        <v>15</v>
      </c>
      <c r="U6" s="15">
        <f t="shared" si="2"/>
        <v>-80.050000000000068</v>
      </c>
      <c r="V6" s="15">
        <f t="shared" si="2"/>
        <v>12.25</v>
      </c>
    </row>
    <row r="7" spans="1:24" x14ac:dyDescent="0.25">
      <c r="A7">
        <v>1</v>
      </c>
      <c r="B7" s="52">
        <v>42744</v>
      </c>
      <c r="C7" s="15">
        <v>910.3</v>
      </c>
      <c r="D7" s="15">
        <v>225.3</v>
      </c>
      <c r="E7" s="53">
        <f t="shared" si="0"/>
        <v>4.0403905903240123</v>
      </c>
      <c r="F7">
        <v>1</v>
      </c>
      <c r="G7" s="52">
        <v>42808</v>
      </c>
      <c r="H7" s="15">
        <v>1069.0999999999999</v>
      </c>
      <c r="I7" s="15">
        <v>229.3</v>
      </c>
      <c r="J7" s="55">
        <v>4.6624509376362839</v>
      </c>
      <c r="K7" s="15" t="s">
        <v>44</v>
      </c>
      <c r="L7" s="54" t="s">
        <v>18</v>
      </c>
      <c r="M7" s="54" t="s">
        <v>75</v>
      </c>
      <c r="N7" s="54" t="s">
        <v>15</v>
      </c>
      <c r="O7" s="54" t="s">
        <v>136</v>
      </c>
      <c r="P7" s="34">
        <f>-9*I7</f>
        <v>-2063.7000000000003</v>
      </c>
      <c r="Q7" s="34">
        <f>2*H7</f>
        <v>2138.1999999999998</v>
      </c>
      <c r="R7">
        <f t="shared" si="1"/>
        <v>4201.8999999999996</v>
      </c>
      <c r="S7" s="15" t="s">
        <v>18</v>
      </c>
      <c r="T7" s="15" t="s">
        <v>15</v>
      </c>
      <c r="U7" s="15">
        <f t="shared" si="2"/>
        <v>-78.749999999999886</v>
      </c>
      <c r="V7" s="15">
        <f t="shared" si="2"/>
        <v>-16.25</v>
      </c>
    </row>
    <row r="8" spans="1:24" x14ac:dyDescent="0.25">
      <c r="B8" s="52">
        <v>42745</v>
      </c>
      <c r="C8" s="15">
        <v>924.35</v>
      </c>
      <c r="D8" s="15">
        <v>219.85</v>
      </c>
      <c r="E8" s="39">
        <f t="shared" si="0"/>
        <v>4.2044575847168524</v>
      </c>
      <c r="F8">
        <v>1</v>
      </c>
      <c r="G8" s="52">
        <v>42809</v>
      </c>
      <c r="H8" s="15">
        <v>1063.9000000000001</v>
      </c>
      <c r="I8" s="15">
        <v>227.95</v>
      </c>
      <c r="J8" s="55">
        <v>4.6672515902610225</v>
      </c>
      <c r="K8" s="15" t="s">
        <v>44</v>
      </c>
      <c r="L8" s="54" t="s">
        <v>15</v>
      </c>
      <c r="M8" s="54" t="s">
        <v>134</v>
      </c>
      <c r="N8" s="54" t="s">
        <v>18</v>
      </c>
      <c r="O8" s="54" t="s">
        <v>76</v>
      </c>
      <c r="P8" s="34">
        <f>-2*H8</f>
        <v>-2127.8000000000002</v>
      </c>
      <c r="Q8" s="34">
        <f>9*I8</f>
        <v>2051.5499999999997</v>
      </c>
      <c r="R8">
        <f t="shared" si="1"/>
        <v>4179.3500000000004</v>
      </c>
      <c r="S8" s="15" t="s">
        <v>15</v>
      </c>
      <c r="T8" s="15" t="s">
        <v>18</v>
      </c>
      <c r="U8" s="15">
        <f t="shared" si="2"/>
        <v>5.1999999999998181</v>
      </c>
      <c r="V8" s="15">
        <f t="shared" si="2"/>
        <v>1.3500000000000227</v>
      </c>
    </row>
    <row r="9" spans="1:24" x14ac:dyDescent="0.25">
      <c r="B9" s="52">
        <v>42746</v>
      </c>
      <c r="C9" s="15">
        <v>934.1</v>
      </c>
      <c r="D9" s="15">
        <v>218.55</v>
      </c>
      <c r="E9" s="39">
        <f t="shared" si="0"/>
        <v>4.2740791580873942</v>
      </c>
      <c r="F9">
        <v>1</v>
      </c>
      <c r="G9" s="52">
        <v>42810</v>
      </c>
      <c r="H9" s="15">
        <v>1087.5999999999999</v>
      </c>
      <c r="I9" s="15">
        <v>231.3</v>
      </c>
      <c r="J9" s="55">
        <v>4.702118460873324</v>
      </c>
      <c r="K9" s="15" t="s">
        <v>44</v>
      </c>
      <c r="L9" s="54" t="s">
        <v>18</v>
      </c>
      <c r="M9" s="54" t="s">
        <v>75</v>
      </c>
      <c r="N9" s="54" t="s">
        <v>15</v>
      </c>
      <c r="O9" s="54" t="s">
        <v>136</v>
      </c>
      <c r="P9" s="34">
        <f>-9*I9</f>
        <v>-2081.7000000000003</v>
      </c>
      <c r="Q9" s="34">
        <f>2*H9</f>
        <v>2175.1999999999998</v>
      </c>
      <c r="R9">
        <f t="shared" si="1"/>
        <v>4256.8999999999996</v>
      </c>
      <c r="S9" s="15" t="s">
        <v>18</v>
      </c>
      <c r="T9" s="15" t="s">
        <v>15</v>
      </c>
      <c r="U9" s="15">
        <f t="shared" si="2"/>
        <v>-23.699999999999818</v>
      </c>
      <c r="V9" s="15">
        <f t="shared" si="2"/>
        <v>-3.3500000000000227</v>
      </c>
    </row>
    <row r="10" spans="1:24" x14ac:dyDescent="0.25">
      <c r="B10" s="52">
        <v>42747</v>
      </c>
      <c r="C10" s="15">
        <v>932.75</v>
      </c>
      <c r="D10" s="15">
        <v>215.05</v>
      </c>
      <c r="E10" s="39">
        <f t="shared" si="0"/>
        <v>4.337363403859567</v>
      </c>
      <c r="F10">
        <v>1</v>
      </c>
      <c r="G10" s="52">
        <v>42909</v>
      </c>
      <c r="H10" s="15">
        <v>1153.95</v>
      </c>
      <c r="I10" s="15">
        <v>245.2</v>
      </c>
      <c r="J10" s="55">
        <v>4.7061582381729208</v>
      </c>
      <c r="K10" s="15" t="s">
        <v>44</v>
      </c>
      <c r="L10" s="54" t="s">
        <v>18</v>
      </c>
      <c r="M10" s="54" t="s">
        <v>80</v>
      </c>
      <c r="N10" s="54" t="s">
        <v>15</v>
      </c>
      <c r="O10" s="54" t="s">
        <v>137</v>
      </c>
      <c r="P10" s="34">
        <f>-9*I10</f>
        <v>-2206.7999999999997</v>
      </c>
      <c r="Q10" s="34">
        <f>2*H10</f>
        <v>2307.9</v>
      </c>
      <c r="R10">
        <f t="shared" si="1"/>
        <v>4514.7</v>
      </c>
      <c r="S10" s="15" t="s">
        <v>18</v>
      </c>
      <c r="T10" s="15" t="s">
        <v>15</v>
      </c>
      <c r="U10" s="15">
        <f t="shared" si="2"/>
        <v>-66.350000000000136</v>
      </c>
      <c r="V10" s="15">
        <f t="shared" si="2"/>
        <v>-13.899999999999977</v>
      </c>
    </row>
    <row r="11" spans="1:24" x14ac:dyDescent="0.25">
      <c r="B11" s="52">
        <v>42748</v>
      </c>
      <c r="C11" s="15">
        <v>932.85</v>
      </c>
      <c r="D11" s="15">
        <v>214</v>
      </c>
      <c r="E11" s="39">
        <f t="shared" si="0"/>
        <v>4.3591121495327103</v>
      </c>
      <c r="F11">
        <v>1</v>
      </c>
      <c r="G11" s="52">
        <v>42951</v>
      </c>
      <c r="H11" s="15">
        <v>1156.8</v>
      </c>
      <c r="I11" s="15">
        <v>241.9</v>
      </c>
      <c r="J11" s="55">
        <v>4.7821413807358413</v>
      </c>
      <c r="K11" s="15" t="s">
        <v>44</v>
      </c>
      <c r="L11" s="54" t="s">
        <v>18</v>
      </c>
      <c r="M11" s="54" t="s">
        <v>81</v>
      </c>
      <c r="N11" s="54" t="s">
        <v>15</v>
      </c>
      <c r="O11" s="54" t="s">
        <v>138</v>
      </c>
      <c r="P11" s="34">
        <f>-9*I11</f>
        <v>-2177.1</v>
      </c>
      <c r="Q11" s="34">
        <f>2*H11</f>
        <v>2313.6</v>
      </c>
      <c r="R11">
        <f t="shared" si="1"/>
        <v>4490.7</v>
      </c>
      <c r="S11" s="15" t="s">
        <v>18</v>
      </c>
      <c r="T11" s="15" t="s">
        <v>15</v>
      </c>
      <c r="U11" s="15">
        <f t="shared" si="2"/>
        <v>-2.8499999999999091</v>
      </c>
      <c r="V11" s="15">
        <f t="shared" si="2"/>
        <v>3.2999999999999829</v>
      </c>
    </row>
    <row r="12" spans="1:24" x14ac:dyDescent="0.25">
      <c r="B12" s="52">
        <v>42751</v>
      </c>
      <c r="C12" s="15">
        <v>934.75</v>
      </c>
      <c r="D12" s="15">
        <v>213.25</v>
      </c>
      <c r="E12" s="39">
        <f t="shared" si="0"/>
        <v>4.3833528722157089</v>
      </c>
      <c r="F12">
        <v>1</v>
      </c>
      <c r="G12" s="52">
        <v>42958</v>
      </c>
      <c r="H12" s="15">
        <v>1144.45</v>
      </c>
      <c r="I12" s="15">
        <v>238.35</v>
      </c>
      <c r="J12" s="55">
        <v>4.801552338997273</v>
      </c>
      <c r="K12" s="15" t="s">
        <v>44</v>
      </c>
      <c r="L12" s="54" t="s">
        <v>15</v>
      </c>
      <c r="M12" s="54" t="s">
        <v>137</v>
      </c>
      <c r="N12" s="54" t="s">
        <v>18</v>
      </c>
      <c r="O12" s="54" t="s">
        <v>80</v>
      </c>
      <c r="P12" s="34">
        <f>-2*H12</f>
        <v>-2288.9</v>
      </c>
      <c r="Q12" s="34">
        <f>9*I12</f>
        <v>2145.15</v>
      </c>
      <c r="R12">
        <f t="shared" si="1"/>
        <v>4434.05</v>
      </c>
      <c r="S12" s="15" t="s">
        <v>15</v>
      </c>
      <c r="T12" s="15" t="s">
        <v>18</v>
      </c>
      <c r="U12" s="15">
        <f t="shared" si="2"/>
        <v>12.349999999999909</v>
      </c>
      <c r="V12" s="15">
        <f t="shared" si="2"/>
        <v>3.5500000000000114</v>
      </c>
    </row>
    <row r="13" spans="1:24" x14ac:dyDescent="0.25">
      <c r="B13" s="52">
        <v>42752</v>
      </c>
      <c r="C13" s="15">
        <v>960.15</v>
      </c>
      <c r="D13" s="15">
        <v>215.05</v>
      </c>
      <c r="E13" s="39">
        <f t="shared" si="0"/>
        <v>4.4647756335735869</v>
      </c>
      <c r="F13">
        <v>1</v>
      </c>
      <c r="G13" s="52">
        <v>42970</v>
      </c>
      <c r="H13" s="15">
        <v>1140.25</v>
      </c>
      <c r="I13" s="15">
        <v>237.05</v>
      </c>
      <c r="J13" s="55">
        <v>4.810166631512339</v>
      </c>
      <c r="K13" s="15" t="s">
        <v>44</v>
      </c>
      <c r="L13" s="54" t="s">
        <v>15</v>
      </c>
      <c r="M13" s="54" t="s">
        <v>136</v>
      </c>
      <c r="N13" s="54" t="s">
        <v>18</v>
      </c>
      <c r="O13" s="54" t="s">
        <v>75</v>
      </c>
      <c r="P13" s="34">
        <f>-2*H13</f>
        <v>-2280.5</v>
      </c>
      <c r="Q13" s="34">
        <f>9*I13</f>
        <v>2133.4500000000003</v>
      </c>
      <c r="R13">
        <f t="shared" si="1"/>
        <v>4413.9500000000007</v>
      </c>
      <c r="S13" s="15" t="s">
        <v>15</v>
      </c>
      <c r="T13" s="15" t="s">
        <v>18</v>
      </c>
      <c r="U13" s="15">
        <f t="shared" si="2"/>
        <v>4.2000000000000455</v>
      </c>
      <c r="V13" s="15">
        <f t="shared" si="2"/>
        <v>1.2999999999999829</v>
      </c>
    </row>
    <row r="14" spans="1:24" x14ac:dyDescent="0.25">
      <c r="B14" s="52">
        <v>42753</v>
      </c>
      <c r="C14" s="15">
        <v>961.15</v>
      </c>
      <c r="D14" s="15">
        <v>214.95</v>
      </c>
      <c r="E14" s="39">
        <f t="shared" si="0"/>
        <v>4.4715050011630613</v>
      </c>
      <c r="F14">
        <v>1</v>
      </c>
      <c r="G14" s="52">
        <v>42979</v>
      </c>
      <c r="H14" s="15">
        <v>1214.55</v>
      </c>
      <c r="I14" s="15">
        <v>249.8</v>
      </c>
      <c r="J14" s="55">
        <v>4.8620896717373894</v>
      </c>
      <c r="K14" s="15" t="s">
        <v>44</v>
      </c>
      <c r="L14" s="54" t="s">
        <v>18</v>
      </c>
      <c r="M14" s="54" t="s">
        <v>80</v>
      </c>
      <c r="N14" s="54" t="s">
        <v>15</v>
      </c>
      <c r="O14" s="54" t="s">
        <v>137</v>
      </c>
      <c r="P14" s="34">
        <f>-9*I14</f>
        <v>-2248.2000000000003</v>
      </c>
      <c r="Q14" s="34">
        <f>2*H14</f>
        <v>2429.1</v>
      </c>
      <c r="R14">
        <f t="shared" si="1"/>
        <v>4677.3</v>
      </c>
      <c r="S14" s="15" t="s">
        <v>18</v>
      </c>
      <c r="T14" s="15" t="s">
        <v>15</v>
      </c>
      <c r="U14" s="15">
        <f t="shared" si="2"/>
        <v>-74.299999999999955</v>
      </c>
      <c r="V14" s="15">
        <f t="shared" si="2"/>
        <v>-12.75</v>
      </c>
    </row>
    <row r="15" spans="1:24" x14ac:dyDescent="0.25">
      <c r="B15" s="52">
        <v>42754</v>
      </c>
      <c r="C15" s="15">
        <v>960.05</v>
      </c>
      <c r="D15" s="15">
        <v>213.35</v>
      </c>
      <c r="E15" s="39">
        <f t="shared" si="0"/>
        <v>4.4998828216545581</v>
      </c>
      <c r="F15">
        <v>1</v>
      </c>
      <c r="G15" s="52">
        <v>42982</v>
      </c>
      <c r="H15" s="15">
        <v>1196.5</v>
      </c>
      <c r="I15" s="15">
        <v>245.6</v>
      </c>
      <c r="J15" s="55">
        <v>4.8717426710097724</v>
      </c>
      <c r="K15" s="15" t="s">
        <v>44</v>
      </c>
      <c r="L15" s="54" t="s">
        <v>15</v>
      </c>
      <c r="M15" s="54" t="s">
        <v>136</v>
      </c>
      <c r="N15" s="54" t="s">
        <v>18</v>
      </c>
      <c r="O15" s="54" t="s">
        <v>75</v>
      </c>
      <c r="P15" s="34"/>
      <c r="Q15" s="34">
        <f>8*H15+54*I15</f>
        <v>22834.400000000001</v>
      </c>
      <c r="R15">
        <f t="shared" si="1"/>
        <v>22834.400000000001</v>
      </c>
      <c r="S15" s="15" t="s">
        <v>15</v>
      </c>
      <c r="T15" s="15" t="s">
        <v>18</v>
      </c>
      <c r="U15" s="15">
        <f t="shared" si="2"/>
        <v>18.049999999999955</v>
      </c>
      <c r="V15" s="15">
        <f t="shared" si="2"/>
        <v>4.2000000000000171</v>
      </c>
      <c r="W15">
        <v>8</v>
      </c>
      <c r="X15">
        <v>54</v>
      </c>
    </row>
    <row r="16" spans="1:24" x14ac:dyDescent="0.25">
      <c r="B16" s="52">
        <v>42755</v>
      </c>
      <c r="C16" s="15">
        <v>965.8</v>
      </c>
      <c r="D16" s="15">
        <v>210.7</v>
      </c>
      <c r="E16" s="39">
        <f t="shared" si="0"/>
        <v>4.5837683910773608</v>
      </c>
      <c r="F16"/>
      <c r="G16">
        <f>G15-G2</f>
        <v>245</v>
      </c>
      <c r="H16"/>
      <c r="I16"/>
      <c r="O16"/>
      <c r="P16"/>
    </row>
    <row r="17" spans="1:19" x14ac:dyDescent="0.25">
      <c r="B17" s="52">
        <v>42758</v>
      </c>
      <c r="C17" s="15">
        <v>964.25</v>
      </c>
      <c r="D17" s="15">
        <v>209.65</v>
      </c>
      <c r="E17" s="39">
        <f t="shared" si="0"/>
        <v>4.5993322203672786</v>
      </c>
      <c r="F17"/>
      <c r="G17" s="146" t="s">
        <v>139</v>
      </c>
      <c r="H17" s="146"/>
      <c r="I17" s="56"/>
      <c r="O17"/>
      <c r="P17"/>
    </row>
    <row r="18" spans="1:19" x14ac:dyDescent="0.25">
      <c r="B18" s="52">
        <v>42759</v>
      </c>
      <c r="C18" s="15">
        <v>973.85</v>
      </c>
      <c r="D18" s="15">
        <v>210.45</v>
      </c>
      <c r="E18" s="39">
        <f t="shared" si="0"/>
        <v>4.627464956046567</v>
      </c>
      <c r="F18"/>
      <c r="G18" s="57" t="s">
        <v>83</v>
      </c>
      <c r="H18" s="57">
        <f>AVERAGE(C2:C330)</f>
        <v>1119.5627659574468</v>
      </c>
      <c r="I18"/>
      <c r="J18" s="58"/>
      <c r="O18"/>
      <c r="P18" s="17" t="s">
        <v>57</v>
      </c>
      <c r="Q18" s="17" t="s">
        <v>58</v>
      </c>
      <c r="R18" s="17" t="s">
        <v>59</v>
      </c>
      <c r="S18" s="17" t="s">
        <v>60</v>
      </c>
    </row>
    <row r="19" spans="1:19" x14ac:dyDescent="0.25">
      <c r="B19" s="52">
        <v>42760</v>
      </c>
      <c r="C19" s="15">
        <v>977.2</v>
      </c>
      <c r="D19" s="15">
        <v>213.3</v>
      </c>
      <c r="E19" s="39">
        <f t="shared" si="0"/>
        <v>4.5813408345053919</v>
      </c>
      <c r="F19"/>
      <c r="G19" s="57" t="s">
        <v>62</v>
      </c>
      <c r="H19" s="57">
        <f>AVERAGE(D2:D330)</f>
        <v>247.91960486322191</v>
      </c>
      <c r="I19"/>
      <c r="O19"/>
      <c r="P19" s="17">
        <f>SUM(P2:P15)</f>
        <v>-43500.1</v>
      </c>
      <c r="Q19" s="17">
        <f>SUM(Q3:Q15)</f>
        <v>48266.7</v>
      </c>
      <c r="R19" s="17">
        <f>Q19+P19</f>
        <v>4766.5999999999985</v>
      </c>
      <c r="S19" s="17">
        <f>ABS(R19/R2)*100</f>
        <v>25.682458007246854</v>
      </c>
    </row>
    <row r="20" spans="1:19" x14ac:dyDescent="0.25">
      <c r="B20" s="52">
        <v>42762</v>
      </c>
      <c r="C20" s="15">
        <v>969.1</v>
      </c>
      <c r="D20" s="15">
        <v>210.9</v>
      </c>
      <c r="E20" s="39">
        <f t="shared" si="0"/>
        <v>4.5950687529634902</v>
      </c>
      <c r="F20"/>
      <c r="G20" s="57" t="s">
        <v>140</v>
      </c>
      <c r="H20" s="57">
        <f>H18/H19</f>
        <v>4.5158299061307128</v>
      </c>
      <c r="I20"/>
      <c r="O20"/>
      <c r="P20"/>
    </row>
    <row r="21" spans="1:19" x14ac:dyDescent="0.25">
      <c r="B21" s="52">
        <v>42765</v>
      </c>
      <c r="C21" s="15">
        <v>971.45</v>
      </c>
      <c r="D21" s="15">
        <v>212.75</v>
      </c>
      <c r="E21" s="39">
        <f t="shared" si="0"/>
        <v>4.5661574618096363</v>
      </c>
      <c r="F21"/>
      <c r="G21" s="57" t="s">
        <v>65</v>
      </c>
      <c r="H21" s="57">
        <f>AVERAGE(E2:E330)</f>
        <v>4.5170774056363365</v>
      </c>
      <c r="I21"/>
      <c r="O21"/>
      <c r="P21"/>
    </row>
    <row r="22" spans="1:19" x14ac:dyDescent="0.25">
      <c r="B22" s="52">
        <v>42766</v>
      </c>
      <c r="C22" s="15">
        <v>970.8</v>
      </c>
      <c r="D22" s="15">
        <v>211.25</v>
      </c>
      <c r="E22" s="39">
        <f t="shared" si="0"/>
        <v>4.595502958579881</v>
      </c>
      <c r="F22"/>
      <c r="G22" s="57" t="s">
        <v>66</v>
      </c>
      <c r="H22" s="57">
        <f>STDEV(E2:E330)</f>
        <v>0.13870290219442044</v>
      </c>
      <c r="I22"/>
      <c r="O22"/>
      <c r="P22"/>
    </row>
    <row r="23" spans="1:19" x14ac:dyDescent="0.25">
      <c r="A23">
        <v>1</v>
      </c>
      <c r="B23" s="52">
        <v>42767</v>
      </c>
      <c r="C23" s="15">
        <v>990.35</v>
      </c>
      <c r="D23" s="15">
        <v>213.05</v>
      </c>
      <c r="E23" s="55">
        <f t="shared" si="0"/>
        <v>4.6484393334897911</v>
      </c>
      <c r="F23"/>
      <c r="G23" s="57" t="s">
        <v>67</v>
      </c>
      <c r="H23" s="59" t="s">
        <v>141</v>
      </c>
      <c r="I23"/>
      <c r="O23"/>
      <c r="P23"/>
    </row>
    <row r="24" spans="1:19" x14ac:dyDescent="0.25">
      <c r="B24" s="52">
        <v>42768</v>
      </c>
      <c r="C24" s="15">
        <v>989.1</v>
      </c>
      <c r="D24" s="15">
        <v>221.55</v>
      </c>
      <c r="E24" s="39">
        <f t="shared" si="0"/>
        <v>4.4644549763033172</v>
      </c>
      <c r="F24"/>
      <c r="G24" s="57" t="s">
        <v>69</v>
      </c>
      <c r="H24" s="59" t="s">
        <v>142</v>
      </c>
      <c r="I24"/>
      <c r="O24"/>
      <c r="P24"/>
    </row>
    <row r="25" spans="1:19" x14ac:dyDescent="0.25">
      <c r="B25" s="52">
        <v>42769</v>
      </c>
      <c r="C25" s="15">
        <v>985.35</v>
      </c>
      <c r="D25" s="15">
        <v>223.25</v>
      </c>
      <c r="E25" s="39">
        <f t="shared" si="0"/>
        <v>4.4136618141097426</v>
      </c>
      <c r="F25"/>
      <c r="G25" s="56"/>
      <c r="H25" s="56"/>
      <c r="I25"/>
      <c r="O25"/>
      <c r="P25"/>
    </row>
    <row r="26" spans="1:19" x14ac:dyDescent="0.25">
      <c r="B26" s="52">
        <v>42772</v>
      </c>
      <c r="C26" s="15">
        <v>991.85</v>
      </c>
      <c r="D26" s="15">
        <v>220.2</v>
      </c>
      <c r="E26" s="39">
        <f t="shared" si="0"/>
        <v>4.5043142597638512</v>
      </c>
      <c r="F26"/>
      <c r="G26"/>
      <c r="H26"/>
      <c r="I26"/>
      <c r="O26"/>
      <c r="P26"/>
    </row>
    <row r="27" spans="1:19" x14ac:dyDescent="0.25">
      <c r="B27" s="52">
        <v>42773</v>
      </c>
      <c r="C27" s="15">
        <v>996.8</v>
      </c>
      <c r="D27" s="15">
        <v>216.9</v>
      </c>
      <c r="E27" s="39">
        <f t="shared" si="0"/>
        <v>4.5956662056247115</v>
      </c>
      <c r="F27"/>
      <c r="G27"/>
      <c r="H27"/>
      <c r="I27"/>
      <c r="O27"/>
      <c r="P27"/>
    </row>
    <row r="28" spans="1:19" x14ac:dyDescent="0.25">
      <c r="B28" s="52">
        <v>42774</v>
      </c>
      <c r="C28" s="15">
        <v>997.75</v>
      </c>
      <c r="D28" s="15">
        <v>222.15</v>
      </c>
      <c r="E28" s="39">
        <f t="shared" si="0"/>
        <v>4.4913346837722257</v>
      </c>
      <c r="F28"/>
      <c r="G28"/>
      <c r="H28"/>
      <c r="I28"/>
      <c r="O28"/>
      <c r="P28"/>
    </row>
    <row r="29" spans="1:19" x14ac:dyDescent="0.25">
      <c r="B29" s="52">
        <v>42775</v>
      </c>
      <c r="C29" s="15">
        <v>1002.35</v>
      </c>
      <c r="D29" s="15">
        <v>225.4</v>
      </c>
      <c r="E29" s="39">
        <f t="shared" si="0"/>
        <v>4.4469831410825202</v>
      </c>
      <c r="F29"/>
      <c r="G29"/>
      <c r="H29"/>
      <c r="I29"/>
      <c r="O29"/>
      <c r="P29"/>
    </row>
    <row r="30" spans="1:19" x14ac:dyDescent="0.25">
      <c r="B30" s="52">
        <v>42776</v>
      </c>
      <c r="C30" s="15">
        <v>992.7</v>
      </c>
      <c r="D30" s="15">
        <v>229.65</v>
      </c>
      <c r="E30" s="39">
        <f t="shared" si="0"/>
        <v>4.3226649248856956</v>
      </c>
      <c r="F30"/>
      <c r="G30"/>
      <c r="H30"/>
      <c r="I30"/>
      <c r="O30"/>
      <c r="P30"/>
    </row>
    <row r="31" spans="1:19" x14ac:dyDescent="0.25">
      <c r="B31" s="52">
        <v>42779</v>
      </c>
      <c r="C31" s="15">
        <v>984.3</v>
      </c>
      <c r="D31" s="15">
        <v>222.55</v>
      </c>
      <c r="E31" s="39">
        <f t="shared" si="0"/>
        <v>4.4228263311615361</v>
      </c>
      <c r="F31"/>
      <c r="G31"/>
      <c r="H31"/>
      <c r="I31"/>
      <c r="O31"/>
      <c r="P31"/>
    </row>
    <row r="32" spans="1:19" x14ac:dyDescent="0.25">
      <c r="B32" s="52">
        <v>42780</v>
      </c>
      <c r="C32" s="15">
        <v>980.3</v>
      </c>
      <c r="D32" s="15">
        <v>223.05</v>
      </c>
      <c r="E32" s="39">
        <f t="shared" si="0"/>
        <v>4.3949787043263839</v>
      </c>
      <c r="F32"/>
      <c r="G32"/>
      <c r="H32"/>
      <c r="I32"/>
      <c r="O32"/>
      <c r="P32"/>
    </row>
    <row r="33" spans="2:16" x14ac:dyDescent="0.25">
      <c r="B33" s="52">
        <v>42781</v>
      </c>
      <c r="C33" s="15">
        <v>981.35</v>
      </c>
      <c r="D33" s="15">
        <v>222.55</v>
      </c>
      <c r="E33" s="39">
        <f t="shared" si="0"/>
        <v>4.4095708829476523</v>
      </c>
      <c r="F33"/>
      <c r="G33"/>
      <c r="H33"/>
      <c r="I33"/>
      <c r="O33"/>
      <c r="P33"/>
    </row>
    <row r="34" spans="2:16" x14ac:dyDescent="0.25">
      <c r="B34" s="52">
        <v>42782</v>
      </c>
      <c r="C34" s="15">
        <v>969.75</v>
      </c>
      <c r="D34" s="15">
        <v>224.15</v>
      </c>
      <c r="E34" s="39">
        <f t="shared" si="0"/>
        <v>4.3263439660941332</v>
      </c>
      <c r="F34"/>
      <c r="G34"/>
      <c r="H34"/>
      <c r="I34"/>
      <c r="O34"/>
      <c r="P34"/>
    </row>
    <row r="35" spans="2:16" x14ac:dyDescent="0.25">
      <c r="B35" s="52">
        <v>42783</v>
      </c>
      <c r="C35" s="15">
        <v>960.95</v>
      </c>
      <c r="D35" s="15">
        <v>223.6</v>
      </c>
      <c r="E35" s="39">
        <f t="shared" si="0"/>
        <v>4.2976296958855098</v>
      </c>
      <c r="F35"/>
      <c r="G35"/>
      <c r="H35"/>
      <c r="I35"/>
      <c r="O35"/>
      <c r="P35"/>
    </row>
    <row r="36" spans="2:16" x14ac:dyDescent="0.25">
      <c r="B36" s="52">
        <v>42786</v>
      </c>
      <c r="C36" s="15">
        <v>975.4</v>
      </c>
      <c r="D36" s="15">
        <v>223.4</v>
      </c>
      <c r="E36" s="39">
        <f t="shared" si="0"/>
        <v>4.3661593554162934</v>
      </c>
      <c r="F36"/>
      <c r="G36"/>
      <c r="H36"/>
      <c r="I36"/>
      <c r="O36"/>
      <c r="P36"/>
    </row>
    <row r="37" spans="2:16" x14ac:dyDescent="0.25">
      <c r="B37" s="52">
        <v>42787</v>
      </c>
      <c r="C37" s="15">
        <v>991.15</v>
      </c>
      <c r="D37" s="15">
        <v>224.45</v>
      </c>
      <c r="E37" s="39">
        <f t="shared" si="0"/>
        <v>4.4159055468924038</v>
      </c>
      <c r="F37"/>
      <c r="G37"/>
      <c r="H37"/>
      <c r="I37"/>
      <c r="O37"/>
      <c r="P37"/>
    </row>
    <row r="38" spans="2:16" x14ac:dyDescent="0.25">
      <c r="B38" s="52">
        <v>42788</v>
      </c>
      <c r="C38" s="15">
        <v>1020.05</v>
      </c>
      <c r="D38" s="15">
        <v>228.3</v>
      </c>
      <c r="E38" s="39">
        <f t="shared" si="0"/>
        <v>4.4680245291283391</v>
      </c>
      <c r="F38"/>
      <c r="G38"/>
      <c r="H38"/>
      <c r="I38"/>
      <c r="O38"/>
      <c r="P38"/>
    </row>
    <row r="39" spans="2:16" x14ac:dyDescent="0.25">
      <c r="B39" s="52">
        <v>42789</v>
      </c>
      <c r="C39" s="15">
        <v>1008.8</v>
      </c>
      <c r="D39" s="15">
        <v>231.05</v>
      </c>
      <c r="E39" s="39">
        <f t="shared" si="0"/>
        <v>4.3661545120103868</v>
      </c>
      <c r="F39"/>
      <c r="G39"/>
      <c r="H39"/>
      <c r="I39"/>
      <c r="O39"/>
      <c r="P39"/>
    </row>
    <row r="40" spans="2:16" x14ac:dyDescent="0.25">
      <c r="B40" s="52">
        <v>42793</v>
      </c>
      <c r="C40" s="15">
        <v>1001.55</v>
      </c>
      <c r="D40" s="15">
        <v>232.65</v>
      </c>
      <c r="E40" s="39">
        <f t="shared" si="0"/>
        <v>4.3049645390070923</v>
      </c>
      <c r="F40"/>
      <c r="G40"/>
      <c r="H40"/>
      <c r="I40"/>
      <c r="O40"/>
      <c r="P40"/>
    </row>
    <row r="41" spans="2:16" x14ac:dyDescent="0.25">
      <c r="B41" s="52">
        <v>42794</v>
      </c>
      <c r="C41" s="15">
        <v>1024.45</v>
      </c>
      <c r="D41" s="15">
        <v>231.75</v>
      </c>
      <c r="E41" s="39">
        <f t="shared" si="0"/>
        <v>4.4204962243797201</v>
      </c>
      <c r="F41"/>
      <c r="G41"/>
      <c r="H41"/>
      <c r="I41"/>
      <c r="O41"/>
      <c r="P41"/>
    </row>
    <row r="42" spans="2:16" x14ac:dyDescent="0.25">
      <c r="B42" s="52">
        <v>42795</v>
      </c>
      <c r="C42" s="15">
        <v>1030.8</v>
      </c>
      <c r="D42" s="15">
        <v>231.35</v>
      </c>
      <c r="E42" s="39">
        <f t="shared" si="0"/>
        <v>4.4555867732872274</v>
      </c>
      <c r="F42"/>
      <c r="G42"/>
      <c r="H42"/>
      <c r="I42"/>
      <c r="O42"/>
      <c r="P42"/>
    </row>
    <row r="43" spans="2:16" x14ac:dyDescent="0.25">
      <c r="B43" s="52">
        <v>42796</v>
      </c>
      <c r="C43" s="15">
        <v>1028.3</v>
      </c>
      <c r="D43" s="15">
        <v>229.1</v>
      </c>
      <c r="E43" s="39">
        <f t="shared" si="0"/>
        <v>4.488432998690528</v>
      </c>
      <c r="F43"/>
      <c r="G43"/>
      <c r="H43"/>
      <c r="I43"/>
      <c r="O43"/>
      <c r="P43"/>
    </row>
    <row r="44" spans="2:16" x14ac:dyDescent="0.25">
      <c r="B44" s="52">
        <v>42797</v>
      </c>
      <c r="C44" s="15">
        <v>1014.5</v>
      </c>
      <c r="D44" s="15">
        <v>225.1</v>
      </c>
      <c r="E44" s="39">
        <f t="shared" si="0"/>
        <v>4.5068858285206579</v>
      </c>
      <c r="F44"/>
      <c r="G44"/>
      <c r="H44"/>
      <c r="I44"/>
      <c r="O44"/>
      <c r="P44"/>
    </row>
    <row r="45" spans="2:16" x14ac:dyDescent="0.25">
      <c r="B45" s="52">
        <v>42800</v>
      </c>
      <c r="C45" s="15">
        <v>1026.75</v>
      </c>
      <c r="D45" s="15">
        <v>227.6</v>
      </c>
      <c r="E45" s="39">
        <f t="shared" si="0"/>
        <v>4.5112038664323375</v>
      </c>
      <c r="F45"/>
      <c r="G45"/>
      <c r="H45"/>
      <c r="I45"/>
      <c r="O45"/>
      <c r="P45"/>
    </row>
    <row r="46" spans="2:16" x14ac:dyDescent="0.25">
      <c r="B46" s="52">
        <v>42801</v>
      </c>
      <c r="C46" s="15">
        <v>1022.85</v>
      </c>
      <c r="D46" s="15">
        <v>223.9</v>
      </c>
      <c r="E46" s="39">
        <f t="shared" si="0"/>
        <v>4.5683340777132653</v>
      </c>
      <c r="F46"/>
      <c r="G46"/>
      <c r="H46"/>
      <c r="I46"/>
      <c r="O46"/>
      <c r="P46"/>
    </row>
    <row r="47" spans="2:16" x14ac:dyDescent="0.25">
      <c r="B47" s="52">
        <v>42802</v>
      </c>
      <c r="C47" s="15">
        <v>1022.2</v>
      </c>
      <c r="D47" s="15">
        <v>221</v>
      </c>
      <c r="E47" s="39">
        <f t="shared" si="0"/>
        <v>4.6253393665158375</v>
      </c>
      <c r="F47"/>
      <c r="G47"/>
      <c r="H47"/>
      <c r="I47"/>
      <c r="O47"/>
      <c r="P47"/>
    </row>
    <row r="48" spans="2:16" x14ac:dyDescent="0.25">
      <c r="B48" s="52">
        <v>42803</v>
      </c>
      <c r="C48" s="15">
        <v>1031.0999999999999</v>
      </c>
      <c r="D48" s="15">
        <v>224.4</v>
      </c>
      <c r="E48" s="39">
        <f t="shared" si="0"/>
        <v>4.5949197860962565</v>
      </c>
      <c r="F48"/>
      <c r="G48"/>
      <c r="H48"/>
      <c r="I48"/>
      <c r="O48"/>
      <c r="P48"/>
    </row>
    <row r="49" spans="1:16" x14ac:dyDescent="0.25">
      <c r="B49" s="52">
        <v>42804</v>
      </c>
      <c r="C49" s="15">
        <v>1029.9000000000001</v>
      </c>
      <c r="D49" s="15">
        <v>223.45</v>
      </c>
      <c r="E49" s="39">
        <f t="shared" si="0"/>
        <v>4.609084806444395</v>
      </c>
      <c r="F49"/>
      <c r="G49"/>
      <c r="H49"/>
      <c r="I49"/>
      <c r="O49"/>
      <c r="P49"/>
    </row>
    <row r="50" spans="1:16" x14ac:dyDescent="0.25">
      <c r="A50">
        <v>1</v>
      </c>
      <c r="B50" s="52">
        <v>42808</v>
      </c>
      <c r="C50" s="15">
        <v>1069.0999999999999</v>
      </c>
      <c r="D50" s="15">
        <v>229.3</v>
      </c>
      <c r="E50" s="55">
        <f t="shared" si="0"/>
        <v>4.6624509376362839</v>
      </c>
      <c r="F50"/>
      <c r="G50"/>
      <c r="H50"/>
      <c r="I50"/>
      <c r="O50"/>
      <c r="P50"/>
    </row>
    <row r="51" spans="1:16" x14ac:dyDescent="0.25">
      <c r="A51">
        <v>1</v>
      </c>
      <c r="B51" s="52">
        <v>42809</v>
      </c>
      <c r="C51" s="15">
        <v>1063.9000000000001</v>
      </c>
      <c r="D51" s="15">
        <v>227.95</v>
      </c>
      <c r="E51" s="55">
        <f t="shared" si="0"/>
        <v>4.6672515902610225</v>
      </c>
      <c r="F51"/>
      <c r="G51"/>
      <c r="H51"/>
      <c r="I51"/>
      <c r="O51"/>
      <c r="P51"/>
    </row>
    <row r="52" spans="1:16" x14ac:dyDescent="0.25">
      <c r="A52">
        <v>1</v>
      </c>
      <c r="B52" s="52">
        <v>42810</v>
      </c>
      <c r="C52" s="15">
        <v>1087.5999999999999</v>
      </c>
      <c r="D52" s="15">
        <v>231.3</v>
      </c>
      <c r="E52" s="55">
        <f t="shared" si="0"/>
        <v>4.702118460873324</v>
      </c>
      <c r="F52"/>
      <c r="G52"/>
      <c r="H52"/>
      <c r="I52"/>
      <c r="O52"/>
      <c r="P52"/>
    </row>
    <row r="53" spans="1:16" x14ac:dyDescent="0.25">
      <c r="B53" s="52">
        <v>42811</v>
      </c>
      <c r="C53" s="15">
        <v>1078</v>
      </c>
      <c r="D53" s="15">
        <v>231.55</v>
      </c>
      <c r="E53" s="39">
        <f t="shared" si="0"/>
        <v>4.6555819477434675</v>
      </c>
      <c r="F53"/>
      <c r="G53"/>
      <c r="H53"/>
      <c r="I53"/>
      <c r="O53"/>
      <c r="P53"/>
    </row>
    <row r="54" spans="1:16" x14ac:dyDescent="0.25">
      <c r="B54" s="52">
        <v>42814</v>
      </c>
      <c r="C54" s="15">
        <v>1077.8499999999999</v>
      </c>
      <c r="D54" s="15">
        <v>230.15</v>
      </c>
      <c r="E54" s="39">
        <f t="shared" si="0"/>
        <v>4.6832500543124045</v>
      </c>
      <c r="F54"/>
      <c r="G54"/>
      <c r="H54"/>
      <c r="I54"/>
      <c r="O54"/>
      <c r="P54"/>
    </row>
    <row r="55" spans="1:16" x14ac:dyDescent="0.25">
      <c r="B55" s="52">
        <v>42815</v>
      </c>
      <c r="C55" s="15">
        <v>1067.45</v>
      </c>
      <c r="D55" s="15">
        <v>230.35</v>
      </c>
      <c r="E55" s="39">
        <f t="shared" si="0"/>
        <v>4.6340351638810509</v>
      </c>
      <c r="F55"/>
      <c r="G55"/>
      <c r="H55"/>
      <c r="I55"/>
      <c r="O55"/>
      <c r="P55"/>
    </row>
    <row r="56" spans="1:16" x14ac:dyDescent="0.25">
      <c r="B56" s="52">
        <v>42816</v>
      </c>
      <c r="C56" s="15">
        <v>1060</v>
      </c>
      <c r="D56" s="15">
        <v>228.1</v>
      </c>
      <c r="E56" s="39">
        <f t="shared" si="0"/>
        <v>4.6470846120122751</v>
      </c>
      <c r="F56"/>
      <c r="G56"/>
      <c r="H56"/>
      <c r="I56"/>
      <c r="O56"/>
      <c r="P56"/>
    </row>
    <row r="57" spans="1:16" x14ac:dyDescent="0.25">
      <c r="B57" s="52">
        <v>42817</v>
      </c>
      <c r="C57" s="15">
        <v>1061.5999999999999</v>
      </c>
      <c r="D57" s="15">
        <v>231.1</v>
      </c>
      <c r="E57" s="39">
        <f t="shared" si="0"/>
        <v>4.593682388576374</v>
      </c>
      <c r="F57"/>
      <c r="G57"/>
      <c r="H57"/>
      <c r="I57"/>
      <c r="O57"/>
      <c r="P57"/>
    </row>
    <row r="58" spans="1:16" x14ac:dyDescent="0.25">
      <c r="B58" s="52">
        <v>42818</v>
      </c>
      <c r="C58" s="15">
        <v>1066</v>
      </c>
      <c r="D58" s="15">
        <v>228.9</v>
      </c>
      <c r="E58" s="39">
        <f t="shared" si="0"/>
        <v>4.657055482743556</v>
      </c>
      <c r="F58"/>
      <c r="G58"/>
      <c r="H58"/>
      <c r="I58"/>
      <c r="O58"/>
      <c r="P58"/>
    </row>
    <row r="59" spans="1:16" x14ac:dyDescent="0.25">
      <c r="B59" s="52">
        <v>42821</v>
      </c>
      <c r="C59" s="15">
        <v>1043.9000000000001</v>
      </c>
      <c r="D59" s="15">
        <v>230.65</v>
      </c>
      <c r="E59" s="39">
        <f t="shared" si="0"/>
        <v>4.5259050509429875</v>
      </c>
      <c r="F59"/>
      <c r="G59"/>
      <c r="H59"/>
      <c r="I59"/>
      <c r="O59"/>
      <c r="P59"/>
    </row>
    <row r="60" spans="1:16" x14ac:dyDescent="0.25">
      <c r="B60" s="52">
        <v>42822</v>
      </c>
      <c r="C60" s="15">
        <v>1057.6500000000001</v>
      </c>
      <c r="D60" s="15">
        <v>230.25</v>
      </c>
      <c r="E60" s="39">
        <f t="shared" si="0"/>
        <v>4.5934853420195445</v>
      </c>
      <c r="F60"/>
      <c r="G60"/>
      <c r="H60"/>
      <c r="I60"/>
      <c r="O60"/>
      <c r="P60"/>
    </row>
    <row r="61" spans="1:16" x14ac:dyDescent="0.25">
      <c r="B61" s="52">
        <v>42823</v>
      </c>
      <c r="C61" s="15">
        <v>1068.1500000000001</v>
      </c>
      <c r="D61" s="15">
        <v>234.7</v>
      </c>
      <c r="E61" s="39">
        <f t="shared" si="0"/>
        <v>4.551129100979975</v>
      </c>
      <c r="F61"/>
      <c r="G61"/>
      <c r="H61"/>
      <c r="I61"/>
      <c r="O61"/>
      <c r="P61"/>
    </row>
    <row r="62" spans="1:16" x14ac:dyDescent="0.25">
      <c r="B62" s="52">
        <v>42824</v>
      </c>
      <c r="C62" s="15">
        <v>1069.25</v>
      </c>
      <c r="D62" s="15">
        <v>237.4</v>
      </c>
      <c r="E62" s="39">
        <f t="shared" si="0"/>
        <v>4.5040016849199658</v>
      </c>
      <c r="F62"/>
      <c r="G62"/>
      <c r="H62"/>
      <c r="I62"/>
      <c r="O62"/>
      <c r="P62"/>
    </row>
    <row r="63" spans="1:16" x14ac:dyDescent="0.25">
      <c r="B63" s="52">
        <v>42825</v>
      </c>
      <c r="C63" s="15">
        <v>1071.2</v>
      </c>
      <c r="D63" s="15">
        <v>241.5</v>
      </c>
      <c r="E63" s="39">
        <f t="shared" si="0"/>
        <v>4.4356107660455493</v>
      </c>
      <c r="F63"/>
      <c r="G63"/>
      <c r="H63"/>
      <c r="I63"/>
      <c r="O63"/>
      <c r="P63"/>
    </row>
    <row r="64" spans="1:16" x14ac:dyDescent="0.25">
      <c r="B64" s="52">
        <v>42828</v>
      </c>
      <c r="C64" s="15">
        <v>1091.0999999999999</v>
      </c>
      <c r="D64" s="15">
        <v>247.4</v>
      </c>
      <c r="E64" s="39">
        <f t="shared" si="0"/>
        <v>4.4102667744543247</v>
      </c>
      <c r="F64"/>
      <c r="G64"/>
      <c r="H64"/>
      <c r="I64"/>
      <c r="O64"/>
      <c r="P64"/>
    </row>
    <row r="65" spans="2:16" x14ac:dyDescent="0.25">
      <c r="B65" s="52">
        <v>42830</v>
      </c>
      <c r="C65" s="15">
        <v>1080.45</v>
      </c>
      <c r="D65" s="15">
        <v>246.45</v>
      </c>
      <c r="E65" s="39">
        <f t="shared" si="0"/>
        <v>4.384053560559952</v>
      </c>
      <c r="F65"/>
      <c r="G65"/>
      <c r="H65"/>
      <c r="I65"/>
      <c r="O65"/>
      <c r="P65"/>
    </row>
    <row r="66" spans="2:16" x14ac:dyDescent="0.25">
      <c r="B66" s="52">
        <v>42831</v>
      </c>
      <c r="C66" s="15">
        <v>1085</v>
      </c>
      <c r="D66" s="15">
        <v>241.9</v>
      </c>
      <c r="E66" s="39">
        <f t="shared" ref="E66:E129" si="3">C66/D66</f>
        <v>4.4853245142620919</v>
      </c>
      <c r="F66"/>
      <c r="G66"/>
      <c r="H66"/>
      <c r="I66"/>
      <c r="O66"/>
      <c r="P66"/>
    </row>
    <row r="67" spans="2:16" x14ac:dyDescent="0.25">
      <c r="B67" s="52">
        <v>42832</v>
      </c>
      <c r="C67" s="15">
        <v>1080.6500000000001</v>
      </c>
      <c r="D67" s="15">
        <v>238.05</v>
      </c>
      <c r="E67" s="39">
        <f t="shared" si="3"/>
        <v>4.5395925225792899</v>
      </c>
      <c r="F67"/>
      <c r="G67"/>
      <c r="H67"/>
      <c r="I67"/>
      <c r="O67"/>
      <c r="P67"/>
    </row>
    <row r="68" spans="2:16" x14ac:dyDescent="0.25">
      <c r="B68" s="52">
        <v>42835</v>
      </c>
      <c r="C68" s="15">
        <v>1060.05</v>
      </c>
      <c r="D68" s="15">
        <v>235.15</v>
      </c>
      <c r="E68" s="39">
        <f t="shared" si="3"/>
        <v>4.5079736338507335</v>
      </c>
      <c r="F68"/>
      <c r="G68"/>
      <c r="H68"/>
      <c r="I68"/>
      <c r="O68"/>
      <c r="P68"/>
    </row>
    <row r="69" spans="2:16" x14ac:dyDescent="0.25">
      <c r="B69" s="52">
        <v>42836</v>
      </c>
      <c r="C69" s="15">
        <v>1072.8499999999999</v>
      </c>
      <c r="D69" s="15">
        <v>232.8</v>
      </c>
      <c r="E69" s="39">
        <f t="shared" si="3"/>
        <v>4.6084621993127142</v>
      </c>
      <c r="F69"/>
      <c r="G69"/>
      <c r="H69"/>
      <c r="I69"/>
      <c r="O69"/>
      <c r="P69"/>
    </row>
    <row r="70" spans="2:16" x14ac:dyDescent="0.25">
      <c r="B70" s="52">
        <v>42837</v>
      </c>
      <c r="C70" s="15">
        <v>1072.4000000000001</v>
      </c>
      <c r="D70" s="15">
        <v>238.7</v>
      </c>
      <c r="E70" s="39">
        <f t="shared" si="3"/>
        <v>4.4926686217008802</v>
      </c>
      <c r="F70"/>
      <c r="G70"/>
      <c r="H70"/>
      <c r="I70"/>
      <c r="O70"/>
      <c r="P70"/>
    </row>
    <row r="71" spans="2:16" x14ac:dyDescent="0.25">
      <c r="B71" s="52">
        <v>42838</v>
      </c>
      <c r="C71" s="15">
        <v>1077.6500000000001</v>
      </c>
      <c r="D71" s="15">
        <v>236.1</v>
      </c>
      <c r="E71" s="39">
        <f t="shared" si="3"/>
        <v>4.5643795002117749</v>
      </c>
      <c r="F71"/>
      <c r="G71"/>
      <c r="H71"/>
      <c r="I71"/>
      <c r="O71"/>
      <c r="P71"/>
    </row>
    <row r="72" spans="2:16" x14ac:dyDescent="0.25">
      <c r="B72" s="52">
        <v>42842</v>
      </c>
      <c r="C72" s="15">
        <v>1058.7</v>
      </c>
      <c r="D72" s="15">
        <v>241</v>
      </c>
      <c r="E72" s="39">
        <f t="shared" si="3"/>
        <v>4.3929460580912867</v>
      </c>
      <c r="F72"/>
      <c r="G72"/>
      <c r="H72"/>
      <c r="I72"/>
      <c r="O72"/>
      <c r="P72"/>
    </row>
    <row r="73" spans="2:16" x14ac:dyDescent="0.25">
      <c r="B73" s="52">
        <v>42843</v>
      </c>
      <c r="C73" s="15">
        <v>1040.95</v>
      </c>
      <c r="D73" s="15">
        <v>239.3</v>
      </c>
      <c r="E73" s="39">
        <f t="shared" si="3"/>
        <v>4.3499791057250317</v>
      </c>
      <c r="F73"/>
      <c r="G73"/>
      <c r="H73"/>
      <c r="I73"/>
      <c r="O73"/>
      <c r="P73"/>
    </row>
    <row r="74" spans="2:16" x14ac:dyDescent="0.25">
      <c r="B74" s="52">
        <v>42844</v>
      </c>
      <c r="C74" s="15">
        <v>1049.0999999999999</v>
      </c>
      <c r="D74" s="15">
        <v>244.4</v>
      </c>
      <c r="E74" s="39">
        <f t="shared" si="3"/>
        <v>4.2925531914893611</v>
      </c>
      <c r="F74"/>
      <c r="G74"/>
      <c r="H74"/>
      <c r="I74"/>
      <c r="O74"/>
      <c r="P74"/>
    </row>
    <row r="75" spans="2:16" x14ac:dyDescent="0.25">
      <c r="B75" s="52">
        <v>42845</v>
      </c>
      <c r="C75" s="15">
        <v>1058.3499999999999</v>
      </c>
      <c r="D75" s="15">
        <v>246.45</v>
      </c>
      <c r="E75" s="39">
        <f t="shared" si="3"/>
        <v>4.2943801988232906</v>
      </c>
      <c r="F75"/>
      <c r="G75"/>
      <c r="H75"/>
      <c r="I75"/>
      <c r="O75"/>
      <c r="P75"/>
    </row>
    <row r="76" spans="2:16" x14ac:dyDescent="0.25">
      <c r="B76" s="52">
        <v>42846</v>
      </c>
      <c r="C76" s="15">
        <v>1062.9000000000001</v>
      </c>
      <c r="D76" s="15">
        <v>247.1</v>
      </c>
      <c r="E76" s="39">
        <f t="shared" si="3"/>
        <v>4.3014973694860386</v>
      </c>
      <c r="F76"/>
      <c r="G76"/>
      <c r="H76"/>
      <c r="I76"/>
      <c r="O76"/>
      <c r="P76"/>
    </row>
    <row r="77" spans="2:16" x14ac:dyDescent="0.25">
      <c r="B77" s="52">
        <v>42849</v>
      </c>
      <c r="C77" s="15">
        <v>1068.4000000000001</v>
      </c>
      <c r="D77" s="15">
        <v>250.3</v>
      </c>
      <c r="E77" s="39">
        <f t="shared" si="3"/>
        <v>4.2684778266080707</v>
      </c>
      <c r="F77"/>
      <c r="G77"/>
      <c r="H77"/>
      <c r="I77"/>
      <c r="O77"/>
      <c r="P77"/>
    </row>
    <row r="78" spans="2:16" x14ac:dyDescent="0.25">
      <c r="B78" s="52">
        <v>42850</v>
      </c>
      <c r="C78" s="15">
        <v>1097.05</v>
      </c>
      <c r="D78" s="15">
        <v>256.55</v>
      </c>
      <c r="E78" s="39">
        <f t="shared" si="3"/>
        <v>4.2761644903527571</v>
      </c>
      <c r="F78"/>
      <c r="G78"/>
      <c r="H78"/>
      <c r="I78"/>
      <c r="O78"/>
      <c r="P78"/>
    </row>
    <row r="79" spans="2:16" x14ac:dyDescent="0.25">
      <c r="B79" s="52">
        <v>42851</v>
      </c>
      <c r="C79" s="15">
        <v>1105.05</v>
      </c>
      <c r="D79" s="15">
        <v>255.25</v>
      </c>
      <c r="E79" s="39">
        <f t="shared" si="3"/>
        <v>4.3292850146914788</v>
      </c>
      <c r="F79"/>
      <c r="G79"/>
      <c r="H79"/>
      <c r="I79"/>
      <c r="O79"/>
      <c r="P79"/>
    </row>
    <row r="80" spans="2:16" x14ac:dyDescent="0.25">
      <c r="B80" s="52">
        <v>42852</v>
      </c>
      <c r="C80" s="15">
        <v>1102.6500000000001</v>
      </c>
      <c r="D80" s="15">
        <v>261.14999999999998</v>
      </c>
      <c r="E80" s="39">
        <f t="shared" si="3"/>
        <v>4.2222860425043089</v>
      </c>
      <c r="F80"/>
      <c r="G80"/>
      <c r="H80"/>
      <c r="I80"/>
      <c r="O80"/>
      <c r="P80"/>
    </row>
    <row r="81" spans="2:16" x14ac:dyDescent="0.25">
      <c r="B81" s="52">
        <v>42853</v>
      </c>
      <c r="C81" s="15">
        <v>1119.5999999999999</v>
      </c>
      <c r="D81" s="15">
        <v>261.3</v>
      </c>
      <c r="E81" s="39">
        <f t="shared" si="3"/>
        <v>4.2847301951779562</v>
      </c>
      <c r="F81"/>
      <c r="G81"/>
      <c r="H81"/>
      <c r="I81"/>
      <c r="O81"/>
      <c r="P81"/>
    </row>
    <row r="82" spans="2:16" x14ac:dyDescent="0.25">
      <c r="B82" s="52">
        <v>42857</v>
      </c>
      <c r="C82" s="15">
        <v>1115.7</v>
      </c>
      <c r="D82" s="15">
        <v>258</v>
      </c>
      <c r="E82" s="39">
        <f t="shared" si="3"/>
        <v>4.3244186046511626</v>
      </c>
      <c r="F82"/>
      <c r="G82"/>
      <c r="H82"/>
      <c r="I82"/>
      <c r="O82"/>
      <c r="P82"/>
    </row>
    <row r="83" spans="2:16" x14ac:dyDescent="0.25">
      <c r="B83" s="52">
        <v>42858</v>
      </c>
      <c r="C83" s="15">
        <v>1115.9000000000001</v>
      </c>
      <c r="D83" s="15">
        <v>251.65</v>
      </c>
      <c r="E83" s="39">
        <f t="shared" si="3"/>
        <v>4.4343333995628855</v>
      </c>
      <c r="F83"/>
      <c r="G83"/>
      <c r="H83"/>
      <c r="I83"/>
      <c r="O83"/>
      <c r="P83"/>
    </row>
    <row r="84" spans="2:16" x14ac:dyDescent="0.25">
      <c r="B84" s="52">
        <v>42859</v>
      </c>
      <c r="C84" s="15">
        <v>1130.3499999999999</v>
      </c>
      <c r="D84" s="15">
        <v>253.75</v>
      </c>
      <c r="E84" s="39">
        <f t="shared" si="3"/>
        <v>4.4545812807881768</v>
      </c>
      <c r="F84"/>
      <c r="G84"/>
      <c r="H84"/>
      <c r="I84"/>
      <c r="O84"/>
      <c r="P84"/>
    </row>
    <row r="85" spans="2:16" x14ac:dyDescent="0.25">
      <c r="B85" s="52">
        <v>42860</v>
      </c>
      <c r="C85" s="15">
        <v>1146.2</v>
      </c>
      <c r="D85" s="15">
        <v>259.2</v>
      </c>
      <c r="E85" s="39">
        <f t="shared" si="3"/>
        <v>4.4220679012345681</v>
      </c>
      <c r="F85"/>
      <c r="G85"/>
      <c r="H85"/>
      <c r="I85"/>
      <c r="O85"/>
      <c r="P85"/>
    </row>
    <row r="86" spans="2:16" x14ac:dyDescent="0.25">
      <c r="B86" s="52">
        <v>42863</v>
      </c>
      <c r="C86" s="15">
        <v>1166.9000000000001</v>
      </c>
      <c r="D86" s="15">
        <v>262.14999999999998</v>
      </c>
      <c r="E86" s="39">
        <f t="shared" si="3"/>
        <v>4.4512683578104149</v>
      </c>
      <c r="F86"/>
      <c r="G86"/>
      <c r="H86"/>
      <c r="I86"/>
      <c r="O86"/>
      <c r="P86"/>
    </row>
    <row r="87" spans="2:16" x14ac:dyDescent="0.25">
      <c r="B87" s="52">
        <v>42864</v>
      </c>
      <c r="C87" s="15">
        <v>1165.2</v>
      </c>
      <c r="D87" s="15">
        <v>260</v>
      </c>
      <c r="E87" s="39">
        <f t="shared" si="3"/>
        <v>4.4815384615384621</v>
      </c>
      <c r="F87"/>
      <c r="G87"/>
      <c r="H87"/>
      <c r="I87"/>
      <c r="O87"/>
      <c r="P87"/>
    </row>
    <row r="88" spans="2:16" x14ac:dyDescent="0.25">
      <c r="B88" s="52">
        <v>42865</v>
      </c>
      <c r="C88" s="15">
        <v>1157.6500000000001</v>
      </c>
      <c r="D88" s="15">
        <v>260.05</v>
      </c>
      <c r="E88" s="39">
        <f t="shared" si="3"/>
        <v>4.4516439146318021</v>
      </c>
      <c r="F88"/>
      <c r="G88"/>
      <c r="H88"/>
      <c r="I88"/>
      <c r="O88"/>
      <c r="P88"/>
    </row>
    <row r="89" spans="2:16" x14ac:dyDescent="0.25">
      <c r="B89" s="52">
        <v>42866</v>
      </c>
      <c r="C89" s="15">
        <v>1167.8</v>
      </c>
      <c r="D89" s="15">
        <v>261</v>
      </c>
      <c r="E89" s="39">
        <f t="shared" si="3"/>
        <v>4.474329501915709</v>
      </c>
      <c r="F89"/>
      <c r="G89"/>
      <c r="H89"/>
      <c r="I89"/>
      <c r="O89"/>
      <c r="P89"/>
    </row>
    <row r="90" spans="2:16" x14ac:dyDescent="0.25">
      <c r="B90" s="52">
        <v>42867</v>
      </c>
      <c r="C90" s="15">
        <v>1132.3</v>
      </c>
      <c r="D90" s="15">
        <v>256.60000000000002</v>
      </c>
      <c r="E90" s="39">
        <f t="shared" si="3"/>
        <v>4.4127045985970375</v>
      </c>
      <c r="F90"/>
      <c r="G90"/>
      <c r="H90"/>
      <c r="I90"/>
      <c r="O90"/>
      <c r="P90"/>
    </row>
    <row r="91" spans="2:16" x14ac:dyDescent="0.25">
      <c r="B91" s="52">
        <v>42870</v>
      </c>
      <c r="C91" s="15">
        <v>1147.25</v>
      </c>
      <c r="D91" s="15">
        <v>259.35000000000002</v>
      </c>
      <c r="E91" s="39">
        <f t="shared" si="3"/>
        <v>4.4235588972431072</v>
      </c>
      <c r="F91"/>
      <c r="G91"/>
      <c r="H91"/>
      <c r="I91"/>
      <c r="O91"/>
      <c r="P91"/>
    </row>
    <row r="92" spans="2:16" x14ac:dyDescent="0.25">
      <c r="B92" s="52">
        <v>42871</v>
      </c>
      <c r="C92" s="15">
        <v>1143.75</v>
      </c>
      <c r="D92" s="15">
        <v>261.2</v>
      </c>
      <c r="E92" s="39">
        <f t="shared" si="3"/>
        <v>4.3788284839203682</v>
      </c>
      <c r="F92"/>
      <c r="G92"/>
      <c r="H92"/>
      <c r="I92"/>
      <c r="O92"/>
      <c r="P92"/>
    </row>
    <row r="93" spans="2:16" x14ac:dyDescent="0.25">
      <c r="B93" s="52">
        <v>42872</v>
      </c>
      <c r="C93" s="15">
        <v>1153.8499999999999</v>
      </c>
      <c r="D93" s="15">
        <v>261.05</v>
      </c>
      <c r="E93" s="39">
        <f t="shared" si="3"/>
        <v>4.4200344761539929</v>
      </c>
      <c r="F93"/>
      <c r="G93"/>
      <c r="H93"/>
      <c r="I93"/>
      <c r="O93"/>
      <c r="P93"/>
    </row>
    <row r="94" spans="2:16" x14ac:dyDescent="0.25">
      <c r="B94" s="52">
        <v>42873</v>
      </c>
      <c r="C94" s="15">
        <v>1150.1500000000001</v>
      </c>
      <c r="D94" s="15">
        <v>254.45</v>
      </c>
      <c r="E94" s="39">
        <f t="shared" si="3"/>
        <v>4.5201414816270393</v>
      </c>
      <c r="F94"/>
      <c r="G94"/>
      <c r="H94"/>
      <c r="I94"/>
      <c r="O94"/>
      <c r="P94"/>
    </row>
    <row r="95" spans="2:16" x14ac:dyDescent="0.25">
      <c r="B95" s="52">
        <v>42874</v>
      </c>
      <c r="C95" s="15">
        <v>1122.2</v>
      </c>
      <c r="D95" s="15">
        <v>248.2</v>
      </c>
      <c r="E95" s="39">
        <f t="shared" si="3"/>
        <v>4.5213537469782441</v>
      </c>
      <c r="F95"/>
      <c r="G95"/>
      <c r="H95"/>
      <c r="I95"/>
      <c r="O95"/>
      <c r="P95"/>
    </row>
    <row r="96" spans="2:16" x14ac:dyDescent="0.25">
      <c r="B96" s="52">
        <v>42877</v>
      </c>
      <c r="C96" s="15">
        <v>1115.1500000000001</v>
      </c>
      <c r="D96" s="15">
        <v>248.4</v>
      </c>
      <c r="E96" s="39">
        <f t="shared" si="3"/>
        <v>4.4893317230273757</v>
      </c>
      <c r="F96"/>
      <c r="G96"/>
      <c r="H96"/>
      <c r="I96"/>
      <c r="O96"/>
      <c r="P96"/>
    </row>
    <row r="97" spans="2:16" x14ac:dyDescent="0.25">
      <c r="B97" s="52">
        <v>42878</v>
      </c>
      <c r="C97" s="15">
        <v>1099.45</v>
      </c>
      <c r="D97" s="15">
        <v>243.85</v>
      </c>
      <c r="E97" s="39">
        <f t="shared" si="3"/>
        <v>4.5087143735903226</v>
      </c>
      <c r="F97"/>
      <c r="G97"/>
      <c r="H97"/>
      <c r="I97"/>
      <c r="O97"/>
      <c r="P97"/>
    </row>
    <row r="98" spans="2:16" x14ac:dyDescent="0.25">
      <c r="B98" s="52">
        <v>42879</v>
      </c>
      <c r="C98" s="15">
        <v>1093</v>
      </c>
      <c r="D98" s="15">
        <v>242.45</v>
      </c>
      <c r="E98" s="39">
        <f t="shared" si="3"/>
        <v>4.5081460094864925</v>
      </c>
      <c r="F98"/>
      <c r="G98"/>
      <c r="H98"/>
      <c r="I98"/>
      <c r="O98"/>
      <c r="P98"/>
    </row>
    <row r="99" spans="2:16" x14ac:dyDescent="0.25">
      <c r="B99" s="52">
        <v>42880</v>
      </c>
      <c r="C99" s="15">
        <v>1112.3499999999999</v>
      </c>
      <c r="D99" s="15">
        <v>242.9</v>
      </c>
      <c r="E99" s="39">
        <f t="shared" si="3"/>
        <v>4.5794565664882665</v>
      </c>
      <c r="F99"/>
      <c r="G99"/>
      <c r="H99"/>
      <c r="I99"/>
      <c r="O99"/>
      <c r="P99"/>
    </row>
    <row r="100" spans="2:16" x14ac:dyDescent="0.25">
      <c r="B100" s="52">
        <v>42881</v>
      </c>
      <c r="C100" s="15">
        <v>1131.9000000000001</v>
      </c>
      <c r="D100" s="15">
        <v>258.45</v>
      </c>
      <c r="E100" s="39">
        <f t="shared" si="3"/>
        <v>4.3795705165409178</v>
      </c>
      <c r="F100"/>
      <c r="G100"/>
      <c r="H100"/>
      <c r="I100"/>
      <c r="O100"/>
      <c r="P100"/>
    </row>
    <row r="101" spans="2:16" x14ac:dyDescent="0.25">
      <c r="B101" s="52">
        <v>42884</v>
      </c>
      <c r="C101" s="15">
        <v>1145.1500000000001</v>
      </c>
      <c r="D101" s="15">
        <v>257.05</v>
      </c>
      <c r="E101" s="39">
        <f t="shared" si="3"/>
        <v>4.4549698502236916</v>
      </c>
      <c r="F101"/>
      <c r="G101"/>
      <c r="H101"/>
      <c r="I101"/>
      <c r="O101"/>
      <c r="P101"/>
    </row>
    <row r="102" spans="2:16" x14ac:dyDescent="0.25">
      <c r="B102" s="52">
        <v>42885</v>
      </c>
      <c r="C102" s="15">
        <v>1158.5</v>
      </c>
      <c r="D102" s="15">
        <v>255.95</v>
      </c>
      <c r="E102" s="39">
        <f t="shared" si="3"/>
        <v>4.5262746630201214</v>
      </c>
      <c r="F102"/>
      <c r="G102"/>
      <c r="H102"/>
      <c r="I102"/>
      <c r="O102"/>
      <c r="P102"/>
    </row>
    <row r="103" spans="2:16" x14ac:dyDescent="0.25">
      <c r="B103" s="52">
        <v>42886</v>
      </c>
      <c r="C103" s="15">
        <v>1152.5999999999999</v>
      </c>
      <c r="D103" s="15">
        <v>251.6</v>
      </c>
      <c r="E103" s="39">
        <f t="shared" si="3"/>
        <v>4.5810810810810807</v>
      </c>
      <c r="F103"/>
      <c r="G103"/>
      <c r="H103"/>
      <c r="I103"/>
      <c r="O103"/>
      <c r="P103"/>
    </row>
    <row r="104" spans="2:16" x14ac:dyDescent="0.25">
      <c r="B104" s="52">
        <v>42887</v>
      </c>
      <c r="C104" s="15">
        <v>1158.95</v>
      </c>
      <c r="D104" s="15">
        <v>251.3</v>
      </c>
      <c r="E104" s="39">
        <f t="shared" si="3"/>
        <v>4.6118185435734178</v>
      </c>
      <c r="F104"/>
      <c r="G104"/>
      <c r="H104"/>
      <c r="I104"/>
      <c r="O104"/>
      <c r="P104"/>
    </row>
    <row r="105" spans="2:16" x14ac:dyDescent="0.25">
      <c r="B105" s="52">
        <v>42888</v>
      </c>
      <c r="C105" s="15">
        <v>1162.8499999999999</v>
      </c>
      <c r="D105" s="15">
        <v>254.8</v>
      </c>
      <c r="E105" s="39">
        <f t="shared" si="3"/>
        <v>4.5637755102040813</v>
      </c>
      <c r="F105"/>
      <c r="G105"/>
      <c r="H105"/>
      <c r="I105"/>
      <c r="O105"/>
      <c r="P105"/>
    </row>
    <row r="106" spans="2:16" x14ac:dyDescent="0.25">
      <c r="B106" s="52">
        <v>42891</v>
      </c>
      <c r="C106" s="15">
        <v>1162.05</v>
      </c>
      <c r="D106" s="15">
        <v>255.75</v>
      </c>
      <c r="E106" s="39">
        <f t="shared" si="3"/>
        <v>4.5436950146627568</v>
      </c>
      <c r="F106"/>
      <c r="G106"/>
      <c r="H106"/>
      <c r="I106"/>
      <c r="O106"/>
      <c r="P106"/>
    </row>
    <row r="107" spans="2:16" x14ac:dyDescent="0.25">
      <c r="B107" s="52">
        <v>42892</v>
      </c>
      <c r="C107" s="15">
        <v>1154.5999999999999</v>
      </c>
      <c r="D107" s="15">
        <v>251.55</v>
      </c>
      <c r="E107" s="39">
        <f t="shared" si="3"/>
        <v>4.5899423573842171</v>
      </c>
      <c r="F107"/>
      <c r="G107"/>
      <c r="H107"/>
      <c r="I107"/>
      <c r="O107"/>
      <c r="P107"/>
    </row>
    <row r="108" spans="2:16" x14ac:dyDescent="0.25">
      <c r="B108" s="52">
        <v>42893</v>
      </c>
      <c r="C108" s="15">
        <v>1162.3</v>
      </c>
      <c r="D108" s="15">
        <v>251.8</v>
      </c>
      <c r="E108" s="39">
        <f t="shared" si="3"/>
        <v>4.615965051628276</v>
      </c>
      <c r="F108"/>
      <c r="G108"/>
      <c r="H108"/>
      <c r="I108"/>
      <c r="O108"/>
      <c r="P108"/>
    </row>
    <row r="109" spans="2:16" x14ac:dyDescent="0.25">
      <c r="B109" s="52">
        <v>42894</v>
      </c>
      <c r="C109" s="15">
        <v>1143.5999999999999</v>
      </c>
      <c r="D109" s="15">
        <v>251.05</v>
      </c>
      <c r="E109" s="39">
        <f t="shared" si="3"/>
        <v>4.5552678749253133</v>
      </c>
      <c r="F109"/>
      <c r="G109"/>
      <c r="H109"/>
      <c r="I109"/>
      <c r="O109"/>
      <c r="P109"/>
    </row>
    <row r="110" spans="2:16" x14ac:dyDescent="0.25">
      <c r="B110" s="52">
        <v>42895</v>
      </c>
      <c r="C110" s="15">
        <v>1154.3</v>
      </c>
      <c r="D110" s="15">
        <v>251.2</v>
      </c>
      <c r="E110" s="39">
        <f t="shared" si="3"/>
        <v>4.5951433121019107</v>
      </c>
      <c r="F110"/>
      <c r="G110"/>
      <c r="H110"/>
      <c r="I110"/>
      <c r="O110"/>
      <c r="P110"/>
    </row>
    <row r="111" spans="2:16" x14ac:dyDescent="0.25">
      <c r="B111" s="52">
        <v>42898</v>
      </c>
      <c r="C111" s="15">
        <v>1150.4000000000001</v>
      </c>
      <c r="D111" s="15">
        <v>251</v>
      </c>
      <c r="E111" s="39">
        <f t="shared" si="3"/>
        <v>4.5832669322709165</v>
      </c>
      <c r="F111"/>
      <c r="G111"/>
      <c r="H111"/>
      <c r="I111"/>
      <c r="O111"/>
      <c r="P111"/>
    </row>
    <row r="112" spans="2:16" x14ac:dyDescent="0.25">
      <c r="B112" s="52">
        <v>42899</v>
      </c>
      <c r="C112" s="15">
        <v>1150.4000000000001</v>
      </c>
      <c r="D112" s="15">
        <v>249.4</v>
      </c>
      <c r="E112" s="39">
        <f t="shared" si="3"/>
        <v>4.6126704089815558</v>
      </c>
      <c r="F112"/>
      <c r="G112"/>
      <c r="H112"/>
      <c r="I112"/>
      <c r="O112"/>
      <c r="P112"/>
    </row>
    <row r="113" spans="1:16" x14ac:dyDescent="0.25">
      <c r="B113" s="52">
        <v>42900</v>
      </c>
      <c r="C113" s="15">
        <v>1148.5</v>
      </c>
      <c r="D113" s="15">
        <v>249.25</v>
      </c>
      <c r="E113" s="39">
        <f t="shared" si="3"/>
        <v>4.6078234704112333</v>
      </c>
      <c r="F113"/>
      <c r="G113"/>
      <c r="H113"/>
      <c r="I113"/>
      <c r="O113"/>
      <c r="P113"/>
    </row>
    <row r="114" spans="1:16" x14ac:dyDescent="0.25">
      <c r="B114" s="52">
        <v>42901</v>
      </c>
      <c r="C114" s="15">
        <v>1141.2</v>
      </c>
      <c r="D114" s="15">
        <v>253.1</v>
      </c>
      <c r="E114" s="39">
        <f t="shared" si="3"/>
        <v>4.5088897668905572</v>
      </c>
      <c r="F114"/>
      <c r="G114"/>
      <c r="H114"/>
      <c r="I114"/>
      <c r="O114"/>
      <c r="P114"/>
    </row>
    <row r="115" spans="1:16" x14ac:dyDescent="0.25">
      <c r="B115" s="52">
        <v>42902</v>
      </c>
      <c r="C115" s="15">
        <v>1144.8</v>
      </c>
      <c r="D115" s="15">
        <v>251.3</v>
      </c>
      <c r="E115" s="39">
        <f t="shared" si="3"/>
        <v>4.5555113410266612</v>
      </c>
      <c r="F115"/>
      <c r="G115"/>
      <c r="H115"/>
      <c r="I115"/>
      <c r="O115"/>
      <c r="P115"/>
    </row>
    <row r="116" spans="1:16" x14ac:dyDescent="0.25">
      <c r="B116" s="52">
        <v>42905</v>
      </c>
      <c r="C116" s="15">
        <v>1153.6500000000001</v>
      </c>
      <c r="D116" s="15">
        <v>249.65</v>
      </c>
      <c r="E116" s="39">
        <f t="shared" si="3"/>
        <v>4.6210694972962152</v>
      </c>
      <c r="F116"/>
      <c r="G116"/>
      <c r="H116"/>
      <c r="I116"/>
      <c r="O116"/>
      <c r="P116"/>
    </row>
    <row r="117" spans="1:16" x14ac:dyDescent="0.25">
      <c r="B117" s="52">
        <v>42906</v>
      </c>
      <c r="C117" s="15">
        <v>1150.8</v>
      </c>
      <c r="D117" s="15">
        <v>248.7</v>
      </c>
      <c r="E117" s="39">
        <f t="shared" si="3"/>
        <v>4.6272617611580218</v>
      </c>
      <c r="F117"/>
      <c r="G117"/>
      <c r="H117"/>
      <c r="I117"/>
      <c r="O117"/>
      <c r="P117"/>
    </row>
    <row r="118" spans="1:16" x14ac:dyDescent="0.25">
      <c r="B118" s="52">
        <v>42907</v>
      </c>
      <c r="C118" s="15">
        <v>1155.5</v>
      </c>
      <c r="D118" s="15">
        <v>251.45</v>
      </c>
      <c r="E118" s="39">
        <f t="shared" si="3"/>
        <v>4.5953469874726585</v>
      </c>
      <c r="F118"/>
      <c r="G118"/>
      <c r="H118"/>
      <c r="I118"/>
      <c r="O118"/>
      <c r="P118"/>
    </row>
    <row r="119" spans="1:16" x14ac:dyDescent="0.25">
      <c r="B119" s="52">
        <v>42908</v>
      </c>
      <c r="C119" s="15">
        <v>1163.7</v>
      </c>
      <c r="D119" s="15">
        <v>248.65</v>
      </c>
      <c r="E119" s="39">
        <f t="shared" si="3"/>
        <v>4.6800723909109188</v>
      </c>
      <c r="F119"/>
      <c r="G119"/>
      <c r="H119"/>
      <c r="I119"/>
      <c r="O119"/>
      <c r="P119"/>
    </row>
    <row r="120" spans="1:16" x14ac:dyDescent="0.25">
      <c r="A120">
        <v>1</v>
      </c>
      <c r="B120" s="52">
        <v>42909</v>
      </c>
      <c r="C120" s="15">
        <v>1153.95</v>
      </c>
      <c r="D120" s="15">
        <v>245.2</v>
      </c>
      <c r="E120" s="55">
        <f t="shared" si="3"/>
        <v>4.7061582381729208</v>
      </c>
      <c r="F120"/>
      <c r="G120"/>
      <c r="H120"/>
      <c r="I120"/>
      <c r="O120"/>
      <c r="P120"/>
    </row>
    <row r="121" spans="1:16" x14ac:dyDescent="0.25">
      <c r="B121" s="52">
        <v>42913</v>
      </c>
      <c r="C121" s="15">
        <v>1134</v>
      </c>
      <c r="D121" s="15">
        <v>241.25</v>
      </c>
      <c r="E121" s="39">
        <f t="shared" si="3"/>
        <v>4.7005181347150256</v>
      </c>
      <c r="F121"/>
      <c r="G121"/>
      <c r="H121"/>
      <c r="I121"/>
      <c r="O121"/>
      <c r="P121"/>
    </row>
    <row r="122" spans="1:16" x14ac:dyDescent="0.25">
      <c r="B122" s="52">
        <v>42914</v>
      </c>
      <c r="C122" s="15">
        <v>1109.1500000000001</v>
      </c>
      <c r="D122" s="15">
        <v>236.2</v>
      </c>
      <c r="E122" s="39">
        <f t="shared" si="3"/>
        <v>4.6958086367485192</v>
      </c>
      <c r="F122"/>
      <c r="G122"/>
      <c r="H122"/>
      <c r="I122"/>
      <c r="O122"/>
      <c r="P122"/>
    </row>
    <row r="123" spans="1:16" x14ac:dyDescent="0.25">
      <c r="B123" s="52">
        <v>42915</v>
      </c>
      <c r="C123" s="15">
        <v>1103.7</v>
      </c>
      <c r="D123" s="15">
        <v>238.6</v>
      </c>
      <c r="E123" s="39">
        <f t="shared" si="3"/>
        <v>4.6257334450963956</v>
      </c>
      <c r="F123"/>
      <c r="G123"/>
      <c r="H123"/>
      <c r="I123"/>
      <c r="O123"/>
      <c r="P123"/>
    </row>
    <row r="124" spans="1:16" x14ac:dyDescent="0.25">
      <c r="B124" s="52">
        <v>42916</v>
      </c>
      <c r="C124" s="15">
        <v>1104.1500000000001</v>
      </c>
      <c r="D124" s="15">
        <v>246.15</v>
      </c>
      <c r="E124" s="39">
        <f t="shared" si="3"/>
        <v>4.4856794637416213</v>
      </c>
      <c r="F124"/>
      <c r="G124"/>
      <c r="H124"/>
      <c r="I124"/>
      <c r="O124"/>
      <c r="P124"/>
    </row>
    <row r="125" spans="1:16" x14ac:dyDescent="0.25">
      <c r="B125" s="52">
        <v>42919</v>
      </c>
      <c r="C125" s="15">
        <v>1118.2</v>
      </c>
      <c r="D125" s="15">
        <v>246.6</v>
      </c>
      <c r="E125" s="39">
        <f t="shared" si="3"/>
        <v>4.5344687753446884</v>
      </c>
      <c r="F125"/>
      <c r="G125"/>
      <c r="H125"/>
      <c r="I125"/>
      <c r="O125"/>
      <c r="P125"/>
    </row>
    <row r="126" spans="1:16" x14ac:dyDescent="0.25">
      <c r="B126" s="52">
        <v>42920</v>
      </c>
      <c r="C126" s="15">
        <v>1108.75</v>
      </c>
      <c r="D126" s="15">
        <v>244.5</v>
      </c>
      <c r="E126" s="39">
        <f t="shared" si="3"/>
        <v>4.5347648261758691</v>
      </c>
      <c r="F126"/>
      <c r="G126"/>
      <c r="H126"/>
      <c r="I126"/>
      <c r="O126"/>
      <c r="P126"/>
    </row>
    <row r="127" spans="1:16" x14ac:dyDescent="0.25">
      <c r="B127" s="52">
        <v>42921</v>
      </c>
      <c r="C127" s="15">
        <v>1126.3</v>
      </c>
      <c r="D127" s="15">
        <v>244.6</v>
      </c>
      <c r="E127" s="39">
        <f t="shared" si="3"/>
        <v>4.6046606704824198</v>
      </c>
      <c r="F127"/>
      <c r="G127"/>
      <c r="H127"/>
      <c r="I127"/>
      <c r="O127"/>
      <c r="P127"/>
    </row>
    <row r="128" spans="1:16" x14ac:dyDescent="0.25">
      <c r="B128" s="52">
        <v>42922</v>
      </c>
      <c r="C128" s="15">
        <v>1130.7</v>
      </c>
      <c r="D128" s="15">
        <v>244.5</v>
      </c>
      <c r="E128" s="39">
        <f t="shared" si="3"/>
        <v>4.6245398773006139</v>
      </c>
      <c r="F128"/>
      <c r="G128"/>
      <c r="H128"/>
      <c r="I128"/>
      <c r="O128"/>
      <c r="P128"/>
    </row>
    <row r="129" spans="2:16" x14ac:dyDescent="0.25">
      <c r="B129" s="52">
        <v>42923</v>
      </c>
      <c r="C129" s="15">
        <v>1117.1500000000001</v>
      </c>
      <c r="D129" s="15">
        <v>245.15</v>
      </c>
      <c r="E129" s="39">
        <f t="shared" si="3"/>
        <v>4.5570059147460737</v>
      </c>
      <c r="F129"/>
      <c r="G129"/>
      <c r="H129"/>
      <c r="I129"/>
      <c r="O129"/>
      <c r="P129"/>
    </row>
    <row r="130" spans="2:16" x14ac:dyDescent="0.25">
      <c r="B130" s="52">
        <v>42926</v>
      </c>
      <c r="C130" s="15">
        <v>1130.7</v>
      </c>
      <c r="D130" s="15">
        <v>251.35</v>
      </c>
      <c r="E130" s="39">
        <f t="shared" ref="E130:E193" si="4">C130/D130</f>
        <v>4.498508056494928</v>
      </c>
      <c r="F130"/>
      <c r="G130"/>
      <c r="H130"/>
      <c r="I130"/>
      <c r="O130"/>
      <c r="P130"/>
    </row>
    <row r="131" spans="2:16" x14ac:dyDescent="0.25">
      <c r="B131" s="52">
        <v>42927</v>
      </c>
      <c r="C131" s="15">
        <v>1130.2</v>
      </c>
      <c r="D131" s="15">
        <v>254.55</v>
      </c>
      <c r="E131" s="39">
        <f t="shared" si="4"/>
        <v>4.439992142997446</v>
      </c>
      <c r="F131"/>
      <c r="G131"/>
      <c r="H131"/>
      <c r="I131"/>
      <c r="O131"/>
      <c r="P131"/>
    </row>
    <row r="132" spans="2:16" x14ac:dyDescent="0.25">
      <c r="B132" s="52">
        <v>42928</v>
      </c>
      <c r="C132" s="15">
        <v>1132.7</v>
      </c>
      <c r="D132" s="15">
        <v>257</v>
      </c>
      <c r="E132" s="39">
        <f t="shared" si="4"/>
        <v>4.4073929961089497</v>
      </c>
      <c r="F132"/>
      <c r="G132"/>
      <c r="H132"/>
      <c r="I132"/>
      <c r="O132"/>
      <c r="P132"/>
    </row>
    <row r="133" spans="2:16" x14ac:dyDescent="0.25">
      <c r="B133" s="52">
        <v>42929</v>
      </c>
      <c r="C133" s="15">
        <v>1124.1500000000001</v>
      </c>
      <c r="D133" s="15">
        <v>255.75</v>
      </c>
      <c r="E133" s="39">
        <f t="shared" si="4"/>
        <v>4.3955034213098729</v>
      </c>
      <c r="F133"/>
      <c r="G133"/>
      <c r="H133"/>
      <c r="I133"/>
      <c r="O133"/>
      <c r="P133"/>
    </row>
    <row r="134" spans="2:16" x14ac:dyDescent="0.25">
      <c r="B134" s="52">
        <v>42930</v>
      </c>
      <c r="C134" s="15">
        <v>1118.0999999999999</v>
      </c>
      <c r="D134" s="15">
        <v>253.15</v>
      </c>
      <c r="E134" s="39">
        <f t="shared" si="4"/>
        <v>4.416748963065376</v>
      </c>
      <c r="F134"/>
      <c r="G134"/>
      <c r="H134"/>
      <c r="I134"/>
      <c r="O134"/>
      <c r="P134"/>
    </row>
    <row r="135" spans="2:16" x14ac:dyDescent="0.25">
      <c r="B135" s="52">
        <v>42933</v>
      </c>
      <c r="C135" s="15">
        <v>1125.5</v>
      </c>
      <c r="D135" s="15">
        <v>252.85</v>
      </c>
      <c r="E135" s="39">
        <f t="shared" si="4"/>
        <v>4.4512556851888476</v>
      </c>
      <c r="F135"/>
      <c r="G135"/>
      <c r="H135"/>
      <c r="I135"/>
      <c r="O135"/>
      <c r="P135"/>
    </row>
    <row r="136" spans="2:16" x14ac:dyDescent="0.25">
      <c r="B136" s="52">
        <v>42934</v>
      </c>
      <c r="C136" s="15">
        <v>1146</v>
      </c>
      <c r="D136" s="15">
        <v>253.05</v>
      </c>
      <c r="E136" s="39">
        <f t="shared" si="4"/>
        <v>4.5287492590397154</v>
      </c>
      <c r="F136"/>
      <c r="G136"/>
      <c r="H136"/>
      <c r="I136"/>
      <c r="O136"/>
      <c r="P136"/>
    </row>
    <row r="137" spans="2:16" x14ac:dyDescent="0.25">
      <c r="B137" s="52">
        <v>42935</v>
      </c>
      <c r="C137" s="15">
        <v>1156.0999999999999</v>
      </c>
      <c r="D137" s="15">
        <v>256.35000000000002</v>
      </c>
      <c r="E137" s="39">
        <f t="shared" si="4"/>
        <v>4.5098498147064552</v>
      </c>
      <c r="F137"/>
      <c r="G137"/>
      <c r="H137"/>
      <c r="I137"/>
      <c r="O137"/>
      <c r="P137"/>
    </row>
    <row r="138" spans="2:16" x14ac:dyDescent="0.25">
      <c r="B138" s="52">
        <v>42936</v>
      </c>
      <c r="C138" s="15">
        <v>1156.9000000000001</v>
      </c>
      <c r="D138" s="15">
        <v>253.7</v>
      </c>
      <c r="E138" s="39">
        <f t="shared" si="4"/>
        <v>4.5601103665746949</v>
      </c>
      <c r="F138"/>
      <c r="G138"/>
      <c r="H138"/>
      <c r="I138"/>
      <c r="O138"/>
      <c r="P138"/>
    </row>
    <row r="139" spans="2:16" x14ac:dyDescent="0.25">
      <c r="B139" s="52">
        <v>42937</v>
      </c>
      <c r="C139" s="15">
        <v>1155.8499999999999</v>
      </c>
      <c r="D139" s="15">
        <v>252.25</v>
      </c>
      <c r="E139" s="39">
        <f t="shared" si="4"/>
        <v>4.5821605550049549</v>
      </c>
      <c r="F139"/>
      <c r="G139"/>
      <c r="H139"/>
      <c r="I139"/>
      <c r="O139"/>
      <c r="P139"/>
    </row>
    <row r="140" spans="2:16" x14ac:dyDescent="0.25">
      <c r="B140" s="52">
        <v>42940</v>
      </c>
      <c r="C140" s="15">
        <v>1156.05</v>
      </c>
      <c r="D140" s="15">
        <v>254.95</v>
      </c>
      <c r="E140" s="39">
        <f t="shared" si="4"/>
        <v>4.5344185134340069</v>
      </c>
      <c r="F140"/>
      <c r="G140"/>
      <c r="H140"/>
      <c r="I140"/>
      <c r="O140"/>
      <c r="P140"/>
    </row>
    <row r="141" spans="2:16" x14ac:dyDescent="0.25">
      <c r="B141" s="52">
        <v>42941</v>
      </c>
      <c r="C141" s="15">
        <v>1151.95</v>
      </c>
      <c r="D141" s="15">
        <v>253.25</v>
      </c>
      <c r="E141" s="39">
        <f t="shared" si="4"/>
        <v>4.5486673247778873</v>
      </c>
      <c r="F141"/>
      <c r="G141"/>
      <c r="H141"/>
      <c r="I141"/>
      <c r="O141"/>
      <c r="P141"/>
    </row>
    <row r="142" spans="2:16" x14ac:dyDescent="0.25">
      <c r="B142" s="52">
        <v>42942</v>
      </c>
      <c r="C142" s="15">
        <v>1133.55</v>
      </c>
      <c r="D142" s="15">
        <v>254.9</v>
      </c>
      <c r="E142" s="39">
        <f t="shared" si="4"/>
        <v>4.4470380541388774</v>
      </c>
      <c r="F142"/>
      <c r="G142"/>
      <c r="H142"/>
      <c r="I142"/>
      <c r="O142"/>
      <c r="P142"/>
    </row>
    <row r="143" spans="2:16" x14ac:dyDescent="0.25">
      <c r="B143" s="52">
        <v>42943</v>
      </c>
      <c r="C143" s="15">
        <v>1148.55</v>
      </c>
      <c r="D143" s="15">
        <v>249.25</v>
      </c>
      <c r="E143" s="39">
        <f t="shared" si="4"/>
        <v>4.6080240722166499</v>
      </c>
      <c r="F143"/>
      <c r="G143"/>
      <c r="H143"/>
      <c r="I143"/>
      <c r="O143"/>
      <c r="P143"/>
    </row>
    <row r="144" spans="2:16" x14ac:dyDescent="0.25">
      <c r="B144" s="52">
        <v>42944</v>
      </c>
      <c r="C144" s="15">
        <v>1152.8499999999999</v>
      </c>
      <c r="D144" s="15">
        <v>251.25</v>
      </c>
      <c r="E144" s="39">
        <f t="shared" si="4"/>
        <v>4.5884577114427856</v>
      </c>
      <c r="F144"/>
      <c r="G144"/>
      <c r="H144"/>
      <c r="I144"/>
      <c r="O144"/>
      <c r="P144"/>
    </row>
    <row r="145" spans="1:16" x14ac:dyDescent="0.25">
      <c r="B145" s="52">
        <v>42947</v>
      </c>
      <c r="C145" s="15">
        <v>1159.45</v>
      </c>
      <c r="D145" s="15">
        <v>248.05</v>
      </c>
      <c r="E145" s="39">
        <f t="shared" si="4"/>
        <v>4.6742592219310621</v>
      </c>
      <c r="F145"/>
      <c r="G145"/>
      <c r="H145"/>
      <c r="I145"/>
      <c r="O145"/>
      <c r="P145"/>
    </row>
    <row r="146" spans="1:16" x14ac:dyDescent="0.25">
      <c r="B146" s="52">
        <v>42948</v>
      </c>
      <c r="C146" s="15">
        <v>1148.0999999999999</v>
      </c>
      <c r="D146" s="15">
        <v>248.95</v>
      </c>
      <c r="E146" s="39">
        <f t="shared" si="4"/>
        <v>4.6117694316127738</v>
      </c>
      <c r="F146"/>
      <c r="G146"/>
      <c r="H146"/>
      <c r="I146"/>
      <c r="O146"/>
      <c r="P146"/>
    </row>
    <row r="147" spans="1:16" x14ac:dyDescent="0.25">
      <c r="B147" s="52">
        <v>42949</v>
      </c>
      <c r="C147" s="15">
        <v>1143.75</v>
      </c>
      <c r="D147" s="15">
        <v>250.25</v>
      </c>
      <c r="E147" s="39">
        <f t="shared" si="4"/>
        <v>4.5704295704295701</v>
      </c>
      <c r="F147"/>
      <c r="G147"/>
      <c r="H147"/>
      <c r="I147"/>
      <c r="O147"/>
      <c r="P147"/>
    </row>
    <row r="148" spans="1:16" x14ac:dyDescent="0.25">
      <c r="B148" s="52">
        <v>42950</v>
      </c>
      <c r="C148" s="15">
        <v>1146.4000000000001</v>
      </c>
      <c r="D148" s="15">
        <v>246.9</v>
      </c>
      <c r="E148" s="39">
        <f t="shared" si="4"/>
        <v>4.6431753746456055</v>
      </c>
      <c r="F148"/>
      <c r="G148"/>
      <c r="H148"/>
      <c r="I148"/>
      <c r="O148"/>
      <c r="P148"/>
    </row>
    <row r="149" spans="1:16" x14ac:dyDescent="0.25">
      <c r="A149">
        <v>1</v>
      </c>
      <c r="B149" s="52">
        <v>42951</v>
      </c>
      <c r="C149" s="15">
        <v>1156.8</v>
      </c>
      <c r="D149" s="15">
        <v>241.9</v>
      </c>
      <c r="E149" s="55">
        <f t="shared" si="4"/>
        <v>4.7821413807358413</v>
      </c>
      <c r="F149"/>
      <c r="G149"/>
      <c r="H149"/>
      <c r="I149"/>
      <c r="O149"/>
      <c r="P149"/>
    </row>
    <row r="150" spans="1:16" x14ac:dyDescent="0.25">
      <c r="B150" s="52">
        <v>42954</v>
      </c>
      <c r="C150" s="15">
        <v>1149.5999999999999</v>
      </c>
      <c r="D150" s="15">
        <v>248.75</v>
      </c>
      <c r="E150" s="39">
        <f t="shared" si="4"/>
        <v>4.6215075376884416</v>
      </c>
      <c r="F150"/>
      <c r="G150"/>
      <c r="H150"/>
      <c r="I150"/>
      <c r="O150"/>
      <c r="P150"/>
    </row>
    <row r="151" spans="1:16" x14ac:dyDescent="0.25">
      <c r="B151" s="52">
        <v>42955</v>
      </c>
      <c r="C151" s="15">
        <v>1145.6500000000001</v>
      </c>
      <c r="D151" s="15">
        <v>252.9</v>
      </c>
      <c r="E151" s="39">
        <f t="shared" si="4"/>
        <v>4.5300514037168842</v>
      </c>
      <c r="F151"/>
      <c r="G151"/>
      <c r="H151"/>
      <c r="I151"/>
      <c r="O151"/>
      <c r="P151"/>
    </row>
    <row r="152" spans="1:16" x14ac:dyDescent="0.25">
      <c r="B152" s="52">
        <v>42956</v>
      </c>
      <c r="C152" s="15">
        <v>1155.25</v>
      </c>
      <c r="D152" s="15">
        <v>255.65</v>
      </c>
      <c r="E152" s="39">
        <f t="shared" si="4"/>
        <v>4.518873459808332</v>
      </c>
      <c r="F152"/>
      <c r="G152"/>
      <c r="H152"/>
      <c r="I152"/>
      <c r="O152"/>
      <c r="P152"/>
    </row>
    <row r="153" spans="1:16" x14ac:dyDescent="0.25">
      <c r="B153" s="52">
        <v>42957</v>
      </c>
      <c r="C153" s="15">
        <v>1152.25</v>
      </c>
      <c r="D153" s="15">
        <v>247.95</v>
      </c>
      <c r="E153" s="39">
        <f t="shared" si="4"/>
        <v>4.6471062714256908</v>
      </c>
      <c r="F153"/>
      <c r="G153"/>
      <c r="H153"/>
      <c r="I153"/>
      <c r="O153"/>
      <c r="P153"/>
    </row>
    <row r="154" spans="1:16" x14ac:dyDescent="0.25">
      <c r="A154">
        <v>1</v>
      </c>
      <c r="B154" s="52">
        <v>42958</v>
      </c>
      <c r="C154" s="15">
        <v>1144.45</v>
      </c>
      <c r="D154" s="15">
        <v>238.35</v>
      </c>
      <c r="E154" s="55">
        <f t="shared" si="4"/>
        <v>4.801552338997273</v>
      </c>
      <c r="F154"/>
      <c r="G154"/>
      <c r="H154"/>
      <c r="I154"/>
      <c r="O154"/>
      <c r="P154"/>
    </row>
    <row r="155" spans="1:16" x14ac:dyDescent="0.25">
      <c r="B155" s="52">
        <v>42961</v>
      </c>
      <c r="C155" s="15">
        <v>1154</v>
      </c>
      <c r="D155" s="15">
        <v>247</v>
      </c>
      <c r="E155" s="39">
        <f t="shared" si="4"/>
        <v>4.6720647773279351</v>
      </c>
      <c r="F155"/>
      <c r="G155"/>
      <c r="H155"/>
      <c r="I155"/>
      <c r="O155"/>
      <c r="P155"/>
    </row>
    <row r="156" spans="1:16" x14ac:dyDescent="0.25">
      <c r="B156" s="52">
        <v>42963</v>
      </c>
      <c r="C156" s="15">
        <v>1142.4000000000001</v>
      </c>
      <c r="D156" s="15">
        <v>245.8</v>
      </c>
      <c r="E156" s="39">
        <f t="shared" si="4"/>
        <v>4.6476810414971519</v>
      </c>
      <c r="F156"/>
      <c r="G156"/>
      <c r="H156"/>
      <c r="I156"/>
      <c r="O156"/>
      <c r="P156"/>
    </row>
    <row r="157" spans="1:16" x14ac:dyDescent="0.25">
      <c r="B157" s="52">
        <v>42964</v>
      </c>
      <c r="C157" s="15">
        <v>1133.5999999999999</v>
      </c>
      <c r="D157" s="15">
        <v>242.15</v>
      </c>
      <c r="E157" s="39">
        <f t="shared" si="4"/>
        <v>4.6813958290315911</v>
      </c>
      <c r="F157"/>
      <c r="G157"/>
      <c r="H157"/>
      <c r="I157"/>
      <c r="O157"/>
      <c r="P157"/>
    </row>
    <row r="158" spans="1:16" x14ac:dyDescent="0.25">
      <c r="B158" s="52">
        <v>42965</v>
      </c>
      <c r="C158" s="15">
        <v>1139.9000000000001</v>
      </c>
      <c r="D158" s="15">
        <v>240.45</v>
      </c>
      <c r="E158" s="39">
        <f t="shared" si="4"/>
        <v>4.740694531087545</v>
      </c>
      <c r="F158"/>
      <c r="G158"/>
      <c r="H158"/>
      <c r="I158"/>
      <c r="O158"/>
      <c r="P158"/>
    </row>
    <row r="159" spans="1:16" x14ac:dyDescent="0.25">
      <c r="B159" s="52">
        <v>42968</v>
      </c>
      <c r="C159" s="15">
        <v>1135.45</v>
      </c>
      <c r="D159" s="15">
        <v>238.6</v>
      </c>
      <c r="E159" s="39">
        <f t="shared" si="4"/>
        <v>4.7588013411567482</v>
      </c>
      <c r="F159"/>
      <c r="G159"/>
      <c r="H159"/>
      <c r="I159"/>
      <c r="O159"/>
      <c r="P159"/>
    </row>
    <row r="160" spans="1:16" x14ac:dyDescent="0.25">
      <c r="B160" s="52">
        <v>42969</v>
      </c>
      <c r="C160" s="15">
        <v>1129.8499999999999</v>
      </c>
      <c r="D160" s="15">
        <v>237.4</v>
      </c>
      <c r="E160" s="39">
        <f t="shared" si="4"/>
        <v>4.7592670598146585</v>
      </c>
      <c r="F160"/>
      <c r="G160"/>
      <c r="H160"/>
      <c r="I160"/>
      <c r="O160"/>
      <c r="P160"/>
    </row>
    <row r="161" spans="1:16" x14ac:dyDescent="0.25">
      <c r="A161">
        <v>1</v>
      </c>
      <c r="B161" s="52">
        <v>42970</v>
      </c>
      <c r="C161" s="15">
        <v>1140.25</v>
      </c>
      <c r="D161" s="15">
        <v>237.05</v>
      </c>
      <c r="E161" s="55">
        <f t="shared" si="4"/>
        <v>4.810166631512339</v>
      </c>
      <c r="F161"/>
      <c r="G161"/>
      <c r="H161"/>
      <c r="I161"/>
      <c r="O161"/>
      <c r="P161"/>
    </row>
    <row r="162" spans="1:16" x14ac:dyDescent="0.25">
      <c r="B162" s="52">
        <v>42971</v>
      </c>
      <c r="C162" s="15">
        <v>1136.3499999999999</v>
      </c>
      <c r="D162" s="15">
        <v>243.8</v>
      </c>
      <c r="E162" s="39">
        <f t="shared" si="4"/>
        <v>4.6609926168990974</v>
      </c>
      <c r="F162"/>
      <c r="G162"/>
      <c r="H162"/>
      <c r="I162"/>
      <c r="O162"/>
      <c r="P162"/>
    </row>
    <row r="163" spans="1:16" x14ac:dyDescent="0.25">
      <c r="B163" s="52">
        <v>42975</v>
      </c>
      <c r="C163" s="15">
        <v>1155.25</v>
      </c>
      <c r="D163" s="15">
        <v>244.3</v>
      </c>
      <c r="E163" s="39">
        <f t="shared" si="4"/>
        <v>4.7288170282439621</v>
      </c>
      <c r="F163"/>
      <c r="G163"/>
      <c r="H163"/>
      <c r="I163"/>
      <c r="O163"/>
      <c r="P163"/>
    </row>
    <row r="164" spans="1:16" x14ac:dyDescent="0.25">
      <c r="B164" s="52">
        <v>42976</v>
      </c>
      <c r="C164" s="15">
        <v>1151.9000000000001</v>
      </c>
      <c r="D164" s="15">
        <v>243.6</v>
      </c>
      <c r="E164" s="39">
        <f t="shared" si="4"/>
        <v>4.7286535303776684</v>
      </c>
      <c r="F164"/>
      <c r="G164"/>
      <c r="H164"/>
      <c r="I164"/>
      <c r="O164"/>
      <c r="P164"/>
    </row>
    <row r="165" spans="1:16" x14ac:dyDescent="0.25">
      <c r="B165" s="52">
        <v>42977</v>
      </c>
      <c r="C165" s="15">
        <v>1153.3</v>
      </c>
      <c r="D165" s="15">
        <v>242.3</v>
      </c>
      <c r="E165" s="39">
        <f t="shared" si="4"/>
        <v>4.7598018984729666</v>
      </c>
      <c r="F165"/>
      <c r="G165"/>
      <c r="H165"/>
      <c r="I165"/>
      <c r="O165"/>
      <c r="P165"/>
    </row>
    <row r="166" spans="1:16" x14ac:dyDescent="0.25">
      <c r="B166" s="52">
        <v>42978</v>
      </c>
      <c r="C166" s="15">
        <v>1168.1500000000001</v>
      </c>
      <c r="D166" s="15">
        <v>246.2</v>
      </c>
      <c r="E166" s="39">
        <f t="shared" si="4"/>
        <v>4.7447197400487413</v>
      </c>
      <c r="F166"/>
      <c r="G166"/>
      <c r="H166"/>
      <c r="I166"/>
      <c r="O166"/>
      <c r="P166"/>
    </row>
    <row r="167" spans="1:16" x14ac:dyDescent="0.25">
      <c r="A167">
        <v>1</v>
      </c>
      <c r="B167" s="52">
        <v>42979</v>
      </c>
      <c r="C167" s="15">
        <v>1214.55</v>
      </c>
      <c r="D167" s="15">
        <v>249.8</v>
      </c>
      <c r="E167" s="55">
        <f t="shared" si="4"/>
        <v>4.8620896717373894</v>
      </c>
      <c r="F167"/>
      <c r="G167"/>
      <c r="H167"/>
      <c r="I167"/>
      <c r="O167"/>
      <c r="P167"/>
    </row>
    <row r="168" spans="1:16" x14ac:dyDescent="0.25">
      <c r="A168">
        <v>1</v>
      </c>
      <c r="B168" s="52">
        <v>42982</v>
      </c>
      <c r="C168" s="15">
        <v>1196.5</v>
      </c>
      <c r="D168" s="15">
        <v>245.6</v>
      </c>
      <c r="E168" s="55">
        <f t="shared" si="4"/>
        <v>4.8717426710097724</v>
      </c>
      <c r="F168"/>
      <c r="G168"/>
      <c r="H168"/>
      <c r="I168"/>
      <c r="O168"/>
      <c r="P168"/>
    </row>
    <row r="169" spans="1:16" x14ac:dyDescent="0.25">
      <c r="B169" s="52">
        <v>42983</v>
      </c>
      <c r="C169" s="15">
        <v>1204.9000000000001</v>
      </c>
      <c r="D169" s="15">
        <v>255.3</v>
      </c>
      <c r="E169" s="39">
        <f t="shared" si="4"/>
        <v>4.719545632589111</v>
      </c>
      <c r="F169"/>
      <c r="G169"/>
      <c r="H169"/>
      <c r="I169"/>
      <c r="O169"/>
      <c r="P169"/>
    </row>
    <row r="170" spans="1:16" x14ac:dyDescent="0.25">
      <c r="B170" s="52">
        <v>42984</v>
      </c>
      <c r="C170" s="15">
        <v>1205.4000000000001</v>
      </c>
      <c r="D170" s="15">
        <v>259.45</v>
      </c>
      <c r="E170" s="39">
        <f t="shared" si="4"/>
        <v>4.6459818847562158</v>
      </c>
      <c r="F170"/>
      <c r="G170"/>
      <c r="H170"/>
      <c r="I170"/>
      <c r="O170"/>
      <c r="P170"/>
    </row>
    <row r="171" spans="1:16" x14ac:dyDescent="0.25">
      <c r="B171" s="52">
        <v>42985</v>
      </c>
      <c r="C171" s="15">
        <v>1199.5999999999999</v>
      </c>
      <c r="D171" s="15">
        <v>258.85000000000002</v>
      </c>
      <c r="E171" s="39">
        <f t="shared" si="4"/>
        <v>4.6343442147962133</v>
      </c>
      <c r="F171"/>
      <c r="G171"/>
      <c r="H171"/>
      <c r="I171"/>
      <c r="O171"/>
      <c r="P171"/>
    </row>
    <row r="172" spans="1:16" x14ac:dyDescent="0.25">
      <c r="B172" s="52">
        <v>42986</v>
      </c>
      <c r="C172" s="15">
        <v>1202.6500000000001</v>
      </c>
      <c r="D172" s="15">
        <v>256.39999999999998</v>
      </c>
      <c r="E172" s="39">
        <f t="shared" si="4"/>
        <v>4.6905226209048374</v>
      </c>
      <c r="F172"/>
      <c r="G172"/>
      <c r="H172"/>
      <c r="I172"/>
      <c r="O172"/>
      <c r="P172"/>
    </row>
    <row r="173" spans="1:16" x14ac:dyDescent="0.25">
      <c r="B173" s="52">
        <v>42989</v>
      </c>
      <c r="C173" s="15">
        <v>1236.8499999999999</v>
      </c>
      <c r="D173" s="15">
        <v>266.7</v>
      </c>
      <c r="E173" s="39">
        <f t="shared" si="4"/>
        <v>4.6376077990251217</v>
      </c>
      <c r="F173"/>
      <c r="G173"/>
      <c r="H173"/>
      <c r="I173"/>
      <c r="O173"/>
      <c r="P173"/>
    </row>
    <row r="174" spans="1:16" x14ac:dyDescent="0.25">
      <c r="B174" s="52">
        <v>42990</v>
      </c>
      <c r="C174" s="15">
        <v>1255.2</v>
      </c>
      <c r="D174" s="15">
        <v>267.95</v>
      </c>
      <c r="E174" s="39">
        <f t="shared" si="4"/>
        <v>4.6844560552341861</v>
      </c>
      <c r="F174"/>
      <c r="G174"/>
      <c r="H174"/>
      <c r="I174"/>
      <c r="O174"/>
      <c r="P174"/>
    </row>
    <row r="175" spans="1:16" x14ac:dyDescent="0.25">
      <c r="B175" s="52">
        <v>42991</v>
      </c>
      <c r="C175" s="15">
        <v>1252.25</v>
      </c>
      <c r="D175" s="15">
        <v>267.45</v>
      </c>
      <c r="E175" s="39">
        <f t="shared" si="4"/>
        <v>4.6821835857169569</v>
      </c>
      <c r="F175"/>
      <c r="G175"/>
      <c r="H175"/>
      <c r="I175"/>
      <c r="O175"/>
      <c r="P175"/>
    </row>
    <row r="176" spans="1:16" x14ac:dyDescent="0.25">
      <c r="B176" s="52">
        <v>42992</v>
      </c>
      <c r="C176" s="15">
        <v>1245.25</v>
      </c>
      <c r="D176" s="15">
        <v>271.95</v>
      </c>
      <c r="E176" s="39">
        <f t="shared" si="4"/>
        <v>4.578966721823865</v>
      </c>
      <c r="F176"/>
      <c r="G176"/>
      <c r="H176"/>
      <c r="I176"/>
      <c r="O176"/>
      <c r="P176"/>
    </row>
    <row r="177" spans="2:16" x14ac:dyDescent="0.25">
      <c r="B177" s="52">
        <v>42993</v>
      </c>
      <c r="C177" s="15">
        <v>1244.1500000000001</v>
      </c>
      <c r="D177" s="15">
        <v>264.85000000000002</v>
      </c>
      <c r="E177" s="39">
        <f t="shared" si="4"/>
        <v>4.6975646592410794</v>
      </c>
      <c r="F177"/>
      <c r="G177"/>
      <c r="H177"/>
      <c r="I177"/>
      <c r="O177"/>
      <c r="P177"/>
    </row>
    <row r="178" spans="2:16" x14ac:dyDescent="0.25">
      <c r="B178" s="52">
        <v>42996</v>
      </c>
      <c r="C178" s="15">
        <v>1255.8499999999999</v>
      </c>
      <c r="D178" s="15">
        <v>268.10000000000002</v>
      </c>
      <c r="E178" s="39">
        <f t="shared" si="4"/>
        <v>4.6842596046251392</v>
      </c>
      <c r="F178"/>
      <c r="G178"/>
      <c r="H178"/>
      <c r="I178"/>
      <c r="O178"/>
      <c r="P178"/>
    </row>
    <row r="179" spans="2:16" x14ac:dyDescent="0.25">
      <c r="B179" s="52">
        <v>42997</v>
      </c>
      <c r="C179" s="15">
        <v>1253.05</v>
      </c>
      <c r="D179" s="15">
        <v>266.75</v>
      </c>
      <c r="E179" s="39">
        <f t="shared" si="4"/>
        <v>4.6974695407685099</v>
      </c>
      <c r="F179"/>
      <c r="G179"/>
      <c r="H179"/>
      <c r="I179"/>
      <c r="O179"/>
      <c r="P179"/>
    </row>
    <row r="180" spans="2:16" x14ac:dyDescent="0.25">
      <c r="B180" s="52">
        <v>42998</v>
      </c>
      <c r="C180" s="15">
        <v>1238.75</v>
      </c>
      <c r="D180" s="15">
        <v>264.2</v>
      </c>
      <c r="E180" s="39">
        <f t="shared" si="4"/>
        <v>4.6886828160484484</v>
      </c>
      <c r="F180"/>
      <c r="G180"/>
      <c r="H180"/>
      <c r="I180"/>
      <c r="O180"/>
      <c r="P180"/>
    </row>
    <row r="181" spans="2:16" x14ac:dyDescent="0.25">
      <c r="B181" s="52">
        <v>42999</v>
      </c>
      <c r="C181" s="15">
        <v>1229.8</v>
      </c>
      <c r="D181" s="15">
        <v>260.7</v>
      </c>
      <c r="E181" s="39">
        <f t="shared" si="4"/>
        <v>4.7172995780590714</v>
      </c>
      <c r="F181"/>
      <c r="G181"/>
      <c r="H181"/>
      <c r="I181"/>
      <c r="O181"/>
      <c r="P181"/>
    </row>
    <row r="182" spans="2:16" x14ac:dyDescent="0.25">
      <c r="B182" s="52">
        <v>43000</v>
      </c>
      <c r="C182" s="15">
        <v>1215.1500000000001</v>
      </c>
      <c r="D182" s="15">
        <v>252.65</v>
      </c>
      <c r="E182" s="39">
        <f t="shared" si="4"/>
        <v>4.8096180486839506</v>
      </c>
      <c r="F182"/>
      <c r="G182"/>
      <c r="H182"/>
      <c r="I182"/>
      <c r="O182"/>
      <c r="P182"/>
    </row>
    <row r="183" spans="2:16" x14ac:dyDescent="0.25">
      <c r="B183" s="52">
        <v>43003</v>
      </c>
      <c r="C183" s="15">
        <v>1196.25</v>
      </c>
      <c r="D183" s="15">
        <v>247.4</v>
      </c>
      <c r="E183" s="39">
        <f t="shared" si="4"/>
        <v>4.8352869846402582</v>
      </c>
      <c r="F183"/>
      <c r="G183"/>
      <c r="H183"/>
      <c r="I183"/>
      <c r="O183"/>
      <c r="P183"/>
    </row>
    <row r="184" spans="2:16" x14ac:dyDescent="0.25">
      <c r="B184" s="52">
        <v>43004</v>
      </c>
      <c r="C184" s="15">
        <v>1172.2</v>
      </c>
      <c r="D184" s="15">
        <v>243.55</v>
      </c>
      <c r="E184" s="39">
        <f t="shared" si="4"/>
        <v>4.812974748511599</v>
      </c>
      <c r="F184"/>
      <c r="G184"/>
      <c r="H184"/>
      <c r="I184"/>
      <c r="O184"/>
      <c r="P184"/>
    </row>
    <row r="185" spans="2:16" x14ac:dyDescent="0.25">
      <c r="B185" s="52">
        <v>43005</v>
      </c>
      <c r="C185" s="15">
        <v>1161</v>
      </c>
      <c r="D185" s="15">
        <v>242.85</v>
      </c>
      <c r="E185" s="39">
        <f t="shared" si="4"/>
        <v>4.7807288449660286</v>
      </c>
      <c r="F185"/>
      <c r="G185"/>
      <c r="H185"/>
      <c r="I185"/>
      <c r="O185"/>
      <c r="P185"/>
    </row>
    <row r="186" spans="2:16" x14ac:dyDescent="0.25">
      <c r="B186" s="52">
        <v>43006</v>
      </c>
      <c r="C186" s="15">
        <v>1129.25</v>
      </c>
      <c r="D186" s="15">
        <v>240.15</v>
      </c>
      <c r="E186" s="39">
        <f t="shared" si="4"/>
        <v>4.7022694149489901</v>
      </c>
      <c r="F186"/>
      <c r="G186"/>
      <c r="H186"/>
      <c r="I186"/>
      <c r="O186"/>
      <c r="P186"/>
    </row>
    <row r="187" spans="2:16" x14ac:dyDescent="0.25">
      <c r="B187" s="52">
        <v>43007</v>
      </c>
      <c r="C187" s="15">
        <v>1117.05</v>
      </c>
      <c r="D187" s="15">
        <v>244.95</v>
      </c>
      <c r="E187" s="39">
        <f t="shared" si="4"/>
        <v>4.5603184323331289</v>
      </c>
      <c r="F187"/>
      <c r="G187"/>
      <c r="H187"/>
      <c r="I187"/>
      <c r="O187"/>
      <c r="P187"/>
    </row>
    <row r="188" spans="2:16" x14ac:dyDescent="0.25">
      <c r="B188" s="52">
        <v>43011</v>
      </c>
      <c r="C188" s="15">
        <v>1147.45</v>
      </c>
      <c r="D188" s="15">
        <v>247.55</v>
      </c>
      <c r="E188" s="39">
        <f t="shared" si="4"/>
        <v>4.6352252070288831</v>
      </c>
      <c r="F188"/>
      <c r="G188"/>
      <c r="H188"/>
      <c r="I188"/>
      <c r="O188"/>
      <c r="P188"/>
    </row>
    <row r="189" spans="2:16" x14ac:dyDescent="0.25">
      <c r="B189" s="52">
        <v>43012</v>
      </c>
      <c r="C189" s="15">
        <v>1154.5999999999999</v>
      </c>
      <c r="D189" s="15">
        <v>253.45</v>
      </c>
      <c r="E189" s="39">
        <f t="shared" si="4"/>
        <v>4.5555336358256069</v>
      </c>
      <c r="F189"/>
      <c r="G189"/>
      <c r="H189"/>
      <c r="I189"/>
      <c r="O189"/>
      <c r="P189"/>
    </row>
    <row r="190" spans="2:16" x14ac:dyDescent="0.25">
      <c r="B190" s="52">
        <v>43013</v>
      </c>
      <c r="C190" s="15">
        <v>1152.3</v>
      </c>
      <c r="D190" s="15">
        <v>256.2</v>
      </c>
      <c r="E190" s="39">
        <f t="shared" si="4"/>
        <v>4.4976580796252925</v>
      </c>
      <c r="F190"/>
      <c r="G190"/>
      <c r="H190"/>
      <c r="I190"/>
      <c r="O190"/>
      <c r="P190"/>
    </row>
    <row r="191" spans="2:16" x14ac:dyDescent="0.25">
      <c r="B191" s="52">
        <v>43014</v>
      </c>
      <c r="C191" s="15">
        <v>1158.9000000000001</v>
      </c>
      <c r="D191" s="15">
        <v>257</v>
      </c>
      <c r="E191" s="39">
        <f t="shared" si="4"/>
        <v>4.5093385214007782</v>
      </c>
      <c r="F191"/>
      <c r="G191"/>
      <c r="H191"/>
      <c r="I191"/>
      <c r="O191"/>
      <c r="P191"/>
    </row>
    <row r="192" spans="2:16" x14ac:dyDescent="0.25">
      <c r="B192" s="52">
        <v>43017</v>
      </c>
      <c r="C192" s="15">
        <v>1159.3499999999999</v>
      </c>
      <c r="D192" s="15">
        <v>260.85000000000002</v>
      </c>
      <c r="E192" s="39">
        <f t="shared" si="4"/>
        <v>4.4445083381253587</v>
      </c>
      <c r="F192"/>
      <c r="G192"/>
      <c r="H192"/>
      <c r="I192"/>
      <c r="O192"/>
      <c r="P192"/>
    </row>
    <row r="193" spans="2:16" x14ac:dyDescent="0.25">
      <c r="B193" s="52">
        <v>43018</v>
      </c>
      <c r="C193" s="15">
        <v>1162.45</v>
      </c>
      <c r="D193" s="15">
        <v>262.35000000000002</v>
      </c>
      <c r="E193" s="39">
        <f t="shared" si="4"/>
        <v>4.4309129026110154</v>
      </c>
      <c r="F193"/>
      <c r="G193"/>
      <c r="H193"/>
      <c r="I193"/>
      <c r="O193"/>
      <c r="P193"/>
    </row>
    <row r="194" spans="2:16" x14ac:dyDescent="0.25">
      <c r="B194" s="52">
        <v>43019</v>
      </c>
      <c r="C194" s="15">
        <v>1160.45</v>
      </c>
      <c r="D194" s="15">
        <v>256.3</v>
      </c>
      <c r="E194" s="39">
        <f t="shared" ref="E194:E257" si="5">C194/D194</f>
        <v>4.5277019118220831</v>
      </c>
      <c r="F194"/>
      <c r="G194"/>
      <c r="H194"/>
      <c r="I194"/>
      <c r="O194"/>
      <c r="P194"/>
    </row>
    <row r="195" spans="2:16" x14ac:dyDescent="0.25">
      <c r="B195" s="52">
        <v>43020</v>
      </c>
      <c r="C195" s="15">
        <v>1160.0999999999999</v>
      </c>
      <c r="D195" s="15">
        <v>258.95</v>
      </c>
      <c r="E195" s="39">
        <f t="shared" si="5"/>
        <v>4.4800154469974895</v>
      </c>
      <c r="F195"/>
      <c r="G195"/>
      <c r="H195"/>
      <c r="I195"/>
      <c r="O195"/>
      <c r="P195"/>
    </row>
    <row r="196" spans="2:16" x14ac:dyDescent="0.25">
      <c r="B196" s="52">
        <v>43021</v>
      </c>
      <c r="C196" s="15">
        <v>1171.9000000000001</v>
      </c>
      <c r="D196" s="15">
        <v>256.64999999999998</v>
      </c>
      <c r="E196" s="39">
        <f t="shared" si="5"/>
        <v>4.5661406584843176</v>
      </c>
      <c r="F196"/>
      <c r="G196"/>
      <c r="H196"/>
      <c r="I196"/>
      <c r="O196"/>
      <c r="P196"/>
    </row>
    <row r="197" spans="2:16" x14ac:dyDescent="0.25">
      <c r="B197" s="52">
        <v>43024</v>
      </c>
      <c r="C197" s="15">
        <v>1170.25</v>
      </c>
      <c r="D197" s="15">
        <v>266.39999999999998</v>
      </c>
      <c r="E197" s="39">
        <f t="shared" si="5"/>
        <v>4.3928303303303311</v>
      </c>
      <c r="F197"/>
      <c r="G197"/>
      <c r="H197"/>
      <c r="I197"/>
      <c r="O197"/>
      <c r="P197"/>
    </row>
    <row r="198" spans="2:16" x14ac:dyDescent="0.25">
      <c r="B198" s="52">
        <v>43025</v>
      </c>
      <c r="C198" s="15">
        <v>1194.4000000000001</v>
      </c>
      <c r="D198" s="15">
        <v>265</v>
      </c>
      <c r="E198" s="39">
        <f t="shared" si="5"/>
        <v>4.5071698113207548</v>
      </c>
      <c r="F198"/>
      <c r="G198"/>
      <c r="H198"/>
      <c r="I198"/>
      <c r="O198"/>
      <c r="P198"/>
    </row>
    <row r="199" spans="2:16" x14ac:dyDescent="0.25">
      <c r="B199" s="52">
        <v>43026</v>
      </c>
      <c r="C199" s="15">
        <v>1180</v>
      </c>
      <c r="D199" s="15">
        <v>263.05</v>
      </c>
      <c r="E199" s="39">
        <f t="shared" si="5"/>
        <v>4.4858391940695688</v>
      </c>
      <c r="F199"/>
      <c r="G199"/>
      <c r="H199"/>
      <c r="I199"/>
      <c r="O199"/>
      <c r="P199"/>
    </row>
    <row r="200" spans="2:16" x14ac:dyDescent="0.25">
      <c r="B200" s="52">
        <v>43027</v>
      </c>
      <c r="C200" s="15">
        <v>1180.2</v>
      </c>
      <c r="D200" s="15">
        <v>262.39999999999998</v>
      </c>
      <c r="E200" s="39">
        <f t="shared" si="5"/>
        <v>4.4977134146341466</v>
      </c>
      <c r="F200"/>
      <c r="G200"/>
      <c r="H200"/>
      <c r="I200"/>
      <c r="O200"/>
      <c r="P200"/>
    </row>
    <row r="201" spans="2:16" x14ac:dyDescent="0.25">
      <c r="B201" s="52">
        <v>43031</v>
      </c>
      <c r="C201" s="15">
        <v>1172.4000000000001</v>
      </c>
      <c r="D201" s="15">
        <v>264.14999999999998</v>
      </c>
      <c r="E201" s="39">
        <f t="shared" si="5"/>
        <v>4.4383872799545721</v>
      </c>
      <c r="F201"/>
      <c r="G201"/>
      <c r="H201"/>
      <c r="I201"/>
      <c r="O201"/>
      <c r="P201"/>
    </row>
    <row r="202" spans="2:16" x14ac:dyDescent="0.25">
      <c r="B202" s="52">
        <v>43032</v>
      </c>
      <c r="C202" s="15">
        <v>1220.5</v>
      </c>
      <c r="D202" s="15">
        <v>274</v>
      </c>
      <c r="E202" s="39">
        <f t="shared" si="5"/>
        <v>4.4543795620437958</v>
      </c>
      <c r="F202"/>
      <c r="G202"/>
      <c r="H202"/>
      <c r="I202"/>
      <c r="O202"/>
      <c r="P202"/>
    </row>
    <row r="203" spans="2:16" x14ac:dyDescent="0.25">
      <c r="B203" s="52">
        <v>43033</v>
      </c>
      <c r="C203" s="15">
        <v>1202.5999999999999</v>
      </c>
      <c r="D203" s="15">
        <v>279.95</v>
      </c>
      <c r="E203" s="39">
        <f t="shared" si="5"/>
        <v>4.2957671012680834</v>
      </c>
      <c r="F203"/>
      <c r="G203"/>
      <c r="H203"/>
      <c r="I203"/>
      <c r="O203"/>
      <c r="P203"/>
    </row>
    <row r="204" spans="2:16" x14ac:dyDescent="0.25">
      <c r="B204" s="52">
        <v>43034</v>
      </c>
      <c r="C204" s="15">
        <v>1191</v>
      </c>
      <c r="D204" s="15">
        <v>270.85000000000002</v>
      </c>
      <c r="E204" s="39">
        <f t="shared" si="5"/>
        <v>4.3972678604393574</v>
      </c>
      <c r="F204"/>
      <c r="G204"/>
      <c r="H204"/>
      <c r="I204"/>
      <c r="O204"/>
      <c r="P204"/>
    </row>
    <row r="205" spans="2:16" x14ac:dyDescent="0.25">
      <c r="B205" s="52">
        <v>43035</v>
      </c>
      <c r="C205" s="15">
        <v>1187.0999999999999</v>
      </c>
      <c r="D205" s="15">
        <v>273.10000000000002</v>
      </c>
      <c r="E205" s="39">
        <f t="shared" si="5"/>
        <v>4.3467594287806657</v>
      </c>
      <c r="F205"/>
      <c r="G205"/>
      <c r="H205"/>
      <c r="I205"/>
      <c r="O205"/>
      <c r="P205"/>
    </row>
    <row r="206" spans="2:16" x14ac:dyDescent="0.25">
      <c r="B206" s="52">
        <v>43038</v>
      </c>
      <c r="C206" s="15">
        <v>1183.2</v>
      </c>
      <c r="D206" s="15">
        <v>267.7</v>
      </c>
      <c r="E206" s="39">
        <f t="shared" si="5"/>
        <v>4.4198729921553985</v>
      </c>
      <c r="F206"/>
      <c r="G206"/>
      <c r="H206"/>
      <c r="I206"/>
      <c r="O206"/>
      <c r="P206"/>
    </row>
    <row r="207" spans="2:16" x14ac:dyDescent="0.25">
      <c r="B207" s="52">
        <v>43039</v>
      </c>
      <c r="C207" s="15">
        <v>1180.7</v>
      </c>
      <c r="D207" s="15">
        <v>265.64999999999998</v>
      </c>
      <c r="E207" s="39">
        <f t="shared" si="5"/>
        <v>4.4445699228307927</v>
      </c>
      <c r="F207"/>
      <c r="G207"/>
      <c r="H207"/>
      <c r="I207"/>
      <c r="O207"/>
      <c r="P207"/>
    </row>
    <row r="208" spans="2:16" x14ac:dyDescent="0.25">
      <c r="B208" s="52">
        <v>43040</v>
      </c>
      <c r="C208" s="15">
        <v>1174.7</v>
      </c>
      <c r="D208" s="15">
        <v>266.75</v>
      </c>
      <c r="E208" s="39">
        <f t="shared" si="5"/>
        <v>4.4037488284910964</v>
      </c>
      <c r="F208"/>
      <c r="G208"/>
      <c r="H208"/>
      <c r="I208"/>
      <c r="O208"/>
      <c r="P208"/>
    </row>
    <row r="209" spans="2:16" x14ac:dyDescent="0.25">
      <c r="B209" s="52">
        <v>43041</v>
      </c>
      <c r="C209" s="15">
        <v>1178.5</v>
      </c>
      <c r="D209" s="15">
        <v>267.85000000000002</v>
      </c>
      <c r="E209" s="39">
        <f t="shared" si="5"/>
        <v>4.3998506626843374</v>
      </c>
      <c r="F209"/>
      <c r="G209"/>
      <c r="H209"/>
      <c r="I209"/>
      <c r="O209"/>
      <c r="P209"/>
    </row>
    <row r="210" spans="2:16" x14ac:dyDescent="0.25">
      <c r="B210" s="52">
        <v>43042</v>
      </c>
      <c r="C210" s="15">
        <v>1173.4000000000001</v>
      </c>
      <c r="D210" s="15">
        <v>261.14999999999998</v>
      </c>
      <c r="E210" s="39">
        <f t="shared" si="5"/>
        <v>4.4932031399578793</v>
      </c>
      <c r="F210"/>
      <c r="G210"/>
      <c r="H210"/>
      <c r="I210"/>
      <c r="O210"/>
      <c r="P210"/>
    </row>
    <row r="211" spans="2:16" x14ac:dyDescent="0.25">
      <c r="B211" s="52">
        <v>43045</v>
      </c>
      <c r="C211" s="15">
        <v>1162.4000000000001</v>
      </c>
      <c r="D211" s="15">
        <v>256.25</v>
      </c>
      <c r="E211" s="39">
        <f t="shared" si="5"/>
        <v>4.53619512195122</v>
      </c>
      <c r="F211"/>
      <c r="G211"/>
      <c r="H211"/>
      <c r="I211"/>
      <c r="O211"/>
      <c r="P211"/>
    </row>
    <row r="212" spans="2:16" x14ac:dyDescent="0.25">
      <c r="B212" s="52">
        <v>43046</v>
      </c>
      <c r="C212" s="15">
        <v>1142.3</v>
      </c>
      <c r="D212" s="15">
        <v>248.3</v>
      </c>
      <c r="E212" s="39">
        <f t="shared" si="5"/>
        <v>4.6004832863471599</v>
      </c>
      <c r="F212"/>
      <c r="G212"/>
      <c r="H212"/>
      <c r="I212"/>
      <c r="O212"/>
      <c r="P212"/>
    </row>
    <row r="213" spans="2:16" x14ac:dyDescent="0.25">
      <c r="B213" s="52">
        <v>43047</v>
      </c>
      <c r="C213" s="15">
        <v>1170.95</v>
      </c>
      <c r="D213" s="15">
        <v>253.1</v>
      </c>
      <c r="E213" s="39">
        <f t="shared" si="5"/>
        <v>4.6264322402212565</v>
      </c>
      <c r="F213"/>
      <c r="G213"/>
      <c r="H213"/>
      <c r="I213"/>
      <c r="O213"/>
      <c r="P213"/>
    </row>
    <row r="214" spans="2:16" x14ac:dyDescent="0.25">
      <c r="B214" s="52">
        <v>43048</v>
      </c>
      <c r="C214" s="15">
        <v>1195.25</v>
      </c>
      <c r="D214" s="15">
        <v>253.5</v>
      </c>
      <c r="E214" s="39">
        <f t="shared" si="5"/>
        <v>4.7149901380670611</v>
      </c>
      <c r="F214"/>
      <c r="G214"/>
      <c r="H214"/>
      <c r="I214"/>
      <c r="O214"/>
      <c r="P214"/>
    </row>
    <row r="215" spans="2:16" x14ac:dyDescent="0.25">
      <c r="B215" s="52">
        <v>43049</v>
      </c>
      <c r="C215" s="15">
        <v>1176.45</v>
      </c>
      <c r="D215" s="15">
        <v>251.35</v>
      </c>
      <c r="E215" s="39">
        <f t="shared" si="5"/>
        <v>4.6805251641137859</v>
      </c>
      <c r="F215"/>
      <c r="G215"/>
      <c r="H215"/>
      <c r="I215"/>
      <c r="O215"/>
      <c r="P215"/>
    </row>
    <row r="216" spans="2:16" x14ac:dyDescent="0.25">
      <c r="B216" s="52">
        <v>43052</v>
      </c>
      <c r="C216" s="15">
        <v>1175.0999999999999</v>
      </c>
      <c r="D216" s="15">
        <v>249</v>
      </c>
      <c r="E216" s="39">
        <f t="shared" si="5"/>
        <v>4.7192771084337348</v>
      </c>
      <c r="F216"/>
      <c r="G216"/>
      <c r="H216"/>
      <c r="I216"/>
      <c r="O216"/>
      <c r="P216"/>
    </row>
    <row r="217" spans="2:16" x14ac:dyDescent="0.25">
      <c r="B217" s="52">
        <v>43053</v>
      </c>
      <c r="C217" s="15">
        <v>1154.25</v>
      </c>
      <c r="D217" s="15">
        <v>248.75</v>
      </c>
      <c r="E217" s="39">
        <f t="shared" si="5"/>
        <v>4.6402010050251254</v>
      </c>
      <c r="F217"/>
      <c r="G217"/>
      <c r="H217"/>
      <c r="I217"/>
      <c r="O217"/>
      <c r="P217"/>
    </row>
    <row r="218" spans="2:16" x14ac:dyDescent="0.25">
      <c r="B218" s="52">
        <v>43054</v>
      </c>
      <c r="C218" s="15">
        <v>1176.8499999999999</v>
      </c>
      <c r="D218" s="15">
        <v>249.4</v>
      </c>
      <c r="E218" s="39">
        <f t="shared" si="5"/>
        <v>4.7187249398556528</v>
      </c>
      <c r="F218"/>
      <c r="G218"/>
      <c r="H218"/>
      <c r="I218"/>
      <c r="O218"/>
      <c r="P218"/>
    </row>
    <row r="219" spans="2:16" x14ac:dyDescent="0.25">
      <c r="B219" s="52">
        <v>43055</v>
      </c>
      <c r="C219" s="15">
        <v>1180.05</v>
      </c>
      <c r="D219" s="15">
        <v>250.75</v>
      </c>
      <c r="E219" s="39">
        <f t="shared" si="5"/>
        <v>4.7060817547357923</v>
      </c>
      <c r="F219"/>
      <c r="G219"/>
      <c r="H219"/>
      <c r="I219"/>
      <c r="O219"/>
      <c r="P219"/>
    </row>
    <row r="220" spans="2:16" x14ac:dyDescent="0.25">
      <c r="B220" s="52">
        <v>43056</v>
      </c>
      <c r="C220" s="15">
        <v>1171.0999999999999</v>
      </c>
      <c r="D220" s="15">
        <v>255.55</v>
      </c>
      <c r="E220" s="39">
        <f t="shared" si="5"/>
        <v>4.5826648405400112</v>
      </c>
      <c r="F220"/>
      <c r="G220"/>
      <c r="H220"/>
      <c r="I220"/>
      <c r="O220"/>
      <c r="P220"/>
    </row>
    <row r="221" spans="2:16" x14ac:dyDescent="0.25">
      <c r="B221" s="52">
        <v>43059</v>
      </c>
      <c r="C221" s="15">
        <v>1168.0999999999999</v>
      </c>
      <c r="D221" s="15">
        <v>252.05</v>
      </c>
      <c r="E221" s="39">
        <f t="shared" si="5"/>
        <v>4.6343979369172779</v>
      </c>
      <c r="F221"/>
      <c r="G221"/>
      <c r="H221"/>
      <c r="I221"/>
      <c r="O221"/>
      <c r="P221"/>
    </row>
    <row r="222" spans="2:16" x14ac:dyDescent="0.25">
      <c r="B222" s="52">
        <v>43060</v>
      </c>
      <c r="C222" s="15">
        <v>1161.3499999999999</v>
      </c>
      <c r="D222" s="15">
        <v>248.25</v>
      </c>
      <c r="E222" s="39">
        <f t="shared" si="5"/>
        <v>4.6781470292044309</v>
      </c>
      <c r="F222"/>
      <c r="G222"/>
      <c r="H222"/>
      <c r="I222"/>
      <c r="O222"/>
      <c r="P222"/>
    </row>
    <row r="223" spans="2:16" x14ac:dyDescent="0.25">
      <c r="B223" s="52">
        <v>43061</v>
      </c>
      <c r="C223" s="15">
        <v>1174.3499999999999</v>
      </c>
      <c r="D223" s="15">
        <v>249.65</v>
      </c>
      <c r="E223" s="39">
        <f t="shared" si="5"/>
        <v>4.7039855798117358</v>
      </c>
      <c r="F223"/>
      <c r="G223"/>
      <c r="H223"/>
      <c r="I223"/>
      <c r="O223"/>
      <c r="P223"/>
    </row>
    <row r="224" spans="2:16" x14ac:dyDescent="0.25">
      <c r="B224" s="52">
        <v>43062</v>
      </c>
      <c r="C224" s="15">
        <v>1161.25</v>
      </c>
      <c r="D224" s="15">
        <v>257</v>
      </c>
      <c r="E224" s="39">
        <f t="shared" si="5"/>
        <v>4.5184824902723735</v>
      </c>
      <c r="F224"/>
      <c r="G224"/>
      <c r="H224"/>
      <c r="I224"/>
      <c r="O224"/>
      <c r="P224"/>
    </row>
    <row r="225" spans="2:16" x14ac:dyDescent="0.25">
      <c r="B225" s="52">
        <v>43063</v>
      </c>
      <c r="C225" s="15">
        <v>1160.05</v>
      </c>
      <c r="D225" s="15">
        <v>256.7</v>
      </c>
      <c r="E225" s="39">
        <f t="shared" si="5"/>
        <v>4.5190884300740164</v>
      </c>
      <c r="F225"/>
      <c r="G225"/>
      <c r="H225"/>
      <c r="I225"/>
      <c r="O225"/>
      <c r="P225"/>
    </row>
    <row r="226" spans="2:16" x14ac:dyDescent="0.25">
      <c r="B226" s="52">
        <v>43066</v>
      </c>
      <c r="C226" s="15">
        <v>1158.2</v>
      </c>
      <c r="D226" s="15">
        <v>261.8</v>
      </c>
      <c r="E226" s="39">
        <f t="shared" si="5"/>
        <v>4.4239877769289535</v>
      </c>
      <c r="F226"/>
      <c r="G226"/>
      <c r="H226"/>
      <c r="I226"/>
      <c r="O226"/>
      <c r="P226"/>
    </row>
    <row r="227" spans="2:16" x14ac:dyDescent="0.25">
      <c r="B227" s="52">
        <v>43067</v>
      </c>
      <c r="C227" s="15">
        <v>1169.95</v>
      </c>
      <c r="D227" s="15">
        <v>260.7</v>
      </c>
      <c r="E227" s="39">
        <f t="shared" si="5"/>
        <v>4.4877253548139624</v>
      </c>
      <c r="F227"/>
      <c r="G227"/>
      <c r="H227"/>
      <c r="I227"/>
      <c r="O227"/>
      <c r="P227"/>
    </row>
    <row r="228" spans="2:16" x14ac:dyDescent="0.25">
      <c r="B228" s="52">
        <v>43068</v>
      </c>
      <c r="C228" s="15">
        <v>1156.2</v>
      </c>
      <c r="D228" s="15">
        <v>257.5</v>
      </c>
      <c r="E228" s="39">
        <f t="shared" si="5"/>
        <v>4.4900970873786408</v>
      </c>
      <c r="F228"/>
      <c r="G228"/>
      <c r="H228"/>
      <c r="I228"/>
      <c r="O228"/>
      <c r="P228"/>
    </row>
    <row r="229" spans="2:16" x14ac:dyDescent="0.25">
      <c r="B229" s="52">
        <v>43069</v>
      </c>
      <c r="C229" s="15">
        <v>1147.75</v>
      </c>
      <c r="D229" s="15">
        <v>257.89999999999998</v>
      </c>
      <c r="E229" s="39">
        <f t="shared" si="5"/>
        <v>4.4503683598293913</v>
      </c>
      <c r="F229"/>
      <c r="G229"/>
      <c r="H229"/>
      <c r="I229"/>
      <c r="O229"/>
      <c r="P229"/>
    </row>
    <row r="230" spans="2:16" x14ac:dyDescent="0.25">
      <c r="B230" s="52">
        <v>43070</v>
      </c>
      <c r="C230" s="15">
        <v>1136.0999999999999</v>
      </c>
      <c r="D230" s="15">
        <v>256.64999999999998</v>
      </c>
      <c r="E230" s="39">
        <f t="shared" si="5"/>
        <v>4.4266510812390418</v>
      </c>
      <c r="F230"/>
      <c r="G230"/>
      <c r="H230"/>
      <c r="I230"/>
      <c r="O230"/>
      <c r="P230"/>
    </row>
    <row r="231" spans="2:16" x14ac:dyDescent="0.25">
      <c r="B231" s="52">
        <v>43073</v>
      </c>
      <c r="C231" s="15">
        <v>1122.8</v>
      </c>
      <c r="D231" s="15">
        <v>251.25</v>
      </c>
      <c r="E231" s="39">
        <f t="shared" si="5"/>
        <v>4.4688557213930347</v>
      </c>
      <c r="F231"/>
      <c r="G231"/>
      <c r="H231"/>
      <c r="I231"/>
      <c r="O231"/>
      <c r="P231"/>
    </row>
    <row r="232" spans="2:16" x14ac:dyDescent="0.25">
      <c r="B232" s="52">
        <v>43074</v>
      </c>
      <c r="C232" s="15">
        <v>1114.25</v>
      </c>
      <c r="D232" s="15">
        <v>251.25</v>
      </c>
      <c r="E232" s="39">
        <f t="shared" si="5"/>
        <v>4.4348258706467663</v>
      </c>
      <c r="F232"/>
      <c r="G232"/>
      <c r="H232"/>
      <c r="I232"/>
      <c r="O232"/>
      <c r="P232"/>
    </row>
    <row r="233" spans="2:16" x14ac:dyDescent="0.25">
      <c r="B233" s="52">
        <v>43075</v>
      </c>
      <c r="C233" s="15">
        <v>1104.1500000000001</v>
      </c>
      <c r="D233" s="15">
        <v>246.9</v>
      </c>
      <c r="E233" s="39">
        <f t="shared" si="5"/>
        <v>4.4720534629404618</v>
      </c>
      <c r="F233"/>
      <c r="G233"/>
      <c r="H233"/>
      <c r="I233"/>
      <c r="O233"/>
      <c r="P233"/>
    </row>
    <row r="234" spans="2:16" x14ac:dyDescent="0.25">
      <c r="B234" s="52">
        <v>43076</v>
      </c>
      <c r="C234" s="15">
        <v>1143.4000000000001</v>
      </c>
      <c r="D234" s="15">
        <v>251.65</v>
      </c>
      <c r="E234" s="39">
        <f t="shared" si="5"/>
        <v>4.5436121597456784</v>
      </c>
      <c r="F234"/>
      <c r="G234"/>
      <c r="H234"/>
      <c r="I234"/>
      <c r="O234"/>
      <c r="P234"/>
    </row>
    <row r="235" spans="2:16" x14ac:dyDescent="0.25">
      <c r="B235" s="52">
        <v>43077</v>
      </c>
      <c r="C235" s="15">
        <v>1134.3499999999999</v>
      </c>
      <c r="D235" s="15">
        <v>251.65</v>
      </c>
      <c r="E235" s="39">
        <f t="shared" si="5"/>
        <v>4.5076495132127947</v>
      </c>
      <c r="F235"/>
      <c r="G235"/>
      <c r="H235"/>
      <c r="I235"/>
      <c r="O235"/>
      <c r="P235"/>
    </row>
    <row r="236" spans="2:16" x14ac:dyDescent="0.25">
      <c r="B236" s="52">
        <v>43080</v>
      </c>
      <c r="C236" s="15">
        <v>1128.0999999999999</v>
      </c>
      <c r="D236" s="15">
        <v>252.2</v>
      </c>
      <c r="E236" s="39">
        <f t="shared" si="5"/>
        <v>4.4730372720063443</v>
      </c>
      <c r="F236"/>
      <c r="G236"/>
      <c r="H236"/>
      <c r="I236"/>
      <c r="O236"/>
      <c r="P236"/>
    </row>
    <row r="237" spans="2:16" x14ac:dyDescent="0.25">
      <c r="B237" s="52">
        <v>43081</v>
      </c>
      <c r="C237" s="15">
        <v>1118.5</v>
      </c>
      <c r="D237" s="15">
        <v>251.45</v>
      </c>
      <c r="E237" s="39">
        <f t="shared" si="5"/>
        <v>4.4482004374627166</v>
      </c>
      <c r="F237"/>
      <c r="G237"/>
      <c r="H237"/>
      <c r="I237"/>
      <c r="O237"/>
      <c r="P237"/>
    </row>
    <row r="238" spans="2:16" x14ac:dyDescent="0.25">
      <c r="B238" s="52">
        <v>43082</v>
      </c>
      <c r="C238" s="15">
        <v>1116.55</v>
      </c>
      <c r="D238" s="15">
        <v>249.5</v>
      </c>
      <c r="E238" s="39">
        <f t="shared" si="5"/>
        <v>4.4751503006012019</v>
      </c>
      <c r="F238"/>
      <c r="G238"/>
      <c r="H238"/>
      <c r="I238"/>
      <c r="O238"/>
      <c r="P238"/>
    </row>
    <row r="239" spans="2:16" x14ac:dyDescent="0.25">
      <c r="B239" s="52">
        <v>43083</v>
      </c>
      <c r="C239" s="15">
        <v>1125.05</v>
      </c>
      <c r="D239" s="15">
        <v>245</v>
      </c>
      <c r="E239" s="39">
        <f t="shared" si="5"/>
        <v>4.5920408163265307</v>
      </c>
      <c r="F239"/>
      <c r="G239"/>
      <c r="H239"/>
      <c r="I239"/>
      <c r="O239"/>
      <c r="P239"/>
    </row>
    <row r="240" spans="2:16" x14ac:dyDescent="0.25">
      <c r="B240" s="52">
        <v>43084</v>
      </c>
      <c r="C240" s="15">
        <v>1119.95</v>
      </c>
      <c r="D240" s="15">
        <v>250.35</v>
      </c>
      <c r="E240" s="39">
        <f t="shared" si="5"/>
        <v>4.4735370481326147</v>
      </c>
      <c r="F240"/>
      <c r="G240"/>
      <c r="H240"/>
      <c r="I240"/>
      <c r="O240"/>
      <c r="P240"/>
    </row>
    <row r="241" spans="2:16" x14ac:dyDescent="0.25">
      <c r="B241" s="52">
        <v>43087</v>
      </c>
      <c r="C241" s="15">
        <v>1136.75</v>
      </c>
      <c r="D241" s="15">
        <v>251.7</v>
      </c>
      <c r="E241" s="39">
        <f t="shared" si="5"/>
        <v>4.5162892332141444</v>
      </c>
      <c r="F241"/>
      <c r="G241"/>
      <c r="H241"/>
      <c r="I241"/>
      <c r="O241"/>
      <c r="P241"/>
    </row>
    <row r="242" spans="2:16" x14ac:dyDescent="0.25">
      <c r="B242" s="52">
        <v>43088</v>
      </c>
      <c r="C242" s="15">
        <v>1136.7</v>
      </c>
      <c r="D242" s="15">
        <v>256.55</v>
      </c>
      <c r="E242" s="39">
        <f t="shared" si="5"/>
        <v>4.4307152601832005</v>
      </c>
      <c r="F242"/>
      <c r="G242"/>
      <c r="H242"/>
      <c r="I242"/>
      <c r="O242"/>
      <c r="P242"/>
    </row>
    <row r="243" spans="2:16" x14ac:dyDescent="0.25">
      <c r="B243" s="52">
        <v>43089</v>
      </c>
      <c r="C243" s="15">
        <v>1134.3499999999999</v>
      </c>
      <c r="D243" s="15">
        <v>255.3</v>
      </c>
      <c r="E243" s="39">
        <f t="shared" si="5"/>
        <v>4.4432040736388556</v>
      </c>
      <c r="F243"/>
      <c r="G243"/>
      <c r="H243"/>
      <c r="I243"/>
      <c r="O243"/>
      <c r="P243"/>
    </row>
    <row r="244" spans="2:16" x14ac:dyDescent="0.25">
      <c r="B244" s="52">
        <v>43090</v>
      </c>
      <c r="C244" s="15">
        <v>1137.0999999999999</v>
      </c>
      <c r="D244" s="15">
        <v>259.45</v>
      </c>
      <c r="E244" s="39">
        <f t="shared" si="5"/>
        <v>4.382732703796492</v>
      </c>
      <c r="F244"/>
      <c r="G244"/>
      <c r="H244"/>
      <c r="I244"/>
      <c r="O244"/>
      <c r="P244"/>
    </row>
    <row r="245" spans="2:16" x14ac:dyDescent="0.25">
      <c r="B245" s="52">
        <v>43091</v>
      </c>
      <c r="C245" s="15">
        <v>1136.5</v>
      </c>
      <c r="D245" s="15">
        <v>259.7</v>
      </c>
      <c r="E245" s="39">
        <f t="shared" si="5"/>
        <v>4.3762033115132848</v>
      </c>
      <c r="F245"/>
      <c r="G245"/>
      <c r="H245"/>
      <c r="I245"/>
      <c r="O245"/>
      <c r="P245"/>
    </row>
    <row r="246" spans="2:16" x14ac:dyDescent="0.25">
      <c r="B246" s="52">
        <v>43095</v>
      </c>
      <c r="C246" s="15">
        <v>1149.6500000000001</v>
      </c>
      <c r="D246" s="15">
        <v>259.95</v>
      </c>
      <c r="E246" s="39">
        <f t="shared" si="5"/>
        <v>4.4225812656280059</v>
      </c>
      <c r="F246"/>
      <c r="G246"/>
      <c r="H246"/>
      <c r="I246"/>
      <c r="O246"/>
      <c r="P246"/>
    </row>
    <row r="247" spans="2:16" x14ac:dyDescent="0.25">
      <c r="B247" s="52">
        <v>43096</v>
      </c>
      <c r="C247" s="15">
        <v>1148.45</v>
      </c>
      <c r="D247" s="15">
        <v>259.45</v>
      </c>
      <c r="E247" s="39">
        <f t="shared" si="5"/>
        <v>4.4264790903835038</v>
      </c>
      <c r="F247"/>
      <c r="G247"/>
      <c r="H247"/>
      <c r="I247"/>
      <c r="O247"/>
      <c r="P247"/>
    </row>
    <row r="248" spans="2:16" x14ac:dyDescent="0.25">
      <c r="B248" s="52">
        <v>43097</v>
      </c>
      <c r="C248" s="15">
        <v>1144.5999999999999</v>
      </c>
      <c r="D248" s="15">
        <v>260.45</v>
      </c>
      <c r="E248" s="39">
        <f t="shared" si="5"/>
        <v>4.3947014782107887</v>
      </c>
      <c r="F248"/>
      <c r="G248"/>
      <c r="H248"/>
      <c r="I248"/>
      <c r="O248"/>
      <c r="P248"/>
    </row>
    <row r="249" spans="2:16" x14ac:dyDescent="0.25">
      <c r="B249" s="52">
        <v>43098</v>
      </c>
      <c r="C249" s="15">
        <v>1157.9000000000001</v>
      </c>
      <c r="D249" s="15">
        <v>271</v>
      </c>
      <c r="E249" s="39">
        <f t="shared" si="5"/>
        <v>4.2726937269372698</v>
      </c>
      <c r="F249"/>
      <c r="G249"/>
      <c r="H249"/>
      <c r="I249"/>
      <c r="O249"/>
      <c r="P249"/>
    </row>
    <row r="250" spans="2:16" x14ac:dyDescent="0.25">
      <c r="B250" s="52">
        <v>43101</v>
      </c>
      <c r="C250" s="15">
        <v>1146.5</v>
      </c>
      <c r="D250" s="15">
        <v>268.89999999999998</v>
      </c>
      <c r="E250" s="39">
        <f t="shared" si="5"/>
        <v>4.2636667906284869</v>
      </c>
      <c r="F250"/>
      <c r="G250"/>
      <c r="H250"/>
      <c r="I250"/>
      <c r="O250"/>
      <c r="P250"/>
    </row>
    <row r="251" spans="2:16" x14ac:dyDescent="0.25">
      <c r="B251" s="52">
        <v>43102</v>
      </c>
      <c r="C251" s="15">
        <v>1142.8499999999999</v>
      </c>
      <c r="D251" s="15">
        <v>264.39999999999998</v>
      </c>
      <c r="E251" s="39">
        <f t="shared" si="5"/>
        <v>4.3224281391830557</v>
      </c>
      <c r="F251"/>
      <c r="G251"/>
      <c r="H251"/>
      <c r="I251"/>
      <c r="O251"/>
      <c r="P251"/>
    </row>
    <row r="252" spans="2:16" x14ac:dyDescent="0.25">
      <c r="B252" s="52">
        <v>43103</v>
      </c>
      <c r="C252" s="15">
        <v>1141.0999999999999</v>
      </c>
      <c r="D252" s="15">
        <v>262.85000000000002</v>
      </c>
      <c r="E252" s="39">
        <f t="shared" si="5"/>
        <v>4.3412592733498183</v>
      </c>
      <c r="F252"/>
      <c r="G252"/>
      <c r="H252"/>
      <c r="I252"/>
      <c r="O252"/>
      <c r="P252"/>
    </row>
    <row r="253" spans="2:16" x14ac:dyDescent="0.25">
      <c r="B253" s="52">
        <v>43104</v>
      </c>
      <c r="C253" s="15">
        <v>1172.05</v>
      </c>
      <c r="D253" s="15">
        <v>265.2</v>
      </c>
      <c r="E253" s="39">
        <f t="shared" si="5"/>
        <v>4.419494720965309</v>
      </c>
      <c r="F253"/>
      <c r="G253"/>
      <c r="H253"/>
      <c r="I253"/>
      <c r="O253"/>
      <c r="P253"/>
    </row>
    <row r="254" spans="2:16" x14ac:dyDescent="0.25">
      <c r="B254" s="52">
        <v>43105</v>
      </c>
      <c r="C254" s="15">
        <v>1183.75</v>
      </c>
      <c r="D254" s="15">
        <v>266.10000000000002</v>
      </c>
      <c r="E254" s="39">
        <f t="shared" si="5"/>
        <v>4.4485155956407363</v>
      </c>
      <c r="F254"/>
      <c r="G254"/>
      <c r="H254"/>
      <c r="I254"/>
      <c r="O254"/>
      <c r="P254"/>
    </row>
    <row r="255" spans="2:16" x14ac:dyDescent="0.25">
      <c r="B255" s="52">
        <v>43108</v>
      </c>
      <c r="C255" s="15">
        <v>1183.0999999999999</v>
      </c>
      <c r="D255" s="15">
        <v>263.60000000000002</v>
      </c>
      <c r="E255" s="39">
        <f t="shared" si="5"/>
        <v>4.4882397572078903</v>
      </c>
      <c r="F255"/>
      <c r="G255"/>
      <c r="H255"/>
      <c r="I255"/>
      <c r="O255"/>
      <c r="P255"/>
    </row>
    <row r="256" spans="2:16" x14ac:dyDescent="0.25">
      <c r="B256" s="52">
        <v>43109</v>
      </c>
      <c r="C256" s="15">
        <v>1191.9000000000001</v>
      </c>
      <c r="D256" s="15">
        <v>267.85000000000002</v>
      </c>
      <c r="E256" s="39">
        <f t="shared" si="5"/>
        <v>4.4498786634310248</v>
      </c>
      <c r="F256"/>
      <c r="G256"/>
      <c r="H256"/>
      <c r="I256"/>
      <c r="O256"/>
      <c r="P256"/>
    </row>
    <row r="257" spans="2:16" x14ac:dyDescent="0.25">
      <c r="B257" s="52">
        <v>43110</v>
      </c>
      <c r="C257" s="15">
        <v>1177.4000000000001</v>
      </c>
      <c r="D257" s="15">
        <v>262.45</v>
      </c>
      <c r="E257" s="39">
        <f t="shared" si="5"/>
        <v>4.4861878453038679</v>
      </c>
      <c r="F257"/>
      <c r="G257"/>
      <c r="H257"/>
      <c r="I257"/>
      <c r="O257"/>
      <c r="P257"/>
    </row>
    <row r="258" spans="2:16" x14ac:dyDescent="0.25">
      <c r="B258" s="52">
        <v>43111</v>
      </c>
      <c r="C258" s="15">
        <v>1188.8499999999999</v>
      </c>
      <c r="D258" s="15">
        <v>267.45</v>
      </c>
      <c r="E258" s="39">
        <f t="shared" ref="E258:E321" si="6">C258/D258</f>
        <v>4.445129930828192</v>
      </c>
      <c r="F258"/>
      <c r="G258"/>
      <c r="H258"/>
      <c r="I258"/>
      <c r="O258"/>
      <c r="P258"/>
    </row>
    <row r="259" spans="2:16" x14ac:dyDescent="0.25">
      <c r="B259" s="52">
        <v>43112</v>
      </c>
      <c r="C259" s="15">
        <v>1189.6500000000001</v>
      </c>
      <c r="D259" s="15">
        <v>266.55</v>
      </c>
      <c r="E259" s="39">
        <f t="shared" si="6"/>
        <v>4.4631401238041644</v>
      </c>
      <c r="F259"/>
      <c r="G259"/>
      <c r="H259"/>
      <c r="I259"/>
      <c r="O259"/>
      <c r="P259"/>
    </row>
    <row r="260" spans="2:16" x14ac:dyDescent="0.25">
      <c r="B260" s="52">
        <v>43115</v>
      </c>
      <c r="C260" s="15">
        <v>1201.7</v>
      </c>
      <c r="D260" s="15">
        <v>264.95</v>
      </c>
      <c r="E260" s="39">
        <f t="shared" si="6"/>
        <v>4.5355727495753921</v>
      </c>
      <c r="F260"/>
      <c r="G260"/>
      <c r="H260"/>
      <c r="I260"/>
      <c r="O260"/>
      <c r="P260"/>
    </row>
    <row r="261" spans="2:16" x14ac:dyDescent="0.25">
      <c r="B261" s="52">
        <v>43116</v>
      </c>
      <c r="C261" s="15">
        <v>1190.3499999999999</v>
      </c>
      <c r="D261" s="15">
        <v>260.85000000000002</v>
      </c>
      <c r="E261" s="39">
        <f t="shared" si="6"/>
        <v>4.5633505846271794</v>
      </c>
      <c r="F261"/>
      <c r="G261"/>
      <c r="H261"/>
      <c r="I261"/>
      <c r="O261"/>
      <c r="P261"/>
    </row>
    <row r="262" spans="2:16" x14ac:dyDescent="0.25">
      <c r="B262" s="52">
        <v>43117</v>
      </c>
      <c r="C262" s="15">
        <v>1194.1500000000001</v>
      </c>
      <c r="D262" s="15">
        <v>258.39999999999998</v>
      </c>
      <c r="E262" s="39">
        <f t="shared" si="6"/>
        <v>4.6213235294117654</v>
      </c>
      <c r="F262"/>
      <c r="G262"/>
      <c r="H262"/>
      <c r="I262"/>
      <c r="O262"/>
      <c r="P262"/>
    </row>
    <row r="263" spans="2:16" x14ac:dyDescent="0.25">
      <c r="B263" s="52">
        <v>43118</v>
      </c>
      <c r="C263" s="15">
        <v>1189.75</v>
      </c>
      <c r="D263" s="15">
        <v>253.3</v>
      </c>
      <c r="E263" s="39">
        <f t="shared" si="6"/>
        <v>4.6969996052112117</v>
      </c>
      <c r="F263"/>
      <c r="G263"/>
      <c r="H263"/>
      <c r="I263"/>
      <c r="O263"/>
      <c r="P263"/>
    </row>
    <row r="264" spans="2:16" x14ac:dyDescent="0.25">
      <c r="B264" s="52">
        <v>43119</v>
      </c>
      <c r="C264" s="15">
        <v>1193.4000000000001</v>
      </c>
      <c r="D264" s="15">
        <v>246.8</v>
      </c>
      <c r="E264" s="39">
        <f t="shared" si="6"/>
        <v>4.8354943273905997</v>
      </c>
      <c r="F264"/>
      <c r="G264"/>
      <c r="H264"/>
      <c r="I264"/>
      <c r="O264"/>
      <c r="P264"/>
    </row>
    <row r="265" spans="2:16" x14ac:dyDescent="0.25">
      <c r="B265" s="52">
        <v>43122</v>
      </c>
      <c r="C265" s="15">
        <v>1176.7</v>
      </c>
      <c r="D265" s="15">
        <v>250</v>
      </c>
      <c r="E265" s="39">
        <f t="shared" si="6"/>
        <v>4.7068000000000003</v>
      </c>
      <c r="F265"/>
      <c r="G265"/>
      <c r="H265"/>
      <c r="I265"/>
      <c r="O265"/>
      <c r="P265"/>
    </row>
    <row r="266" spans="2:16" x14ac:dyDescent="0.25">
      <c r="B266" s="52">
        <v>43123</v>
      </c>
      <c r="C266" s="15">
        <v>1167.7</v>
      </c>
      <c r="D266" s="15">
        <v>251.65</v>
      </c>
      <c r="E266" s="39">
        <f t="shared" si="6"/>
        <v>4.6401748460162926</v>
      </c>
      <c r="F266"/>
      <c r="G266"/>
      <c r="H266"/>
      <c r="I266"/>
      <c r="O266"/>
      <c r="P266"/>
    </row>
    <row r="267" spans="2:16" x14ac:dyDescent="0.25">
      <c r="B267" s="52">
        <v>43124</v>
      </c>
      <c r="C267" s="15">
        <v>1150.95</v>
      </c>
      <c r="D267" s="15">
        <v>252.1</v>
      </c>
      <c r="E267" s="39">
        <f t="shared" si="6"/>
        <v>4.5654502181673946</v>
      </c>
      <c r="F267"/>
      <c r="G267"/>
      <c r="H267"/>
      <c r="I267"/>
      <c r="O267"/>
      <c r="P267"/>
    </row>
    <row r="268" spans="2:16" x14ac:dyDescent="0.25">
      <c r="B268" s="52">
        <v>43125</v>
      </c>
      <c r="C268" s="15">
        <v>1149.75</v>
      </c>
      <c r="D268" s="15">
        <v>252.9</v>
      </c>
      <c r="E268" s="39">
        <f t="shared" si="6"/>
        <v>4.5462633451957295</v>
      </c>
      <c r="F268"/>
      <c r="G268"/>
      <c r="H268"/>
      <c r="I268"/>
      <c r="O268"/>
      <c r="P268"/>
    </row>
    <row r="269" spans="2:16" x14ac:dyDescent="0.25">
      <c r="B269" s="52">
        <v>43129</v>
      </c>
      <c r="C269" s="15">
        <v>1154.5</v>
      </c>
      <c r="D269" s="15">
        <v>249.85</v>
      </c>
      <c r="E269" s="39">
        <f t="shared" si="6"/>
        <v>4.6207724634780867</v>
      </c>
      <c r="F269"/>
      <c r="G269"/>
      <c r="H269"/>
      <c r="I269"/>
      <c r="O269"/>
      <c r="P269"/>
    </row>
    <row r="270" spans="2:16" x14ac:dyDescent="0.25">
      <c r="B270" s="52">
        <v>43130</v>
      </c>
      <c r="C270" s="15">
        <v>1128.9000000000001</v>
      </c>
      <c r="D270" s="15">
        <v>251.6</v>
      </c>
      <c r="E270" s="39">
        <f t="shared" si="6"/>
        <v>4.4868839427662959</v>
      </c>
      <c r="F270"/>
      <c r="G270"/>
      <c r="H270"/>
      <c r="I270"/>
      <c r="O270"/>
      <c r="P270"/>
    </row>
    <row r="271" spans="2:16" x14ac:dyDescent="0.25">
      <c r="B271" s="52">
        <v>43131</v>
      </c>
      <c r="C271" s="15">
        <v>1131.05</v>
      </c>
      <c r="D271" s="15">
        <v>250.1</v>
      </c>
      <c r="E271" s="39">
        <f t="shared" si="6"/>
        <v>4.5223910435825667</v>
      </c>
      <c r="F271"/>
      <c r="G271"/>
      <c r="H271"/>
      <c r="I271"/>
      <c r="O271"/>
      <c r="P271"/>
    </row>
    <row r="272" spans="2:16" x14ac:dyDescent="0.25">
      <c r="B272" s="52">
        <v>43132</v>
      </c>
      <c r="C272" s="15">
        <v>1152.45</v>
      </c>
      <c r="D272" s="15">
        <v>260.10000000000002</v>
      </c>
      <c r="E272" s="39">
        <f t="shared" si="6"/>
        <v>4.4307958477508649</v>
      </c>
      <c r="F272"/>
      <c r="G272"/>
      <c r="H272"/>
      <c r="I272"/>
      <c r="O272"/>
      <c r="P272"/>
    </row>
    <row r="273" spans="2:16" x14ac:dyDescent="0.25">
      <c r="B273" s="52">
        <v>43133</v>
      </c>
      <c r="C273" s="15">
        <v>1138.3</v>
      </c>
      <c r="D273" s="15">
        <v>246.85</v>
      </c>
      <c r="E273" s="39">
        <f t="shared" si="6"/>
        <v>4.6113024103706701</v>
      </c>
      <c r="F273"/>
      <c r="G273"/>
      <c r="H273"/>
      <c r="I273"/>
      <c r="O273"/>
      <c r="P273"/>
    </row>
    <row r="274" spans="2:16" x14ac:dyDescent="0.25">
      <c r="B274" s="52">
        <v>43136</v>
      </c>
      <c r="C274" s="15">
        <v>1134.3499999999999</v>
      </c>
      <c r="D274" s="15">
        <v>242</v>
      </c>
      <c r="E274" s="39">
        <f t="shared" si="6"/>
        <v>4.6873966942148755</v>
      </c>
      <c r="F274"/>
      <c r="G274"/>
      <c r="H274"/>
      <c r="I274"/>
      <c r="O274"/>
      <c r="P274"/>
    </row>
    <row r="275" spans="2:16" x14ac:dyDescent="0.25">
      <c r="B275" s="52">
        <v>43137</v>
      </c>
      <c r="C275" s="15">
        <v>1110.8499999999999</v>
      </c>
      <c r="D275" s="15">
        <v>240.8</v>
      </c>
      <c r="E275" s="39">
        <f t="shared" si="6"/>
        <v>4.6131644518272417</v>
      </c>
      <c r="F275"/>
      <c r="G275"/>
      <c r="H275"/>
      <c r="I275"/>
      <c r="O275"/>
      <c r="P275"/>
    </row>
    <row r="276" spans="2:16" x14ac:dyDescent="0.25">
      <c r="B276" s="52">
        <v>43138</v>
      </c>
      <c r="C276" s="15">
        <v>1121</v>
      </c>
      <c r="D276" s="15">
        <v>247.5</v>
      </c>
      <c r="E276" s="39">
        <f t="shared" si="6"/>
        <v>4.5292929292929296</v>
      </c>
      <c r="F276"/>
      <c r="G276"/>
      <c r="H276"/>
      <c r="I276"/>
      <c r="O276"/>
      <c r="P276"/>
    </row>
    <row r="277" spans="2:16" x14ac:dyDescent="0.25">
      <c r="B277" s="52">
        <v>43139</v>
      </c>
      <c r="C277" s="15">
        <v>1124</v>
      </c>
      <c r="D277" s="15">
        <v>250.85</v>
      </c>
      <c r="E277" s="39">
        <f t="shared" si="6"/>
        <v>4.4807653976479971</v>
      </c>
      <c r="F277"/>
      <c r="G277"/>
      <c r="H277"/>
      <c r="I277"/>
      <c r="O277"/>
      <c r="P277"/>
    </row>
    <row r="278" spans="2:16" x14ac:dyDescent="0.25">
      <c r="B278" s="52">
        <v>43140</v>
      </c>
      <c r="C278" s="15">
        <v>1131.55</v>
      </c>
      <c r="D278" s="15">
        <v>247.1</v>
      </c>
      <c r="E278" s="39">
        <f t="shared" si="6"/>
        <v>4.5793201133144477</v>
      </c>
      <c r="F278"/>
      <c r="G278"/>
      <c r="H278"/>
      <c r="I278"/>
      <c r="O278"/>
      <c r="P278"/>
    </row>
    <row r="279" spans="2:16" x14ac:dyDescent="0.25">
      <c r="B279" s="52">
        <v>43143</v>
      </c>
      <c r="C279" s="15">
        <v>1145.45</v>
      </c>
      <c r="D279" s="15">
        <v>249.65</v>
      </c>
      <c r="E279" s="39">
        <f t="shared" si="6"/>
        <v>4.5882235129180851</v>
      </c>
      <c r="F279"/>
      <c r="G279"/>
      <c r="H279"/>
      <c r="I279"/>
      <c r="O279"/>
      <c r="P279"/>
    </row>
    <row r="280" spans="2:16" x14ac:dyDescent="0.25">
      <c r="B280" s="52">
        <v>43145</v>
      </c>
      <c r="C280" s="15">
        <v>1140.6500000000001</v>
      </c>
      <c r="D280" s="15">
        <v>247.45</v>
      </c>
      <c r="E280" s="39">
        <f t="shared" si="6"/>
        <v>4.6096181046676099</v>
      </c>
      <c r="F280"/>
      <c r="G280"/>
      <c r="H280"/>
      <c r="I280"/>
      <c r="O280"/>
      <c r="P280"/>
    </row>
    <row r="281" spans="2:16" x14ac:dyDescent="0.25">
      <c r="B281" s="52">
        <v>43146</v>
      </c>
      <c r="C281" s="15">
        <v>1136.7</v>
      </c>
      <c r="D281" s="15">
        <v>246.5</v>
      </c>
      <c r="E281" s="39">
        <f t="shared" si="6"/>
        <v>4.6113590263691684</v>
      </c>
      <c r="F281"/>
      <c r="G281"/>
      <c r="H281"/>
      <c r="I281"/>
      <c r="O281"/>
      <c r="P281"/>
    </row>
    <row r="282" spans="2:16" x14ac:dyDescent="0.25">
      <c r="B282" s="52">
        <v>43147</v>
      </c>
      <c r="C282" s="15">
        <v>1143.7</v>
      </c>
      <c r="D282" s="15">
        <v>246.55</v>
      </c>
      <c r="E282" s="39">
        <f t="shared" si="6"/>
        <v>4.6388156560535387</v>
      </c>
      <c r="F282"/>
      <c r="G282"/>
      <c r="H282"/>
      <c r="I282"/>
      <c r="O282"/>
      <c r="P282"/>
    </row>
    <row r="283" spans="2:16" x14ac:dyDescent="0.25">
      <c r="B283" s="52">
        <v>43150</v>
      </c>
      <c r="C283" s="15">
        <v>1122.45</v>
      </c>
      <c r="D283" s="15">
        <v>245.7</v>
      </c>
      <c r="E283" s="39">
        <f t="shared" si="6"/>
        <v>4.568376068376069</v>
      </c>
      <c r="F283"/>
      <c r="G283"/>
      <c r="H283"/>
      <c r="I283"/>
      <c r="O283"/>
      <c r="P283"/>
    </row>
    <row r="284" spans="2:16" x14ac:dyDescent="0.25">
      <c r="B284" s="52">
        <v>43151</v>
      </c>
      <c r="C284" s="15">
        <v>1126.7</v>
      </c>
      <c r="D284" s="15">
        <v>242.4</v>
      </c>
      <c r="E284" s="39">
        <f t="shared" si="6"/>
        <v>4.6481023102310228</v>
      </c>
      <c r="F284"/>
      <c r="G284"/>
      <c r="H284"/>
      <c r="I284"/>
      <c r="O284"/>
      <c r="P284"/>
    </row>
    <row r="285" spans="2:16" x14ac:dyDescent="0.25">
      <c r="B285" s="52">
        <v>43152</v>
      </c>
      <c r="C285" s="15">
        <v>1125.55</v>
      </c>
      <c r="D285" s="15">
        <v>245.9</v>
      </c>
      <c r="E285" s="39">
        <f t="shared" si="6"/>
        <v>4.5772671817812114</v>
      </c>
      <c r="F285"/>
      <c r="G285"/>
      <c r="H285"/>
      <c r="I285"/>
      <c r="O285"/>
      <c r="P285"/>
    </row>
    <row r="286" spans="2:16" x14ac:dyDescent="0.25">
      <c r="B286" s="52">
        <v>43153</v>
      </c>
      <c r="C286" s="15">
        <v>1116.3499999999999</v>
      </c>
      <c r="D286" s="15">
        <v>240.9</v>
      </c>
      <c r="E286" s="39">
        <f t="shared" si="6"/>
        <v>4.6340805313408051</v>
      </c>
      <c r="F286"/>
      <c r="G286"/>
      <c r="H286"/>
      <c r="I286"/>
      <c r="O286"/>
      <c r="P286"/>
    </row>
    <row r="287" spans="2:16" x14ac:dyDescent="0.25">
      <c r="B287" s="52">
        <v>43154</v>
      </c>
      <c r="C287" s="15">
        <v>1101.9000000000001</v>
      </c>
      <c r="D287" s="15">
        <v>245.5</v>
      </c>
      <c r="E287" s="39">
        <f t="shared" si="6"/>
        <v>4.4883910386965384</v>
      </c>
      <c r="F287"/>
      <c r="G287"/>
      <c r="H287"/>
      <c r="I287"/>
      <c r="O287"/>
      <c r="P287"/>
    </row>
    <row r="288" spans="2:16" x14ac:dyDescent="0.25">
      <c r="B288" s="52">
        <v>43157</v>
      </c>
      <c r="C288" s="15">
        <v>1106.25</v>
      </c>
      <c r="D288" s="15">
        <v>247.75</v>
      </c>
      <c r="E288" s="39">
        <f t="shared" si="6"/>
        <v>4.4651866801210902</v>
      </c>
      <c r="F288"/>
      <c r="G288"/>
      <c r="H288"/>
      <c r="I288"/>
      <c r="O288"/>
      <c r="P288"/>
    </row>
    <row r="289" spans="2:16" x14ac:dyDescent="0.25">
      <c r="B289" s="52">
        <v>43158</v>
      </c>
      <c r="C289" s="15">
        <v>1110.2</v>
      </c>
      <c r="D289" s="15">
        <v>246.6</v>
      </c>
      <c r="E289" s="39">
        <f t="shared" si="6"/>
        <v>4.5020275750202758</v>
      </c>
      <c r="F289"/>
      <c r="G289"/>
      <c r="H289"/>
      <c r="I289"/>
      <c r="O289"/>
      <c r="P289"/>
    </row>
    <row r="290" spans="2:16" x14ac:dyDescent="0.25">
      <c r="B290" s="52">
        <v>43159</v>
      </c>
      <c r="C290" s="15">
        <v>1118.8499999999999</v>
      </c>
      <c r="D290" s="15">
        <v>248.5</v>
      </c>
      <c r="E290" s="39">
        <f t="shared" si="6"/>
        <v>4.5024144869215288</v>
      </c>
      <c r="F290"/>
      <c r="G290"/>
      <c r="H290"/>
      <c r="I290"/>
      <c r="O290"/>
      <c r="P290"/>
    </row>
    <row r="291" spans="2:16" x14ac:dyDescent="0.25">
      <c r="B291" s="52">
        <v>43160</v>
      </c>
      <c r="C291" s="15">
        <v>1119.5999999999999</v>
      </c>
      <c r="D291" s="15">
        <v>245.2</v>
      </c>
      <c r="E291" s="39">
        <f t="shared" si="6"/>
        <v>4.5660685154975527</v>
      </c>
      <c r="F291"/>
      <c r="G291"/>
      <c r="H291"/>
      <c r="I291"/>
      <c r="O291"/>
      <c r="P291"/>
    </row>
    <row r="292" spans="2:16" x14ac:dyDescent="0.25">
      <c r="B292" s="52">
        <v>43164</v>
      </c>
      <c r="C292" s="15">
        <v>1104.3</v>
      </c>
      <c r="D292" s="15">
        <v>242.7</v>
      </c>
      <c r="E292" s="39">
        <f t="shared" si="6"/>
        <v>4.5500618046971573</v>
      </c>
      <c r="F292"/>
      <c r="G292"/>
      <c r="H292"/>
      <c r="I292"/>
      <c r="O292"/>
      <c r="P292"/>
    </row>
    <row r="293" spans="2:16" x14ac:dyDescent="0.25">
      <c r="B293" s="52">
        <v>43165</v>
      </c>
      <c r="C293" s="15">
        <v>1102.75</v>
      </c>
      <c r="D293" s="15">
        <v>242.5</v>
      </c>
      <c r="E293" s="39">
        <f t="shared" si="6"/>
        <v>4.547422680412371</v>
      </c>
      <c r="F293"/>
      <c r="G293"/>
      <c r="H293"/>
      <c r="I293"/>
      <c r="O293"/>
      <c r="P293"/>
    </row>
    <row r="294" spans="2:16" x14ac:dyDescent="0.25">
      <c r="B294" s="52">
        <v>43166</v>
      </c>
      <c r="C294" s="15">
        <v>1107.95</v>
      </c>
      <c r="D294" s="15">
        <v>244.6</v>
      </c>
      <c r="E294" s="39">
        <f t="shared" si="6"/>
        <v>4.5296402289452171</v>
      </c>
      <c r="F294"/>
      <c r="G294"/>
      <c r="H294"/>
      <c r="I294"/>
      <c r="O294"/>
      <c r="P294"/>
    </row>
    <row r="295" spans="2:16" x14ac:dyDescent="0.25">
      <c r="B295" s="52">
        <v>43167</v>
      </c>
      <c r="C295" s="15">
        <v>1125.5999999999999</v>
      </c>
      <c r="D295" s="15">
        <v>245.75</v>
      </c>
      <c r="E295" s="39">
        <f t="shared" si="6"/>
        <v>4.5802644964394705</v>
      </c>
      <c r="F295"/>
      <c r="G295"/>
      <c r="H295"/>
      <c r="I295"/>
      <c r="O295"/>
      <c r="P295"/>
    </row>
    <row r="296" spans="2:16" x14ac:dyDescent="0.25">
      <c r="B296" s="52">
        <v>43168</v>
      </c>
      <c r="C296" s="15">
        <v>1127.75</v>
      </c>
      <c r="D296" s="15">
        <v>246.75</v>
      </c>
      <c r="E296" s="39">
        <f t="shared" si="6"/>
        <v>4.5704154002026343</v>
      </c>
      <c r="F296"/>
      <c r="G296"/>
      <c r="H296"/>
      <c r="I296"/>
      <c r="O296"/>
      <c r="P296"/>
    </row>
    <row r="297" spans="2:16" x14ac:dyDescent="0.25">
      <c r="B297" s="52">
        <v>43171</v>
      </c>
      <c r="C297" s="15">
        <v>1130.95</v>
      </c>
      <c r="D297" s="15">
        <v>246.05</v>
      </c>
      <c r="E297" s="39">
        <f t="shared" si="6"/>
        <v>4.5964234911603334</v>
      </c>
      <c r="F297"/>
      <c r="G297"/>
      <c r="H297"/>
      <c r="I297"/>
      <c r="O297"/>
      <c r="P297"/>
    </row>
    <row r="298" spans="2:16" x14ac:dyDescent="0.25">
      <c r="B298" s="52">
        <v>43172</v>
      </c>
      <c r="C298" s="15">
        <v>1137.8</v>
      </c>
      <c r="D298" s="15">
        <v>246.85</v>
      </c>
      <c r="E298" s="39">
        <f t="shared" si="6"/>
        <v>4.609276888798866</v>
      </c>
      <c r="F298"/>
      <c r="G298"/>
      <c r="H298"/>
      <c r="I298"/>
      <c r="O298"/>
      <c r="P298"/>
    </row>
    <row r="299" spans="2:16" x14ac:dyDescent="0.25">
      <c r="B299" s="52">
        <v>43173</v>
      </c>
      <c r="C299" s="15">
        <v>1136.5999999999999</v>
      </c>
      <c r="D299" s="15">
        <v>247.85</v>
      </c>
      <c r="E299" s="39">
        <f t="shared" si="6"/>
        <v>4.5858382085939073</v>
      </c>
      <c r="F299"/>
      <c r="G299"/>
      <c r="H299"/>
      <c r="I299"/>
      <c r="O299"/>
      <c r="P299"/>
    </row>
    <row r="300" spans="2:16" x14ac:dyDescent="0.25">
      <c r="B300" s="52">
        <v>43174</v>
      </c>
      <c r="C300" s="15">
        <v>1160.95</v>
      </c>
      <c r="D300" s="15">
        <v>250.3</v>
      </c>
      <c r="E300" s="39">
        <f t="shared" si="6"/>
        <v>4.638234119057131</v>
      </c>
      <c r="F300"/>
      <c r="G300"/>
      <c r="H300"/>
      <c r="I300"/>
      <c r="O300"/>
      <c r="P300"/>
    </row>
    <row r="301" spans="2:16" x14ac:dyDescent="0.25">
      <c r="B301" s="52">
        <v>43175</v>
      </c>
      <c r="C301" s="15">
        <v>1125.45</v>
      </c>
      <c r="D301" s="15">
        <v>252.15</v>
      </c>
      <c r="E301" s="39">
        <f t="shared" si="6"/>
        <v>4.4634146341463419</v>
      </c>
      <c r="F301"/>
      <c r="G301"/>
      <c r="H301"/>
      <c r="I301"/>
      <c r="O301"/>
      <c r="P301"/>
    </row>
    <row r="302" spans="2:16" x14ac:dyDescent="0.25">
      <c r="B302" s="52">
        <v>43178</v>
      </c>
      <c r="C302" s="15">
        <v>1102.5</v>
      </c>
      <c r="D302" s="15">
        <v>245.05</v>
      </c>
      <c r="E302" s="39">
        <f t="shared" si="6"/>
        <v>4.4990818200367269</v>
      </c>
      <c r="F302"/>
      <c r="G302"/>
      <c r="H302"/>
      <c r="I302"/>
      <c r="O302"/>
      <c r="P302"/>
    </row>
    <row r="303" spans="2:16" x14ac:dyDescent="0.25">
      <c r="B303" s="52">
        <v>43179</v>
      </c>
      <c r="C303" s="15">
        <v>1106.55</v>
      </c>
      <c r="D303" s="15">
        <v>245.25</v>
      </c>
      <c r="E303" s="39">
        <f t="shared" si="6"/>
        <v>4.5119266055045868</v>
      </c>
      <c r="F303"/>
      <c r="G303"/>
      <c r="H303"/>
      <c r="I303"/>
      <c r="O303"/>
      <c r="P303"/>
    </row>
    <row r="304" spans="2:16" x14ac:dyDescent="0.25">
      <c r="B304" s="52">
        <v>43180</v>
      </c>
      <c r="C304" s="15">
        <v>1103.8499999999999</v>
      </c>
      <c r="D304" s="15">
        <v>243.2</v>
      </c>
      <c r="E304" s="39">
        <f t="shared" si="6"/>
        <v>4.5388569078947363</v>
      </c>
      <c r="F304"/>
      <c r="G304"/>
      <c r="H304"/>
      <c r="I304"/>
      <c r="O304"/>
      <c r="P304"/>
    </row>
    <row r="305" spans="2:16" x14ac:dyDescent="0.25">
      <c r="B305" s="52">
        <v>43181</v>
      </c>
      <c r="C305" s="15">
        <v>1107.3499999999999</v>
      </c>
      <c r="D305" s="15">
        <v>242.7</v>
      </c>
      <c r="E305" s="39">
        <f t="shared" si="6"/>
        <v>4.5626287597857438</v>
      </c>
      <c r="F305"/>
      <c r="G305"/>
      <c r="H305"/>
      <c r="I305"/>
      <c r="O305"/>
      <c r="P305"/>
    </row>
    <row r="306" spans="2:16" x14ac:dyDescent="0.25">
      <c r="B306" s="52">
        <v>43182</v>
      </c>
      <c r="C306" s="15">
        <v>1107.6500000000001</v>
      </c>
      <c r="D306" s="15">
        <v>243.1</v>
      </c>
      <c r="E306" s="39">
        <f t="shared" si="6"/>
        <v>4.5563554092965859</v>
      </c>
      <c r="F306"/>
      <c r="G306"/>
      <c r="H306"/>
      <c r="I306"/>
      <c r="O306"/>
      <c r="P306"/>
    </row>
    <row r="307" spans="2:16" x14ac:dyDescent="0.25">
      <c r="B307" s="52">
        <v>43185</v>
      </c>
      <c r="C307" s="15">
        <v>1118.8</v>
      </c>
      <c r="D307" s="15">
        <v>247.4</v>
      </c>
      <c r="E307" s="39">
        <f t="shared" si="6"/>
        <v>4.5222312045270812</v>
      </c>
      <c r="F307"/>
      <c r="G307"/>
      <c r="H307"/>
      <c r="I307"/>
      <c r="O307"/>
      <c r="P307"/>
    </row>
    <row r="308" spans="2:16" x14ac:dyDescent="0.25">
      <c r="B308" s="52">
        <v>43186</v>
      </c>
      <c r="C308" s="15">
        <v>1131.75</v>
      </c>
      <c r="D308" s="15">
        <v>249.65</v>
      </c>
      <c r="E308" s="39">
        <f t="shared" si="6"/>
        <v>4.5333466853595032</v>
      </c>
      <c r="F308"/>
      <c r="G308"/>
      <c r="H308"/>
      <c r="I308"/>
      <c r="O308"/>
      <c r="P308"/>
    </row>
    <row r="309" spans="2:16" x14ac:dyDescent="0.25">
      <c r="B309" s="52">
        <v>43187</v>
      </c>
      <c r="C309" s="15">
        <v>1120.7</v>
      </c>
      <c r="D309" s="15">
        <v>256.45</v>
      </c>
      <c r="E309" s="39">
        <f t="shared" si="6"/>
        <v>4.3700526418405152</v>
      </c>
      <c r="F309"/>
      <c r="G309"/>
      <c r="H309"/>
      <c r="I309"/>
      <c r="O309"/>
      <c r="P309"/>
    </row>
    <row r="310" spans="2:16" x14ac:dyDescent="0.25">
      <c r="B310" s="52">
        <v>43192</v>
      </c>
      <c r="C310" s="15">
        <v>1149.1500000000001</v>
      </c>
      <c r="D310" s="15">
        <v>262.25</v>
      </c>
      <c r="E310" s="39">
        <f t="shared" si="6"/>
        <v>4.3818875119161111</v>
      </c>
      <c r="F310"/>
      <c r="G310"/>
      <c r="H310"/>
      <c r="I310"/>
      <c r="O310"/>
      <c r="P310"/>
    </row>
    <row r="311" spans="2:16" x14ac:dyDescent="0.25">
      <c r="B311" s="52">
        <v>43193</v>
      </c>
      <c r="C311" s="15">
        <v>1152.9000000000001</v>
      </c>
      <c r="D311" s="15">
        <v>259.85000000000002</v>
      </c>
      <c r="E311" s="39">
        <f t="shared" si="6"/>
        <v>4.4367904560323259</v>
      </c>
      <c r="F311"/>
      <c r="G311"/>
      <c r="H311"/>
      <c r="I311"/>
      <c r="O311"/>
      <c r="P311"/>
    </row>
    <row r="312" spans="2:16" x14ac:dyDescent="0.25">
      <c r="B312" s="52">
        <v>43194</v>
      </c>
      <c r="C312" s="15">
        <v>1137.5999999999999</v>
      </c>
      <c r="D312" s="15">
        <v>258.64999999999998</v>
      </c>
      <c r="E312" s="39">
        <f t="shared" si="6"/>
        <v>4.3982215348927118</v>
      </c>
      <c r="F312"/>
      <c r="G312"/>
      <c r="H312"/>
      <c r="I312"/>
      <c r="O312"/>
      <c r="P312"/>
    </row>
    <row r="313" spans="2:16" x14ac:dyDescent="0.25">
      <c r="B313" s="52">
        <v>43195</v>
      </c>
      <c r="C313" s="15">
        <v>1145.2</v>
      </c>
      <c r="D313" s="15">
        <v>260.5</v>
      </c>
      <c r="E313" s="39">
        <f t="shared" si="6"/>
        <v>4.3961612284069096</v>
      </c>
      <c r="F313"/>
      <c r="G313"/>
      <c r="H313"/>
      <c r="I313"/>
      <c r="O313"/>
      <c r="P313"/>
    </row>
    <row r="314" spans="2:16" x14ac:dyDescent="0.25">
      <c r="B314" s="52">
        <v>43196</v>
      </c>
      <c r="C314" s="15">
        <v>1143.8</v>
      </c>
      <c r="D314" s="15">
        <v>265.05</v>
      </c>
      <c r="E314" s="39">
        <f t="shared" si="6"/>
        <v>4.3154121863799277</v>
      </c>
      <c r="F314"/>
      <c r="G314"/>
      <c r="H314"/>
      <c r="I314"/>
      <c r="O314"/>
      <c r="P314"/>
    </row>
    <row r="315" spans="2:16" x14ac:dyDescent="0.25">
      <c r="B315" s="52">
        <v>43199</v>
      </c>
      <c r="C315" s="15">
        <v>1158.05</v>
      </c>
      <c r="D315" s="15">
        <v>267.7</v>
      </c>
      <c r="E315" s="39">
        <f t="shared" si="6"/>
        <v>4.3259245423982069</v>
      </c>
      <c r="F315"/>
      <c r="G315"/>
      <c r="H315"/>
      <c r="I315"/>
      <c r="O315"/>
      <c r="P315"/>
    </row>
    <row r="316" spans="2:16" x14ac:dyDescent="0.25">
      <c r="B316" s="52">
        <v>43200</v>
      </c>
      <c r="C316" s="15">
        <v>1155.3</v>
      </c>
      <c r="D316" s="15">
        <v>266.55</v>
      </c>
      <c r="E316" s="39">
        <f t="shared" si="6"/>
        <v>4.3342712436691047</v>
      </c>
      <c r="F316"/>
      <c r="G316"/>
      <c r="H316"/>
      <c r="I316"/>
      <c r="O316"/>
      <c r="P316"/>
    </row>
    <row r="317" spans="2:16" x14ac:dyDescent="0.25">
      <c r="B317" s="52">
        <v>43201</v>
      </c>
      <c r="C317" s="15">
        <v>1155.5</v>
      </c>
      <c r="D317" s="15">
        <v>267.14999999999998</v>
      </c>
      <c r="E317" s="39">
        <f t="shared" si="6"/>
        <v>4.3252854201759314</v>
      </c>
      <c r="F317"/>
      <c r="G317"/>
      <c r="H317"/>
      <c r="I317"/>
      <c r="O317"/>
      <c r="P317"/>
    </row>
    <row r="318" spans="2:16" x14ac:dyDescent="0.25">
      <c r="B318" s="52">
        <v>43202</v>
      </c>
      <c r="C318" s="15">
        <v>1164.1500000000001</v>
      </c>
      <c r="D318" s="15">
        <v>265.95</v>
      </c>
      <c r="E318" s="39">
        <f t="shared" si="6"/>
        <v>4.3773265651438242</v>
      </c>
      <c r="F318"/>
      <c r="G318"/>
      <c r="H318"/>
      <c r="I318"/>
      <c r="O318"/>
      <c r="P318"/>
    </row>
    <row r="319" spans="2:16" x14ac:dyDescent="0.25">
      <c r="B319" s="52">
        <v>43203</v>
      </c>
      <c r="C319" s="15">
        <v>1162.8</v>
      </c>
      <c r="D319" s="15">
        <v>271.95</v>
      </c>
      <c r="E319" s="39">
        <f t="shared" si="6"/>
        <v>4.2757859900717046</v>
      </c>
      <c r="F319"/>
      <c r="G319"/>
      <c r="H319"/>
      <c r="I319"/>
      <c r="O319"/>
      <c r="P319"/>
    </row>
    <row r="320" spans="2:16" x14ac:dyDescent="0.25">
      <c r="B320" s="52">
        <v>43206</v>
      </c>
      <c r="C320" s="15">
        <v>1177.9000000000001</v>
      </c>
      <c r="D320" s="15">
        <v>270.35000000000002</v>
      </c>
      <c r="E320" s="39">
        <f t="shared" si="6"/>
        <v>4.3569447013131128</v>
      </c>
      <c r="F320"/>
      <c r="G320"/>
      <c r="H320"/>
      <c r="I320"/>
      <c r="O320"/>
      <c r="P320"/>
    </row>
    <row r="321" spans="2:16" x14ac:dyDescent="0.25">
      <c r="B321" s="52">
        <v>43207</v>
      </c>
      <c r="C321" s="15">
        <v>1175.1500000000001</v>
      </c>
      <c r="D321" s="15">
        <v>276.85000000000002</v>
      </c>
      <c r="E321" s="39">
        <f t="shared" si="6"/>
        <v>4.2447173559689366</v>
      </c>
      <c r="F321"/>
      <c r="G321"/>
      <c r="H321"/>
      <c r="I321"/>
      <c r="O321"/>
      <c r="P321"/>
    </row>
    <row r="322" spans="2:16" x14ac:dyDescent="0.25">
      <c r="B322" s="52">
        <v>43208</v>
      </c>
      <c r="C322" s="15">
        <v>1171.25</v>
      </c>
      <c r="D322" s="15">
        <v>269.95</v>
      </c>
      <c r="E322" s="39">
        <f t="shared" ref="E322:E336" si="7">C322/D322</f>
        <v>4.3387664382293023</v>
      </c>
      <c r="F322"/>
      <c r="G322"/>
      <c r="H322"/>
      <c r="I322"/>
      <c r="O322"/>
      <c r="P322"/>
    </row>
    <row r="323" spans="2:16" x14ac:dyDescent="0.25">
      <c r="B323" s="52">
        <v>43209</v>
      </c>
      <c r="C323" s="15">
        <v>1166.8</v>
      </c>
      <c r="D323" s="15">
        <v>269.60000000000002</v>
      </c>
      <c r="E323" s="39">
        <f t="shared" si="7"/>
        <v>4.3278931750741831</v>
      </c>
      <c r="F323"/>
      <c r="G323"/>
      <c r="H323"/>
      <c r="I323"/>
      <c r="O323"/>
      <c r="P323"/>
    </row>
    <row r="324" spans="2:16" x14ac:dyDescent="0.25">
      <c r="B324" s="52">
        <v>43210</v>
      </c>
      <c r="C324" s="15">
        <v>1159.0999999999999</v>
      </c>
      <c r="D324" s="15">
        <v>269.05</v>
      </c>
      <c r="E324" s="39">
        <f t="shared" si="7"/>
        <v>4.3081211670693174</v>
      </c>
      <c r="F324"/>
      <c r="G324"/>
      <c r="H324"/>
      <c r="I324"/>
      <c r="O324"/>
      <c r="P324"/>
    </row>
    <row r="325" spans="2:16" x14ac:dyDescent="0.25">
      <c r="B325" s="52">
        <v>43213</v>
      </c>
      <c r="C325" s="15">
        <v>1178.5999999999999</v>
      </c>
      <c r="D325" s="15">
        <v>267.95</v>
      </c>
      <c r="E325" s="39">
        <f t="shared" si="7"/>
        <v>4.3985818249673443</v>
      </c>
      <c r="F325"/>
      <c r="G325"/>
      <c r="H325"/>
      <c r="I325"/>
      <c r="O325"/>
      <c r="P325"/>
    </row>
    <row r="326" spans="2:16" x14ac:dyDescent="0.25">
      <c r="B326" s="52">
        <v>43214</v>
      </c>
      <c r="C326" s="15">
        <v>1173.0999999999999</v>
      </c>
      <c r="D326" s="15">
        <v>266.3</v>
      </c>
      <c r="E326" s="39">
        <f t="shared" si="7"/>
        <v>4.4051821254224555</v>
      </c>
      <c r="F326"/>
      <c r="G326"/>
      <c r="H326"/>
      <c r="I326"/>
      <c r="O326"/>
      <c r="P326"/>
    </row>
    <row r="327" spans="2:16" x14ac:dyDescent="0.25">
      <c r="B327" s="52">
        <v>43215</v>
      </c>
      <c r="C327" s="15">
        <v>1165.25</v>
      </c>
      <c r="D327" s="15">
        <v>275.25</v>
      </c>
      <c r="E327" s="39">
        <f t="shared" si="7"/>
        <v>4.2334241598546773</v>
      </c>
      <c r="F327"/>
      <c r="G327"/>
      <c r="H327"/>
      <c r="I327"/>
      <c r="O327"/>
      <c r="P327"/>
    </row>
    <row r="328" spans="2:16" x14ac:dyDescent="0.25">
      <c r="B328" s="52">
        <v>43216</v>
      </c>
      <c r="C328" s="15">
        <v>1159.8499999999999</v>
      </c>
      <c r="D328" s="15">
        <v>276.2</v>
      </c>
      <c r="E328" s="39">
        <f t="shared" si="7"/>
        <v>4.1993120926864593</v>
      </c>
      <c r="F328"/>
      <c r="G328"/>
      <c r="H328"/>
      <c r="I328"/>
      <c r="O328"/>
      <c r="P328"/>
    </row>
    <row r="329" spans="2:16" x14ac:dyDescent="0.25">
      <c r="B329" s="52">
        <v>43217</v>
      </c>
      <c r="C329" s="15">
        <v>1184.45</v>
      </c>
      <c r="D329" s="15">
        <v>279.60000000000002</v>
      </c>
      <c r="E329" s="39">
        <f t="shared" si="7"/>
        <v>4.2362303290414873</v>
      </c>
      <c r="F329"/>
      <c r="G329"/>
      <c r="H329"/>
      <c r="I329"/>
      <c r="O329"/>
      <c r="P329"/>
    </row>
    <row r="330" spans="2:16" x14ac:dyDescent="0.25">
      <c r="B330" s="52">
        <v>43220</v>
      </c>
      <c r="C330" s="15">
        <v>1200.1500000000001</v>
      </c>
      <c r="D330" s="15">
        <v>286.2</v>
      </c>
      <c r="E330" s="39">
        <f t="shared" si="7"/>
        <v>4.1933962264150946</v>
      </c>
      <c r="F330"/>
      <c r="G330"/>
      <c r="H330"/>
      <c r="I330"/>
      <c r="O330"/>
      <c r="P330"/>
    </row>
    <row r="331" spans="2:16" x14ac:dyDescent="0.25">
      <c r="B331" s="6">
        <v>43222</v>
      </c>
      <c r="C331">
        <v>1221.75</v>
      </c>
      <c r="D331">
        <v>280.39999999999998</v>
      </c>
      <c r="E331" s="39">
        <f t="shared" si="7"/>
        <v>4.357168330955778</v>
      </c>
    </row>
    <row r="332" spans="2:16" x14ac:dyDescent="0.25">
      <c r="B332" s="6">
        <v>43223</v>
      </c>
      <c r="C332">
        <v>1206.5</v>
      </c>
      <c r="D332">
        <v>277.7</v>
      </c>
      <c r="E332" s="39">
        <f t="shared" si="7"/>
        <v>4.3446164926179334</v>
      </c>
    </row>
    <row r="333" spans="2:16" x14ac:dyDescent="0.25">
      <c r="B333" s="6">
        <v>43224</v>
      </c>
      <c r="C333">
        <v>1194.25</v>
      </c>
      <c r="D333">
        <v>271.85000000000002</v>
      </c>
      <c r="E333" s="39">
        <f t="shared" si="7"/>
        <v>4.3930476365642814</v>
      </c>
    </row>
    <row r="334" spans="2:16" x14ac:dyDescent="0.25">
      <c r="B334" s="6">
        <v>43227</v>
      </c>
      <c r="C334">
        <v>1212.9000000000001</v>
      </c>
      <c r="D334">
        <v>272.95</v>
      </c>
      <c r="E334" s="39">
        <f t="shared" si="7"/>
        <v>4.4436710020150212</v>
      </c>
    </row>
    <row r="335" spans="2:16" x14ac:dyDescent="0.25">
      <c r="B335" s="6">
        <v>43228</v>
      </c>
      <c r="C335">
        <v>1205.5999999999999</v>
      </c>
      <c r="D335">
        <v>273.45</v>
      </c>
      <c r="E335" s="39">
        <f t="shared" si="7"/>
        <v>4.4088498811482904</v>
      </c>
    </row>
    <row r="336" spans="2:16" x14ac:dyDescent="0.25">
      <c r="B336" s="6">
        <v>43229</v>
      </c>
      <c r="C336">
        <v>1224.0999999999999</v>
      </c>
      <c r="D336">
        <v>269.85000000000002</v>
      </c>
      <c r="E336" s="39">
        <f t="shared" si="7"/>
        <v>4.5362238280526208</v>
      </c>
    </row>
  </sheetData>
  <mergeCells count="2">
    <mergeCell ref="U1:V1"/>
    <mergeCell ref="G17:H1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336"/>
  <sheetViews>
    <sheetView topLeftCell="A321" zoomScale="80" zoomScaleNormal="80" workbookViewId="0">
      <selection activeCell="M332" sqref="M332"/>
    </sheetView>
  </sheetViews>
  <sheetFormatPr defaultRowHeight="15" x14ac:dyDescent="0.25"/>
  <cols>
    <col min="1" max="1" width="10" bestFit="1" customWidth="1"/>
    <col min="2" max="2" width="10.85546875" bestFit="1" customWidth="1"/>
    <col min="3" max="3" width="8" bestFit="1" customWidth="1"/>
    <col min="4" max="4" width="11.85546875" bestFit="1" customWidth="1"/>
    <col min="7" max="7" width="13.7109375" bestFit="1" customWidth="1"/>
    <col min="8" max="8" width="15.85546875" bestFit="1" customWidth="1"/>
    <col min="9" max="9" width="8.7109375" bestFit="1" customWidth="1"/>
    <col min="10" max="10" width="11.85546875" bestFit="1" customWidth="1"/>
    <col min="12" max="12" width="10.42578125" bestFit="1" customWidth="1"/>
    <col min="13" max="13" width="18.5703125" bestFit="1" customWidth="1"/>
    <col min="15" max="15" width="11.7109375" bestFit="1" customWidth="1"/>
    <col min="17" max="17" width="12.85546875" bestFit="1" customWidth="1"/>
    <col min="18" max="18" width="13" bestFit="1" customWidth="1"/>
    <col min="19" max="19" width="10.42578125" bestFit="1" customWidth="1"/>
    <col min="20" max="21" width="11.7109375" bestFit="1" customWidth="1"/>
    <col min="25" max="25" width="13.5703125" bestFit="1" customWidth="1"/>
  </cols>
  <sheetData>
    <row r="1" spans="1:25" ht="24.95" customHeight="1" x14ac:dyDescent="0.25">
      <c r="A1" s="60" t="s">
        <v>29</v>
      </c>
      <c r="B1" s="1" t="s">
        <v>0</v>
      </c>
      <c r="C1" s="61" t="s">
        <v>20</v>
      </c>
      <c r="D1" s="61" t="s">
        <v>19</v>
      </c>
      <c r="E1" s="61" t="s">
        <v>30</v>
      </c>
      <c r="G1" s="60" t="s">
        <v>29</v>
      </c>
      <c r="H1" s="1" t="s">
        <v>0</v>
      </c>
      <c r="I1" s="61" t="s">
        <v>20</v>
      </c>
      <c r="J1" s="61" t="s">
        <v>19</v>
      </c>
      <c r="K1" s="61" t="s">
        <v>30</v>
      </c>
      <c r="L1" s="61" t="s">
        <v>31</v>
      </c>
      <c r="M1" s="61" t="s">
        <v>32</v>
      </c>
      <c r="N1" s="61" t="s">
        <v>33</v>
      </c>
      <c r="O1" s="61" t="s">
        <v>34</v>
      </c>
      <c r="P1" s="61" t="s">
        <v>35</v>
      </c>
      <c r="Q1" s="61" t="s">
        <v>36</v>
      </c>
      <c r="R1" s="61" t="s">
        <v>37</v>
      </c>
      <c r="S1" s="61" t="s">
        <v>38</v>
      </c>
      <c r="T1" s="61" t="s">
        <v>39</v>
      </c>
      <c r="U1" s="61" t="s">
        <v>40</v>
      </c>
      <c r="V1" s="147" t="s">
        <v>41</v>
      </c>
      <c r="W1" s="147"/>
      <c r="X1" s="61" t="s">
        <v>143</v>
      </c>
      <c r="Y1" s="61" t="s">
        <v>144</v>
      </c>
    </row>
    <row r="2" spans="1:25" x14ac:dyDescent="0.25">
      <c r="A2">
        <v>1</v>
      </c>
      <c r="B2" s="4">
        <v>42737</v>
      </c>
      <c r="C2">
        <v>4215.1000000000004</v>
      </c>
      <c r="D2">
        <v>2243.3000000000002</v>
      </c>
      <c r="E2" s="62">
        <f t="shared" ref="E2:E65" si="0">C2/D2</f>
        <v>1.8789729416484644</v>
      </c>
      <c r="G2">
        <v>1</v>
      </c>
      <c r="H2" s="4">
        <v>42737</v>
      </c>
      <c r="I2">
        <v>4215.1000000000004</v>
      </c>
      <c r="J2">
        <v>2243.3000000000002</v>
      </c>
      <c r="K2" s="62">
        <v>1.8789729416484644</v>
      </c>
      <c r="L2" s="15" t="s">
        <v>44</v>
      </c>
      <c r="M2" s="15" t="s">
        <v>145</v>
      </c>
      <c r="N2" s="15" t="s">
        <v>146</v>
      </c>
      <c r="P2" s="15"/>
      <c r="Q2">
        <f>-25*I2-40*J2</f>
        <v>-195109.5</v>
      </c>
      <c r="S2">
        <f>Q2</f>
        <v>-195109.5</v>
      </c>
      <c r="T2" s="15"/>
      <c r="U2" s="15"/>
    </row>
    <row r="3" spans="1:25" x14ac:dyDescent="0.25">
      <c r="A3">
        <v>1</v>
      </c>
      <c r="B3" s="4">
        <v>42738</v>
      </c>
      <c r="C3">
        <v>4251.55</v>
      </c>
      <c r="D3">
        <v>2245.65</v>
      </c>
      <c r="E3" s="62">
        <f t="shared" si="0"/>
        <v>1.8932380379845479</v>
      </c>
      <c r="G3">
        <v>1</v>
      </c>
      <c r="H3" s="4">
        <v>42738</v>
      </c>
      <c r="I3">
        <v>4251.55</v>
      </c>
      <c r="J3">
        <v>2245.65</v>
      </c>
      <c r="K3" s="62">
        <v>1.8932380379845479</v>
      </c>
      <c r="L3" s="15" t="s">
        <v>44</v>
      </c>
      <c r="M3" s="15" t="s">
        <v>19</v>
      </c>
      <c r="N3" s="15" t="s">
        <v>147</v>
      </c>
      <c r="O3" s="15" t="s">
        <v>20</v>
      </c>
      <c r="P3" s="15" t="s">
        <v>48</v>
      </c>
      <c r="Q3">
        <f>IF(V3=MAX(V3,W3),-5*I3,-8*J3)</f>
        <v>-17965.2</v>
      </c>
      <c r="R3">
        <f>IF(V3=MIN(V3,W3),5*I3,8*J3)</f>
        <v>21257.75</v>
      </c>
      <c r="S3">
        <f>R3+Q3</f>
        <v>3292.5499999999993</v>
      </c>
      <c r="T3" s="15" t="str">
        <f>IF(V3=MAX(V3,W3),"BAYER","MONSANTO")</f>
        <v>MONSANTO</v>
      </c>
      <c r="U3" s="15" t="str">
        <f>IF(V3=MIN(V3,W3),"BAYER","MONSANTO")</f>
        <v>BAYER</v>
      </c>
      <c r="V3">
        <f>I2-I3</f>
        <v>-36.449999999999818</v>
      </c>
      <c r="W3">
        <f>J2-J3</f>
        <v>-2.3499999999999091</v>
      </c>
    </row>
    <row r="4" spans="1:25" x14ac:dyDescent="0.25">
      <c r="A4">
        <v>1</v>
      </c>
      <c r="B4" s="4">
        <v>42739</v>
      </c>
      <c r="C4">
        <v>4230.95</v>
      </c>
      <c r="D4">
        <v>2254.4</v>
      </c>
      <c r="E4" s="62">
        <f t="shared" si="0"/>
        <v>1.8767521291696236</v>
      </c>
      <c r="G4">
        <v>1</v>
      </c>
      <c r="H4" s="4">
        <v>42822</v>
      </c>
      <c r="I4">
        <v>3745.3</v>
      </c>
      <c r="J4">
        <v>2510.4499999999998</v>
      </c>
      <c r="K4" s="63">
        <v>1.4918839251926947</v>
      </c>
      <c r="L4" s="15" t="s">
        <v>44</v>
      </c>
      <c r="M4" s="15" t="s">
        <v>20</v>
      </c>
      <c r="N4" s="15" t="s">
        <v>53</v>
      </c>
      <c r="O4" s="15" t="s">
        <v>19</v>
      </c>
      <c r="P4" s="15" t="s">
        <v>148</v>
      </c>
      <c r="Q4">
        <f t="shared" ref="Q4" si="1">IF(V4=MAX(V4,W4),-5*I4,-8*J4)</f>
        <v>-18726.5</v>
      </c>
      <c r="R4">
        <f t="shared" ref="R4" si="2">IF(V4=MIN(V4,W4),5*I4,8*J4)</f>
        <v>20083.599999999999</v>
      </c>
      <c r="S4">
        <f>R4+Q4</f>
        <v>1357.0999999999985</v>
      </c>
      <c r="T4" s="15" t="str">
        <f t="shared" ref="T4:T5" si="3">IF(V4=MAX(V4,W4),"BAYER","MONSANTO")</f>
        <v>BAYER</v>
      </c>
      <c r="U4" s="15" t="str">
        <f t="shared" ref="U4:U5" si="4">IF(V4=MIN(V4,W4),"BAYER","MONSANTO")</f>
        <v>MONSANTO</v>
      </c>
      <c r="V4">
        <f t="shared" ref="V4:W5" si="5">I3-I4</f>
        <v>506.25</v>
      </c>
      <c r="W4">
        <f t="shared" si="5"/>
        <v>-264.79999999999973</v>
      </c>
    </row>
    <row r="5" spans="1:25" x14ac:dyDescent="0.25">
      <c r="A5">
        <v>1</v>
      </c>
      <c r="B5" s="4">
        <v>42740</v>
      </c>
      <c r="C5">
        <v>4217.6499999999996</v>
      </c>
      <c r="D5">
        <v>2270.9499999999998</v>
      </c>
      <c r="E5" s="62">
        <f t="shared" si="0"/>
        <v>1.857218344745591</v>
      </c>
      <c r="G5">
        <v>1</v>
      </c>
      <c r="H5" s="4">
        <v>42842</v>
      </c>
      <c r="I5">
        <v>3784.2</v>
      </c>
      <c r="J5">
        <v>2538</v>
      </c>
      <c r="K5" s="63">
        <v>1.4910165484633569</v>
      </c>
      <c r="L5" s="15" t="s">
        <v>44</v>
      </c>
      <c r="M5" s="15" t="s">
        <v>19</v>
      </c>
      <c r="N5" s="15" t="s">
        <v>147</v>
      </c>
      <c r="O5" s="15" t="s">
        <v>20</v>
      </c>
      <c r="P5" s="15" t="s">
        <v>48</v>
      </c>
      <c r="R5">
        <f>48*I5+20*J5</f>
        <v>232401.59999999998</v>
      </c>
      <c r="S5">
        <f>R5+Q5</f>
        <v>232401.59999999998</v>
      </c>
      <c r="T5" s="15" t="str">
        <f t="shared" si="3"/>
        <v>MONSANTO</v>
      </c>
      <c r="U5" s="15" t="str">
        <f t="shared" si="4"/>
        <v>BAYER</v>
      </c>
      <c r="V5">
        <f t="shared" si="5"/>
        <v>-38.899999999999636</v>
      </c>
      <c r="W5">
        <f t="shared" si="5"/>
        <v>-27.550000000000182</v>
      </c>
      <c r="X5">
        <v>48</v>
      </c>
      <c r="Y5">
        <v>20</v>
      </c>
    </row>
    <row r="6" spans="1:25" x14ac:dyDescent="0.25">
      <c r="A6">
        <v>1</v>
      </c>
      <c r="B6" s="4">
        <v>42741</v>
      </c>
      <c r="C6">
        <v>4127.1000000000004</v>
      </c>
      <c r="D6">
        <v>2264.1999999999998</v>
      </c>
      <c r="E6" s="62">
        <f t="shared" si="0"/>
        <v>1.8227630068015197</v>
      </c>
      <c r="H6">
        <f>H5-H2</f>
        <v>105</v>
      </c>
    </row>
    <row r="7" spans="1:25" x14ac:dyDescent="0.25">
      <c r="A7">
        <v>1</v>
      </c>
      <c r="B7" s="4">
        <v>42744</v>
      </c>
      <c r="C7">
        <v>4071.6</v>
      </c>
      <c r="D7">
        <v>2261.5</v>
      </c>
      <c r="E7" s="62">
        <f t="shared" si="0"/>
        <v>1.8003979659518019</v>
      </c>
      <c r="Q7" s="17" t="s">
        <v>57</v>
      </c>
      <c r="R7" s="17" t="s">
        <v>58</v>
      </c>
      <c r="S7" s="17" t="s">
        <v>59</v>
      </c>
      <c r="T7" s="17" t="s">
        <v>60</v>
      </c>
    </row>
    <row r="8" spans="1:25" x14ac:dyDescent="0.25">
      <c r="A8">
        <v>1</v>
      </c>
      <c r="B8" s="4">
        <v>42745</v>
      </c>
      <c r="C8">
        <v>4106.05</v>
      </c>
      <c r="D8">
        <v>2259</v>
      </c>
      <c r="E8" s="62">
        <f t="shared" si="0"/>
        <v>1.8176405489154495</v>
      </c>
      <c r="Q8" s="17">
        <f>SUM(Q2:Q4)</f>
        <v>-231801.2</v>
      </c>
      <c r="R8" s="17">
        <f>SUM(R3:R5)</f>
        <v>273742.94999999995</v>
      </c>
      <c r="S8" s="17">
        <f>R8+Q8</f>
        <v>41941.749999999942</v>
      </c>
      <c r="T8" s="17">
        <f>ABS(S8/S2)*100</f>
        <v>21.496518621594511</v>
      </c>
    </row>
    <row r="9" spans="1:25" x14ac:dyDescent="0.25">
      <c r="A9">
        <v>1</v>
      </c>
      <c r="B9" s="4">
        <v>42746</v>
      </c>
      <c r="C9">
        <v>4109.95</v>
      </c>
      <c r="D9">
        <v>2265.8000000000002</v>
      </c>
      <c r="E9" s="62">
        <f t="shared" si="0"/>
        <v>1.813906787889487</v>
      </c>
      <c r="G9" s="148" t="s">
        <v>149</v>
      </c>
      <c r="H9" s="148"/>
    </row>
    <row r="10" spans="1:25" x14ac:dyDescent="0.25">
      <c r="A10">
        <v>1</v>
      </c>
      <c r="B10" s="4">
        <v>42747</v>
      </c>
      <c r="C10">
        <v>4103.05</v>
      </c>
      <c r="D10">
        <v>2251.5500000000002</v>
      </c>
      <c r="E10" s="62">
        <f t="shared" si="0"/>
        <v>1.8223224001243588</v>
      </c>
      <c r="G10" s="64" t="s">
        <v>62</v>
      </c>
      <c r="H10" s="64">
        <f>AVERAGE(C2:C330)</f>
        <v>4208.6484802431642</v>
      </c>
    </row>
    <row r="11" spans="1:25" x14ac:dyDescent="0.25">
      <c r="A11">
        <v>1</v>
      </c>
      <c r="B11" s="4">
        <v>42748</v>
      </c>
      <c r="C11">
        <v>4076.8</v>
      </c>
      <c r="D11">
        <v>2254.1</v>
      </c>
      <c r="E11" s="62">
        <f t="shared" si="0"/>
        <v>1.8086154119160642</v>
      </c>
      <c r="G11" s="64" t="s">
        <v>150</v>
      </c>
      <c r="H11" s="64">
        <f>AVERAGE(D2:D330)</f>
        <v>2545.9238601823695</v>
      </c>
    </row>
    <row r="12" spans="1:25" x14ac:dyDescent="0.25">
      <c r="A12">
        <v>1</v>
      </c>
      <c r="B12" s="4">
        <v>42751</v>
      </c>
      <c r="C12">
        <v>4129.5</v>
      </c>
      <c r="D12">
        <v>2251.9</v>
      </c>
      <c r="E12" s="62">
        <f t="shared" si="0"/>
        <v>1.8337848039433366</v>
      </c>
      <c r="G12" s="64" t="s">
        <v>151</v>
      </c>
      <c r="H12" s="65">
        <f>H10/H11</f>
        <v>1.6530928304908892</v>
      </c>
    </row>
    <row r="13" spans="1:25" x14ac:dyDescent="0.25">
      <c r="A13">
        <v>1</v>
      </c>
      <c r="B13" s="4">
        <v>42752</v>
      </c>
      <c r="C13">
        <v>4080.5</v>
      </c>
      <c r="D13">
        <v>2254.85</v>
      </c>
      <c r="E13" s="62">
        <f t="shared" si="0"/>
        <v>1.8096547442180191</v>
      </c>
      <c r="G13" s="64" t="s">
        <v>65</v>
      </c>
      <c r="H13" s="64">
        <f>AVERAGE(E2:E330)</f>
        <v>1.6539243204075627</v>
      </c>
    </row>
    <row r="14" spans="1:25" x14ac:dyDescent="0.25">
      <c r="A14">
        <v>1</v>
      </c>
      <c r="B14" s="4">
        <v>42753</v>
      </c>
      <c r="C14">
        <v>4074.7</v>
      </c>
      <c r="D14">
        <v>2246.3000000000002</v>
      </c>
      <c r="E14" s="62">
        <f t="shared" si="0"/>
        <v>1.8139607354315983</v>
      </c>
      <c r="G14" s="64" t="s">
        <v>66</v>
      </c>
      <c r="H14" s="64">
        <f>STDEV(E2:E330)</f>
        <v>0.10151740386894267</v>
      </c>
    </row>
    <row r="15" spans="1:25" x14ac:dyDescent="0.25">
      <c r="A15">
        <v>1</v>
      </c>
      <c r="B15" s="4">
        <v>42754</v>
      </c>
      <c r="C15">
        <v>4090.05</v>
      </c>
      <c r="D15">
        <v>2252.9</v>
      </c>
      <c r="E15" s="62">
        <f t="shared" si="0"/>
        <v>1.8154600736828088</v>
      </c>
      <c r="G15" s="64" t="s">
        <v>67</v>
      </c>
      <c r="H15" s="66" t="s">
        <v>152</v>
      </c>
    </row>
    <row r="16" spans="1:25" x14ac:dyDescent="0.25">
      <c r="A16">
        <v>1</v>
      </c>
      <c r="B16" s="4">
        <v>42755</v>
      </c>
      <c r="C16">
        <v>4134.6000000000004</v>
      </c>
      <c r="D16">
        <v>2249.75</v>
      </c>
      <c r="E16" s="62">
        <f t="shared" si="0"/>
        <v>1.8378042004667188</v>
      </c>
      <c r="G16" s="64" t="s">
        <v>69</v>
      </c>
      <c r="H16" s="66" t="s">
        <v>153</v>
      </c>
    </row>
    <row r="17" spans="1:5" x14ac:dyDescent="0.25">
      <c r="A17">
        <v>1</v>
      </c>
      <c r="B17" s="4">
        <v>42758</v>
      </c>
      <c r="C17">
        <v>4064</v>
      </c>
      <c r="D17">
        <v>2249.5</v>
      </c>
      <c r="E17" s="62">
        <f t="shared" si="0"/>
        <v>1.8066236941542566</v>
      </c>
    </row>
    <row r="18" spans="1:5" x14ac:dyDescent="0.25">
      <c r="A18">
        <v>1</v>
      </c>
      <c r="B18" s="4">
        <v>42759</v>
      </c>
      <c r="C18">
        <v>4096.5</v>
      </c>
      <c r="D18">
        <v>2250.1</v>
      </c>
      <c r="E18" s="62">
        <f t="shared" si="0"/>
        <v>1.8205857517443671</v>
      </c>
    </row>
    <row r="19" spans="1:5" x14ac:dyDescent="0.25">
      <c r="A19">
        <v>1</v>
      </c>
      <c r="B19" s="4">
        <v>42760</v>
      </c>
      <c r="C19">
        <v>4062.75</v>
      </c>
      <c r="D19">
        <v>2295.5</v>
      </c>
      <c r="E19" s="62">
        <f t="shared" si="0"/>
        <v>1.7698758440426923</v>
      </c>
    </row>
    <row r="20" spans="1:5" x14ac:dyDescent="0.25">
      <c r="A20">
        <v>1</v>
      </c>
      <c r="B20" s="4">
        <v>42762</v>
      </c>
      <c r="C20">
        <v>4111.3500000000004</v>
      </c>
      <c r="D20">
        <v>2302.1999999999998</v>
      </c>
      <c r="E20" s="62">
        <f t="shared" si="0"/>
        <v>1.7858352879854056</v>
      </c>
    </row>
    <row r="21" spans="1:5" x14ac:dyDescent="0.25">
      <c r="A21">
        <v>1</v>
      </c>
      <c r="B21" s="4">
        <v>42765</v>
      </c>
      <c r="C21">
        <v>4102.6000000000004</v>
      </c>
      <c r="D21">
        <v>2327.25</v>
      </c>
      <c r="E21" s="62">
        <f t="shared" si="0"/>
        <v>1.7628531528628211</v>
      </c>
    </row>
    <row r="22" spans="1:5" x14ac:dyDescent="0.25">
      <c r="A22">
        <v>1</v>
      </c>
      <c r="B22" s="4">
        <v>42766</v>
      </c>
      <c r="C22">
        <v>4080.1</v>
      </c>
      <c r="D22">
        <v>2291.9</v>
      </c>
      <c r="E22" s="62">
        <f t="shared" si="0"/>
        <v>1.7802260133513677</v>
      </c>
    </row>
    <row r="23" spans="1:5" x14ac:dyDescent="0.25">
      <c r="A23">
        <v>1</v>
      </c>
      <c r="B23" s="4">
        <v>42767</v>
      </c>
      <c r="C23">
        <v>4063.7</v>
      </c>
      <c r="D23">
        <v>2290.1999999999998</v>
      </c>
      <c r="E23" s="62">
        <f t="shared" si="0"/>
        <v>1.7743865164614445</v>
      </c>
    </row>
    <row r="24" spans="1:5" x14ac:dyDescent="0.25">
      <c r="A24">
        <v>1</v>
      </c>
      <c r="B24" s="4">
        <v>42768</v>
      </c>
      <c r="C24">
        <v>4164.5</v>
      </c>
      <c r="D24">
        <v>2310.4499999999998</v>
      </c>
      <c r="E24" s="62">
        <f>C24/D24</f>
        <v>1.8024627237118311</v>
      </c>
    </row>
    <row r="25" spans="1:5" x14ac:dyDescent="0.25">
      <c r="A25">
        <v>1</v>
      </c>
      <c r="B25" s="4">
        <v>42769</v>
      </c>
      <c r="C25">
        <v>4243.1000000000004</v>
      </c>
      <c r="D25">
        <v>2337</v>
      </c>
      <c r="E25" s="62">
        <f t="shared" si="0"/>
        <v>1.8156183140778779</v>
      </c>
    </row>
    <row r="26" spans="1:5" x14ac:dyDescent="0.25">
      <c r="A26">
        <v>1</v>
      </c>
      <c r="B26" s="4">
        <v>42772</v>
      </c>
      <c r="C26">
        <v>4209.05</v>
      </c>
      <c r="D26">
        <v>2309.6999999999998</v>
      </c>
      <c r="E26" s="62">
        <f t="shared" si="0"/>
        <v>1.8223362341429625</v>
      </c>
    </row>
    <row r="27" spans="1:5" x14ac:dyDescent="0.25">
      <c r="A27">
        <v>1</v>
      </c>
      <c r="B27" s="4">
        <v>42773</v>
      </c>
      <c r="C27">
        <v>4184.7</v>
      </c>
      <c r="D27">
        <v>2305.5500000000002</v>
      </c>
      <c r="E27" s="62">
        <f t="shared" si="0"/>
        <v>1.8150549760360866</v>
      </c>
    </row>
    <row r="28" spans="1:5" x14ac:dyDescent="0.25">
      <c r="A28">
        <v>1</v>
      </c>
      <c r="B28" s="4">
        <v>42774</v>
      </c>
      <c r="C28">
        <v>4171</v>
      </c>
      <c r="D28">
        <v>2297.5</v>
      </c>
      <c r="E28" s="62">
        <f t="shared" si="0"/>
        <v>1.8154515778019586</v>
      </c>
    </row>
    <row r="29" spans="1:5" x14ac:dyDescent="0.25">
      <c r="A29">
        <v>1</v>
      </c>
      <c r="B29" s="4">
        <v>42775</v>
      </c>
      <c r="C29">
        <v>4159.45</v>
      </c>
      <c r="D29">
        <v>2313.1</v>
      </c>
      <c r="E29" s="62">
        <f t="shared" si="0"/>
        <v>1.7982145173144266</v>
      </c>
    </row>
    <row r="30" spans="1:5" x14ac:dyDescent="0.25">
      <c r="A30">
        <v>1</v>
      </c>
      <c r="B30" s="4">
        <v>42776</v>
      </c>
      <c r="C30">
        <v>4151.45</v>
      </c>
      <c r="D30">
        <v>2312.5</v>
      </c>
      <c r="E30" s="62">
        <f t="shared" si="0"/>
        <v>1.7952216216216215</v>
      </c>
    </row>
    <row r="31" spans="1:5" x14ac:dyDescent="0.25">
      <c r="A31">
        <v>1</v>
      </c>
      <c r="B31" s="4">
        <v>42779</v>
      </c>
      <c r="C31">
        <v>4116.7</v>
      </c>
      <c r="D31">
        <v>2313</v>
      </c>
      <c r="E31" s="62">
        <f t="shared" si="0"/>
        <v>1.7798097708603544</v>
      </c>
    </row>
    <row r="32" spans="1:5" x14ac:dyDescent="0.25">
      <c r="A32">
        <v>1</v>
      </c>
      <c r="B32" s="4">
        <v>42780</v>
      </c>
      <c r="C32">
        <v>4099.75</v>
      </c>
      <c r="D32">
        <v>2297.8000000000002</v>
      </c>
      <c r="E32" s="62">
        <f t="shared" si="0"/>
        <v>1.7842066324310208</v>
      </c>
    </row>
    <row r="33" spans="1:5" x14ac:dyDescent="0.25">
      <c r="A33">
        <v>1</v>
      </c>
      <c r="B33" s="4">
        <v>42781</v>
      </c>
      <c r="C33">
        <v>4024.7</v>
      </c>
      <c r="D33">
        <v>2288.1999999999998</v>
      </c>
      <c r="E33" s="62">
        <f t="shared" si="0"/>
        <v>1.7588934533694607</v>
      </c>
    </row>
    <row r="34" spans="1:5" x14ac:dyDescent="0.25">
      <c r="A34">
        <v>1</v>
      </c>
      <c r="B34" s="4">
        <v>42782</v>
      </c>
      <c r="C34">
        <v>4093.45</v>
      </c>
      <c r="D34">
        <v>2294</v>
      </c>
      <c r="E34" s="62">
        <f t="shared" si="0"/>
        <v>1.7844158674803836</v>
      </c>
    </row>
    <row r="35" spans="1:5" x14ac:dyDescent="0.25">
      <c r="A35">
        <v>1</v>
      </c>
      <c r="B35" s="4">
        <v>42783</v>
      </c>
      <c r="C35">
        <v>4010.3</v>
      </c>
      <c r="D35">
        <v>2318.6</v>
      </c>
      <c r="E35" s="62">
        <f t="shared" si="0"/>
        <v>1.7296213232122835</v>
      </c>
    </row>
    <row r="36" spans="1:5" x14ac:dyDescent="0.25">
      <c r="A36">
        <v>1</v>
      </c>
      <c r="B36" s="4">
        <v>42786</v>
      </c>
      <c r="C36">
        <v>4010.35</v>
      </c>
      <c r="D36">
        <v>2318.5</v>
      </c>
      <c r="E36" s="62">
        <f t="shared" si="0"/>
        <v>1.7297174897563079</v>
      </c>
    </row>
    <row r="37" spans="1:5" x14ac:dyDescent="0.25">
      <c r="B37" s="4">
        <v>42787</v>
      </c>
      <c r="C37">
        <v>3973.35</v>
      </c>
      <c r="D37">
        <v>2496.4</v>
      </c>
      <c r="E37">
        <f t="shared" si="0"/>
        <v>1.5916319500080114</v>
      </c>
    </row>
    <row r="38" spans="1:5" x14ac:dyDescent="0.25">
      <c r="B38" s="4">
        <v>42788</v>
      </c>
      <c r="C38">
        <v>3939.95</v>
      </c>
      <c r="D38">
        <v>2482.4499999999998</v>
      </c>
      <c r="E38">
        <f t="shared" si="0"/>
        <v>1.5871215935869807</v>
      </c>
    </row>
    <row r="39" spans="1:5" x14ac:dyDescent="0.25">
      <c r="B39" s="4">
        <v>42789</v>
      </c>
      <c r="C39">
        <v>3857.8</v>
      </c>
      <c r="D39">
        <v>2478.5500000000002</v>
      </c>
      <c r="E39">
        <f t="shared" si="0"/>
        <v>1.5564745516531844</v>
      </c>
    </row>
    <row r="40" spans="1:5" x14ac:dyDescent="0.25">
      <c r="B40" s="4">
        <v>42793</v>
      </c>
      <c r="C40">
        <v>3879.1</v>
      </c>
      <c r="D40">
        <v>2453</v>
      </c>
      <c r="E40">
        <f t="shared" si="0"/>
        <v>1.5813697513249083</v>
      </c>
    </row>
    <row r="41" spans="1:5" x14ac:dyDescent="0.25">
      <c r="B41" s="4">
        <v>42794</v>
      </c>
      <c r="C41">
        <v>3868.5</v>
      </c>
      <c r="D41">
        <v>2464.9</v>
      </c>
      <c r="E41">
        <f t="shared" si="0"/>
        <v>1.5694348655117853</v>
      </c>
    </row>
    <row r="42" spans="1:5" x14ac:dyDescent="0.25">
      <c r="B42" s="4">
        <v>42795</v>
      </c>
      <c r="C42">
        <v>3912.95</v>
      </c>
      <c r="D42">
        <v>2471.75</v>
      </c>
      <c r="E42">
        <f t="shared" si="0"/>
        <v>1.5830686760392434</v>
      </c>
    </row>
    <row r="43" spans="1:5" x14ac:dyDescent="0.25">
      <c r="B43" s="4">
        <v>42796</v>
      </c>
      <c r="C43">
        <v>3903.45</v>
      </c>
      <c r="D43">
        <v>2471.4</v>
      </c>
      <c r="E43">
        <f t="shared" si="0"/>
        <v>1.579448895362952</v>
      </c>
    </row>
    <row r="44" spans="1:5" x14ac:dyDescent="0.25">
      <c r="B44" s="4">
        <v>42797</v>
      </c>
      <c r="C44">
        <v>3907.7</v>
      </c>
      <c r="D44">
        <v>2492.6999999999998</v>
      </c>
      <c r="E44">
        <f t="shared" si="0"/>
        <v>1.5676575600754203</v>
      </c>
    </row>
    <row r="45" spans="1:5" x14ac:dyDescent="0.25">
      <c r="B45" s="4">
        <v>42800</v>
      </c>
      <c r="C45">
        <v>3850.15</v>
      </c>
      <c r="D45">
        <v>2489.85</v>
      </c>
      <c r="E45">
        <f t="shared" si="0"/>
        <v>1.5463381328192463</v>
      </c>
    </row>
    <row r="46" spans="1:5" x14ac:dyDescent="0.25">
      <c r="B46" s="4">
        <v>42801</v>
      </c>
      <c r="C46">
        <v>3877.1</v>
      </c>
      <c r="D46">
        <v>2472.1</v>
      </c>
      <c r="E46">
        <f t="shared" si="0"/>
        <v>1.568342704583148</v>
      </c>
    </row>
    <row r="47" spans="1:5" x14ac:dyDescent="0.25">
      <c r="B47" s="4">
        <v>42802</v>
      </c>
      <c r="C47">
        <v>3846.7</v>
      </c>
      <c r="D47">
        <v>2472.1</v>
      </c>
      <c r="E47">
        <f t="shared" si="0"/>
        <v>1.5560454674163666</v>
      </c>
    </row>
    <row r="48" spans="1:5" x14ac:dyDescent="0.25">
      <c r="B48" s="4">
        <v>42803</v>
      </c>
      <c r="C48">
        <v>3818.3</v>
      </c>
      <c r="D48">
        <v>2498.6999999999998</v>
      </c>
      <c r="E48">
        <f t="shared" si="0"/>
        <v>1.5281146196021933</v>
      </c>
    </row>
    <row r="49" spans="1:5" x14ac:dyDescent="0.25">
      <c r="B49" s="4">
        <v>42804</v>
      </c>
      <c r="C49">
        <v>3775</v>
      </c>
      <c r="D49">
        <v>2498.9</v>
      </c>
      <c r="E49">
        <f t="shared" si="0"/>
        <v>1.5106646924646845</v>
      </c>
    </row>
    <row r="50" spans="1:5" x14ac:dyDescent="0.25">
      <c r="B50" s="4">
        <v>42808</v>
      </c>
      <c r="C50">
        <v>3824.7</v>
      </c>
      <c r="D50">
        <v>2504.15</v>
      </c>
      <c r="E50">
        <f t="shared" si="0"/>
        <v>1.5273446079508015</v>
      </c>
    </row>
    <row r="51" spans="1:5" x14ac:dyDescent="0.25">
      <c r="B51" s="4">
        <v>42809</v>
      </c>
      <c r="C51">
        <v>3844.5</v>
      </c>
      <c r="D51">
        <v>2532.1999999999998</v>
      </c>
      <c r="E51">
        <f t="shared" si="0"/>
        <v>1.5182450043440487</v>
      </c>
    </row>
    <row r="52" spans="1:5" x14ac:dyDescent="0.25">
      <c r="B52" s="4">
        <v>42810</v>
      </c>
      <c r="C52">
        <v>3853.25</v>
      </c>
      <c r="D52">
        <v>2504.85</v>
      </c>
      <c r="E52">
        <f t="shared" si="0"/>
        <v>1.5383156676048466</v>
      </c>
    </row>
    <row r="53" spans="1:5" x14ac:dyDescent="0.25">
      <c r="B53" s="4">
        <v>42811</v>
      </c>
      <c r="C53">
        <v>3850.15</v>
      </c>
      <c r="D53">
        <v>2521.0500000000002</v>
      </c>
      <c r="E53">
        <f t="shared" si="0"/>
        <v>1.527200967850697</v>
      </c>
    </row>
    <row r="54" spans="1:5" x14ac:dyDescent="0.25">
      <c r="B54" s="4">
        <v>42814</v>
      </c>
      <c r="C54">
        <v>3788.65</v>
      </c>
      <c r="D54">
        <v>2515.15</v>
      </c>
      <c r="E54">
        <f t="shared" si="0"/>
        <v>1.5063316303202592</v>
      </c>
    </row>
    <row r="55" spans="1:5" x14ac:dyDescent="0.25">
      <c r="B55" s="4">
        <v>42815</v>
      </c>
      <c r="C55">
        <v>3822.85</v>
      </c>
      <c r="D55">
        <v>2508.85</v>
      </c>
      <c r="E55">
        <f t="shared" si="0"/>
        <v>1.5237459393746138</v>
      </c>
    </row>
    <row r="56" spans="1:5" x14ac:dyDescent="0.25">
      <c r="B56" s="4">
        <v>42816</v>
      </c>
      <c r="C56">
        <v>3791.65</v>
      </c>
      <c r="D56">
        <v>2515.65</v>
      </c>
      <c r="E56">
        <f t="shared" si="0"/>
        <v>1.5072247729215114</v>
      </c>
    </row>
    <row r="57" spans="1:5" x14ac:dyDescent="0.25">
      <c r="B57" s="4">
        <v>42817</v>
      </c>
      <c r="C57">
        <v>3793.7</v>
      </c>
      <c r="D57">
        <v>2515.15</v>
      </c>
      <c r="E57">
        <f t="shared" si="0"/>
        <v>1.5083394628550979</v>
      </c>
    </row>
    <row r="58" spans="1:5" x14ac:dyDescent="0.25">
      <c r="B58" s="4">
        <v>42818</v>
      </c>
      <c r="C58">
        <v>3789.35</v>
      </c>
      <c r="D58">
        <v>2500.85</v>
      </c>
      <c r="E58">
        <f t="shared" si="0"/>
        <v>1.5152248235599897</v>
      </c>
    </row>
    <row r="59" spans="1:5" x14ac:dyDescent="0.25">
      <c r="B59" s="4">
        <v>42821</v>
      </c>
      <c r="C59">
        <v>3792.3</v>
      </c>
      <c r="D59">
        <v>2501</v>
      </c>
      <c r="E59">
        <f t="shared" si="0"/>
        <v>1.5163134746101561</v>
      </c>
    </row>
    <row r="60" spans="1:5" x14ac:dyDescent="0.25">
      <c r="A60">
        <v>1</v>
      </c>
      <c r="B60" s="4">
        <v>42822</v>
      </c>
      <c r="C60">
        <v>3745.3</v>
      </c>
      <c r="D60">
        <v>2510.4499999999998</v>
      </c>
      <c r="E60" s="63">
        <f t="shared" si="0"/>
        <v>1.4918839251926947</v>
      </c>
    </row>
    <row r="61" spans="1:5" x14ac:dyDescent="0.25">
      <c r="B61" s="4">
        <v>42823</v>
      </c>
      <c r="C61">
        <v>3794.45</v>
      </c>
      <c r="D61">
        <v>2500.5500000000002</v>
      </c>
      <c r="E61">
        <f t="shared" si="0"/>
        <v>1.517446161844394</v>
      </c>
    </row>
    <row r="62" spans="1:5" x14ac:dyDescent="0.25">
      <c r="B62" s="4">
        <v>42824</v>
      </c>
      <c r="C62">
        <v>3779.95</v>
      </c>
      <c r="D62">
        <v>2496.6</v>
      </c>
      <c r="E62">
        <f t="shared" si="0"/>
        <v>1.5140390931667067</v>
      </c>
    </row>
    <row r="63" spans="1:5" x14ac:dyDescent="0.25">
      <c r="A63">
        <v>1</v>
      </c>
      <c r="B63" s="4">
        <v>42825</v>
      </c>
      <c r="C63">
        <v>3794.05</v>
      </c>
      <c r="D63">
        <v>2532.9</v>
      </c>
      <c r="E63" s="63">
        <f t="shared" si="0"/>
        <v>1.4979075368155079</v>
      </c>
    </row>
    <row r="64" spans="1:5" x14ac:dyDescent="0.25">
      <c r="A64">
        <v>1</v>
      </c>
      <c r="B64" s="4">
        <v>42828</v>
      </c>
      <c r="C64">
        <v>3777.2</v>
      </c>
      <c r="D64">
        <v>2522.4</v>
      </c>
      <c r="E64" s="63">
        <f t="shared" si="0"/>
        <v>1.4974627339042181</v>
      </c>
    </row>
    <row r="65" spans="1:5" x14ac:dyDescent="0.25">
      <c r="B65" s="4">
        <v>42830</v>
      </c>
      <c r="C65">
        <v>3802.5</v>
      </c>
      <c r="D65">
        <v>2507.5</v>
      </c>
      <c r="E65">
        <f t="shared" si="0"/>
        <v>1.5164506480558324</v>
      </c>
    </row>
    <row r="66" spans="1:5" x14ac:dyDescent="0.25">
      <c r="B66" s="4">
        <v>42831</v>
      </c>
      <c r="C66">
        <v>3802.75</v>
      </c>
      <c r="D66">
        <v>2485.1999999999998</v>
      </c>
      <c r="E66">
        <f t="shared" ref="E66:E129" si="6">C66/D66</f>
        <v>1.5301585385482055</v>
      </c>
    </row>
    <row r="67" spans="1:5" x14ac:dyDescent="0.25">
      <c r="B67" s="4">
        <v>42832</v>
      </c>
      <c r="C67">
        <v>3785.9</v>
      </c>
      <c r="D67">
        <v>2482.6</v>
      </c>
      <c r="E67">
        <f t="shared" si="6"/>
        <v>1.5249738177716912</v>
      </c>
    </row>
    <row r="68" spans="1:5" x14ac:dyDescent="0.25">
      <c r="B68" s="4">
        <v>42835</v>
      </c>
      <c r="C68">
        <v>3783.85</v>
      </c>
      <c r="D68">
        <v>2499</v>
      </c>
      <c r="E68">
        <f t="shared" si="6"/>
        <v>1.5141456582633053</v>
      </c>
    </row>
    <row r="69" spans="1:5" x14ac:dyDescent="0.25">
      <c r="B69" s="4">
        <v>42836</v>
      </c>
      <c r="C69">
        <v>3812.05</v>
      </c>
      <c r="D69">
        <v>2502.5</v>
      </c>
      <c r="E69">
        <f t="shared" si="6"/>
        <v>1.5232967032967033</v>
      </c>
    </row>
    <row r="70" spans="1:5" x14ac:dyDescent="0.25">
      <c r="B70" s="4">
        <v>42837</v>
      </c>
      <c r="C70">
        <v>3825.6</v>
      </c>
      <c r="D70">
        <v>2491.6</v>
      </c>
      <c r="E70">
        <f t="shared" si="6"/>
        <v>1.535398940439878</v>
      </c>
    </row>
    <row r="71" spans="1:5" x14ac:dyDescent="0.25">
      <c r="B71" s="4">
        <v>42838</v>
      </c>
      <c r="C71">
        <v>3799.6</v>
      </c>
      <c r="D71">
        <v>2500.0500000000002</v>
      </c>
      <c r="E71">
        <f t="shared" si="6"/>
        <v>1.5198096038079236</v>
      </c>
    </row>
    <row r="72" spans="1:5" x14ac:dyDescent="0.25">
      <c r="A72">
        <v>1</v>
      </c>
      <c r="B72" s="4">
        <v>42842</v>
      </c>
      <c r="C72">
        <v>3784.2</v>
      </c>
      <c r="D72">
        <v>2538</v>
      </c>
      <c r="E72" s="63">
        <f t="shared" si="6"/>
        <v>1.4910165484633569</v>
      </c>
    </row>
    <row r="73" spans="1:5" x14ac:dyDescent="0.25">
      <c r="A73">
        <v>1</v>
      </c>
      <c r="B73" s="4">
        <v>42843</v>
      </c>
      <c r="C73">
        <v>3754.3</v>
      </c>
      <c r="D73">
        <v>2508.4499999999998</v>
      </c>
      <c r="E73" s="63">
        <f t="shared" si="6"/>
        <v>1.496661284857183</v>
      </c>
    </row>
    <row r="74" spans="1:5" x14ac:dyDescent="0.25">
      <c r="B74" s="4">
        <v>42844</v>
      </c>
      <c r="C74">
        <v>3872.6</v>
      </c>
      <c r="D74">
        <v>2511.0500000000002</v>
      </c>
      <c r="E74">
        <f t="shared" si="6"/>
        <v>1.5422233726926982</v>
      </c>
    </row>
    <row r="75" spans="1:5" x14ac:dyDescent="0.25">
      <c r="B75" s="4">
        <v>42845</v>
      </c>
      <c r="C75">
        <v>4105.2</v>
      </c>
      <c r="D75">
        <v>2516</v>
      </c>
      <c r="E75">
        <f t="shared" si="6"/>
        <v>1.6316375198728139</v>
      </c>
    </row>
    <row r="76" spans="1:5" x14ac:dyDescent="0.25">
      <c r="B76" s="4">
        <v>42846</v>
      </c>
      <c r="C76">
        <v>4282.8999999999996</v>
      </c>
      <c r="D76">
        <v>2538</v>
      </c>
      <c r="E76">
        <f t="shared" si="6"/>
        <v>1.6875098502758077</v>
      </c>
    </row>
    <row r="77" spans="1:5" x14ac:dyDescent="0.25">
      <c r="B77" s="4">
        <v>42849</v>
      </c>
      <c r="C77">
        <v>4314.1499999999996</v>
      </c>
      <c r="D77">
        <v>2572.9499999999998</v>
      </c>
      <c r="E77">
        <f t="shared" si="6"/>
        <v>1.676732933014633</v>
      </c>
    </row>
    <row r="78" spans="1:5" x14ac:dyDescent="0.25">
      <c r="A78">
        <v>1</v>
      </c>
      <c r="B78" s="4">
        <v>42850</v>
      </c>
      <c r="C78">
        <v>4594.8999999999996</v>
      </c>
      <c r="D78">
        <v>2579.65</v>
      </c>
      <c r="E78" s="62">
        <f t="shared" si="6"/>
        <v>1.7812106293489425</v>
      </c>
    </row>
    <row r="79" spans="1:5" x14ac:dyDescent="0.25">
      <c r="A79">
        <v>1</v>
      </c>
      <c r="B79" s="4">
        <v>42851</v>
      </c>
      <c r="C79">
        <v>4633.05</v>
      </c>
      <c r="D79">
        <v>2575.25</v>
      </c>
      <c r="E79" s="62">
        <f t="shared" si="6"/>
        <v>1.7990680516454713</v>
      </c>
    </row>
    <row r="80" spans="1:5" x14ac:dyDescent="0.25">
      <c r="A80">
        <v>1</v>
      </c>
      <c r="B80" s="4">
        <v>42852</v>
      </c>
      <c r="C80">
        <v>4550.5</v>
      </c>
      <c r="D80">
        <v>2561.9</v>
      </c>
      <c r="E80" s="62">
        <f t="shared" si="6"/>
        <v>1.7762207736445605</v>
      </c>
    </row>
    <row r="81" spans="1:5" x14ac:dyDescent="0.25">
      <c r="A81">
        <v>1</v>
      </c>
      <c r="B81" s="4">
        <v>42853</v>
      </c>
      <c r="C81">
        <v>4699.55</v>
      </c>
      <c r="D81">
        <v>2563.9</v>
      </c>
      <c r="E81" s="62">
        <f t="shared" si="6"/>
        <v>1.8329693045750615</v>
      </c>
    </row>
    <row r="82" spans="1:5" x14ac:dyDescent="0.25">
      <c r="A82">
        <v>1</v>
      </c>
      <c r="B82" s="4">
        <v>42857</v>
      </c>
      <c r="C82">
        <v>4658.1499999999996</v>
      </c>
      <c r="D82">
        <v>2557.15</v>
      </c>
      <c r="E82" s="62">
        <f t="shared" si="6"/>
        <v>1.821617816710009</v>
      </c>
    </row>
    <row r="83" spans="1:5" x14ac:dyDescent="0.25">
      <c r="A83">
        <v>1</v>
      </c>
      <c r="B83" s="4">
        <v>42858</v>
      </c>
      <c r="C83">
        <v>4604.55</v>
      </c>
      <c r="D83">
        <v>2546.25</v>
      </c>
      <c r="E83" s="62">
        <f t="shared" si="6"/>
        <v>1.8083652430044184</v>
      </c>
    </row>
    <row r="84" spans="1:5" x14ac:dyDescent="0.25">
      <c r="A84">
        <v>1</v>
      </c>
      <c r="B84" s="4">
        <v>42859</v>
      </c>
      <c r="C84">
        <v>4646.6000000000004</v>
      </c>
      <c r="D84">
        <v>2568.35</v>
      </c>
      <c r="E84" s="62">
        <f t="shared" si="6"/>
        <v>1.8091770981369364</v>
      </c>
    </row>
    <row r="85" spans="1:5" x14ac:dyDescent="0.25">
      <c r="A85">
        <v>1</v>
      </c>
      <c r="B85" s="4">
        <v>42860</v>
      </c>
      <c r="C85">
        <v>4585.7</v>
      </c>
      <c r="D85">
        <v>2575.1</v>
      </c>
      <c r="E85" s="62">
        <f t="shared" si="6"/>
        <v>1.780785212224768</v>
      </c>
    </row>
    <row r="86" spans="1:5" x14ac:dyDescent="0.25">
      <c r="A86">
        <v>1</v>
      </c>
      <c r="B86" s="4">
        <v>42863</v>
      </c>
      <c r="C86">
        <v>4672.1000000000004</v>
      </c>
      <c r="D86">
        <v>2585.5</v>
      </c>
      <c r="E86" s="62">
        <f t="shared" si="6"/>
        <v>1.807039257397022</v>
      </c>
    </row>
    <row r="87" spans="1:5" x14ac:dyDescent="0.25">
      <c r="A87">
        <v>1</v>
      </c>
      <c r="B87" s="4">
        <v>42864</v>
      </c>
      <c r="C87">
        <v>4687.6499999999996</v>
      </c>
      <c r="D87">
        <v>2597.0500000000002</v>
      </c>
      <c r="E87" s="62">
        <f t="shared" si="6"/>
        <v>1.8049902774301609</v>
      </c>
    </row>
    <row r="88" spans="1:5" x14ac:dyDescent="0.25">
      <c r="A88">
        <v>1</v>
      </c>
      <c r="B88" s="4">
        <v>42865</v>
      </c>
      <c r="C88">
        <v>4705.95</v>
      </c>
      <c r="D88">
        <v>2664.1</v>
      </c>
      <c r="E88" s="62">
        <f t="shared" si="6"/>
        <v>1.7664314402612515</v>
      </c>
    </row>
    <row r="89" spans="1:5" x14ac:dyDescent="0.25">
      <c r="A89">
        <v>1</v>
      </c>
      <c r="B89" s="4">
        <v>42866</v>
      </c>
      <c r="C89">
        <v>4646.1000000000004</v>
      </c>
      <c r="D89">
        <v>2665.35</v>
      </c>
      <c r="E89" s="62">
        <f t="shared" si="6"/>
        <v>1.7431481794135857</v>
      </c>
    </row>
    <row r="90" spans="1:5" x14ac:dyDescent="0.25">
      <c r="A90">
        <v>1</v>
      </c>
      <c r="B90" s="4">
        <v>42867</v>
      </c>
      <c r="C90">
        <v>4627.3999999999996</v>
      </c>
      <c r="D90">
        <v>2668.6</v>
      </c>
      <c r="E90" s="62">
        <f t="shared" si="6"/>
        <v>1.7340178370681256</v>
      </c>
    </row>
    <row r="91" spans="1:5" x14ac:dyDescent="0.25">
      <c r="A91">
        <v>1</v>
      </c>
      <c r="B91" s="4">
        <v>42870</v>
      </c>
      <c r="C91">
        <v>4699.3999999999996</v>
      </c>
      <c r="D91">
        <v>2719.1</v>
      </c>
      <c r="E91" s="62">
        <f t="shared" si="6"/>
        <v>1.7282924497076237</v>
      </c>
    </row>
    <row r="92" spans="1:5" x14ac:dyDescent="0.25">
      <c r="B92" s="4">
        <v>42871</v>
      </c>
      <c r="C92">
        <v>4651.8500000000004</v>
      </c>
      <c r="D92">
        <v>2775.65</v>
      </c>
      <c r="E92">
        <f t="shared" si="6"/>
        <v>1.6759497775295877</v>
      </c>
    </row>
    <row r="93" spans="1:5" x14ac:dyDescent="0.25">
      <c r="B93" s="4">
        <v>42872</v>
      </c>
      <c r="C93">
        <v>4733.45</v>
      </c>
      <c r="D93">
        <v>2878.1</v>
      </c>
      <c r="E93">
        <f t="shared" si="6"/>
        <v>1.6446440359959695</v>
      </c>
    </row>
    <row r="94" spans="1:5" x14ac:dyDescent="0.25">
      <c r="B94" s="4">
        <v>42873</v>
      </c>
      <c r="C94">
        <v>4668.5</v>
      </c>
      <c r="D94">
        <v>2798.1</v>
      </c>
      <c r="E94">
        <f t="shared" si="6"/>
        <v>1.6684535935098816</v>
      </c>
    </row>
    <row r="95" spans="1:5" x14ac:dyDescent="0.25">
      <c r="B95" s="4">
        <v>42874</v>
      </c>
      <c r="C95">
        <v>4633.95</v>
      </c>
      <c r="D95">
        <v>2782.3</v>
      </c>
      <c r="E95">
        <f t="shared" si="6"/>
        <v>1.6655105488265103</v>
      </c>
    </row>
    <row r="96" spans="1:5" x14ac:dyDescent="0.25">
      <c r="B96" s="4">
        <v>42877</v>
      </c>
      <c r="C96">
        <v>4528.8</v>
      </c>
      <c r="D96">
        <v>2791.2</v>
      </c>
      <c r="E96">
        <f t="shared" si="6"/>
        <v>1.6225279449699055</v>
      </c>
    </row>
    <row r="97" spans="1:5" x14ac:dyDescent="0.25">
      <c r="B97" s="4">
        <v>42878</v>
      </c>
      <c r="C97">
        <v>4455.25</v>
      </c>
      <c r="D97">
        <v>2761.2</v>
      </c>
      <c r="E97">
        <f t="shared" si="6"/>
        <v>1.6135194842821963</v>
      </c>
    </row>
    <row r="98" spans="1:5" x14ac:dyDescent="0.25">
      <c r="B98" s="4">
        <v>42879</v>
      </c>
      <c r="C98">
        <v>4445.2</v>
      </c>
      <c r="D98">
        <v>2688.5</v>
      </c>
      <c r="E98">
        <f t="shared" si="6"/>
        <v>1.6534126836525944</v>
      </c>
    </row>
    <row r="99" spans="1:5" x14ac:dyDescent="0.25">
      <c r="B99" s="4">
        <v>42880</v>
      </c>
      <c r="C99">
        <v>4290.8999999999996</v>
      </c>
      <c r="D99">
        <v>2750.2</v>
      </c>
      <c r="E99">
        <f t="shared" si="6"/>
        <v>1.5602138026325358</v>
      </c>
    </row>
    <row r="100" spans="1:5" x14ac:dyDescent="0.25">
      <c r="B100" s="4">
        <v>42881</v>
      </c>
      <c r="C100">
        <v>4295.6000000000004</v>
      </c>
      <c r="D100">
        <v>2759.15</v>
      </c>
      <c r="E100">
        <f t="shared" si="6"/>
        <v>1.5568562782016202</v>
      </c>
    </row>
    <row r="101" spans="1:5" x14ac:dyDescent="0.25">
      <c r="B101" s="4">
        <v>42884</v>
      </c>
      <c r="C101">
        <v>4426.3500000000004</v>
      </c>
      <c r="D101">
        <v>2747.4</v>
      </c>
      <c r="E101">
        <f t="shared" si="6"/>
        <v>1.6111050447696005</v>
      </c>
    </row>
    <row r="102" spans="1:5" x14ac:dyDescent="0.25">
      <c r="B102" s="4">
        <v>42885</v>
      </c>
      <c r="C102">
        <v>4516.7</v>
      </c>
      <c r="D102">
        <v>2770.85</v>
      </c>
      <c r="E102">
        <f t="shared" si="6"/>
        <v>1.6300774130681921</v>
      </c>
    </row>
    <row r="103" spans="1:5" x14ac:dyDescent="0.25">
      <c r="B103" s="4">
        <v>42886</v>
      </c>
      <c r="C103">
        <v>4547.5</v>
      </c>
      <c r="D103">
        <v>2849.8</v>
      </c>
      <c r="E103">
        <f t="shared" si="6"/>
        <v>1.595726015860762</v>
      </c>
    </row>
    <row r="104" spans="1:5" x14ac:dyDescent="0.25">
      <c r="B104" s="4">
        <v>42887</v>
      </c>
      <c r="C104">
        <v>4559.25</v>
      </c>
      <c r="D104">
        <v>2862.2</v>
      </c>
      <c r="E104">
        <f t="shared" si="6"/>
        <v>1.5929180350779122</v>
      </c>
    </row>
    <row r="105" spans="1:5" x14ac:dyDescent="0.25">
      <c r="A105">
        <v>1</v>
      </c>
      <c r="B105" s="4">
        <v>42888</v>
      </c>
      <c r="C105">
        <v>5002.5</v>
      </c>
      <c r="D105">
        <v>2852.25</v>
      </c>
      <c r="E105" s="62">
        <f t="shared" si="6"/>
        <v>1.7538785169602944</v>
      </c>
    </row>
    <row r="106" spans="1:5" x14ac:dyDescent="0.25">
      <c r="A106">
        <v>1</v>
      </c>
      <c r="B106" s="4">
        <v>42891</v>
      </c>
      <c r="C106">
        <v>4859.05</v>
      </c>
      <c r="D106">
        <v>2810.55</v>
      </c>
      <c r="E106" s="62">
        <f t="shared" si="6"/>
        <v>1.7288608991122734</v>
      </c>
    </row>
    <row r="107" spans="1:5" x14ac:dyDescent="0.25">
      <c r="A107">
        <v>1</v>
      </c>
      <c r="B107" s="4">
        <v>42892</v>
      </c>
      <c r="C107">
        <v>4731.55</v>
      </c>
      <c r="D107">
        <v>2780.3</v>
      </c>
      <c r="E107" s="62">
        <f t="shared" si="6"/>
        <v>1.7018127540193504</v>
      </c>
    </row>
    <row r="108" spans="1:5" x14ac:dyDescent="0.25">
      <c r="B108" s="4">
        <v>42893</v>
      </c>
      <c r="C108">
        <v>4695.7</v>
      </c>
      <c r="D108">
        <v>2767.6</v>
      </c>
      <c r="E108">
        <f t="shared" si="6"/>
        <v>1.6966685937274173</v>
      </c>
    </row>
    <row r="109" spans="1:5" x14ac:dyDescent="0.25">
      <c r="B109" s="4">
        <v>42894</v>
      </c>
      <c r="C109">
        <v>4704.55</v>
      </c>
      <c r="D109">
        <v>2804.45</v>
      </c>
      <c r="E109">
        <f t="shared" si="6"/>
        <v>1.6775303535452586</v>
      </c>
    </row>
    <row r="110" spans="1:5" x14ac:dyDescent="0.25">
      <c r="B110" s="4">
        <v>42895</v>
      </c>
      <c r="C110">
        <v>4708.75</v>
      </c>
      <c r="D110">
        <v>2776.05</v>
      </c>
      <c r="E110">
        <f t="shared" si="6"/>
        <v>1.6962050395345905</v>
      </c>
    </row>
    <row r="111" spans="1:5" x14ac:dyDescent="0.25">
      <c r="B111" s="4">
        <v>42898</v>
      </c>
      <c r="C111">
        <v>4671.1499999999996</v>
      </c>
      <c r="D111">
        <v>2781.95</v>
      </c>
      <c r="E111">
        <f t="shared" si="6"/>
        <v>1.679092003810277</v>
      </c>
    </row>
    <row r="112" spans="1:5" x14ac:dyDescent="0.25">
      <c r="B112" s="4">
        <v>42899</v>
      </c>
      <c r="C112">
        <v>4655.6000000000004</v>
      </c>
      <c r="D112">
        <v>2747</v>
      </c>
      <c r="E112">
        <f t="shared" si="6"/>
        <v>1.6947943210775394</v>
      </c>
    </row>
    <row r="113" spans="1:5" x14ac:dyDescent="0.25">
      <c r="B113" s="4">
        <v>42900</v>
      </c>
      <c r="C113">
        <v>4652.5</v>
      </c>
      <c r="D113">
        <v>2737.15</v>
      </c>
      <c r="E113">
        <f t="shared" si="6"/>
        <v>1.6997606999981731</v>
      </c>
    </row>
    <row r="114" spans="1:5" x14ac:dyDescent="0.25">
      <c r="B114" s="4">
        <v>42901</v>
      </c>
      <c r="C114">
        <v>4658.95</v>
      </c>
      <c r="D114">
        <v>2863.75</v>
      </c>
      <c r="E114">
        <f t="shared" si="6"/>
        <v>1.6268703622872107</v>
      </c>
    </row>
    <row r="115" spans="1:5" x14ac:dyDescent="0.25">
      <c r="B115" s="4">
        <v>42902</v>
      </c>
      <c r="C115">
        <v>4628.6499999999996</v>
      </c>
      <c r="D115">
        <v>2942</v>
      </c>
      <c r="E115">
        <f t="shared" si="6"/>
        <v>1.5733004758667573</v>
      </c>
    </row>
    <row r="116" spans="1:5" x14ac:dyDescent="0.25">
      <c r="B116" s="4">
        <v>42905</v>
      </c>
      <c r="C116">
        <v>4600.45</v>
      </c>
      <c r="D116">
        <v>2864.45</v>
      </c>
      <c r="E116">
        <f t="shared" si="6"/>
        <v>1.6060500270558049</v>
      </c>
    </row>
    <row r="117" spans="1:5" x14ac:dyDescent="0.25">
      <c r="B117" s="4">
        <v>42906</v>
      </c>
      <c r="C117">
        <v>4606.3</v>
      </c>
      <c r="D117">
        <v>2852.25</v>
      </c>
      <c r="E117">
        <f t="shared" si="6"/>
        <v>1.6149706372162329</v>
      </c>
    </row>
    <row r="118" spans="1:5" x14ac:dyDescent="0.25">
      <c r="B118" s="4">
        <v>42907</v>
      </c>
      <c r="C118">
        <v>4620.5</v>
      </c>
      <c r="D118">
        <v>2800.8</v>
      </c>
      <c r="E118">
        <f t="shared" si="6"/>
        <v>1.6497072265067123</v>
      </c>
    </row>
    <row r="119" spans="1:5" x14ac:dyDescent="0.25">
      <c r="A119">
        <v>1</v>
      </c>
      <c r="B119" s="4">
        <v>42908</v>
      </c>
      <c r="C119">
        <v>4612.75</v>
      </c>
      <c r="D119">
        <v>2709</v>
      </c>
      <c r="E119" s="62">
        <f t="shared" si="6"/>
        <v>1.7027500922849761</v>
      </c>
    </row>
    <row r="120" spans="1:5" x14ac:dyDescent="0.25">
      <c r="A120">
        <v>1</v>
      </c>
      <c r="B120" s="4">
        <v>42909</v>
      </c>
      <c r="C120">
        <v>4603.55</v>
      </c>
      <c r="D120">
        <v>2671.65</v>
      </c>
      <c r="E120" s="62">
        <f t="shared" si="6"/>
        <v>1.7231111859712163</v>
      </c>
    </row>
    <row r="121" spans="1:5" x14ac:dyDescent="0.25">
      <c r="A121">
        <v>1</v>
      </c>
      <c r="B121" s="4">
        <v>42913</v>
      </c>
      <c r="C121">
        <v>4603.45</v>
      </c>
      <c r="D121">
        <v>2677.6</v>
      </c>
      <c r="E121" s="62">
        <f t="shared" si="6"/>
        <v>1.7192448461308634</v>
      </c>
    </row>
    <row r="122" spans="1:5" x14ac:dyDescent="0.25">
      <c r="B122" s="4">
        <v>42914</v>
      </c>
      <c r="C122">
        <v>4589.3999999999996</v>
      </c>
      <c r="D122">
        <v>2722.75</v>
      </c>
      <c r="E122">
        <f t="shared" si="6"/>
        <v>1.6855752456156459</v>
      </c>
    </row>
    <row r="123" spans="1:5" x14ac:dyDescent="0.25">
      <c r="A123">
        <v>1</v>
      </c>
      <c r="B123" s="4">
        <v>42915</v>
      </c>
      <c r="C123">
        <v>4614.05</v>
      </c>
      <c r="D123">
        <v>2668.5</v>
      </c>
      <c r="E123" s="62">
        <f t="shared" si="6"/>
        <v>1.7290800074948474</v>
      </c>
    </row>
    <row r="124" spans="1:5" x14ac:dyDescent="0.25">
      <c r="B124" s="4">
        <v>42916</v>
      </c>
      <c r="C124">
        <v>4635.75</v>
      </c>
      <c r="D124">
        <v>2739.1</v>
      </c>
      <c r="E124">
        <f t="shared" si="6"/>
        <v>1.692435471505239</v>
      </c>
    </row>
    <row r="125" spans="1:5" x14ac:dyDescent="0.25">
      <c r="B125" s="4">
        <v>42919</v>
      </c>
      <c r="C125">
        <v>4621.3999999999996</v>
      </c>
      <c r="D125">
        <v>2747.35</v>
      </c>
      <c r="E125">
        <f t="shared" si="6"/>
        <v>1.682130052596138</v>
      </c>
    </row>
    <row r="126" spans="1:5" x14ac:dyDescent="0.25">
      <c r="B126" s="4">
        <v>42920</v>
      </c>
      <c r="C126">
        <v>4627.05</v>
      </c>
      <c r="D126">
        <v>2771.75</v>
      </c>
      <c r="E126">
        <f t="shared" si="6"/>
        <v>1.6693605123117166</v>
      </c>
    </row>
    <row r="127" spans="1:5" x14ac:dyDescent="0.25">
      <c r="B127" s="4">
        <v>42921</v>
      </c>
      <c r="C127">
        <v>4615.8999999999996</v>
      </c>
      <c r="D127">
        <v>2771.05</v>
      </c>
      <c r="E127">
        <f t="shared" si="6"/>
        <v>1.6657584670070908</v>
      </c>
    </row>
    <row r="128" spans="1:5" x14ac:dyDescent="0.25">
      <c r="B128" s="4">
        <v>42922</v>
      </c>
      <c r="C128">
        <v>4620.6499999999996</v>
      </c>
      <c r="D128">
        <v>2803.15</v>
      </c>
      <c r="E128">
        <f t="shared" si="6"/>
        <v>1.6483777179244776</v>
      </c>
    </row>
    <row r="129" spans="1:5" x14ac:dyDescent="0.25">
      <c r="B129" s="4">
        <v>42923</v>
      </c>
      <c r="C129">
        <v>4641.7</v>
      </c>
      <c r="D129">
        <v>2815.65</v>
      </c>
      <c r="E129">
        <f t="shared" si="6"/>
        <v>1.6485358620567185</v>
      </c>
    </row>
    <row r="130" spans="1:5" x14ac:dyDescent="0.25">
      <c r="B130" s="4">
        <v>42926</v>
      </c>
      <c r="C130">
        <v>4623.75</v>
      </c>
      <c r="D130">
        <v>2777.65</v>
      </c>
      <c r="E130">
        <f t="shared" ref="E130:E193" si="7">C130/D130</f>
        <v>1.6646265728223497</v>
      </c>
    </row>
    <row r="131" spans="1:5" x14ac:dyDescent="0.25">
      <c r="B131" s="4">
        <v>42927</v>
      </c>
      <c r="C131">
        <v>4624.8500000000004</v>
      </c>
      <c r="D131">
        <v>2729.55</v>
      </c>
      <c r="E131">
        <f t="shared" si="7"/>
        <v>1.6943635397776191</v>
      </c>
    </row>
    <row r="132" spans="1:5" x14ac:dyDescent="0.25">
      <c r="B132" s="4">
        <v>42928</v>
      </c>
      <c r="C132">
        <v>4623.05</v>
      </c>
      <c r="D132">
        <v>2823.85</v>
      </c>
      <c r="E132">
        <f t="shared" si="7"/>
        <v>1.6371443242381856</v>
      </c>
    </row>
    <row r="133" spans="1:5" x14ac:dyDescent="0.25">
      <c r="B133" s="4">
        <v>42929</v>
      </c>
      <c r="C133">
        <v>4621.8999999999996</v>
      </c>
      <c r="D133">
        <v>2770.05</v>
      </c>
      <c r="E133">
        <f t="shared" si="7"/>
        <v>1.6685258388837745</v>
      </c>
    </row>
    <row r="134" spans="1:5" x14ac:dyDescent="0.25">
      <c r="B134" s="4">
        <v>42930</v>
      </c>
      <c r="C134">
        <v>4619.05</v>
      </c>
      <c r="D134">
        <v>2740.25</v>
      </c>
      <c r="E134">
        <f t="shared" si="7"/>
        <v>1.6856308730955205</v>
      </c>
    </row>
    <row r="135" spans="1:5" x14ac:dyDescent="0.25">
      <c r="A135">
        <v>1</v>
      </c>
      <c r="B135" s="4">
        <v>42933</v>
      </c>
      <c r="C135">
        <v>4615.5</v>
      </c>
      <c r="D135">
        <v>2703.9</v>
      </c>
      <c r="E135" s="62">
        <f t="shared" si="7"/>
        <v>1.7069788083878841</v>
      </c>
    </row>
    <row r="136" spans="1:5" x14ac:dyDescent="0.25">
      <c r="A136">
        <v>1</v>
      </c>
      <c r="B136" s="4">
        <v>42934</v>
      </c>
      <c r="C136">
        <v>4624.25</v>
      </c>
      <c r="D136">
        <v>2716.95</v>
      </c>
      <c r="E136" s="62">
        <f t="shared" si="7"/>
        <v>1.7020004048657502</v>
      </c>
    </row>
    <row r="137" spans="1:5" x14ac:dyDescent="0.25">
      <c r="B137" s="4">
        <v>42935</v>
      </c>
      <c r="C137">
        <v>4617.45</v>
      </c>
      <c r="D137">
        <v>2749.6</v>
      </c>
      <c r="E137">
        <f t="shared" si="7"/>
        <v>1.6793169915624091</v>
      </c>
    </row>
    <row r="138" spans="1:5" x14ac:dyDescent="0.25">
      <c r="A138">
        <v>1</v>
      </c>
      <c r="B138" s="4">
        <v>42936</v>
      </c>
      <c r="C138">
        <v>4615.75</v>
      </c>
      <c r="D138">
        <v>2703.2</v>
      </c>
      <c r="E138" s="62">
        <f t="shared" si="7"/>
        <v>1.7075133175495709</v>
      </c>
    </row>
    <row r="139" spans="1:5" x14ac:dyDescent="0.25">
      <c r="B139" s="4">
        <v>42937</v>
      </c>
      <c r="C139">
        <v>4611.8999999999996</v>
      </c>
      <c r="D139">
        <v>2718.35</v>
      </c>
      <c r="E139">
        <f t="shared" si="7"/>
        <v>1.6965806463479685</v>
      </c>
    </row>
    <row r="140" spans="1:5" x14ac:dyDescent="0.25">
      <c r="A140">
        <v>1</v>
      </c>
      <c r="B140" s="4">
        <v>42940</v>
      </c>
      <c r="C140">
        <v>4677.8999999999996</v>
      </c>
      <c r="D140">
        <v>2740.85</v>
      </c>
      <c r="E140" s="62">
        <f t="shared" si="7"/>
        <v>1.7067333126584818</v>
      </c>
    </row>
    <row r="141" spans="1:5" x14ac:dyDescent="0.25">
      <c r="A141">
        <v>1</v>
      </c>
      <c r="B141" s="4">
        <v>42941</v>
      </c>
      <c r="C141">
        <v>4718.8999999999996</v>
      </c>
      <c r="D141">
        <v>2720.9</v>
      </c>
      <c r="E141" s="62">
        <f t="shared" si="7"/>
        <v>1.7343158513727073</v>
      </c>
    </row>
    <row r="142" spans="1:5" x14ac:dyDescent="0.25">
      <c r="B142" s="4">
        <v>42942</v>
      </c>
      <c r="C142">
        <v>4682.1499999999996</v>
      </c>
      <c r="D142">
        <v>2759.7</v>
      </c>
      <c r="E142">
        <f t="shared" si="7"/>
        <v>1.6966155741566111</v>
      </c>
    </row>
    <row r="143" spans="1:5" x14ac:dyDescent="0.25">
      <c r="B143" s="4">
        <v>42943</v>
      </c>
      <c r="C143">
        <v>4667.1499999999996</v>
      </c>
      <c r="D143">
        <v>2750.45</v>
      </c>
      <c r="E143">
        <f t="shared" si="7"/>
        <v>1.6968677852715011</v>
      </c>
    </row>
    <row r="144" spans="1:5" x14ac:dyDescent="0.25">
      <c r="A144">
        <v>1</v>
      </c>
      <c r="B144" s="4">
        <v>42944</v>
      </c>
      <c r="C144">
        <v>4690.1499999999996</v>
      </c>
      <c r="D144">
        <v>2722.9</v>
      </c>
      <c r="E144" s="62">
        <f t="shared" si="7"/>
        <v>1.7224833816886407</v>
      </c>
    </row>
    <row r="145" spans="1:5" x14ac:dyDescent="0.25">
      <c r="A145">
        <v>1</v>
      </c>
      <c r="B145" s="4">
        <v>42947</v>
      </c>
      <c r="C145">
        <v>4689.95</v>
      </c>
      <c r="D145">
        <v>2741.1</v>
      </c>
      <c r="E145" s="62">
        <f t="shared" si="7"/>
        <v>1.7109736966911093</v>
      </c>
    </row>
    <row r="146" spans="1:5" x14ac:dyDescent="0.25">
      <c r="A146">
        <v>1</v>
      </c>
      <c r="B146" s="4">
        <v>42948</v>
      </c>
      <c r="C146">
        <v>4682.1499999999996</v>
      </c>
      <c r="D146">
        <v>2717.15</v>
      </c>
      <c r="E146" s="62">
        <f t="shared" si="7"/>
        <v>1.7231842187586255</v>
      </c>
    </row>
    <row r="147" spans="1:5" x14ac:dyDescent="0.25">
      <c r="A147">
        <v>1</v>
      </c>
      <c r="B147" s="4">
        <v>42949</v>
      </c>
      <c r="C147">
        <v>4670</v>
      </c>
      <c r="D147">
        <v>2715.1</v>
      </c>
      <c r="E147" s="62">
        <f t="shared" si="7"/>
        <v>1.720010312695665</v>
      </c>
    </row>
    <row r="148" spans="1:5" x14ac:dyDescent="0.25">
      <c r="A148">
        <v>1</v>
      </c>
      <c r="B148" s="4">
        <v>42950</v>
      </c>
      <c r="C148">
        <v>4572.3999999999996</v>
      </c>
      <c r="D148">
        <v>2686.2</v>
      </c>
      <c r="E148" s="62">
        <f t="shared" si="7"/>
        <v>1.7021815203633386</v>
      </c>
    </row>
    <row r="149" spans="1:5" x14ac:dyDescent="0.25">
      <c r="B149" s="4">
        <v>42951</v>
      </c>
      <c r="C149">
        <v>4570.05</v>
      </c>
      <c r="D149">
        <v>2699.3</v>
      </c>
      <c r="E149">
        <f t="shared" si="7"/>
        <v>1.6930500500129664</v>
      </c>
    </row>
    <row r="150" spans="1:5" x14ac:dyDescent="0.25">
      <c r="B150" s="4">
        <v>42954</v>
      </c>
      <c r="C150">
        <v>4480.6000000000004</v>
      </c>
      <c r="D150">
        <v>2660.4</v>
      </c>
      <c r="E150">
        <f t="shared" si="7"/>
        <v>1.6841828296496768</v>
      </c>
    </row>
    <row r="151" spans="1:5" x14ac:dyDescent="0.25">
      <c r="B151" s="4">
        <v>42955</v>
      </c>
      <c r="C151">
        <v>4440.1000000000004</v>
      </c>
      <c r="D151">
        <v>2671.1</v>
      </c>
      <c r="E151">
        <f t="shared" si="7"/>
        <v>1.6622739695256639</v>
      </c>
    </row>
    <row r="152" spans="1:5" x14ac:dyDescent="0.25">
      <c r="B152" s="4">
        <v>42956</v>
      </c>
      <c r="C152">
        <v>4269.5</v>
      </c>
      <c r="D152">
        <v>2608.6999999999998</v>
      </c>
      <c r="E152">
        <f t="shared" si="7"/>
        <v>1.6366389389351019</v>
      </c>
    </row>
    <row r="153" spans="1:5" x14ac:dyDescent="0.25">
      <c r="B153" s="4">
        <v>42957</v>
      </c>
      <c r="C153">
        <v>4128</v>
      </c>
      <c r="D153">
        <v>2540.8000000000002</v>
      </c>
      <c r="E153">
        <f t="shared" si="7"/>
        <v>1.6246851385390426</v>
      </c>
    </row>
    <row r="154" spans="1:5" x14ac:dyDescent="0.25">
      <c r="B154" s="4">
        <v>42958</v>
      </c>
      <c r="C154">
        <v>4230.7</v>
      </c>
      <c r="D154">
        <v>2494</v>
      </c>
      <c r="E154">
        <f t="shared" si="7"/>
        <v>1.6963512429831595</v>
      </c>
    </row>
    <row r="155" spans="1:5" x14ac:dyDescent="0.25">
      <c r="A155">
        <v>1</v>
      </c>
      <c r="B155" s="4">
        <v>42961</v>
      </c>
      <c r="C155">
        <v>4273.3</v>
      </c>
      <c r="D155">
        <v>2484.4</v>
      </c>
      <c r="E155" s="62">
        <f t="shared" si="7"/>
        <v>1.7200531315408147</v>
      </c>
    </row>
    <row r="156" spans="1:5" x14ac:dyDescent="0.25">
      <c r="A156">
        <v>1</v>
      </c>
      <c r="B156" s="4">
        <v>42963</v>
      </c>
      <c r="C156">
        <v>4254.05</v>
      </c>
      <c r="D156">
        <v>2486.1999999999998</v>
      </c>
      <c r="E156" s="62">
        <f t="shared" si="7"/>
        <v>1.7110650792373905</v>
      </c>
    </row>
    <row r="157" spans="1:5" x14ac:dyDescent="0.25">
      <c r="A157">
        <v>1</v>
      </c>
      <c r="B157" s="4">
        <v>42964</v>
      </c>
      <c r="C157">
        <v>4259.95</v>
      </c>
      <c r="D157">
        <v>2489.5</v>
      </c>
      <c r="E157" s="62">
        <f t="shared" si="7"/>
        <v>1.7111669009841333</v>
      </c>
    </row>
    <row r="158" spans="1:5" x14ac:dyDescent="0.25">
      <c r="A158">
        <v>1</v>
      </c>
      <c r="B158" s="4">
        <v>42965</v>
      </c>
      <c r="C158">
        <v>4299.55</v>
      </c>
      <c r="D158">
        <v>2441.25</v>
      </c>
      <c r="E158" s="62">
        <f t="shared" si="7"/>
        <v>1.7612083973374297</v>
      </c>
    </row>
    <row r="159" spans="1:5" x14ac:dyDescent="0.25">
      <c r="A159">
        <v>1</v>
      </c>
      <c r="B159" s="4">
        <v>42968</v>
      </c>
      <c r="C159">
        <v>4213.95</v>
      </c>
      <c r="D159">
        <v>2447.75</v>
      </c>
      <c r="E159" s="62">
        <f t="shared" si="7"/>
        <v>1.7215606168930651</v>
      </c>
    </row>
    <row r="160" spans="1:5" x14ac:dyDescent="0.25">
      <c r="A160">
        <v>1</v>
      </c>
      <c r="B160" s="4">
        <v>42969</v>
      </c>
      <c r="C160">
        <v>4181.7</v>
      </c>
      <c r="D160">
        <v>2442.0500000000002</v>
      </c>
      <c r="E160" s="62">
        <f t="shared" si="7"/>
        <v>1.7123728015396897</v>
      </c>
    </row>
    <row r="161" spans="2:5" x14ac:dyDescent="0.25">
      <c r="B161" s="4">
        <v>42970</v>
      </c>
      <c r="C161">
        <v>4107.1499999999996</v>
      </c>
      <c r="D161">
        <v>2474</v>
      </c>
      <c r="E161">
        <f t="shared" si="7"/>
        <v>1.6601253031527889</v>
      </c>
    </row>
    <row r="162" spans="2:5" x14ac:dyDescent="0.25">
      <c r="B162" s="4">
        <v>42971</v>
      </c>
      <c r="C162">
        <v>4067.4</v>
      </c>
      <c r="D162">
        <v>2447.8000000000002</v>
      </c>
      <c r="E162">
        <f t="shared" si="7"/>
        <v>1.6616553640003267</v>
      </c>
    </row>
    <row r="163" spans="2:5" x14ac:dyDescent="0.25">
      <c r="B163" s="4">
        <v>42975</v>
      </c>
      <c r="C163">
        <v>4073.45</v>
      </c>
      <c r="D163">
        <v>2442.6999999999998</v>
      </c>
      <c r="E163">
        <f t="shared" si="7"/>
        <v>1.6676014246530479</v>
      </c>
    </row>
    <row r="164" spans="2:5" x14ac:dyDescent="0.25">
      <c r="B164" s="4">
        <v>42976</v>
      </c>
      <c r="C164">
        <v>4018.6</v>
      </c>
      <c r="D164">
        <v>2466.9</v>
      </c>
      <c r="E164">
        <f t="shared" si="7"/>
        <v>1.6290080668044913</v>
      </c>
    </row>
    <row r="165" spans="2:5" x14ac:dyDescent="0.25">
      <c r="B165" s="4">
        <v>42977</v>
      </c>
      <c r="C165">
        <v>4010.05</v>
      </c>
      <c r="D165">
        <v>2479.1999999999998</v>
      </c>
      <c r="E165">
        <f t="shared" si="7"/>
        <v>1.6174774120684094</v>
      </c>
    </row>
    <row r="166" spans="2:5" x14ac:dyDescent="0.25">
      <c r="B166" s="4">
        <v>42978</v>
      </c>
      <c r="C166">
        <v>3977.8</v>
      </c>
      <c r="D166">
        <v>2476.15</v>
      </c>
      <c r="E166">
        <f t="shared" si="7"/>
        <v>1.6064454899743554</v>
      </c>
    </row>
    <row r="167" spans="2:5" x14ac:dyDescent="0.25">
      <c r="B167" s="4">
        <v>42979</v>
      </c>
      <c r="C167">
        <v>4035.8</v>
      </c>
      <c r="D167">
        <v>2500.1999999999998</v>
      </c>
      <c r="E167">
        <f t="shared" si="7"/>
        <v>1.6141908647308216</v>
      </c>
    </row>
    <row r="168" spans="2:5" x14ac:dyDescent="0.25">
      <c r="B168" s="4">
        <v>42982</v>
      </c>
      <c r="C168">
        <v>4092.25</v>
      </c>
      <c r="D168">
        <v>2612.3000000000002</v>
      </c>
      <c r="E168">
        <f t="shared" si="7"/>
        <v>1.5665314091030891</v>
      </c>
    </row>
    <row r="169" spans="2:5" x14ac:dyDescent="0.25">
      <c r="B169" s="4">
        <v>42983</v>
      </c>
      <c r="C169">
        <v>4066.4</v>
      </c>
      <c r="D169">
        <v>2623.15</v>
      </c>
      <c r="E169">
        <f t="shared" si="7"/>
        <v>1.5501972818939063</v>
      </c>
    </row>
    <row r="170" spans="2:5" x14ac:dyDescent="0.25">
      <c r="B170" s="4">
        <v>42984</v>
      </c>
      <c r="C170">
        <v>4071.6</v>
      </c>
      <c r="D170">
        <v>2642.9</v>
      </c>
      <c r="E170">
        <f t="shared" si="7"/>
        <v>1.5405804230201672</v>
      </c>
    </row>
    <row r="171" spans="2:5" x14ac:dyDescent="0.25">
      <c r="B171" s="4">
        <v>42985</v>
      </c>
      <c r="C171">
        <v>4099.3</v>
      </c>
      <c r="D171">
        <v>2636.05</v>
      </c>
      <c r="E171">
        <f t="shared" si="7"/>
        <v>1.5550918988638303</v>
      </c>
    </row>
    <row r="172" spans="2:5" x14ac:dyDescent="0.25">
      <c r="B172" s="4">
        <v>42986</v>
      </c>
      <c r="C172">
        <v>4077.1</v>
      </c>
      <c r="D172">
        <v>2564.6999999999998</v>
      </c>
      <c r="E172">
        <f t="shared" si="7"/>
        <v>1.5896986002261473</v>
      </c>
    </row>
    <row r="173" spans="2:5" x14ac:dyDescent="0.25">
      <c r="B173" s="4">
        <v>42989</v>
      </c>
      <c r="C173">
        <v>4202.25</v>
      </c>
      <c r="D173">
        <v>2526.8000000000002</v>
      </c>
      <c r="E173">
        <f t="shared" si="7"/>
        <v>1.6630718695583346</v>
      </c>
    </row>
    <row r="174" spans="2:5" x14ac:dyDescent="0.25">
      <c r="B174" s="4">
        <v>42990</v>
      </c>
      <c r="C174">
        <v>4241</v>
      </c>
      <c r="D174">
        <v>2548.1999999999998</v>
      </c>
      <c r="E174">
        <f t="shared" si="7"/>
        <v>1.6643120634173143</v>
      </c>
    </row>
    <row r="175" spans="2:5" x14ac:dyDescent="0.25">
      <c r="B175" s="4">
        <v>42991</v>
      </c>
      <c r="C175">
        <v>4208.6000000000004</v>
      </c>
      <c r="D175">
        <v>2538.9</v>
      </c>
      <c r="E175">
        <f t="shared" si="7"/>
        <v>1.6576470124857223</v>
      </c>
    </row>
    <row r="176" spans="2:5" x14ac:dyDescent="0.25">
      <c r="B176" s="4">
        <v>42992</v>
      </c>
      <c r="C176">
        <v>4206.55</v>
      </c>
      <c r="D176">
        <v>2539.35</v>
      </c>
      <c r="E176">
        <f t="shared" si="7"/>
        <v>1.6565459664874871</v>
      </c>
    </row>
    <row r="177" spans="2:5" x14ac:dyDescent="0.25">
      <c r="B177" s="4">
        <v>42993</v>
      </c>
      <c r="C177">
        <v>4201.3500000000004</v>
      </c>
      <c r="D177">
        <v>2479.4499999999998</v>
      </c>
      <c r="E177">
        <f t="shared" si="7"/>
        <v>1.6944685313275125</v>
      </c>
    </row>
    <row r="178" spans="2:5" x14ac:dyDescent="0.25">
      <c r="B178" s="4">
        <v>42996</v>
      </c>
      <c r="C178">
        <v>4182.55</v>
      </c>
      <c r="D178">
        <v>2493.5500000000002</v>
      </c>
      <c r="E178">
        <f t="shared" si="7"/>
        <v>1.6773475566962763</v>
      </c>
    </row>
    <row r="179" spans="2:5" x14ac:dyDescent="0.25">
      <c r="B179" s="4">
        <v>42997</v>
      </c>
      <c r="C179">
        <v>4142.1499999999996</v>
      </c>
      <c r="D179">
        <v>2493.6</v>
      </c>
      <c r="E179">
        <f t="shared" si="7"/>
        <v>1.6611124478665382</v>
      </c>
    </row>
    <row r="180" spans="2:5" x14ac:dyDescent="0.25">
      <c r="B180" s="4">
        <v>42998</v>
      </c>
      <c r="C180">
        <v>4185.1000000000004</v>
      </c>
      <c r="D180">
        <v>2510.3000000000002</v>
      </c>
      <c r="E180">
        <f t="shared" si="7"/>
        <v>1.6671712544317412</v>
      </c>
    </row>
    <row r="181" spans="2:5" x14ac:dyDescent="0.25">
      <c r="B181" s="4">
        <v>42999</v>
      </c>
      <c r="C181">
        <v>4121.3999999999996</v>
      </c>
      <c r="D181">
        <v>2496.25</v>
      </c>
      <c r="E181">
        <f t="shared" si="7"/>
        <v>1.6510365548322483</v>
      </c>
    </row>
    <row r="182" spans="2:5" x14ac:dyDescent="0.25">
      <c r="B182" s="4">
        <v>43000</v>
      </c>
      <c r="C182">
        <v>3987.05</v>
      </c>
      <c r="D182">
        <v>2474.9499999999998</v>
      </c>
      <c r="E182">
        <f t="shared" si="7"/>
        <v>1.6109618376128814</v>
      </c>
    </row>
    <row r="183" spans="2:5" x14ac:dyDescent="0.25">
      <c r="B183" s="4">
        <v>43003</v>
      </c>
      <c r="C183">
        <v>3945.85</v>
      </c>
      <c r="D183">
        <v>2483.5</v>
      </c>
      <c r="E183">
        <f t="shared" si="7"/>
        <v>1.5888262532715924</v>
      </c>
    </row>
    <row r="184" spans="2:5" x14ac:dyDescent="0.25">
      <c r="B184" s="4">
        <v>43004</v>
      </c>
      <c r="C184">
        <v>3934.2</v>
      </c>
      <c r="D184">
        <v>2476.0500000000002</v>
      </c>
      <c r="E184">
        <f t="shared" si="7"/>
        <v>1.5889016780759675</v>
      </c>
    </row>
    <row r="185" spans="2:5" x14ac:dyDescent="0.25">
      <c r="B185" s="4">
        <v>43005</v>
      </c>
      <c r="C185">
        <v>3891.1</v>
      </c>
      <c r="D185">
        <v>2458.1</v>
      </c>
      <c r="E185">
        <f t="shared" si="7"/>
        <v>1.5829705870387698</v>
      </c>
    </row>
    <row r="186" spans="2:5" x14ac:dyDescent="0.25">
      <c r="B186" s="4">
        <v>43006</v>
      </c>
      <c r="C186">
        <v>3889.85</v>
      </c>
      <c r="D186">
        <v>2439.65</v>
      </c>
      <c r="E186">
        <f t="shared" si="7"/>
        <v>1.5944295288258561</v>
      </c>
    </row>
    <row r="187" spans="2:5" x14ac:dyDescent="0.25">
      <c r="B187" s="4">
        <v>43007</v>
      </c>
      <c r="C187">
        <v>3881.8</v>
      </c>
      <c r="D187">
        <v>2449.65</v>
      </c>
      <c r="E187">
        <f t="shared" si="7"/>
        <v>1.5846345396281101</v>
      </c>
    </row>
    <row r="188" spans="2:5" x14ac:dyDescent="0.25">
      <c r="B188" s="4">
        <v>43011</v>
      </c>
      <c r="C188">
        <v>3884.75</v>
      </c>
      <c r="D188">
        <v>2431.4</v>
      </c>
      <c r="E188">
        <f t="shared" si="7"/>
        <v>1.5977420416221106</v>
      </c>
    </row>
    <row r="189" spans="2:5" x14ac:dyDescent="0.25">
      <c r="B189" s="4">
        <v>43012</v>
      </c>
      <c r="C189">
        <v>3868.3</v>
      </c>
      <c r="D189">
        <v>2428.5</v>
      </c>
      <c r="E189">
        <f t="shared" si="7"/>
        <v>1.5928762610665019</v>
      </c>
    </row>
    <row r="190" spans="2:5" x14ac:dyDescent="0.25">
      <c r="B190" s="4">
        <v>43013</v>
      </c>
      <c r="C190">
        <v>3852.45</v>
      </c>
      <c r="D190">
        <v>2422.35</v>
      </c>
      <c r="E190">
        <f t="shared" si="7"/>
        <v>1.5903771131339401</v>
      </c>
    </row>
    <row r="191" spans="2:5" x14ac:dyDescent="0.25">
      <c r="B191" s="4">
        <v>43014</v>
      </c>
      <c r="C191">
        <v>3848.4</v>
      </c>
      <c r="D191">
        <v>2414.25</v>
      </c>
      <c r="E191">
        <f t="shared" si="7"/>
        <v>1.5940354147250699</v>
      </c>
    </row>
    <row r="192" spans="2:5" x14ac:dyDescent="0.25">
      <c r="B192" s="4">
        <v>43017</v>
      </c>
      <c r="C192">
        <v>3800.45</v>
      </c>
      <c r="D192">
        <v>2412.1999999999998</v>
      </c>
      <c r="E192">
        <f t="shared" si="7"/>
        <v>1.5755119807644475</v>
      </c>
    </row>
    <row r="193" spans="1:5" x14ac:dyDescent="0.25">
      <c r="B193" s="4">
        <v>43018</v>
      </c>
      <c r="C193">
        <v>3792.4</v>
      </c>
      <c r="D193">
        <v>2494.1</v>
      </c>
      <c r="E193">
        <f t="shared" si="7"/>
        <v>1.5205484944468948</v>
      </c>
    </row>
    <row r="194" spans="1:5" x14ac:dyDescent="0.25">
      <c r="B194" s="4">
        <v>43019</v>
      </c>
      <c r="C194">
        <v>3793.7</v>
      </c>
      <c r="D194">
        <v>2465.1999999999998</v>
      </c>
      <c r="E194">
        <f t="shared" ref="E194:E257" si="8">C194/D194</f>
        <v>1.5389015090053546</v>
      </c>
    </row>
    <row r="195" spans="1:5" x14ac:dyDescent="0.25">
      <c r="B195" s="4">
        <v>43020</v>
      </c>
      <c r="C195">
        <v>3778.4</v>
      </c>
      <c r="D195">
        <v>2495.5500000000002</v>
      </c>
      <c r="E195">
        <f t="shared" si="8"/>
        <v>1.5140550179319188</v>
      </c>
    </row>
    <row r="196" spans="1:5" x14ac:dyDescent="0.25">
      <c r="A196">
        <v>1</v>
      </c>
      <c r="B196" s="4">
        <v>43021</v>
      </c>
      <c r="C196">
        <v>3721.75</v>
      </c>
      <c r="D196">
        <v>2489.1</v>
      </c>
      <c r="E196" s="63">
        <f t="shared" si="8"/>
        <v>1.4952191555180587</v>
      </c>
    </row>
    <row r="197" spans="1:5" x14ac:dyDescent="0.25">
      <c r="B197" s="4">
        <v>43024</v>
      </c>
      <c r="C197">
        <v>3732</v>
      </c>
      <c r="D197">
        <v>2456.35</v>
      </c>
      <c r="E197">
        <f t="shared" si="8"/>
        <v>1.5193274574063143</v>
      </c>
    </row>
    <row r="198" spans="1:5" x14ac:dyDescent="0.25">
      <c r="B198" s="4">
        <v>43025</v>
      </c>
      <c r="C198">
        <v>3721.3</v>
      </c>
      <c r="D198">
        <v>2450.35</v>
      </c>
      <c r="E198">
        <f t="shared" si="8"/>
        <v>1.518681004754423</v>
      </c>
    </row>
    <row r="199" spans="1:5" x14ac:dyDescent="0.25">
      <c r="B199" s="4">
        <v>43026</v>
      </c>
      <c r="C199">
        <v>3736.75</v>
      </c>
      <c r="D199">
        <v>2446.35</v>
      </c>
      <c r="E199">
        <f t="shared" si="8"/>
        <v>1.5274797146769679</v>
      </c>
    </row>
    <row r="200" spans="1:5" x14ac:dyDescent="0.25">
      <c r="B200" s="4">
        <v>43027</v>
      </c>
      <c r="C200">
        <v>3779.35</v>
      </c>
      <c r="D200">
        <v>2437.4</v>
      </c>
      <c r="E200">
        <f t="shared" si="8"/>
        <v>1.5505661770739312</v>
      </c>
    </row>
    <row r="201" spans="1:5" x14ac:dyDescent="0.25">
      <c r="B201" s="4">
        <v>43031</v>
      </c>
      <c r="C201">
        <v>3730.35</v>
      </c>
      <c r="D201">
        <v>2412</v>
      </c>
      <c r="E201">
        <f t="shared" si="8"/>
        <v>1.5465796019900497</v>
      </c>
    </row>
    <row r="202" spans="1:5" x14ac:dyDescent="0.25">
      <c r="B202" s="4">
        <v>43032</v>
      </c>
      <c r="C202">
        <v>3725.3</v>
      </c>
      <c r="D202">
        <v>2404.4</v>
      </c>
      <c r="E202">
        <f t="shared" si="8"/>
        <v>1.5493678256529695</v>
      </c>
    </row>
    <row r="203" spans="1:5" x14ac:dyDescent="0.25">
      <c r="B203" s="4">
        <v>43033</v>
      </c>
      <c r="C203">
        <v>3736.05</v>
      </c>
      <c r="D203">
        <v>2481.4</v>
      </c>
      <c r="E203">
        <f t="shared" si="8"/>
        <v>1.5056218263883292</v>
      </c>
    </row>
    <row r="204" spans="1:5" x14ac:dyDescent="0.25">
      <c r="B204" s="4">
        <v>43034</v>
      </c>
      <c r="C204">
        <v>3728.95</v>
      </c>
      <c r="D204">
        <v>2475.85</v>
      </c>
      <c r="E204">
        <f t="shared" si="8"/>
        <v>1.506129208150736</v>
      </c>
    </row>
    <row r="205" spans="1:5" x14ac:dyDescent="0.25">
      <c r="B205" s="4">
        <v>43035</v>
      </c>
      <c r="C205">
        <v>3804.15</v>
      </c>
      <c r="D205">
        <v>2460.6</v>
      </c>
      <c r="E205">
        <f t="shared" si="8"/>
        <v>1.5460253596683737</v>
      </c>
    </row>
    <row r="206" spans="1:5" x14ac:dyDescent="0.25">
      <c r="B206" s="4">
        <v>43038</v>
      </c>
      <c r="C206">
        <v>3829.1</v>
      </c>
      <c r="D206">
        <v>2471</v>
      </c>
      <c r="E206">
        <f t="shared" si="8"/>
        <v>1.5496155402670984</v>
      </c>
    </row>
    <row r="207" spans="1:5" x14ac:dyDescent="0.25">
      <c r="B207" s="4">
        <v>43039</v>
      </c>
      <c r="C207">
        <v>3848.4</v>
      </c>
      <c r="D207">
        <v>2472.9</v>
      </c>
      <c r="E207">
        <f t="shared" si="8"/>
        <v>1.5562295280844352</v>
      </c>
    </row>
    <row r="208" spans="1:5" x14ac:dyDescent="0.25">
      <c r="B208" s="4">
        <v>43040</v>
      </c>
      <c r="C208">
        <v>3831.35</v>
      </c>
      <c r="D208">
        <v>2517.9499999999998</v>
      </c>
      <c r="E208">
        <f t="shared" si="8"/>
        <v>1.5216148056951091</v>
      </c>
    </row>
    <row r="209" spans="1:5" x14ac:dyDescent="0.25">
      <c r="A209">
        <v>1</v>
      </c>
      <c r="B209" s="4">
        <v>43041</v>
      </c>
      <c r="C209">
        <v>3752.9</v>
      </c>
      <c r="D209">
        <v>2504.5500000000002</v>
      </c>
      <c r="E209" s="63">
        <f t="shared" si="8"/>
        <v>1.4984328522089796</v>
      </c>
    </row>
    <row r="210" spans="1:5" x14ac:dyDescent="0.25">
      <c r="B210" s="4">
        <v>43042</v>
      </c>
      <c r="C210">
        <v>3821.35</v>
      </c>
      <c r="D210">
        <v>2526.1999999999998</v>
      </c>
      <c r="E210">
        <f t="shared" si="8"/>
        <v>1.5126870398226586</v>
      </c>
    </row>
    <row r="211" spans="1:5" x14ac:dyDescent="0.25">
      <c r="B211" s="4">
        <v>43045</v>
      </c>
      <c r="C211">
        <v>3862.35</v>
      </c>
      <c r="D211">
        <v>2510.9499999999998</v>
      </c>
      <c r="E211">
        <f t="shared" si="8"/>
        <v>1.5382026722953464</v>
      </c>
    </row>
    <row r="212" spans="1:5" x14ac:dyDescent="0.25">
      <c r="B212" s="4">
        <v>43046</v>
      </c>
      <c r="C212">
        <v>3893.85</v>
      </c>
      <c r="D212">
        <v>2466.75</v>
      </c>
      <c r="E212">
        <f t="shared" si="8"/>
        <v>1.5785345089692915</v>
      </c>
    </row>
    <row r="213" spans="1:5" x14ac:dyDescent="0.25">
      <c r="B213" s="4">
        <v>43047</v>
      </c>
      <c r="C213">
        <v>3851.25</v>
      </c>
      <c r="D213">
        <v>2451.8000000000002</v>
      </c>
      <c r="E213">
        <f t="shared" si="8"/>
        <v>1.5707847295864261</v>
      </c>
    </row>
    <row r="214" spans="1:5" x14ac:dyDescent="0.25">
      <c r="B214" s="4">
        <v>43048</v>
      </c>
      <c r="C214">
        <v>3889.75</v>
      </c>
      <c r="D214">
        <v>2462.6999999999998</v>
      </c>
      <c r="E214">
        <f t="shared" si="8"/>
        <v>1.5794656271571854</v>
      </c>
    </row>
    <row r="215" spans="1:5" x14ac:dyDescent="0.25">
      <c r="B215" s="4">
        <v>43049</v>
      </c>
      <c r="C215">
        <v>3919.15</v>
      </c>
      <c r="D215">
        <v>2536</v>
      </c>
      <c r="E215">
        <f t="shared" si="8"/>
        <v>1.5454061514195585</v>
      </c>
    </row>
    <row r="216" spans="1:5" x14ac:dyDescent="0.25">
      <c r="B216" s="4">
        <v>43052</v>
      </c>
      <c r="C216">
        <v>3912.15</v>
      </c>
      <c r="D216">
        <v>2523.3000000000002</v>
      </c>
      <c r="E216">
        <f t="shared" si="8"/>
        <v>1.5504101771489716</v>
      </c>
    </row>
    <row r="217" spans="1:5" x14ac:dyDescent="0.25">
      <c r="B217" s="4">
        <v>43053</v>
      </c>
      <c r="C217">
        <v>3887.65</v>
      </c>
      <c r="D217">
        <v>2486.1</v>
      </c>
      <c r="E217">
        <f t="shared" si="8"/>
        <v>1.5637544748803347</v>
      </c>
    </row>
    <row r="218" spans="1:5" x14ac:dyDescent="0.25">
      <c r="B218" s="4">
        <v>43054</v>
      </c>
      <c r="C218">
        <v>3850.8</v>
      </c>
      <c r="D218">
        <v>2451.15</v>
      </c>
      <c r="E218">
        <f t="shared" si="8"/>
        <v>1.5710176855761582</v>
      </c>
    </row>
    <row r="219" spans="1:5" x14ac:dyDescent="0.25">
      <c r="B219" s="4">
        <v>43055</v>
      </c>
      <c r="C219">
        <v>3970.25</v>
      </c>
      <c r="D219">
        <v>2483.5</v>
      </c>
      <c r="E219">
        <f t="shared" si="8"/>
        <v>1.5986510972417958</v>
      </c>
    </row>
    <row r="220" spans="1:5" x14ac:dyDescent="0.25">
      <c r="B220" s="4">
        <v>43056</v>
      </c>
      <c r="C220">
        <v>3995.9</v>
      </c>
      <c r="D220">
        <v>2485.5</v>
      </c>
      <c r="E220">
        <f t="shared" si="8"/>
        <v>1.607684570508952</v>
      </c>
    </row>
    <row r="221" spans="1:5" x14ac:dyDescent="0.25">
      <c r="B221" s="4">
        <v>43059</v>
      </c>
      <c r="C221">
        <v>3992.1</v>
      </c>
      <c r="D221">
        <v>2502.85</v>
      </c>
      <c r="E221">
        <f t="shared" si="8"/>
        <v>1.5950216752901691</v>
      </c>
    </row>
    <row r="222" spans="1:5" x14ac:dyDescent="0.25">
      <c r="B222" s="4">
        <v>43060</v>
      </c>
      <c r="C222">
        <v>4002.4</v>
      </c>
      <c r="D222">
        <v>2488.9</v>
      </c>
      <c r="E222">
        <f t="shared" si="8"/>
        <v>1.6080999638394471</v>
      </c>
    </row>
    <row r="223" spans="1:5" x14ac:dyDescent="0.25">
      <c r="B223" s="4">
        <v>43061</v>
      </c>
      <c r="C223">
        <v>3982.4</v>
      </c>
      <c r="D223">
        <v>2512.1999999999998</v>
      </c>
      <c r="E223">
        <f t="shared" si="8"/>
        <v>1.5852241063609587</v>
      </c>
    </row>
    <row r="224" spans="1:5" x14ac:dyDescent="0.25">
      <c r="B224" s="4">
        <v>43062</v>
      </c>
      <c r="C224">
        <v>3975.55</v>
      </c>
      <c r="D224">
        <v>2495</v>
      </c>
      <c r="E224">
        <f t="shared" si="8"/>
        <v>1.5934068136272546</v>
      </c>
    </row>
    <row r="225" spans="2:5" x14ac:dyDescent="0.25">
      <c r="B225" s="4">
        <v>43063</v>
      </c>
      <c r="C225">
        <v>3989.05</v>
      </c>
      <c r="D225">
        <v>2470</v>
      </c>
      <c r="E225">
        <f t="shared" si="8"/>
        <v>1.615</v>
      </c>
    </row>
    <row r="226" spans="2:5" x14ac:dyDescent="0.25">
      <c r="B226" s="4">
        <v>43066</v>
      </c>
      <c r="C226">
        <v>3981</v>
      </c>
      <c r="D226">
        <v>2466.5</v>
      </c>
      <c r="E226">
        <f t="shared" si="8"/>
        <v>1.6140279748631665</v>
      </c>
    </row>
    <row r="227" spans="2:5" x14ac:dyDescent="0.25">
      <c r="B227" s="4">
        <v>43067</v>
      </c>
      <c r="C227">
        <v>3934.05</v>
      </c>
      <c r="D227">
        <v>2519.9499999999998</v>
      </c>
      <c r="E227">
        <f t="shared" si="8"/>
        <v>1.5611619278160282</v>
      </c>
    </row>
    <row r="228" spans="2:5" x14ac:dyDescent="0.25">
      <c r="B228" s="4">
        <v>43068</v>
      </c>
      <c r="C228">
        <v>3956.75</v>
      </c>
      <c r="D228">
        <v>2481.5500000000002</v>
      </c>
      <c r="E228">
        <f t="shared" si="8"/>
        <v>1.5944671676976083</v>
      </c>
    </row>
    <row r="229" spans="2:5" x14ac:dyDescent="0.25">
      <c r="B229" s="4">
        <v>43069</v>
      </c>
      <c r="C229">
        <v>4031.7</v>
      </c>
      <c r="D229">
        <v>2481.25</v>
      </c>
      <c r="E229">
        <f t="shared" si="8"/>
        <v>1.6248664987405541</v>
      </c>
    </row>
    <row r="230" spans="2:5" x14ac:dyDescent="0.25">
      <c r="B230" s="4">
        <v>43070</v>
      </c>
      <c r="C230">
        <v>3987.8</v>
      </c>
      <c r="D230">
        <v>2465.5</v>
      </c>
      <c r="E230">
        <f t="shared" si="8"/>
        <v>1.6174406814033666</v>
      </c>
    </row>
    <row r="231" spans="2:5" x14ac:dyDescent="0.25">
      <c r="B231" s="4">
        <v>43073</v>
      </c>
      <c r="C231">
        <v>3961.15</v>
      </c>
      <c r="D231">
        <v>2473.5</v>
      </c>
      <c r="E231">
        <f t="shared" si="8"/>
        <v>1.601435213260562</v>
      </c>
    </row>
    <row r="232" spans="2:5" x14ac:dyDescent="0.25">
      <c r="B232" s="4">
        <v>43074</v>
      </c>
      <c r="C232">
        <v>3935.65</v>
      </c>
      <c r="D232">
        <v>2480.8000000000002</v>
      </c>
      <c r="E232">
        <f t="shared" si="8"/>
        <v>1.5864438890680426</v>
      </c>
    </row>
    <row r="233" spans="2:5" x14ac:dyDescent="0.25">
      <c r="B233" s="4">
        <v>43075</v>
      </c>
      <c r="C233">
        <v>3940</v>
      </c>
      <c r="D233">
        <v>2455.4</v>
      </c>
      <c r="E233">
        <f t="shared" si="8"/>
        <v>1.6046265374277102</v>
      </c>
    </row>
    <row r="234" spans="2:5" x14ac:dyDescent="0.25">
      <c r="B234" s="4">
        <v>43076</v>
      </c>
      <c r="C234">
        <v>3965.5</v>
      </c>
      <c r="D234">
        <v>2463.9499999999998</v>
      </c>
      <c r="E234">
        <f t="shared" si="8"/>
        <v>1.6094076584346275</v>
      </c>
    </row>
    <row r="235" spans="2:5" x14ac:dyDescent="0.25">
      <c r="B235" s="4">
        <v>43077</v>
      </c>
      <c r="C235">
        <v>3989.7</v>
      </c>
      <c r="D235">
        <v>2464.1999999999998</v>
      </c>
      <c r="E235">
        <f t="shared" si="8"/>
        <v>1.6190650109569029</v>
      </c>
    </row>
    <row r="236" spans="2:5" x14ac:dyDescent="0.25">
      <c r="B236" s="4">
        <v>43080</v>
      </c>
      <c r="C236">
        <v>4038.85</v>
      </c>
      <c r="D236">
        <v>2460.3000000000002</v>
      </c>
      <c r="E236">
        <f t="shared" si="8"/>
        <v>1.6416087469007843</v>
      </c>
    </row>
    <row r="237" spans="2:5" x14ac:dyDescent="0.25">
      <c r="B237" s="4">
        <v>43081</v>
      </c>
      <c r="C237">
        <v>4001.95</v>
      </c>
      <c r="D237">
        <v>2502.6999999999998</v>
      </c>
      <c r="E237">
        <f t="shared" si="8"/>
        <v>1.5990530227354458</v>
      </c>
    </row>
    <row r="238" spans="2:5" x14ac:dyDescent="0.25">
      <c r="B238" s="4">
        <v>43082</v>
      </c>
      <c r="C238">
        <v>3983.8</v>
      </c>
      <c r="D238">
        <v>2451.6</v>
      </c>
      <c r="E238">
        <f t="shared" si="8"/>
        <v>1.6249796051558167</v>
      </c>
    </row>
    <row r="239" spans="2:5" x14ac:dyDescent="0.25">
      <c r="B239" s="4">
        <v>43083</v>
      </c>
      <c r="C239">
        <v>3939.1</v>
      </c>
      <c r="D239">
        <v>2455.1</v>
      </c>
      <c r="E239">
        <f t="shared" si="8"/>
        <v>1.6044560303042645</v>
      </c>
    </row>
    <row r="240" spans="2:5" x14ac:dyDescent="0.25">
      <c r="B240" s="4">
        <v>43084</v>
      </c>
      <c r="C240">
        <v>4024.55</v>
      </c>
      <c r="D240">
        <v>2461.4</v>
      </c>
      <c r="E240">
        <f t="shared" si="8"/>
        <v>1.6350654099293085</v>
      </c>
    </row>
    <row r="241" spans="1:5" x14ac:dyDescent="0.25">
      <c r="B241" s="4">
        <v>43087</v>
      </c>
      <c r="C241">
        <v>4085</v>
      </c>
      <c r="D241">
        <v>2452.4</v>
      </c>
      <c r="E241">
        <f t="shared" si="8"/>
        <v>1.6657152177458816</v>
      </c>
    </row>
    <row r="242" spans="1:5" x14ac:dyDescent="0.25">
      <c r="B242" s="4">
        <v>43088</v>
      </c>
      <c r="C242">
        <v>4155.3500000000004</v>
      </c>
      <c r="D242">
        <v>2451.75</v>
      </c>
      <c r="E242">
        <f t="shared" si="8"/>
        <v>1.6948506169062916</v>
      </c>
    </row>
    <row r="243" spans="1:5" x14ac:dyDescent="0.25">
      <c r="A243">
        <v>1</v>
      </c>
      <c r="B243" s="4">
        <v>43089</v>
      </c>
      <c r="C243">
        <v>4228.75</v>
      </c>
      <c r="D243">
        <v>2450.9499999999998</v>
      </c>
      <c r="E243" s="62">
        <f t="shared" si="8"/>
        <v>1.7253513943572902</v>
      </c>
    </row>
    <row r="244" spans="1:5" x14ac:dyDescent="0.25">
      <c r="A244">
        <v>1</v>
      </c>
      <c r="B244" s="4">
        <v>43090</v>
      </c>
      <c r="C244">
        <v>4265.6499999999996</v>
      </c>
      <c r="D244">
        <v>2459.3000000000002</v>
      </c>
      <c r="E244" s="62">
        <f t="shared" si="8"/>
        <v>1.7344976212743461</v>
      </c>
    </row>
    <row r="245" spans="1:5" x14ac:dyDescent="0.25">
      <c r="A245">
        <v>1</v>
      </c>
      <c r="B245" s="4">
        <v>43091</v>
      </c>
      <c r="C245">
        <v>4315.3999999999996</v>
      </c>
      <c r="D245">
        <v>2458.8000000000002</v>
      </c>
      <c r="E245" s="62">
        <f t="shared" si="8"/>
        <v>1.7550837807060351</v>
      </c>
    </row>
    <row r="246" spans="1:5" x14ac:dyDescent="0.25">
      <c r="A246">
        <v>1</v>
      </c>
      <c r="B246" s="4">
        <v>43095</v>
      </c>
      <c r="C246">
        <v>4322.2</v>
      </c>
      <c r="D246">
        <v>2456.25</v>
      </c>
      <c r="E246" s="62">
        <f t="shared" si="8"/>
        <v>1.7596743002544528</v>
      </c>
    </row>
    <row r="247" spans="1:5" x14ac:dyDescent="0.25">
      <c r="A247">
        <v>1</v>
      </c>
      <c r="B247" s="4">
        <v>43096</v>
      </c>
      <c r="C247">
        <v>4378.6499999999996</v>
      </c>
      <c r="D247">
        <v>2455.9</v>
      </c>
      <c r="E247" s="62">
        <f t="shared" si="8"/>
        <v>1.7829105419601774</v>
      </c>
    </row>
    <row r="248" spans="1:5" x14ac:dyDescent="0.25">
      <c r="A248">
        <v>1</v>
      </c>
      <c r="B248" s="4">
        <v>43097</v>
      </c>
      <c r="C248">
        <v>4473.1000000000004</v>
      </c>
      <c r="D248">
        <v>2456.0500000000002</v>
      </c>
      <c r="E248" s="62">
        <f t="shared" si="8"/>
        <v>1.8212577105514953</v>
      </c>
    </row>
    <row r="249" spans="1:5" x14ac:dyDescent="0.25">
      <c r="A249">
        <v>1</v>
      </c>
      <c r="B249" s="4">
        <v>43098</v>
      </c>
      <c r="C249">
        <v>4457</v>
      </c>
      <c r="D249">
        <v>2518.6999999999998</v>
      </c>
      <c r="E249" s="62">
        <f t="shared" si="8"/>
        <v>1.7695636637948149</v>
      </c>
    </row>
    <row r="250" spans="1:5" x14ac:dyDescent="0.25">
      <c r="A250">
        <v>1</v>
      </c>
      <c r="B250" s="4">
        <v>43101</v>
      </c>
      <c r="C250">
        <v>4454.3999999999996</v>
      </c>
      <c r="D250">
        <v>2491.1</v>
      </c>
      <c r="E250" s="62">
        <f t="shared" si="8"/>
        <v>1.7881257275902211</v>
      </c>
    </row>
    <row r="251" spans="1:5" x14ac:dyDescent="0.25">
      <c r="A251">
        <v>1</v>
      </c>
      <c r="B251" s="4">
        <v>43102</v>
      </c>
      <c r="C251">
        <v>4454.2</v>
      </c>
      <c r="D251">
        <v>2499.6999999999998</v>
      </c>
      <c r="E251" s="62">
        <f t="shared" si="8"/>
        <v>1.7818938272592713</v>
      </c>
    </row>
    <row r="252" spans="1:5" x14ac:dyDescent="0.25">
      <c r="A252">
        <v>1</v>
      </c>
      <c r="B252" s="4">
        <v>43103</v>
      </c>
      <c r="C252">
        <v>4504.1000000000004</v>
      </c>
      <c r="D252">
        <v>2496.3000000000002</v>
      </c>
      <c r="E252" s="62">
        <f t="shared" si="8"/>
        <v>1.804310379361455</v>
      </c>
    </row>
    <row r="253" spans="1:5" x14ac:dyDescent="0.25">
      <c r="A253">
        <v>1</v>
      </c>
      <c r="B253" s="4">
        <v>43104</v>
      </c>
      <c r="C253">
        <v>4569.55</v>
      </c>
      <c r="D253">
        <v>2499.4</v>
      </c>
      <c r="E253" s="62">
        <f t="shared" si="8"/>
        <v>1.8282587821077059</v>
      </c>
    </row>
    <row r="254" spans="1:5" x14ac:dyDescent="0.25">
      <c r="A254">
        <v>1</v>
      </c>
      <c r="B254" s="4">
        <v>43105</v>
      </c>
      <c r="C254">
        <v>4610.3999999999996</v>
      </c>
      <c r="D254">
        <v>2501.35</v>
      </c>
      <c r="E254" s="62">
        <f t="shared" si="8"/>
        <v>1.8431646910668238</v>
      </c>
    </row>
    <row r="255" spans="1:5" x14ac:dyDescent="0.25">
      <c r="A255">
        <v>1</v>
      </c>
      <c r="B255" s="4">
        <v>43108</v>
      </c>
      <c r="C255">
        <v>4693.1000000000004</v>
      </c>
      <c r="D255">
        <v>2589.4499999999998</v>
      </c>
      <c r="E255" s="62">
        <f t="shared" si="8"/>
        <v>1.8123925930216844</v>
      </c>
    </row>
    <row r="256" spans="1:5" x14ac:dyDescent="0.25">
      <c r="A256">
        <v>1</v>
      </c>
      <c r="B256" s="4">
        <v>43109</v>
      </c>
      <c r="C256">
        <v>4714.8</v>
      </c>
      <c r="D256">
        <v>2626.65</v>
      </c>
      <c r="E256" s="62">
        <f t="shared" si="8"/>
        <v>1.794986008794472</v>
      </c>
    </row>
    <row r="257" spans="1:5" x14ac:dyDescent="0.25">
      <c r="A257">
        <v>1</v>
      </c>
      <c r="B257" s="4">
        <v>43110</v>
      </c>
      <c r="C257">
        <v>4685.3</v>
      </c>
      <c r="D257">
        <v>2642.05</v>
      </c>
      <c r="E257" s="62">
        <f t="shared" si="8"/>
        <v>1.7733578092768871</v>
      </c>
    </row>
    <row r="258" spans="1:5" x14ac:dyDescent="0.25">
      <c r="A258">
        <v>1</v>
      </c>
      <c r="B258" s="4">
        <v>43111</v>
      </c>
      <c r="C258">
        <v>4708.3</v>
      </c>
      <c r="D258">
        <v>2606.8000000000002</v>
      </c>
      <c r="E258" s="62">
        <f t="shared" ref="E258:E321" si="9">C258/D258</f>
        <v>1.8061608101887372</v>
      </c>
    </row>
    <row r="259" spans="1:5" x14ac:dyDescent="0.25">
      <c r="A259">
        <v>1</v>
      </c>
      <c r="B259" s="4">
        <v>43112</v>
      </c>
      <c r="C259">
        <v>4693.6499999999996</v>
      </c>
      <c r="D259">
        <v>2596.4499999999998</v>
      </c>
      <c r="E259" s="62">
        <f t="shared" si="9"/>
        <v>1.807718230661095</v>
      </c>
    </row>
    <row r="260" spans="1:5" x14ac:dyDescent="0.25">
      <c r="A260">
        <v>1</v>
      </c>
      <c r="B260" s="4">
        <v>43115</v>
      </c>
      <c r="C260">
        <v>4669.8500000000004</v>
      </c>
      <c r="D260">
        <v>2594.4499999999998</v>
      </c>
      <c r="E260" s="62">
        <f t="shared" si="9"/>
        <v>1.7999383298965101</v>
      </c>
    </row>
    <row r="261" spans="1:5" x14ac:dyDescent="0.25">
      <c r="A261">
        <v>1</v>
      </c>
      <c r="B261" s="4">
        <v>43116</v>
      </c>
      <c r="C261">
        <v>4625.1000000000004</v>
      </c>
      <c r="D261">
        <v>2573.8000000000002</v>
      </c>
      <c r="E261" s="62">
        <f t="shared" si="9"/>
        <v>1.7969927733312612</v>
      </c>
    </row>
    <row r="262" spans="1:5" x14ac:dyDescent="0.25">
      <c r="A262">
        <v>1</v>
      </c>
      <c r="B262" s="4">
        <v>43117</v>
      </c>
      <c r="C262">
        <v>4565.5</v>
      </c>
      <c r="D262">
        <v>2565.6999999999998</v>
      </c>
      <c r="E262" s="62">
        <f t="shared" si="9"/>
        <v>1.7794364111158749</v>
      </c>
    </row>
    <row r="263" spans="1:5" x14ac:dyDescent="0.25">
      <c r="A263">
        <v>1</v>
      </c>
      <c r="B263" s="4">
        <v>43118</v>
      </c>
      <c r="C263">
        <v>4582.45</v>
      </c>
      <c r="D263">
        <v>2539.25</v>
      </c>
      <c r="E263" s="62">
        <f t="shared" si="9"/>
        <v>1.8046470414492468</v>
      </c>
    </row>
    <row r="264" spans="1:5" x14ac:dyDescent="0.25">
      <c r="A264">
        <v>1</v>
      </c>
      <c r="B264" s="4">
        <v>43119</v>
      </c>
      <c r="C264">
        <v>4553.3999999999996</v>
      </c>
      <c r="D264">
        <v>2580.3000000000002</v>
      </c>
      <c r="E264" s="62">
        <f t="shared" si="9"/>
        <v>1.7646785257528192</v>
      </c>
    </row>
    <row r="265" spans="1:5" x14ac:dyDescent="0.25">
      <c r="A265">
        <v>1</v>
      </c>
      <c r="B265" s="4">
        <v>43122</v>
      </c>
      <c r="C265">
        <v>4641.1499999999996</v>
      </c>
      <c r="D265">
        <v>2612.15</v>
      </c>
      <c r="E265" s="62">
        <f t="shared" si="9"/>
        <v>1.7767547805447619</v>
      </c>
    </row>
    <row r="266" spans="1:5" x14ac:dyDescent="0.25">
      <c r="A266">
        <v>1</v>
      </c>
      <c r="B266" s="4">
        <v>43123</v>
      </c>
      <c r="C266">
        <v>4548.75</v>
      </c>
      <c r="D266">
        <v>2558.4499999999998</v>
      </c>
      <c r="E266" s="62">
        <f t="shared" si="9"/>
        <v>1.7779319509859486</v>
      </c>
    </row>
    <row r="267" spans="1:5" x14ac:dyDescent="0.25">
      <c r="A267">
        <v>1</v>
      </c>
      <c r="B267" s="4">
        <v>43124</v>
      </c>
      <c r="C267">
        <v>4553.25</v>
      </c>
      <c r="D267">
        <v>2558.9</v>
      </c>
      <c r="E267" s="62">
        <f t="shared" si="9"/>
        <v>1.7793778576732189</v>
      </c>
    </row>
    <row r="268" spans="1:5" x14ac:dyDescent="0.25">
      <c r="A268">
        <v>1</v>
      </c>
      <c r="B268" s="4">
        <v>43125</v>
      </c>
      <c r="C268">
        <v>4626.8999999999996</v>
      </c>
      <c r="D268">
        <v>2554.85</v>
      </c>
      <c r="E268" s="62">
        <f t="shared" si="9"/>
        <v>1.8110260876372388</v>
      </c>
    </row>
    <row r="269" spans="1:5" x14ac:dyDescent="0.25">
      <c r="A269">
        <v>1</v>
      </c>
      <c r="B269" s="4">
        <v>43129</v>
      </c>
      <c r="C269">
        <v>4635.8999999999996</v>
      </c>
      <c r="D269">
        <v>2564.5</v>
      </c>
      <c r="E269" s="62">
        <f t="shared" si="9"/>
        <v>1.8077208032754921</v>
      </c>
    </row>
    <row r="270" spans="1:5" x14ac:dyDescent="0.25">
      <c r="A270">
        <v>1</v>
      </c>
      <c r="B270" s="4">
        <v>43130</v>
      </c>
      <c r="C270">
        <v>4584.55</v>
      </c>
      <c r="D270">
        <v>2556.6999999999998</v>
      </c>
      <c r="E270" s="62">
        <f t="shared" si="9"/>
        <v>1.7931513278836002</v>
      </c>
    </row>
    <row r="271" spans="1:5" x14ac:dyDescent="0.25">
      <c r="A271">
        <v>1</v>
      </c>
      <c r="B271" s="4">
        <v>43131</v>
      </c>
      <c r="C271">
        <v>4539.75</v>
      </c>
      <c r="D271">
        <v>2572.6999999999998</v>
      </c>
      <c r="E271" s="62">
        <f t="shared" si="9"/>
        <v>1.7645858436661874</v>
      </c>
    </row>
    <row r="272" spans="1:5" x14ac:dyDescent="0.25">
      <c r="A272">
        <v>1</v>
      </c>
      <c r="B272" s="4">
        <v>43132</v>
      </c>
      <c r="C272">
        <v>4571.8500000000004</v>
      </c>
      <c r="D272">
        <v>2597.6999999999998</v>
      </c>
      <c r="E272" s="62">
        <f t="shared" si="9"/>
        <v>1.7599607344959005</v>
      </c>
    </row>
    <row r="273" spans="2:5" x14ac:dyDescent="0.25">
      <c r="B273" s="4">
        <v>43133</v>
      </c>
      <c r="C273">
        <v>4148.6499999999996</v>
      </c>
      <c r="D273">
        <v>2526.3000000000002</v>
      </c>
      <c r="E273">
        <f t="shared" si="9"/>
        <v>1.6421842219847205</v>
      </c>
    </row>
    <row r="274" spans="2:5" x14ac:dyDescent="0.25">
      <c r="B274" s="4">
        <v>43136</v>
      </c>
      <c r="C274">
        <v>4183.45</v>
      </c>
      <c r="D274">
        <v>2520.3000000000002</v>
      </c>
      <c r="E274">
        <f t="shared" si="9"/>
        <v>1.65990159901599</v>
      </c>
    </row>
    <row r="275" spans="2:5" x14ac:dyDescent="0.25">
      <c r="B275" s="4">
        <v>43137</v>
      </c>
      <c r="C275">
        <v>4087.6</v>
      </c>
      <c r="D275">
        <v>2473.9499999999998</v>
      </c>
      <c r="E275">
        <f t="shared" si="9"/>
        <v>1.6522565128640434</v>
      </c>
    </row>
    <row r="276" spans="2:5" x14ac:dyDescent="0.25">
      <c r="B276" s="4">
        <v>43138</v>
      </c>
      <c r="C276">
        <v>3987.75</v>
      </c>
      <c r="D276">
        <v>2493.85</v>
      </c>
      <c r="E276">
        <f t="shared" si="9"/>
        <v>1.5990336227118713</v>
      </c>
    </row>
    <row r="277" spans="2:5" x14ac:dyDescent="0.25">
      <c r="B277" s="4">
        <v>43139</v>
      </c>
      <c r="C277">
        <v>3940.35</v>
      </c>
      <c r="D277">
        <v>2496.9</v>
      </c>
      <c r="E277">
        <f t="shared" si="9"/>
        <v>1.5780968400817013</v>
      </c>
    </row>
    <row r="278" spans="2:5" x14ac:dyDescent="0.25">
      <c r="B278" s="4">
        <v>43140</v>
      </c>
      <c r="C278">
        <v>3899.35</v>
      </c>
      <c r="D278">
        <v>2506.4499999999998</v>
      </c>
      <c r="E278">
        <f t="shared" si="9"/>
        <v>1.555726226336053</v>
      </c>
    </row>
    <row r="279" spans="2:5" x14ac:dyDescent="0.25">
      <c r="B279" s="4">
        <v>43143</v>
      </c>
      <c r="C279">
        <v>3878.2</v>
      </c>
      <c r="D279">
        <v>2513.0500000000002</v>
      </c>
      <c r="E279">
        <f t="shared" si="9"/>
        <v>1.5432243687948906</v>
      </c>
    </row>
    <row r="280" spans="2:5" x14ac:dyDescent="0.25">
      <c r="B280" s="4">
        <v>43145</v>
      </c>
      <c r="C280">
        <v>3874.95</v>
      </c>
      <c r="D280">
        <v>2518.4499999999998</v>
      </c>
      <c r="E280">
        <f t="shared" si="9"/>
        <v>1.5386249478846117</v>
      </c>
    </row>
    <row r="281" spans="2:5" x14ac:dyDescent="0.25">
      <c r="B281" s="4">
        <v>43146</v>
      </c>
      <c r="C281">
        <v>3868.65</v>
      </c>
      <c r="D281">
        <v>2501.1999999999998</v>
      </c>
      <c r="E281">
        <f t="shared" si="9"/>
        <v>1.5467175755637295</v>
      </c>
    </row>
    <row r="282" spans="2:5" x14ac:dyDescent="0.25">
      <c r="B282" s="4">
        <v>43147</v>
      </c>
      <c r="C282">
        <v>3871.6</v>
      </c>
      <c r="D282">
        <v>2488.6999999999998</v>
      </c>
      <c r="E282">
        <f t="shared" si="9"/>
        <v>1.5556716357937881</v>
      </c>
    </row>
    <row r="283" spans="2:5" x14ac:dyDescent="0.25">
      <c r="B283" s="4">
        <v>43150</v>
      </c>
      <c r="C283">
        <v>3843.2</v>
      </c>
      <c r="D283">
        <v>2493.75</v>
      </c>
      <c r="E283">
        <f t="shared" si="9"/>
        <v>1.5411328320802005</v>
      </c>
    </row>
    <row r="284" spans="2:5" x14ac:dyDescent="0.25">
      <c r="B284" s="4">
        <v>43151</v>
      </c>
      <c r="C284">
        <v>3821.85</v>
      </c>
      <c r="D284">
        <v>2486.35</v>
      </c>
      <c r="E284">
        <f t="shared" si="9"/>
        <v>1.5371327447865344</v>
      </c>
    </row>
    <row r="285" spans="2:5" x14ac:dyDescent="0.25">
      <c r="B285" s="4">
        <v>43152</v>
      </c>
      <c r="C285">
        <v>3814.2</v>
      </c>
      <c r="D285">
        <v>2480.15</v>
      </c>
      <c r="E285">
        <f t="shared" si="9"/>
        <v>1.5378908533758038</v>
      </c>
    </row>
    <row r="286" spans="2:5" x14ac:dyDescent="0.25">
      <c r="B286" s="4">
        <v>43153</v>
      </c>
      <c r="C286">
        <v>3814.45</v>
      </c>
      <c r="D286">
        <v>2485.6</v>
      </c>
      <c r="E286">
        <f t="shared" si="9"/>
        <v>1.5346194077888637</v>
      </c>
    </row>
    <row r="287" spans="2:5" x14ac:dyDescent="0.25">
      <c r="B287" s="4">
        <v>43154</v>
      </c>
      <c r="C287">
        <v>3827.75</v>
      </c>
      <c r="D287">
        <v>2506.9499999999998</v>
      </c>
      <c r="E287">
        <f t="shared" si="9"/>
        <v>1.5268553421488265</v>
      </c>
    </row>
    <row r="288" spans="2:5" x14ac:dyDescent="0.25">
      <c r="B288" s="4">
        <v>43157</v>
      </c>
      <c r="C288">
        <v>3886.8</v>
      </c>
      <c r="D288">
        <v>2529.3000000000002</v>
      </c>
      <c r="E288">
        <f t="shared" si="9"/>
        <v>1.536709761594117</v>
      </c>
    </row>
    <row r="289" spans="1:5" x14ac:dyDescent="0.25">
      <c r="B289" s="4">
        <v>43158</v>
      </c>
      <c r="C289">
        <v>3800</v>
      </c>
      <c r="D289">
        <v>2529.1999999999998</v>
      </c>
      <c r="E289">
        <f t="shared" si="9"/>
        <v>1.5024513680215088</v>
      </c>
    </row>
    <row r="290" spans="1:5" x14ac:dyDescent="0.25">
      <c r="B290" s="4">
        <v>43159</v>
      </c>
      <c r="C290">
        <v>3789.45</v>
      </c>
      <c r="D290">
        <v>2507.0500000000002</v>
      </c>
      <c r="E290">
        <f t="shared" si="9"/>
        <v>1.5115175205919307</v>
      </c>
    </row>
    <row r="291" spans="1:5" x14ac:dyDescent="0.25">
      <c r="A291">
        <v>1</v>
      </c>
      <c r="B291" s="4">
        <v>43160</v>
      </c>
      <c r="C291">
        <v>3792.7</v>
      </c>
      <c r="D291">
        <v>2537.35</v>
      </c>
      <c r="E291" s="63">
        <f t="shared" si="9"/>
        <v>1.4947484580369284</v>
      </c>
    </row>
    <row r="292" spans="1:5" x14ac:dyDescent="0.25">
      <c r="A292">
        <v>1</v>
      </c>
      <c r="B292" s="4">
        <v>43164</v>
      </c>
      <c r="C292">
        <v>3807.6</v>
      </c>
      <c r="D292">
        <v>2591.75</v>
      </c>
      <c r="E292" s="63">
        <f t="shared" si="9"/>
        <v>1.4691231793189929</v>
      </c>
    </row>
    <row r="293" spans="1:5" x14ac:dyDescent="0.25">
      <c r="A293">
        <v>1</v>
      </c>
      <c r="B293" s="4">
        <v>43165</v>
      </c>
      <c r="C293">
        <v>3836.4</v>
      </c>
      <c r="D293">
        <v>2562.1</v>
      </c>
      <c r="E293" s="63">
        <f t="shared" si="9"/>
        <v>1.4973654424105227</v>
      </c>
    </row>
    <row r="294" spans="1:5" x14ac:dyDescent="0.25">
      <c r="B294" s="4">
        <v>43166</v>
      </c>
      <c r="C294">
        <v>3897.3</v>
      </c>
      <c r="D294">
        <v>2574.1999999999998</v>
      </c>
      <c r="E294">
        <f t="shared" si="9"/>
        <v>1.5139849273560719</v>
      </c>
    </row>
    <row r="295" spans="1:5" x14ac:dyDescent="0.25">
      <c r="B295" s="4">
        <v>43167</v>
      </c>
      <c r="C295">
        <v>3934.45</v>
      </c>
      <c r="D295">
        <v>2598.15</v>
      </c>
      <c r="E295">
        <f t="shared" si="9"/>
        <v>1.5143275022612241</v>
      </c>
    </row>
    <row r="296" spans="1:5" x14ac:dyDescent="0.25">
      <c r="B296" s="4">
        <v>43168</v>
      </c>
      <c r="C296">
        <v>4025.5</v>
      </c>
      <c r="D296">
        <v>2562</v>
      </c>
      <c r="E296">
        <f t="shared" si="9"/>
        <v>1.5712334113973458</v>
      </c>
    </row>
    <row r="297" spans="1:5" x14ac:dyDescent="0.25">
      <c r="B297" s="4">
        <v>43171</v>
      </c>
      <c r="C297">
        <v>4116.45</v>
      </c>
      <c r="D297">
        <v>2575.25</v>
      </c>
      <c r="E297">
        <f t="shared" si="9"/>
        <v>1.5984661683331716</v>
      </c>
    </row>
    <row r="298" spans="1:5" x14ac:dyDescent="0.25">
      <c r="B298" s="4">
        <v>43172</v>
      </c>
      <c r="C298">
        <v>4137.3</v>
      </c>
      <c r="D298">
        <v>2568.5500000000002</v>
      </c>
      <c r="E298">
        <f t="shared" si="9"/>
        <v>1.6107531486636428</v>
      </c>
    </row>
    <row r="299" spans="1:5" x14ac:dyDescent="0.25">
      <c r="B299" s="4">
        <v>43173</v>
      </c>
      <c r="C299">
        <v>4132.1499999999996</v>
      </c>
      <c r="D299">
        <v>2585.65</v>
      </c>
      <c r="E299">
        <f t="shared" si="9"/>
        <v>1.5981087927600408</v>
      </c>
    </row>
    <row r="300" spans="1:5" x14ac:dyDescent="0.25">
      <c r="B300" s="4">
        <v>43174</v>
      </c>
      <c r="C300">
        <v>4177.3</v>
      </c>
      <c r="D300">
        <v>2581.6</v>
      </c>
      <c r="E300">
        <f t="shared" si="9"/>
        <v>1.6181050511310817</v>
      </c>
    </row>
    <row r="301" spans="1:5" x14ac:dyDescent="0.25">
      <c r="B301" s="4">
        <v>43175</v>
      </c>
      <c r="C301">
        <v>4138.75</v>
      </c>
      <c r="D301">
        <v>2523.35</v>
      </c>
      <c r="E301">
        <f t="shared" si="9"/>
        <v>1.6401807121485328</v>
      </c>
    </row>
    <row r="302" spans="1:5" x14ac:dyDescent="0.25">
      <c r="B302" s="4">
        <v>43178</v>
      </c>
      <c r="C302">
        <v>4104.1499999999996</v>
      </c>
      <c r="D302">
        <v>2525</v>
      </c>
      <c r="E302">
        <f t="shared" si="9"/>
        <v>1.6254059405940593</v>
      </c>
    </row>
    <row r="303" spans="1:5" x14ac:dyDescent="0.25">
      <c r="B303" s="4">
        <v>43179</v>
      </c>
      <c r="C303">
        <v>4115.8500000000004</v>
      </c>
      <c r="D303">
        <v>2556.1999999999998</v>
      </c>
      <c r="E303">
        <f t="shared" si="9"/>
        <v>1.6101439636961117</v>
      </c>
    </row>
    <row r="304" spans="1:5" x14ac:dyDescent="0.25">
      <c r="B304" s="4">
        <v>43180</v>
      </c>
      <c r="C304">
        <v>4124.05</v>
      </c>
      <c r="D304">
        <v>2535</v>
      </c>
      <c r="E304">
        <f t="shared" si="9"/>
        <v>1.6268441814595662</v>
      </c>
    </row>
    <row r="305" spans="2:5" x14ac:dyDescent="0.25">
      <c r="B305" s="4">
        <v>43181</v>
      </c>
      <c r="C305">
        <v>4119.8</v>
      </c>
      <c r="D305">
        <v>2587.9499999999998</v>
      </c>
      <c r="E305">
        <f t="shared" si="9"/>
        <v>1.5919163816920732</v>
      </c>
    </row>
    <row r="306" spans="2:5" x14ac:dyDescent="0.25">
      <c r="B306" s="4">
        <v>43182</v>
      </c>
      <c r="C306">
        <v>4123.25</v>
      </c>
      <c r="D306">
        <v>2588.9</v>
      </c>
      <c r="E306">
        <f t="shared" si="9"/>
        <v>1.5926648383483333</v>
      </c>
    </row>
    <row r="307" spans="2:5" x14ac:dyDescent="0.25">
      <c r="B307" s="4">
        <v>43185</v>
      </c>
      <c r="C307">
        <v>4167.75</v>
      </c>
      <c r="D307">
        <v>2629.75</v>
      </c>
      <c r="E307">
        <f t="shared" si="9"/>
        <v>1.5848464682954653</v>
      </c>
    </row>
    <row r="308" spans="2:5" x14ac:dyDescent="0.25">
      <c r="B308" s="4">
        <v>43186</v>
      </c>
      <c r="C308">
        <v>4152.2</v>
      </c>
      <c r="D308">
        <v>2674.1</v>
      </c>
      <c r="E308">
        <f t="shared" si="9"/>
        <v>1.5527467185221195</v>
      </c>
    </row>
    <row r="309" spans="2:5" x14ac:dyDescent="0.25">
      <c r="B309" s="4">
        <v>43187</v>
      </c>
      <c r="C309">
        <v>4203</v>
      </c>
      <c r="D309">
        <v>2744.3</v>
      </c>
      <c r="E309">
        <f t="shared" si="9"/>
        <v>1.5315380971468133</v>
      </c>
    </row>
    <row r="310" spans="2:5" x14ac:dyDescent="0.25">
      <c r="B310" s="4">
        <v>43192</v>
      </c>
      <c r="C310">
        <v>4316.3500000000004</v>
      </c>
      <c r="D310">
        <v>2745.1</v>
      </c>
      <c r="E310">
        <f t="shared" si="9"/>
        <v>1.5723835197260576</v>
      </c>
    </row>
    <row r="311" spans="2:5" x14ac:dyDescent="0.25">
      <c r="B311" s="4">
        <v>43193</v>
      </c>
      <c r="C311">
        <v>4382.3</v>
      </c>
      <c r="D311">
        <v>2712.15</v>
      </c>
      <c r="E311">
        <f t="shared" si="9"/>
        <v>1.6158029607506958</v>
      </c>
    </row>
    <row r="312" spans="2:5" x14ac:dyDescent="0.25">
      <c r="B312" s="4">
        <v>43194</v>
      </c>
      <c r="C312">
        <v>4392.95</v>
      </c>
      <c r="D312">
        <v>2677.65</v>
      </c>
      <c r="E312">
        <f t="shared" si="9"/>
        <v>1.640599032733927</v>
      </c>
    </row>
    <row r="313" spans="2:5" x14ac:dyDescent="0.25">
      <c r="B313" s="4">
        <v>43195</v>
      </c>
      <c r="C313">
        <v>4472.1000000000004</v>
      </c>
      <c r="D313">
        <v>2715.05</v>
      </c>
      <c r="E313">
        <f t="shared" si="9"/>
        <v>1.647151986151268</v>
      </c>
    </row>
    <row r="314" spans="2:5" x14ac:dyDescent="0.25">
      <c r="B314" s="4">
        <v>43196</v>
      </c>
      <c r="C314">
        <v>4492.6000000000004</v>
      </c>
      <c r="D314">
        <v>2694.95</v>
      </c>
      <c r="E314">
        <f t="shared" si="9"/>
        <v>1.6670439154715304</v>
      </c>
    </row>
    <row r="315" spans="2:5" x14ac:dyDescent="0.25">
      <c r="B315" s="4">
        <v>43199</v>
      </c>
      <c r="C315">
        <v>4484.8</v>
      </c>
      <c r="D315">
        <v>2664.75</v>
      </c>
      <c r="E315">
        <f t="shared" si="9"/>
        <v>1.6830096631954217</v>
      </c>
    </row>
    <row r="316" spans="2:5" x14ac:dyDescent="0.25">
      <c r="B316" s="4">
        <v>43200</v>
      </c>
      <c r="C316">
        <v>4388.55</v>
      </c>
      <c r="D316">
        <v>2684.75</v>
      </c>
      <c r="E316">
        <f t="shared" si="9"/>
        <v>1.6346214731353013</v>
      </c>
    </row>
    <row r="317" spans="2:5" x14ac:dyDescent="0.25">
      <c r="B317" s="4">
        <v>43201</v>
      </c>
      <c r="C317">
        <v>4360</v>
      </c>
      <c r="D317">
        <v>2711.1</v>
      </c>
      <c r="E317">
        <f t="shared" si="9"/>
        <v>1.608203312308657</v>
      </c>
    </row>
    <row r="318" spans="2:5" x14ac:dyDescent="0.25">
      <c r="B318" s="4">
        <v>43202</v>
      </c>
      <c r="C318">
        <v>4321.8500000000004</v>
      </c>
      <c r="D318">
        <v>2666.1</v>
      </c>
      <c r="E318">
        <f t="shared" si="9"/>
        <v>1.6210382206218823</v>
      </c>
    </row>
    <row r="319" spans="2:5" x14ac:dyDescent="0.25">
      <c r="B319" s="4">
        <v>43203</v>
      </c>
      <c r="C319">
        <v>4351.45</v>
      </c>
      <c r="D319">
        <v>2668.35</v>
      </c>
      <c r="E319">
        <f t="shared" si="9"/>
        <v>1.630764330016677</v>
      </c>
    </row>
    <row r="320" spans="2:5" x14ac:dyDescent="0.25">
      <c r="B320" s="4">
        <v>43206</v>
      </c>
      <c r="C320">
        <v>4457.7</v>
      </c>
      <c r="D320">
        <v>2674.7</v>
      </c>
      <c r="E320">
        <f t="shared" si="9"/>
        <v>1.6666168168392717</v>
      </c>
    </row>
    <row r="321" spans="1:5" x14ac:dyDescent="0.25">
      <c r="B321" s="4">
        <v>43207</v>
      </c>
      <c r="C321">
        <v>4474.3</v>
      </c>
      <c r="D321">
        <v>2688.65</v>
      </c>
      <c r="E321">
        <f t="shared" si="9"/>
        <v>1.664143715247429</v>
      </c>
    </row>
    <row r="322" spans="1:5" x14ac:dyDescent="0.25">
      <c r="B322" s="4">
        <v>43208</v>
      </c>
      <c r="C322">
        <v>4474.95</v>
      </c>
      <c r="D322">
        <v>2696.55</v>
      </c>
      <c r="E322">
        <f t="shared" ref="E322:E330" si="10">C322/D322</f>
        <v>1.6595093730878343</v>
      </c>
    </row>
    <row r="323" spans="1:5" x14ac:dyDescent="0.25">
      <c r="A323">
        <v>1</v>
      </c>
      <c r="B323" s="4">
        <v>43209</v>
      </c>
      <c r="C323">
        <v>4564.8</v>
      </c>
      <c r="D323">
        <v>2679.7</v>
      </c>
      <c r="E323" s="62">
        <f t="shared" si="10"/>
        <v>1.7034742695077809</v>
      </c>
    </row>
    <row r="324" spans="1:5" x14ac:dyDescent="0.25">
      <c r="A324">
        <v>1</v>
      </c>
      <c r="B324" s="4">
        <v>43210</v>
      </c>
      <c r="C324">
        <v>4588.55</v>
      </c>
      <c r="D324">
        <v>2656.5</v>
      </c>
      <c r="E324" s="62">
        <f t="shared" si="10"/>
        <v>1.7272915490306795</v>
      </c>
    </row>
    <row r="325" spans="1:5" x14ac:dyDescent="0.25">
      <c r="A325">
        <v>1</v>
      </c>
      <c r="B325" s="4">
        <v>43213</v>
      </c>
      <c r="C325">
        <v>4634.3999999999996</v>
      </c>
      <c r="D325">
        <v>2700.55</v>
      </c>
      <c r="E325" s="62">
        <f t="shared" si="10"/>
        <v>1.7160948695636071</v>
      </c>
    </row>
    <row r="326" spans="1:5" x14ac:dyDescent="0.25">
      <c r="A326">
        <v>1</v>
      </c>
      <c r="B326" s="4">
        <v>43214</v>
      </c>
      <c r="C326">
        <v>4691.8</v>
      </c>
      <c r="D326">
        <v>2724.95</v>
      </c>
      <c r="E326" s="62">
        <f t="shared" si="10"/>
        <v>1.7217930604231273</v>
      </c>
    </row>
    <row r="327" spans="1:5" x14ac:dyDescent="0.25">
      <c r="A327">
        <v>1</v>
      </c>
      <c r="B327" s="4">
        <v>43215</v>
      </c>
      <c r="C327">
        <v>4636.05</v>
      </c>
      <c r="D327">
        <v>2707.45</v>
      </c>
      <c r="E327" s="62">
        <f t="shared" si="10"/>
        <v>1.7123307909656691</v>
      </c>
    </row>
    <row r="328" spans="1:5" x14ac:dyDescent="0.25">
      <c r="A328">
        <v>1</v>
      </c>
      <c r="B328" s="4">
        <v>43216</v>
      </c>
      <c r="C328">
        <v>4637.3999999999996</v>
      </c>
      <c r="D328">
        <v>2715.55</v>
      </c>
      <c r="E328" s="62">
        <f t="shared" si="10"/>
        <v>1.7077203513100474</v>
      </c>
    </row>
    <row r="329" spans="1:5" x14ac:dyDescent="0.25">
      <c r="A329">
        <v>1</v>
      </c>
      <c r="B329" s="4">
        <v>43217</v>
      </c>
      <c r="C329">
        <v>4635.7</v>
      </c>
      <c r="D329">
        <v>2681.75</v>
      </c>
      <c r="E329" s="62">
        <f t="shared" si="10"/>
        <v>1.7286100494080356</v>
      </c>
    </row>
    <row r="330" spans="1:5" x14ac:dyDescent="0.25">
      <c r="A330">
        <v>1</v>
      </c>
      <c r="B330" s="4">
        <v>43220</v>
      </c>
      <c r="C330">
        <v>4680.75</v>
      </c>
      <c r="D330">
        <v>2691.15</v>
      </c>
      <c r="E330" s="62">
        <f t="shared" si="10"/>
        <v>1.7393121899559667</v>
      </c>
    </row>
    <row r="331" spans="1:5" x14ac:dyDescent="0.25">
      <c r="B331" s="6">
        <v>43222</v>
      </c>
      <c r="C331">
        <v>4625.1000000000004</v>
      </c>
      <c r="D331">
        <v>2723.2</v>
      </c>
      <c r="E331" s="39">
        <f>C331/D331</f>
        <v>1.6984062867215044</v>
      </c>
    </row>
    <row r="332" spans="1:5" x14ac:dyDescent="0.25">
      <c r="B332" s="6">
        <v>43223</v>
      </c>
      <c r="C332">
        <v>4543.6000000000004</v>
      </c>
      <c r="D332">
        <v>2699.15</v>
      </c>
      <c r="E332" s="39">
        <f t="shared" ref="E332:E336" si="11">C332/D332</f>
        <v>1.6833447566826594</v>
      </c>
    </row>
    <row r="333" spans="1:5" x14ac:dyDescent="0.25">
      <c r="B333" s="6">
        <v>43224</v>
      </c>
      <c r="C333">
        <v>4413.6000000000004</v>
      </c>
      <c r="D333">
        <v>2689.1</v>
      </c>
      <c r="E333" s="39">
        <f t="shared" si="11"/>
        <v>1.6412926257855791</v>
      </c>
    </row>
    <row r="334" spans="1:5" x14ac:dyDescent="0.25">
      <c r="B334" s="6">
        <v>43227</v>
      </c>
      <c r="C334">
        <v>4415.7</v>
      </c>
      <c r="D334">
        <v>2699.6</v>
      </c>
      <c r="E334" s="39">
        <f t="shared" si="11"/>
        <v>1.6356867684101348</v>
      </c>
    </row>
    <row r="335" spans="1:5" x14ac:dyDescent="0.25">
      <c r="B335" s="6">
        <v>43228</v>
      </c>
      <c r="C335">
        <v>4413.8</v>
      </c>
      <c r="D335">
        <v>2688.95</v>
      </c>
      <c r="E335" s="39">
        <f t="shared" si="11"/>
        <v>1.6414585618921886</v>
      </c>
    </row>
    <row r="336" spans="1:5" x14ac:dyDescent="0.25">
      <c r="B336" s="6">
        <v>43229</v>
      </c>
      <c r="C336">
        <v>4340.95</v>
      </c>
      <c r="D336">
        <v>2702.65</v>
      </c>
      <c r="E336" s="39">
        <f t="shared" si="11"/>
        <v>1.6061828205650008</v>
      </c>
    </row>
  </sheetData>
  <mergeCells count="2">
    <mergeCell ref="V1:W1"/>
    <mergeCell ref="G9:H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336"/>
  <sheetViews>
    <sheetView topLeftCell="B1" zoomScale="80" zoomScaleNormal="80" workbookViewId="0">
      <selection activeCell="E331" sqref="E331:E336"/>
    </sheetView>
  </sheetViews>
  <sheetFormatPr defaultRowHeight="15" x14ac:dyDescent="0.25"/>
  <cols>
    <col min="1" max="1" width="10" bestFit="1" customWidth="1"/>
    <col min="2" max="2" width="10.85546875" bestFit="1" customWidth="1"/>
    <col min="7" max="7" width="10" bestFit="1" customWidth="1"/>
    <col min="8" max="8" width="12.140625" bestFit="1" customWidth="1"/>
    <col min="9" max="9" width="17.28515625" bestFit="1" customWidth="1"/>
    <col min="13" max="13" width="13.42578125" style="15" bestFit="1" customWidth="1"/>
    <col min="14" max="15" width="9.140625" style="15"/>
    <col min="17" max="17" width="12" bestFit="1" customWidth="1"/>
    <col min="18" max="18" width="12.28515625" bestFit="1" customWidth="1"/>
    <col min="19" max="19" width="10.7109375" bestFit="1" customWidth="1"/>
    <col min="20" max="20" width="12" style="15" bestFit="1" customWidth="1"/>
    <col min="21" max="21" width="9.140625" style="15"/>
    <col min="24" max="24" width="9.140625" bestFit="1" customWidth="1"/>
    <col min="25" max="25" width="13.5703125" bestFit="1" customWidth="1"/>
  </cols>
  <sheetData>
    <row r="1" spans="1:25" s="15" customFormat="1" ht="24.95" customHeight="1" x14ac:dyDescent="0.25">
      <c r="A1" s="37" t="s">
        <v>29</v>
      </c>
      <c r="B1" s="67" t="s">
        <v>0</v>
      </c>
      <c r="C1" s="68" t="s">
        <v>23</v>
      </c>
      <c r="D1" s="68" t="s">
        <v>22</v>
      </c>
      <c r="E1" s="68" t="s">
        <v>30</v>
      </c>
      <c r="F1"/>
      <c r="G1" s="69" t="s">
        <v>29</v>
      </c>
      <c r="H1" s="67" t="s">
        <v>0</v>
      </c>
      <c r="I1" s="68" t="s">
        <v>23</v>
      </c>
      <c r="J1" s="68" t="s">
        <v>22</v>
      </c>
      <c r="K1" s="68" t="s">
        <v>30</v>
      </c>
      <c r="L1" s="68" t="s">
        <v>31</v>
      </c>
      <c r="M1" s="68" t="s">
        <v>32</v>
      </c>
      <c r="N1" s="68" t="s">
        <v>33</v>
      </c>
      <c r="O1" s="68" t="s">
        <v>34</v>
      </c>
      <c r="P1" s="68" t="s">
        <v>35</v>
      </c>
      <c r="Q1" s="68" t="s">
        <v>36</v>
      </c>
      <c r="R1" s="68" t="s">
        <v>37</v>
      </c>
      <c r="S1" s="68" t="s">
        <v>38</v>
      </c>
      <c r="T1" s="68" t="s">
        <v>39</v>
      </c>
      <c r="U1" s="68" t="s">
        <v>40</v>
      </c>
      <c r="V1" s="149" t="s">
        <v>41</v>
      </c>
      <c r="W1" s="149"/>
      <c r="X1" s="68" t="s">
        <v>143</v>
      </c>
      <c r="Y1" s="68" t="s">
        <v>144</v>
      </c>
    </row>
    <row r="2" spans="1:25" x14ac:dyDescent="0.25">
      <c r="A2">
        <v>1</v>
      </c>
      <c r="B2" s="4">
        <v>42737</v>
      </c>
      <c r="C2">
        <v>1039.95</v>
      </c>
      <c r="D2">
        <v>1119.8499999999999</v>
      </c>
      <c r="E2" s="27">
        <f t="shared" ref="E2:E65" si="0">C2/D2</f>
        <v>0.92865115863731762</v>
      </c>
      <c r="G2">
        <v>1</v>
      </c>
      <c r="H2" s="4">
        <v>42737</v>
      </c>
      <c r="I2">
        <v>1039.95</v>
      </c>
      <c r="J2">
        <v>1119.8499999999999</v>
      </c>
      <c r="K2" s="27">
        <v>0.92865115863731762</v>
      </c>
      <c r="L2" s="15" t="s">
        <v>44</v>
      </c>
      <c r="M2" s="15" t="s">
        <v>154</v>
      </c>
      <c r="N2" s="15" t="s">
        <v>155</v>
      </c>
      <c r="Q2">
        <f>-50*I2-55*J2</f>
        <v>-113589.25</v>
      </c>
      <c r="S2">
        <f>Q2</f>
        <v>-113589.25</v>
      </c>
    </row>
    <row r="3" spans="1:25" x14ac:dyDescent="0.25">
      <c r="A3">
        <v>1</v>
      </c>
      <c r="B3" s="4">
        <v>42738</v>
      </c>
      <c r="C3">
        <v>1045.05</v>
      </c>
      <c r="D3">
        <v>1109.8</v>
      </c>
      <c r="E3" s="27">
        <f t="shared" si="0"/>
        <v>0.9416561542620292</v>
      </c>
      <c r="G3">
        <v>1</v>
      </c>
      <c r="H3" s="4">
        <v>43075</v>
      </c>
      <c r="I3">
        <v>1343.8</v>
      </c>
      <c r="J3">
        <v>1128.95</v>
      </c>
      <c r="K3" s="53">
        <v>1.1903095796979493</v>
      </c>
      <c r="L3" s="15" t="s">
        <v>44</v>
      </c>
      <c r="M3" s="15" t="s">
        <v>22</v>
      </c>
      <c r="N3" s="15" t="s">
        <v>156</v>
      </c>
      <c r="O3" s="15" t="s">
        <v>23</v>
      </c>
      <c r="P3" s="15" t="s">
        <v>157</v>
      </c>
      <c r="Q3">
        <f>IF(V3=MAX(V3,W3),-10*I3,-11*J3)</f>
        <v>-12418.45</v>
      </c>
      <c r="R3">
        <f>IF(V3=MIN(V3,W3),10*I3,11*J3)</f>
        <v>13438</v>
      </c>
      <c r="S3">
        <f>R3+Q3</f>
        <v>1019.5499999999993</v>
      </c>
      <c r="T3" s="15" t="str">
        <f>IF(V3=MAX(V3,W3),"ABB","SIEMENS")</f>
        <v>SIEMENS</v>
      </c>
      <c r="U3" s="15" t="str">
        <f>IF(V3=MIN(V3,W3),"ABB","SIEMENS")</f>
        <v>ABB</v>
      </c>
      <c r="V3">
        <f>I2-I3</f>
        <v>-303.84999999999991</v>
      </c>
      <c r="W3">
        <f>J2-J3</f>
        <v>-9.1000000000001364</v>
      </c>
    </row>
    <row r="4" spans="1:25" x14ac:dyDescent="0.25">
      <c r="A4">
        <v>1</v>
      </c>
      <c r="B4" s="4">
        <v>42739</v>
      </c>
      <c r="C4">
        <v>1037.3499999999999</v>
      </c>
      <c r="D4">
        <v>1121.3499999999999</v>
      </c>
      <c r="E4" s="27">
        <f t="shared" si="0"/>
        <v>0.92509029295046152</v>
      </c>
      <c r="G4">
        <v>1</v>
      </c>
      <c r="H4" s="4">
        <v>43118</v>
      </c>
      <c r="I4">
        <v>1541.05</v>
      </c>
      <c r="J4">
        <v>1292.55</v>
      </c>
      <c r="K4" s="53">
        <v>1.1922556187381532</v>
      </c>
      <c r="L4" s="15" t="s">
        <v>44</v>
      </c>
      <c r="M4" s="15" t="s">
        <v>22</v>
      </c>
      <c r="N4" s="15" t="s">
        <v>158</v>
      </c>
      <c r="O4" s="15" t="s">
        <v>23</v>
      </c>
      <c r="P4" s="15" t="s">
        <v>159</v>
      </c>
      <c r="Q4">
        <f t="shared" ref="Q4:Q12" si="1">IF(V4=MAX(V4,W4),-10*I4,-11*J4)</f>
        <v>-14218.05</v>
      </c>
      <c r="R4">
        <f t="shared" ref="R4:R12" si="2">IF(V4=MIN(V4,W4),10*I4,11*J4)</f>
        <v>15410.5</v>
      </c>
      <c r="S4">
        <f t="shared" ref="S4:S12" si="3">R4+Q4</f>
        <v>1192.4500000000007</v>
      </c>
      <c r="T4" s="15" t="str">
        <f t="shared" ref="T4:T12" si="4">IF(V4=MAX(V4,W4),"ABB","SIEMENS")</f>
        <v>SIEMENS</v>
      </c>
      <c r="U4" s="15" t="str">
        <f t="shared" ref="U4:U12" si="5">IF(V4=MIN(V4,W4),"ABB","SIEMENS")</f>
        <v>ABB</v>
      </c>
      <c r="V4">
        <f t="shared" ref="V4:W12" si="6">I3-I4</f>
        <v>-197.25</v>
      </c>
      <c r="W4">
        <f t="shared" si="6"/>
        <v>-163.59999999999991</v>
      </c>
    </row>
    <row r="5" spans="1:25" x14ac:dyDescent="0.25">
      <c r="A5">
        <v>1</v>
      </c>
      <c r="B5" s="4">
        <v>42740</v>
      </c>
      <c r="C5">
        <v>1031.45</v>
      </c>
      <c r="D5">
        <v>1141.1500000000001</v>
      </c>
      <c r="E5" s="27">
        <f t="shared" si="0"/>
        <v>0.90386890417561228</v>
      </c>
      <c r="G5">
        <v>1</v>
      </c>
      <c r="H5" s="4">
        <v>43119</v>
      </c>
      <c r="I5">
        <v>1580.35</v>
      </c>
      <c r="J5">
        <v>1296.95</v>
      </c>
      <c r="K5" s="53">
        <v>1.2185126643278459</v>
      </c>
      <c r="L5" s="15" t="s">
        <v>44</v>
      </c>
      <c r="M5" s="15" t="s">
        <v>22</v>
      </c>
      <c r="N5" s="15" t="s">
        <v>160</v>
      </c>
      <c r="O5" s="15" t="s">
        <v>23</v>
      </c>
      <c r="P5" s="15" t="s">
        <v>161</v>
      </c>
      <c r="Q5">
        <f t="shared" si="1"/>
        <v>-14266.45</v>
      </c>
      <c r="R5">
        <f t="shared" si="2"/>
        <v>15803.5</v>
      </c>
      <c r="S5">
        <f t="shared" si="3"/>
        <v>1537.0499999999993</v>
      </c>
      <c r="T5" s="15" t="str">
        <f t="shared" si="4"/>
        <v>SIEMENS</v>
      </c>
      <c r="U5" s="15" t="str">
        <f t="shared" si="5"/>
        <v>ABB</v>
      </c>
      <c r="V5">
        <f t="shared" si="6"/>
        <v>-39.299999999999955</v>
      </c>
      <c r="W5">
        <f t="shared" si="6"/>
        <v>-4.4000000000000909</v>
      </c>
    </row>
    <row r="6" spans="1:25" x14ac:dyDescent="0.25">
      <c r="A6">
        <v>1</v>
      </c>
      <c r="B6" s="4">
        <v>42741</v>
      </c>
      <c r="C6">
        <v>1043.9000000000001</v>
      </c>
      <c r="D6">
        <v>1164.2</v>
      </c>
      <c r="E6" s="27">
        <f t="shared" si="0"/>
        <v>0.89666723930596126</v>
      </c>
      <c r="G6">
        <v>1</v>
      </c>
      <c r="H6" s="4">
        <v>43123</v>
      </c>
      <c r="I6">
        <v>1634.7</v>
      </c>
      <c r="J6">
        <v>1314.35</v>
      </c>
      <c r="K6" s="53">
        <v>1.2437326435120022</v>
      </c>
      <c r="L6" s="15" t="s">
        <v>44</v>
      </c>
      <c r="M6" s="15" t="s">
        <v>22</v>
      </c>
      <c r="N6" s="15" t="s">
        <v>162</v>
      </c>
      <c r="O6" s="15" t="s">
        <v>23</v>
      </c>
      <c r="P6" s="15" t="s">
        <v>163</v>
      </c>
      <c r="Q6">
        <f t="shared" si="1"/>
        <v>-14457.849999999999</v>
      </c>
      <c r="R6">
        <f t="shared" si="2"/>
        <v>16347</v>
      </c>
      <c r="S6">
        <f t="shared" si="3"/>
        <v>1889.1500000000015</v>
      </c>
      <c r="T6" s="15" t="str">
        <f t="shared" si="4"/>
        <v>SIEMENS</v>
      </c>
      <c r="U6" s="15" t="str">
        <f t="shared" si="5"/>
        <v>ABB</v>
      </c>
      <c r="V6">
        <f t="shared" si="6"/>
        <v>-54.350000000000136</v>
      </c>
      <c r="W6">
        <f t="shared" si="6"/>
        <v>-17.399999999999864</v>
      </c>
    </row>
    <row r="7" spans="1:25" x14ac:dyDescent="0.25">
      <c r="A7">
        <v>1</v>
      </c>
      <c r="B7" s="4">
        <v>42744</v>
      </c>
      <c r="C7">
        <v>1041.95</v>
      </c>
      <c r="D7">
        <v>1151.05</v>
      </c>
      <c r="E7" s="27">
        <f t="shared" si="0"/>
        <v>0.90521697580470017</v>
      </c>
      <c r="G7">
        <v>1</v>
      </c>
      <c r="H7" s="4">
        <v>43124</v>
      </c>
      <c r="I7">
        <v>1662.35</v>
      </c>
      <c r="J7">
        <v>1301.2</v>
      </c>
      <c r="K7" s="53">
        <v>1.2775514909314478</v>
      </c>
      <c r="L7" s="15" t="s">
        <v>44</v>
      </c>
      <c r="M7" s="15" t="s">
        <v>22</v>
      </c>
      <c r="N7" s="15" t="s">
        <v>164</v>
      </c>
      <c r="O7" s="15" t="s">
        <v>23</v>
      </c>
      <c r="P7" s="15" t="s">
        <v>165</v>
      </c>
      <c r="R7">
        <f>110*J7</f>
        <v>143132</v>
      </c>
      <c r="S7">
        <f t="shared" si="3"/>
        <v>143132</v>
      </c>
      <c r="T7" s="15" t="str">
        <f t="shared" si="4"/>
        <v>SIEMENS</v>
      </c>
      <c r="U7" s="15" t="str">
        <f t="shared" si="5"/>
        <v>ABB</v>
      </c>
      <c r="V7">
        <f t="shared" si="6"/>
        <v>-27.649999999999864</v>
      </c>
      <c r="W7">
        <f t="shared" si="6"/>
        <v>13.149999999999864</v>
      </c>
    </row>
    <row r="8" spans="1:25" x14ac:dyDescent="0.25">
      <c r="A8">
        <v>1</v>
      </c>
      <c r="B8" s="4">
        <v>42745</v>
      </c>
      <c r="C8">
        <v>1176</v>
      </c>
      <c r="D8">
        <v>1170.4000000000001</v>
      </c>
      <c r="E8" s="27">
        <f t="shared" si="0"/>
        <v>1.0047846889952152</v>
      </c>
      <c r="G8" s="70">
        <v>1</v>
      </c>
      <c r="H8" s="71">
        <v>43132</v>
      </c>
      <c r="I8" s="70">
        <v>1702.25</v>
      </c>
      <c r="J8" s="70">
        <v>1317</v>
      </c>
      <c r="K8" s="72">
        <v>1.2925208807896735</v>
      </c>
      <c r="L8" s="73" t="s">
        <v>44</v>
      </c>
      <c r="M8" s="73" t="s">
        <v>22</v>
      </c>
      <c r="N8" s="73" t="s">
        <v>166</v>
      </c>
      <c r="O8" s="73" t="s">
        <v>23</v>
      </c>
      <c r="P8" s="73">
        <v>10</v>
      </c>
      <c r="Q8" s="70">
        <f t="shared" si="1"/>
        <v>-14487</v>
      </c>
      <c r="R8" s="70">
        <f t="shared" si="2"/>
        <v>17022.5</v>
      </c>
      <c r="S8" s="70">
        <f t="shared" si="3"/>
        <v>2535.5</v>
      </c>
      <c r="T8" s="73" t="str">
        <f t="shared" si="4"/>
        <v>SIEMENS</v>
      </c>
      <c r="U8" s="73" t="str">
        <f t="shared" si="5"/>
        <v>ABB</v>
      </c>
      <c r="V8" s="70">
        <f t="shared" si="6"/>
        <v>-39.900000000000091</v>
      </c>
      <c r="W8" s="70">
        <f t="shared" si="6"/>
        <v>-15.799999999999955</v>
      </c>
    </row>
    <row r="9" spans="1:25" x14ac:dyDescent="0.25">
      <c r="A9">
        <v>1</v>
      </c>
      <c r="B9" s="4">
        <v>42746</v>
      </c>
      <c r="C9">
        <v>1132.1500000000001</v>
      </c>
      <c r="D9">
        <v>1177.5</v>
      </c>
      <c r="E9" s="27">
        <f t="shared" si="0"/>
        <v>0.96148619957537163</v>
      </c>
      <c r="G9" s="70">
        <v>1</v>
      </c>
      <c r="H9" s="71">
        <v>43133</v>
      </c>
      <c r="I9" s="70">
        <v>1678.1</v>
      </c>
      <c r="J9" s="70">
        <v>1288</v>
      </c>
      <c r="K9" s="72">
        <v>1.3028726708074534</v>
      </c>
      <c r="L9" s="73" t="s">
        <v>44</v>
      </c>
      <c r="M9" s="73" t="s">
        <v>22</v>
      </c>
      <c r="N9" s="73" t="s">
        <v>167</v>
      </c>
      <c r="O9" s="73" t="s">
        <v>23</v>
      </c>
      <c r="P9" s="73">
        <v>10</v>
      </c>
      <c r="Q9" s="70">
        <f t="shared" si="1"/>
        <v>-14168</v>
      </c>
      <c r="R9" s="70">
        <f t="shared" si="2"/>
        <v>16781</v>
      </c>
      <c r="S9" s="70">
        <f t="shared" si="3"/>
        <v>2613</v>
      </c>
      <c r="T9" s="73" t="str">
        <f t="shared" si="4"/>
        <v>SIEMENS</v>
      </c>
      <c r="U9" s="73" t="str">
        <f t="shared" si="5"/>
        <v>ABB</v>
      </c>
      <c r="V9" s="70">
        <f t="shared" si="6"/>
        <v>24.150000000000091</v>
      </c>
      <c r="W9" s="70">
        <f t="shared" si="6"/>
        <v>29</v>
      </c>
    </row>
    <row r="10" spans="1:25" x14ac:dyDescent="0.25">
      <c r="A10">
        <v>1</v>
      </c>
      <c r="B10" s="4">
        <v>42747</v>
      </c>
      <c r="C10">
        <v>1122.0999999999999</v>
      </c>
      <c r="D10">
        <v>1179.0999999999999</v>
      </c>
      <c r="E10" s="27">
        <f t="shared" si="0"/>
        <v>0.95165804427105416</v>
      </c>
      <c r="G10" s="70">
        <v>1</v>
      </c>
      <c r="H10" s="71">
        <v>43158</v>
      </c>
      <c r="I10" s="70">
        <v>1530.35</v>
      </c>
      <c r="J10" s="70">
        <v>1164.25</v>
      </c>
      <c r="K10" s="72">
        <v>1.3144513635387587</v>
      </c>
      <c r="L10" s="73" t="s">
        <v>44</v>
      </c>
      <c r="M10" s="73" t="s">
        <v>23</v>
      </c>
      <c r="N10" s="73">
        <v>10</v>
      </c>
      <c r="O10" s="73" t="s">
        <v>22</v>
      </c>
      <c r="P10" s="73" t="s">
        <v>166</v>
      </c>
      <c r="Q10" s="70">
        <f t="shared" si="1"/>
        <v>-15303.5</v>
      </c>
      <c r="R10" s="70">
        <f t="shared" si="2"/>
        <v>12806.75</v>
      </c>
      <c r="S10" s="70">
        <f t="shared" si="3"/>
        <v>-2496.75</v>
      </c>
      <c r="T10" s="73" t="str">
        <f t="shared" si="4"/>
        <v>ABB</v>
      </c>
      <c r="U10" s="73" t="str">
        <f t="shared" si="5"/>
        <v>SIEMENS</v>
      </c>
      <c r="V10" s="70">
        <f t="shared" si="6"/>
        <v>147.75</v>
      </c>
      <c r="W10" s="70">
        <f t="shared" si="6"/>
        <v>123.75</v>
      </c>
    </row>
    <row r="11" spans="1:25" x14ac:dyDescent="0.25">
      <c r="A11">
        <v>1</v>
      </c>
      <c r="B11" s="4">
        <v>42748</v>
      </c>
      <c r="C11">
        <v>1130.8499999999999</v>
      </c>
      <c r="D11">
        <v>1176.5999999999999</v>
      </c>
      <c r="E11" s="27">
        <f t="shared" si="0"/>
        <v>0.96111677715451305</v>
      </c>
      <c r="G11" s="70">
        <v>1</v>
      </c>
      <c r="H11" s="71">
        <v>43159</v>
      </c>
      <c r="I11" s="70">
        <v>1534.55</v>
      </c>
      <c r="J11" s="70">
        <v>1164.3499999999999</v>
      </c>
      <c r="K11" s="72">
        <v>1.3179456349035943</v>
      </c>
      <c r="L11" s="73" t="s">
        <v>44</v>
      </c>
      <c r="M11" s="73" t="s">
        <v>22</v>
      </c>
      <c r="N11" s="73" t="s">
        <v>167</v>
      </c>
      <c r="O11" s="73" t="s">
        <v>23</v>
      </c>
      <c r="P11" s="73">
        <v>10</v>
      </c>
      <c r="Q11" s="70">
        <f t="shared" si="1"/>
        <v>-12807.849999999999</v>
      </c>
      <c r="R11" s="70">
        <f t="shared" si="2"/>
        <v>15345.5</v>
      </c>
      <c r="S11" s="70">
        <f t="shared" si="3"/>
        <v>2537.6500000000015</v>
      </c>
      <c r="T11" s="73" t="str">
        <f t="shared" si="4"/>
        <v>SIEMENS</v>
      </c>
      <c r="U11" s="73" t="str">
        <f t="shared" si="5"/>
        <v>ABB</v>
      </c>
      <c r="V11" s="70">
        <f t="shared" si="6"/>
        <v>-4.2000000000000455</v>
      </c>
      <c r="W11" s="70">
        <f t="shared" si="6"/>
        <v>-9.9999999999909051E-2</v>
      </c>
    </row>
    <row r="12" spans="1:25" x14ac:dyDescent="0.25">
      <c r="A12">
        <v>1</v>
      </c>
      <c r="B12" s="4">
        <v>42751</v>
      </c>
      <c r="C12">
        <v>1124.45</v>
      </c>
      <c r="D12">
        <v>1177.8499999999999</v>
      </c>
      <c r="E12" s="27">
        <f t="shared" si="0"/>
        <v>0.95466315744789243</v>
      </c>
      <c r="G12" s="70">
        <v>1</v>
      </c>
      <c r="H12" s="71">
        <v>43160</v>
      </c>
      <c r="I12" s="70">
        <v>1527.85</v>
      </c>
      <c r="J12" s="70">
        <v>1153.55</v>
      </c>
      <c r="K12" s="72">
        <v>1.3244766156646872</v>
      </c>
      <c r="L12" s="73" t="s">
        <v>44</v>
      </c>
      <c r="M12" s="73" t="s">
        <v>22</v>
      </c>
      <c r="N12" s="73" t="s">
        <v>168</v>
      </c>
      <c r="O12" s="73" t="s">
        <v>23</v>
      </c>
      <c r="P12" s="73">
        <v>10</v>
      </c>
      <c r="Q12" s="70">
        <f t="shared" si="1"/>
        <v>-12689.05</v>
      </c>
      <c r="R12" s="70">
        <f t="shared" si="2"/>
        <v>15278.5</v>
      </c>
      <c r="S12" s="70">
        <f t="shared" si="3"/>
        <v>2589.4500000000007</v>
      </c>
      <c r="T12" s="73" t="str">
        <f t="shared" si="4"/>
        <v>SIEMENS</v>
      </c>
      <c r="U12" s="73" t="str">
        <f t="shared" si="5"/>
        <v>ABB</v>
      </c>
      <c r="V12" s="70">
        <f t="shared" si="6"/>
        <v>6.7000000000000455</v>
      </c>
      <c r="W12" s="70">
        <f t="shared" si="6"/>
        <v>10.799999999999955</v>
      </c>
      <c r="X12">
        <v>110</v>
      </c>
      <c r="Y12">
        <v>0</v>
      </c>
    </row>
    <row r="13" spans="1:25" x14ac:dyDescent="0.25">
      <c r="A13">
        <v>1</v>
      </c>
      <c r="B13" s="4">
        <v>42752</v>
      </c>
      <c r="C13">
        <v>1103.0999999999999</v>
      </c>
      <c r="D13">
        <v>1172.55</v>
      </c>
      <c r="E13" s="27">
        <f t="shared" si="0"/>
        <v>0.94077011641294606</v>
      </c>
      <c r="H13">
        <f>H7-H2</f>
        <v>387</v>
      </c>
    </row>
    <row r="14" spans="1:25" x14ac:dyDescent="0.25">
      <c r="A14">
        <v>1</v>
      </c>
      <c r="B14" s="4">
        <v>42753</v>
      </c>
      <c r="C14">
        <v>1146.8</v>
      </c>
      <c r="D14">
        <v>1192.7</v>
      </c>
      <c r="E14" s="27">
        <f t="shared" si="0"/>
        <v>0.96151588832061696</v>
      </c>
      <c r="Q14" s="17" t="s">
        <v>57</v>
      </c>
      <c r="R14" s="17" t="s">
        <v>58</v>
      </c>
      <c r="S14" s="17" t="s">
        <v>59</v>
      </c>
      <c r="T14" s="17" t="s">
        <v>60</v>
      </c>
    </row>
    <row r="15" spans="1:25" x14ac:dyDescent="0.25">
      <c r="A15">
        <v>1</v>
      </c>
      <c r="B15" s="4">
        <v>42754</v>
      </c>
      <c r="C15">
        <v>1153.4000000000001</v>
      </c>
      <c r="D15">
        <v>1181.75</v>
      </c>
      <c r="E15" s="27">
        <f t="shared" si="0"/>
        <v>0.97601015443198658</v>
      </c>
      <c r="H15" s="150" t="s">
        <v>169</v>
      </c>
      <c r="I15" s="150"/>
      <c r="Q15" s="17">
        <f>SUM(Q2:Q6)</f>
        <v>-168950.05000000002</v>
      </c>
      <c r="R15" s="17">
        <f>SUM(R3:R7)</f>
        <v>204131</v>
      </c>
      <c r="S15" s="17">
        <f>R15+Q15</f>
        <v>35180.949999999983</v>
      </c>
      <c r="T15" s="17">
        <f>ABS(S15/S2)*100</f>
        <v>30.972077023133775</v>
      </c>
    </row>
    <row r="16" spans="1:25" x14ac:dyDescent="0.25">
      <c r="A16">
        <v>1</v>
      </c>
      <c r="B16" s="4">
        <v>42755</v>
      </c>
      <c r="C16">
        <v>1132.5999999999999</v>
      </c>
      <c r="D16">
        <v>1155.6500000000001</v>
      </c>
      <c r="E16" s="27">
        <f t="shared" si="0"/>
        <v>0.98005451477523453</v>
      </c>
      <c r="H16" s="74" t="s">
        <v>83</v>
      </c>
      <c r="I16" s="74">
        <f>AVERAGE(C2:C330)</f>
        <v>1370.9407294832822</v>
      </c>
    </row>
    <row r="17" spans="1:9" x14ac:dyDescent="0.25">
      <c r="A17">
        <v>1</v>
      </c>
      <c r="B17" s="4">
        <v>42758</v>
      </c>
      <c r="C17">
        <v>1117.5</v>
      </c>
      <c r="D17">
        <v>1158.5999999999999</v>
      </c>
      <c r="E17" s="27">
        <f t="shared" si="0"/>
        <v>0.96452615225271887</v>
      </c>
      <c r="H17" s="74" t="s">
        <v>170</v>
      </c>
      <c r="I17" s="74">
        <f>AVERAGE(D2:D330)</f>
        <v>1250.3142857142859</v>
      </c>
    </row>
    <row r="18" spans="1:9" x14ac:dyDescent="0.25">
      <c r="A18">
        <v>1</v>
      </c>
      <c r="B18" s="4">
        <v>42759</v>
      </c>
      <c r="C18">
        <v>1116</v>
      </c>
      <c r="D18">
        <v>1163.25</v>
      </c>
      <c r="E18" s="27">
        <f t="shared" si="0"/>
        <v>0.95938104448742745</v>
      </c>
      <c r="H18" s="74" t="s">
        <v>171</v>
      </c>
      <c r="I18" s="75">
        <f>I16/I17</f>
        <v>1.0964768979665653</v>
      </c>
    </row>
    <row r="19" spans="1:9" x14ac:dyDescent="0.25">
      <c r="A19">
        <v>1</v>
      </c>
      <c r="B19" s="4">
        <v>42760</v>
      </c>
      <c r="C19">
        <v>1109.6500000000001</v>
      </c>
      <c r="D19">
        <v>1180.95</v>
      </c>
      <c r="E19" s="27">
        <f t="shared" si="0"/>
        <v>0.9396248782759643</v>
      </c>
      <c r="H19" s="74" t="s">
        <v>65</v>
      </c>
      <c r="I19" s="74">
        <f>AVERAGE(E2:E330)</f>
        <v>1.0983160258485611</v>
      </c>
    </row>
    <row r="20" spans="1:9" x14ac:dyDescent="0.25">
      <c r="A20">
        <v>1</v>
      </c>
      <c r="B20" s="4">
        <v>42762</v>
      </c>
      <c r="C20">
        <v>1108.55</v>
      </c>
      <c r="D20">
        <v>1185.05</v>
      </c>
      <c r="E20" s="27">
        <f t="shared" si="0"/>
        <v>0.93544576178220329</v>
      </c>
      <c r="H20" s="74" t="s">
        <v>66</v>
      </c>
      <c r="I20" s="74">
        <f>STDEV(E2:E330)</f>
        <v>9.4124786267962626E-2</v>
      </c>
    </row>
    <row r="21" spans="1:9" x14ac:dyDescent="0.25">
      <c r="A21">
        <v>1</v>
      </c>
      <c r="B21" s="4">
        <v>42765</v>
      </c>
      <c r="C21">
        <v>1101.0999999999999</v>
      </c>
      <c r="D21">
        <v>1176.8499999999999</v>
      </c>
      <c r="E21" s="27">
        <f t="shared" si="0"/>
        <v>0.93563325827420651</v>
      </c>
      <c r="H21" s="74" t="s">
        <v>67</v>
      </c>
      <c r="I21" s="76" t="s">
        <v>172</v>
      </c>
    </row>
    <row r="22" spans="1:9" x14ac:dyDescent="0.25">
      <c r="A22">
        <v>1</v>
      </c>
      <c r="B22" s="4">
        <v>42766</v>
      </c>
      <c r="C22">
        <v>1094.2</v>
      </c>
      <c r="D22">
        <v>1148.8499999999999</v>
      </c>
      <c r="E22" s="27">
        <f t="shared" si="0"/>
        <v>0.95243069156112647</v>
      </c>
      <c r="H22" s="74" t="s">
        <v>69</v>
      </c>
      <c r="I22" s="76" t="s">
        <v>173</v>
      </c>
    </row>
    <row r="23" spans="1:9" x14ac:dyDescent="0.25">
      <c r="A23">
        <v>1</v>
      </c>
      <c r="B23" s="4">
        <v>42767</v>
      </c>
      <c r="C23">
        <v>1107.05</v>
      </c>
      <c r="D23">
        <v>1169.25</v>
      </c>
      <c r="E23" s="27">
        <f t="shared" si="0"/>
        <v>0.94680350652127432</v>
      </c>
    </row>
    <row r="24" spans="1:9" x14ac:dyDescent="0.25">
      <c r="A24">
        <v>1</v>
      </c>
      <c r="B24" s="4">
        <v>42768</v>
      </c>
      <c r="C24">
        <v>1109.95</v>
      </c>
      <c r="D24">
        <v>1168.3499999999999</v>
      </c>
      <c r="E24" s="27">
        <f>C24/D24</f>
        <v>0.95001497838832549</v>
      </c>
    </row>
    <row r="25" spans="1:9" x14ac:dyDescent="0.25">
      <c r="A25">
        <v>1</v>
      </c>
      <c r="B25" s="4">
        <v>42769</v>
      </c>
      <c r="C25">
        <v>1110.3499999999999</v>
      </c>
      <c r="D25">
        <v>1187.0999999999999</v>
      </c>
      <c r="E25" s="27">
        <f t="shared" si="0"/>
        <v>0.93534664307977422</v>
      </c>
    </row>
    <row r="26" spans="1:9" x14ac:dyDescent="0.25">
      <c r="A26">
        <v>1</v>
      </c>
      <c r="B26" s="4">
        <v>42772</v>
      </c>
      <c r="C26">
        <v>1132.6500000000001</v>
      </c>
      <c r="D26">
        <v>1222.8</v>
      </c>
      <c r="E26" s="27">
        <f t="shared" si="0"/>
        <v>0.92627576054955851</v>
      </c>
    </row>
    <row r="27" spans="1:9" x14ac:dyDescent="0.25">
      <c r="A27">
        <v>1</v>
      </c>
      <c r="B27" s="4">
        <v>42773</v>
      </c>
      <c r="C27">
        <v>1179.95</v>
      </c>
      <c r="D27">
        <v>1230.9000000000001</v>
      </c>
      <c r="E27" s="27">
        <f t="shared" si="0"/>
        <v>0.95860752295068641</v>
      </c>
    </row>
    <row r="28" spans="1:9" x14ac:dyDescent="0.25">
      <c r="A28">
        <v>1</v>
      </c>
      <c r="B28" s="4">
        <v>42774</v>
      </c>
      <c r="C28">
        <v>1208.3499999999999</v>
      </c>
      <c r="D28">
        <v>1220.3</v>
      </c>
      <c r="E28" s="27">
        <f t="shared" si="0"/>
        <v>0.99020732606736039</v>
      </c>
    </row>
    <row r="29" spans="1:9" x14ac:dyDescent="0.25">
      <c r="A29">
        <v>1</v>
      </c>
      <c r="B29" s="4">
        <v>42775</v>
      </c>
      <c r="C29">
        <v>1225.6500000000001</v>
      </c>
      <c r="D29">
        <v>1222.05</v>
      </c>
      <c r="E29" s="27">
        <f t="shared" si="0"/>
        <v>1.0029458696452682</v>
      </c>
    </row>
    <row r="30" spans="1:9" x14ac:dyDescent="0.25">
      <c r="A30">
        <v>1</v>
      </c>
      <c r="B30" s="4">
        <v>42776</v>
      </c>
      <c r="C30">
        <v>1261.8499999999999</v>
      </c>
      <c r="D30">
        <v>1208.3499999999999</v>
      </c>
      <c r="E30">
        <f t="shared" si="0"/>
        <v>1.0442752513758431</v>
      </c>
    </row>
    <row r="31" spans="1:9" x14ac:dyDescent="0.25">
      <c r="B31" s="4">
        <v>42779</v>
      </c>
      <c r="C31">
        <v>1223.3</v>
      </c>
      <c r="D31">
        <v>1196.2</v>
      </c>
      <c r="E31">
        <f t="shared" si="0"/>
        <v>1.0226550744022738</v>
      </c>
    </row>
    <row r="32" spans="1:9" x14ac:dyDescent="0.25">
      <c r="A32">
        <v>1</v>
      </c>
      <c r="B32" s="4">
        <v>42780</v>
      </c>
      <c r="C32">
        <v>1194.25</v>
      </c>
      <c r="D32">
        <v>1213.0999999999999</v>
      </c>
      <c r="E32" s="27">
        <f t="shared" si="0"/>
        <v>0.98446129750226696</v>
      </c>
    </row>
    <row r="33" spans="1:5" x14ac:dyDescent="0.25">
      <c r="A33">
        <v>1</v>
      </c>
      <c r="B33" s="4">
        <v>42781</v>
      </c>
      <c r="C33">
        <v>1172.2</v>
      </c>
      <c r="D33">
        <v>1199.3499999999999</v>
      </c>
      <c r="E33" s="27">
        <f t="shared" si="0"/>
        <v>0.97736273814983132</v>
      </c>
    </row>
    <row r="34" spans="1:5" x14ac:dyDescent="0.25">
      <c r="B34" s="4">
        <v>42782</v>
      </c>
      <c r="C34">
        <v>1228.8499999999999</v>
      </c>
      <c r="D34">
        <v>1208.25</v>
      </c>
      <c r="E34">
        <f t="shared" si="0"/>
        <v>1.0170494516863231</v>
      </c>
    </row>
    <row r="35" spans="1:5" x14ac:dyDescent="0.25">
      <c r="B35" s="4">
        <v>42783</v>
      </c>
      <c r="C35">
        <v>1230</v>
      </c>
      <c r="D35">
        <v>1212.5999999999999</v>
      </c>
      <c r="E35">
        <f t="shared" si="0"/>
        <v>1.0143493320138546</v>
      </c>
    </row>
    <row r="36" spans="1:5" x14ac:dyDescent="0.25">
      <c r="A36">
        <v>1</v>
      </c>
      <c r="B36" s="4">
        <v>42786</v>
      </c>
      <c r="C36">
        <v>1226.6500000000001</v>
      </c>
      <c r="D36">
        <v>1215.95</v>
      </c>
      <c r="E36" s="27">
        <f t="shared" si="0"/>
        <v>1.0087997039351948</v>
      </c>
    </row>
    <row r="37" spans="1:5" x14ac:dyDescent="0.25">
      <c r="A37">
        <v>1</v>
      </c>
      <c r="B37" s="4">
        <v>42787</v>
      </c>
      <c r="C37">
        <v>1221.5999999999999</v>
      </c>
      <c r="D37">
        <v>1223.3499999999999</v>
      </c>
      <c r="E37" s="27">
        <f t="shared" si="0"/>
        <v>0.99856950177790493</v>
      </c>
    </row>
    <row r="38" spans="1:5" x14ac:dyDescent="0.25">
      <c r="A38">
        <v>1</v>
      </c>
      <c r="B38" s="4">
        <v>42788</v>
      </c>
      <c r="C38">
        <v>1212.05</v>
      </c>
      <c r="D38">
        <v>1215.9000000000001</v>
      </c>
      <c r="E38" s="27">
        <f t="shared" si="0"/>
        <v>0.99683362118595265</v>
      </c>
    </row>
    <row r="39" spans="1:5" x14ac:dyDescent="0.25">
      <c r="A39">
        <v>1</v>
      </c>
      <c r="B39" s="4">
        <v>42789</v>
      </c>
      <c r="C39">
        <v>1199.25</v>
      </c>
      <c r="D39">
        <v>1202.8</v>
      </c>
      <c r="E39" s="27">
        <f t="shared" si="0"/>
        <v>0.99704855337545728</v>
      </c>
    </row>
    <row r="40" spans="1:5" x14ac:dyDescent="0.25">
      <c r="A40">
        <v>1</v>
      </c>
      <c r="B40" s="4">
        <v>42793</v>
      </c>
      <c r="C40">
        <v>1196.9000000000001</v>
      </c>
      <c r="D40">
        <v>1196.45</v>
      </c>
      <c r="E40" s="27">
        <f t="shared" si="0"/>
        <v>1.0003761126666388</v>
      </c>
    </row>
    <row r="41" spans="1:5" x14ac:dyDescent="0.25">
      <c r="A41">
        <v>1</v>
      </c>
      <c r="B41" s="4">
        <v>42794</v>
      </c>
      <c r="C41">
        <v>1199.9000000000001</v>
      </c>
      <c r="D41">
        <v>1206.25</v>
      </c>
      <c r="E41" s="27">
        <f t="shared" si="0"/>
        <v>0.99473575129533687</v>
      </c>
    </row>
    <row r="42" spans="1:5" x14ac:dyDescent="0.25">
      <c r="B42" s="4">
        <v>42795</v>
      </c>
      <c r="C42">
        <v>1235.2</v>
      </c>
      <c r="D42">
        <v>1216.9000000000001</v>
      </c>
      <c r="E42">
        <f t="shared" si="0"/>
        <v>1.0150382118497823</v>
      </c>
    </row>
    <row r="43" spans="1:5" x14ac:dyDescent="0.25">
      <c r="A43">
        <v>1</v>
      </c>
      <c r="B43" s="4">
        <v>42796</v>
      </c>
      <c r="C43">
        <v>1207.25</v>
      </c>
      <c r="D43">
        <v>1196.75</v>
      </c>
      <c r="E43" s="27">
        <f t="shared" si="0"/>
        <v>1.0087737622728221</v>
      </c>
    </row>
    <row r="44" spans="1:5" x14ac:dyDescent="0.25">
      <c r="B44" s="4">
        <v>42797</v>
      </c>
      <c r="C44">
        <v>1226.05</v>
      </c>
      <c r="D44">
        <v>1190.8</v>
      </c>
      <c r="E44">
        <f t="shared" si="0"/>
        <v>1.0296019482700705</v>
      </c>
    </row>
    <row r="45" spans="1:5" x14ac:dyDescent="0.25">
      <c r="A45">
        <v>1</v>
      </c>
      <c r="B45" s="4">
        <v>42800</v>
      </c>
      <c r="C45">
        <v>1201.5999999999999</v>
      </c>
      <c r="D45">
        <v>1193.75</v>
      </c>
      <c r="E45" s="27">
        <f t="shared" si="0"/>
        <v>1.0065759162303665</v>
      </c>
    </row>
    <row r="46" spans="1:5" x14ac:dyDescent="0.25">
      <c r="A46">
        <v>1</v>
      </c>
      <c r="B46" s="4">
        <v>42801</v>
      </c>
      <c r="C46">
        <v>1208.6500000000001</v>
      </c>
      <c r="D46">
        <v>1210.8499999999999</v>
      </c>
      <c r="E46" s="27">
        <f t="shared" si="0"/>
        <v>0.99818309452037834</v>
      </c>
    </row>
    <row r="47" spans="1:5" x14ac:dyDescent="0.25">
      <c r="A47">
        <v>1</v>
      </c>
      <c r="B47" s="4">
        <v>42802</v>
      </c>
      <c r="C47">
        <v>1200.8</v>
      </c>
      <c r="D47">
        <v>1201</v>
      </c>
      <c r="E47" s="27">
        <f t="shared" si="0"/>
        <v>0.9998334721065778</v>
      </c>
    </row>
    <row r="48" spans="1:5" x14ac:dyDescent="0.25">
      <c r="A48">
        <v>1</v>
      </c>
      <c r="B48" s="4">
        <v>42803</v>
      </c>
      <c r="C48">
        <v>1194.3</v>
      </c>
      <c r="D48">
        <v>1203.95</v>
      </c>
      <c r="E48" s="27">
        <f t="shared" si="0"/>
        <v>0.99198471697329615</v>
      </c>
    </row>
    <row r="49" spans="1:5" x14ac:dyDescent="0.25">
      <c r="A49">
        <v>1</v>
      </c>
      <c r="B49" s="4">
        <v>42804</v>
      </c>
      <c r="C49">
        <v>1193.3</v>
      </c>
      <c r="D49">
        <v>1199.5</v>
      </c>
      <c r="E49" s="27">
        <f t="shared" si="0"/>
        <v>0.9948311796581909</v>
      </c>
    </row>
    <row r="50" spans="1:5" x14ac:dyDescent="0.25">
      <c r="A50">
        <v>1</v>
      </c>
      <c r="B50" s="4">
        <v>42808</v>
      </c>
      <c r="C50">
        <v>1198.75</v>
      </c>
      <c r="D50">
        <v>1251.8499999999999</v>
      </c>
      <c r="E50" s="27">
        <f t="shared" si="0"/>
        <v>0.95758277748931586</v>
      </c>
    </row>
    <row r="51" spans="1:5" x14ac:dyDescent="0.25">
      <c r="A51">
        <v>1</v>
      </c>
      <c r="B51" s="4">
        <v>42809</v>
      </c>
      <c r="C51">
        <v>1206.8499999999999</v>
      </c>
      <c r="D51">
        <v>1253.9000000000001</v>
      </c>
      <c r="E51" s="27">
        <f t="shared" si="0"/>
        <v>0.96247707153680506</v>
      </c>
    </row>
    <row r="52" spans="1:5" x14ac:dyDescent="0.25">
      <c r="A52">
        <v>1</v>
      </c>
      <c r="B52" s="4">
        <v>42810</v>
      </c>
      <c r="C52">
        <v>1207.8</v>
      </c>
      <c r="D52">
        <v>1262.7</v>
      </c>
      <c r="E52" s="27">
        <f t="shared" si="0"/>
        <v>0.9565217391304347</v>
      </c>
    </row>
    <row r="53" spans="1:5" x14ac:dyDescent="0.25">
      <c r="A53">
        <v>1</v>
      </c>
      <c r="B53" s="4">
        <v>42811</v>
      </c>
      <c r="C53">
        <v>1212.8499999999999</v>
      </c>
      <c r="D53">
        <v>1261.0999999999999</v>
      </c>
      <c r="E53" s="27">
        <f t="shared" si="0"/>
        <v>0.96173975101102216</v>
      </c>
    </row>
    <row r="54" spans="1:5" x14ac:dyDescent="0.25">
      <c r="A54">
        <v>1</v>
      </c>
      <c r="B54" s="4">
        <v>42814</v>
      </c>
      <c r="C54">
        <v>1211.1500000000001</v>
      </c>
      <c r="D54">
        <v>1245.75</v>
      </c>
      <c r="E54" s="27">
        <f t="shared" si="0"/>
        <v>0.9722255669275538</v>
      </c>
    </row>
    <row r="55" spans="1:5" x14ac:dyDescent="0.25">
      <c r="A55">
        <v>1</v>
      </c>
      <c r="B55" s="4">
        <v>42815</v>
      </c>
      <c r="C55">
        <v>1194.2</v>
      </c>
      <c r="D55">
        <v>1246.7</v>
      </c>
      <c r="E55" s="27">
        <f t="shared" si="0"/>
        <v>0.95788882650196516</v>
      </c>
    </row>
    <row r="56" spans="1:5" x14ac:dyDescent="0.25">
      <c r="A56">
        <v>1</v>
      </c>
      <c r="B56" s="4">
        <v>42816</v>
      </c>
      <c r="C56">
        <v>1185.55</v>
      </c>
      <c r="D56">
        <v>1229.1500000000001</v>
      </c>
      <c r="E56" s="27">
        <f t="shared" si="0"/>
        <v>0.96452833258756043</v>
      </c>
    </row>
    <row r="57" spans="1:5" x14ac:dyDescent="0.25">
      <c r="A57">
        <v>1</v>
      </c>
      <c r="B57" s="4">
        <v>42817</v>
      </c>
      <c r="C57">
        <v>1192.6500000000001</v>
      </c>
      <c r="D57">
        <v>1239.55</v>
      </c>
      <c r="E57" s="27">
        <f t="shared" si="0"/>
        <v>0.96216368843531941</v>
      </c>
    </row>
    <row r="58" spans="1:5" x14ac:dyDescent="0.25">
      <c r="A58">
        <v>1</v>
      </c>
      <c r="B58" s="4">
        <v>42818</v>
      </c>
      <c r="C58">
        <v>1193.75</v>
      </c>
      <c r="D58">
        <v>1242.8</v>
      </c>
      <c r="E58" s="27">
        <f t="shared" si="0"/>
        <v>0.96053266816865146</v>
      </c>
    </row>
    <row r="59" spans="1:5" x14ac:dyDescent="0.25">
      <c r="A59">
        <v>1</v>
      </c>
      <c r="B59" s="4">
        <v>42821</v>
      </c>
      <c r="C59">
        <v>1183.3</v>
      </c>
      <c r="D59">
        <v>1239.95</v>
      </c>
      <c r="E59" s="27">
        <f t="shared" si="0"/>
        <v>0.95431267389814101</v>
      </c>
    </row>
    <row r="60" spans="1:5" x14ac:dyDescent="0.25">
      <c r="A60">
        <v>1</v>
      </c>
      <c r="B60" s="4">
        <v>42822</v>
      </c>
      <c r="C60">
        <v>1190.6500000000001</v>
      </c>
      <c r="D60">
        <v>1246.55</v>
      </c>
      <c r="E60" s="27">
        <f t="shared" si="0"/>
        <v>0.95515623119810689</v>
      </c>
    </row>
    <row r="61" spans="1:5" x14ac:dyDescent="0.25">
      <c r="A61">
        <v>1</v>
      </c>
      <c r="B61" s="4">
        <v>42823</v>
      </c>
      <c r="C61">
        <v>1212.05</v>
      </c>
      <c r="D61">
        <v>1261.0999999999999</v>
      </c>
      <c r="E61" s="27">
        <f t="shared" si="0"/>
        <v>0.96110538418840696</v>
      </c>
    </row>
    <row r="62" spans="1:5" x14ac:dyDescent="0.25">
      <c r="A62">
        <v>1</v>
      </c>
      <c r="B62" s="4">
        <v>42824</v>
      </c>
      <c r="C62">
        <v>1262.25</v>
      </c>
      <c r="D62">
        <v>1251.2</v>
      </c>
      <c r="E62" s="27">
        <f t="shared" si="0"/>
        <v>1.0088315217391304</v>
      </c>
    </row>
    <row r="63" spans="1:5" x14ac:dyDescent="0.25">
      <c r="B63" s="4">
        <v>42825</v>
      </c>
      <c r="C63">
        <v>1279.6500000000001</v>
      </c>
      <c r="D63">
        <v>1257.8</v>
      </c>
      <c r="E63">
        <f t="shared" si="0"/>
        <v>1.0173716012084593</v>
      </c>
    </row>
    <row r="64" spans="1:5" x14ac:dyDescent="0.25">
      <c r="B64" s="4">
        <v>42828</v>
      </c>
      <c r="C64">
        <v>1319.95</v>
      </c>
      <c r="D64">
        <v>1301.25</v>
      </c>
      <c r="E64">
        <f t="shared" si="0"/>
        <v>1.0143707973102787</v>
      </c>
    </row>
    <row r="65" spans="1:5" x14ac:dyDescent="0.25">
      <c r="B65" s="4">
        <v>42830</v>
      </c>
      <c r="C65">
        <v>1323.05</v>
      </c>
      <c r="D65">
        <v>1307.8499999999999</v>
      </c>
      <c r="E65">
        <f t="shared" si="0"/>
        <v>1.0116221279198685</v>
      </c>
    </row>
    <row r="66" spans="1:5" x14ac:dyDescent="0.25">
      <c r="A66">
        <v>1</v>
      </c>
      <c r="B66" s="4">
        <v>42831</v>
      </c>
      <c r="C66">
        <v>1300.7</v>
      </c>
      <c r="D66">
        <v>1299.5999999999999</v>
      </c>
      <c r="E66" s="27">
        <f t="shared" ref="E66:E129" si="7">C66/D66</f>
        <v>1.0008464142813174</v>
      </c>
    </row>
    <row r="67" spans="1:5" x14ac:dyDescent="0.25">
      <c r="B67" s="4">
        <v>42832</v>
      </c>
      <c r="C67">
        <v>1380.55</v>
      </c>
      <c r="D67">
        <v>1298.55</v>
      </c>
      <c r="E67">
        <f t="shared" si="7"/>
        <v>1.0631473566670517</v>
      </c>
    </row>
    <row r="68" spans="1:5" x14ac:dyDescent="0.25">
      <c r="B68" s="4">
        <v>42835</v>
      </c>
      <c r="C68">
        <v>1407.95</v>
      </c>
      <c r="D68">
        <v>1311.05</v>
      </c>
      <c r="E68">
        <f t="shared" si="7"/>
        <v>1.0739102246291141</v>
      </c>
    </row>
    <row r="69" spans="1:5" x14ac:dyDescent="0.25">
      <c r="B69" s="4">
        <v>42836</v>
      </c>
      <c r="C69">
        <v>1447</v>
      </c>
      <c r="D69">
        <v>1315.65</v>
      </c>
      <c r="E69">
        <f t="shared" si="7"/>
        <v>1.0998365826777639</v>
      </c>
    </row>
    <row r="70" spans="1:5" x14ac:dyDescent="0.25">
      <c r="B70" s="4">
        <v>42837</v>
      </c>
      <c r="C70">
        <v>1457.75</v>
      </c>
      <c r="D70">
        <v>1305.45</v>
      </c>
      <c r="E70">
        <f t="shared" si="7"/>
        <v>1.116664751618216</v>
      </c>
    </row>
    <row r="71" spans="1:5" x14ac:dyDescent="0.25">
      <c r="B71" s="4">
        <v>42838</v>
      </c>
      <c r="C71">
        <v>1455.3</v>
      </c>
      <c r="D71">
        <v>1298.6500000000001</v>
      </c>
      <c r="E71">
        <f t="shared" si="7"/>
        <v>1.1206252646979555</v>
      </c>
    </row>
    <row r="72" spans="1:5" x14ac:dyDescent="0.25">
      <c r="B72" s="4">
        <v>42842</v>
      </c>
      <c r="C72">
        <v>1451.9</v>
      </c>
      <c r="D72">
        <v>1291.8499999999999</v>
      </c>
      <c r="E72">
        <f t="shared" si="7"/>
        <v>1.1238920927352247</v>
      </c>
    </row>
    <row r="73" spans="1:5" x14ac:dyDescent="0.25">
      <c r="B73" s="4">
        <v>42843</v>
      </c>
      <c r="C73">
        <v>1410.95</v>
      </c>
      <c r="D73">
        <v>1297.95</v>
      </c>
      <c r="E73">
        <f t="shared" si="7"/>
        <v>1.0870603644208174</v>
      </c>
    </row>
    <row r="74" spans="1:5" x14ac:dyDescent="0.25">
      <c r="B74" s="4">
        <v>42844</v>
      </c>
      <c r="C74">
        <v>1410.4</v>
      </c>
      <c r="D74">
        <v>1290.4000000000001</v>
      </c>
      <c r="E74">
        <f t="shared" si="7"/>
        <v>1.0929944203347799</v>
      </c>
    </row>
    <row r="75" spans="1:5" x14ac:dyDescent="0.25">
      <c r="B75" s="4">
        <v>42845</v>
      </c>
      <c r="C75">
        <v>1404.95</v>
      </c>
      <c r="D75">
        <v>1311.45</v>
      </c>
      <c r="E75">
        <f t="shared" si="7"/>
        <v>1.0712951313431698</v>
      </c>
    </row>
    <row r="76" spans="1:5" x14ac:dyDescent="0.25">
      <c r="B76" s="4">
        <v>42846</v>
      </c>
      <c r="C76">
        <v>1401.6</v>
      </c>
      <c r="D76">
        <v>1310.0999999999999</v>
      </c>
      <c r="E76">
        <f t="shared" si="7"/>
        <v>1.0698419967941379</v>
      </c>
    </row>
    <row r="77" spans="1:5" x14ac:dyDescent="0.25">
      <c r="B77" s="4">
        <v>42849</v>
      </c>
      <c r="C77">
        <v>1398.25</v>
      </c>
      <c r="D77">
        <v>1318.65</v>
      </c>
      <c r="E77">
        <f t="shared" si="7"/>
        <v>1.0603647669965495</v>
      </c>
    </row>
    <row r="78" spans="1:5" x14ac:dyDescent="0.25">
      <c r="B78" s="4">
        <v>42850</v>
      </c>
      <c r="C78">
        <v>1413.05</v>
      </c>
      <c r="D78">
        <v>1341.55</v>
      </c>
      <c r="E78">
        <f t="shared" si="7"/>
        <v>1.0532965599493123</v>
      </c>
    </row>
    <row r="79" spans="1:5" x14ac:dyDescent="0.25">
      <c r="B79" s="4">
        <v>42851</v>
      </c>
      <c r="C79">
        <v>1424.6</v>
      </c>
      <c r="D79">
        <v>1334.65</v>
      </c>
      <c r="E79">
        <f t="shared" si="7"/>
        <v>1.0673959465028282</v>
      </c>
    </row>
    <row r="80" spans="1:5" x14ac:dyDescent="0.25">
      <c r="B80" s="4">
        <v>42852</v>
      </c>
      <c r="C80">
        <v>1409.1</v>
      </c>
      <c r="D80">
        <v>1328.9</v>
      </c>
      <c r="E80">
        <f t="shared" si="7"/>
        <v>1.0603506659643314</v>
      </c>
    </row>
    <row r="81" spans="2:5" x14ac:dyDescent="0.25">
      <c r="B81" s="4">
        <v>42853</v>
      </c>
      <c r="C81">
        <v>1410.45</v>
      </c>
      <c r="D81">
        <v>1311.75</v>
      </c>
      <c r="E81">
        <f t="shared" si="7"/>
        <v>1.075242995997713</v>
      </c>
    </row>
    <row r="82" spans="2:5" x14ac:dyDescent="0.25">
      <c r="B82" s="4">
        <v>42857</v>
      </c>
      <c r="C82">
        <v>1410.6</v>
      </c>
      <c r="D82">
        <v>1334.05</v>
      </c>
      <c r="E82">
        <f t="shared" si="7"/>
        <v>1.0573816573591694</v>
      </c>
    </row>
    <row r="83" spans="2:5" x14ac:dyDescent="0.25">
      <c r="B83" s="4">
        <v>42858</v>
      </c>
      <c r="C83">
        <v>1419.9</v>
      </c>
      <c r="D83">
        <v>1341.45</v>
      </c>
      <c r="E83">
        <f t="shared" si="7"/>
        <v>1.0584814939058482</v>
      </c>
    </row>
    <row r="84" spans="2:5" x14ac:dyDescent="0.25">
      <c r="B84" s="4">
        <v>42859</v>
      </c>
      <c r="C84">
        <v>1422.9</v>
      </c>
      <c r="D84">
        <v>1370.65</v>
      </c>
      <c r="E84">
        <f t="shared" si="7"/>
        <v>1.0381205997154634</v>
      </c>
    </row>
    <row r="85" spans="2:5" x14ac:dyDescent="0.25">
      <c r="B85" s="4">
        <v>42860</v>
      </c>
      <c r="C85">
        <v>1412.3</v>
      </c>
      <c r="D85">
        <v>1355.3</v>
      </c>
      <c r="E85">
        <f t="shared" si="7"/>
        <v>1.0420571091271305</v>
      </c>
    </row>
    <row r="86" spans="2:5" x14ac:dyDescent="0.25">
      <c r="B86" s="4">
        <v>42863</v>
      </c>
      <c r="C86">
        <v>1401.75</v>
      </c>
      <c r="D86">
        <v>1355.65</v>
      </c>
      <c r="E86">
        <f t="shared" si="7"/>
        <v>1.0340058274628405</v>
      </c>
    </row>
    <row r="87" spans="2:5" x14ac:dyDescent="0.25">
      <c r="B87" s="4">
        <v>42864</v>
      </c>
      <c r="C87">
        <v>1537.8</v>
      </c>
      <c r="D87">
        <v>1446.45</v>
      </c>
      <c r="E87">
        <f t="shared" si="7"/>
        <v>1.0631546199315565</v>
      </c>
    </row>
    <row r="88" spans="2:5" x14ac:dyDescent="0.25">
      <c r="B88" s="4">
        <v>42865</v>
      </c>
      <c r="C88">
        <v>1598.8</v>
      </c>
      <c r="D88">
        <v>1460.9</v>
      </c>
      <c r="E88">
        <f t="shared" si="7"/>
        <v>1.0943938667944417</v>
      </c>
    </row>
    <row r="89" spans="2:5" x14ac:dyDescent="0.25">
      <c r="B89" s="4">
        <v>42866</v>
      </c>
      <c r="C89">
        <v>1529</v>
      </c>
      <c r="D89">
        <v>1405.05</v>
      </c>
      <c r="E89">
        <f t="shared" si="7"/>
        <v>1.0882175011565425</v>
      </c>
    </row>
    <row r="90" spans="2:5" x14ac:dyDescent="0.25">
      <c r="B90" s="4">
        <v>42867</v>
      </c>
      <c r="C90">
        <v>1546.15</v>
      </c>
      <c r="D90">
        <v>1391.7</v>
      </c>
      <c r="E90">
        <f t="shared" si="7"/>
        <v>1.1109793777394554</v>
      </c>
    </row>
    <row r="91" spans="2:5" x14ac:dyDescent="0.25">
      <c r="B91" s="4">
        <v>42870</v>
      </c>
      <c r="C91">
        <v>1563.75</v>
      </c>
      <c r="D91">
        <v>1419.85</v>
      </c>
      <c r="E91">
        <f t="shared" si="7"/>
        <v>1.1013487340211996</v>
      </c>
    </row>
    <row r="92" spans="2:5" x14ac:dyDescent="0.25">
      <c r="B92" s="4">
        <v>42871</v>
      </c>
      <c r="C92">
        <v>1546</v>
      </c>
      <c r="D92">
        <v>1414.5</v>
      </c>
      <c r="E92">
        <f t="shared" si="7"/>
        <v>1.0929657122658183</v>
      </c>
    </row>
    <row r="93" spans="2:5" x14ac:dyDescent="0.25">
      <c r="B93" s="4">
        <v>42872</v>
      </c>
      <c r="C93">
        <v>1560.6</v>
      </c>
      <c r="D93">
        <v>1402.95</v>
      </c>
      <c r="E93">
        <f t="shared" si="7"/>
        <v>1.1123703624505505</v>
      </c>
    </row>
    <row r="94" spans="2:5" x14ac:dyDescent="0.25">
      <c r="B94" s="4">
        <v>42873</v>
      </c>
      <c r="C94">
        <v>1504.7</v>
      </c>
      <c r="D94">
        <v>1379.05</v>
      </c>
      <c r="E94">
        <f t="shared" si="7"/>
        <v>1.0911134476632465</v>
      </c>
    </row>
    <row r="95" spans="2:5" x14ac:dyDescent="0.25">
      <c r="B95" s="4">
        <v>42874</v>
      </c>
      <c r="C95">
        <v>1527.65</v>
      </c>
      <c r="D95">
        <v>1375.85</v>
      </c>
      <c r="E95">
        <f t="shared" si="7"/>
        <v>1.1103317948904314</v>
      </c>
    </row>
    <row r="96" spans="2:5" x14ac:dyDescent="0.25">
      <c r="B96" s="4">
        <v>42877</v>
      </c>
      <c r="C96">
        <v>1499.4</v>
      </c>
      <c r="D96">
        <v>1361.3</v>
      </c>
      <c r="E96">
        <f t="shared" si="7"/>
        <v>1.1014471461103359</v>
      </c>
    </row>
    <row r="97" spans="2:5" x14ac:dyDescent="0.25">
      <c r="B97" s="4">
        <v>42878</v>
      </c>
      <c r="C97">
        <v>1454.65</v>
      </c>
      <c r="D97">
        <v>1360.55</v>
      </c>
      <c r="E97">
        <f t="shared" si="7"/>
        <v>1.0691632060563743</v>
      </c>
    </row>
    <row r="98" spans="2:5" x14ac:dyDescent="0.25">
      <c r="B98" s="4">
        <v>42879</v>
      </c>
      <c r="C98">
        <v>1470.4</v>
      </c>
      <c r="D98">
        <v>1332.6</v>
      </c>
      <c r="E98">
        <f t="shared" si="7"/>
        <v>1.1034068737805796</v>
      </c>
    </row>
    <row r="99" spans="2:5" x14ac:dyDescent="0.25">
      <c r="B99" s="4">
        <v>42880</v>
      </c>
      <c r="C99">
        <v>1478.4</v>
      </c>
      <c r="D99">
        <v>1348.05</v>
      </c>
      <c r="E99">
        <f t="shared" si="7"/>
        <v>1.0966952264381886</v>
      </c>
    </row>
    <row r="100" spans="2:5" x14ac:dyDescent="0.25">
      <c r="B100" s="4">
        <v>42881</v>
      </c>
      <c r="C100">
        <v>1478.4</v>
      </c>
      <c r="D100">
        <v>1387.9</v>
      </c>
      <c r="E100">
        <f t="shared" si="7"/>
        <v>1.0652064269760069</v>
      </c>
    </row>
    <row r="101" spans="2:5" x14ac:dyDescent="0.25">
      <c r="B101" s="4">
        <v>42884</v>
      </c>
      <c r="C101">
        <v>1467.55</v>
      </c>
      <c r="D101">
        <v>1369.3</v>
      </c>
      <c r="E101">
        <f t="shared" si="7"/>
        <v>1.071751990067918</v>
      </c>
    </row>
    <row r="102" spans="2:5" x14ac:dyDescent="0.25">
      <c r="B102" s="4">
        <v>42885</v>
      </c>
      <c r="C102">
        <v>1453.45</v>
      </c>
      <c r="D102">
        <v>1363.55</v>
      </c>
      <c r="E102">
        <f t="shared" si="7"/>
        <v>1.0659308422866782</v>
      </c>
    </row>
    <row r="103" spans="2:5" x14ac:dyDescent="0.25">
      <c r="B103" s="4">
        <v>42886</v>
      </c>
      <c r="C103">
        <v>1459.65</v>
      </c>
      <c r="D103">
        <v>1373.55</v>
      </c>
      <c r="E103">
        <f t="shared" si="7"/>
        <v>1.0626842852462597</v>
      </c>
    </row>
    <row r="104" spans="2:5" x14ac:dyDescent="0.25">
      <c r="B104" s="4">
        <v>42887</v>
      </c>
      <c r="C104">
        <v>1444.9</v>
      </c>
      <c r="D104">
        <v>1364.3</v>
      </c>
      <c r="E104">
        <f t="shared" si="7"/>
        <v>1.0590779154144985</v>
      </c>
    </row>
    <row r="105" spans="2:5" x14ac:dyDescent="0.25">
      <c r="B105" s="4">
        <v>42888</v>
      </c>
      <c r="C105">
        <v>1448.95</v>
      </c>
      <c r="D105">
        <v>1369.05</v>
      </c>
      <c r="E105">
        <f t="shared" si="7"/>
        <v>1.0583616376319347</v>
      </c>
    </row>
    <row r="106" spans="2:5" x14ac:dyDescent="0.25">
      <c r="B106" s="4">
        <v>42891</v>
      </c>
      <c r="C106">
        <v>1444.75</v>
      </c>
      <c r="D106">
        <v>1383.95</v>
      </c>
      <c r="E106">
        <f t="shared" si="7"/>
        <v>1.0439322229849344</v>
      </c>
    </row>
    <row r="107" spans="2:5" x14ac:dyDescent="0.25">
      <c r="B107" s="4">
        <v>42892</v>
      </c>
      <c r="C107">
        <v>1417.85</v>
      </c>
      <c r="D107">
        <v>1349.1</v>
      </c>
      <c r="E107">
        <f t="shared" si="7"/>
        <v>1.0509598991920539</v>
      </c>
    </row>
    <row r="108" spans="2:5" x14ac:dyDescent="0.25">
      <c r="B108" s="4">
        <v>42893</v>
      </c>
      <c r="C108">
        <v>1423.6</v>
      </c>
      <c r="D108">
        <v>1338.6</v>
      </c>
      <c r="E108">
        <f t="shared" si="7"/>
        <v>1.0634991782459287</v>
      </c>
    </row>
    <row r="109" spans="2:5" x14ac:dyDescent="0.25">
      <c r="B109" s="4">
        <v>42894</v>
      </c>
      <c r="C109">
        <v>1472.95</v>
      </c>
      <c r="D109">
        <v>1334.35</v>
      </c>
      <c r="E109">
        <f t="shared" si="7"/>
        <v>1.1038707985161316</v>
      </c>
    </row>
    <row r="110" spans="2:5" x14ac:dyDescent="0.25">
      <c r="B110" s="4">
        <v>42895</v>
      </c>
      <c r="C110">
        <v>1456.7</v>
      </c>
      <c r="D110">
        <v>1336.05</v>
      </c>
      <c r="E110">
        <f t="shared" si="7"/>
        <v>1.0903035066052917</v>
      </c>
    </row>
    <row r="111" spans="2:5" x14ac:dyDescent="0.25">
      <c r="B111" s="4">
        <v>42898</v>
      </c>
      <c r="C111">
        <v>1462.95</v>
      </c>
      <c r="D111">
        <v>1311.95</v>
      </c>
      <c r="E111">
        <f t="shared" si="7"/>
        <v>1.1150958496893937</v>
      </c>
    </row>
    <row r="112" spans="2:5" x14ac:dyDescent="0.25">
      <c r="B112" s="4">
        <v>42899</v>
      </c>
      <c r="C112">
        <v>1458.7</v>
      </c>
      <c r="D112">
        <v>1327.3</v>
      </c>
      <c r="E112">
        <f t="shared" si="7"/>
        <v>1.0989979657952234</v>
      </c>
    </row>
    <row r="113" spans="2:5" x14ac:dyDescent="0.25">
      <c r="B113" s="4">
        <v>42900</v>
      </c>
      <c r="C113">
        <v>1457.4</v>
      </c>
      <c r="D113">
        <v>1338.55</v>
      </c>
      <c r="E113">
        <f t="shared" si="7"/>
        <v>1.0887901086997125</v>
      </c>
    </row>
    <row r="114" spans="2:5" x14ac:dyDescent="0.25">
      <c r="B114" s="4">
        <v>42901</v>
      </c>
      <c r="C114">
        <v>1505.15</v>
      </c>
      <c r="D114">
        <v>1321.85</v>
      </c>
      <c r="E114">
        <f t="shared" si="7"/>
        <v>1.1386692892536976</v>
      </c>
    </row>
    <row r="115" spans="2:5" x14ac:dyDescent="0.25">
      <c r="B115" s="4">
        <v>42902</v>
      </c>
      <c r="C115">
        <v>1511.2</v>
      </c>
      <c r="D115">
        <v>1316.1</v>
      </c>
      <c r="E115">
        <f t="shared" si="7"/>
        <v>1.1482410151204316</v>
      </c>
    </row>
    <row r="116" spans="2:5" x14ac:dyDescent="0.25">
      <c r="B116" s="4">
        <v>42905</v>
      </c>
      <c r="C116">
        <v>1507.25</v>
      </c>
      <c r="D116">
        <v>1314.7</v>
      </c>
      <c r="E116">
        <f t="shared" si="7"/>
        <v>1.146459268274131</v>
      </c>
    </row>
    <row r="117" spans="2:5" x14ac:dyDescent="0.25">
      <c r="B117" s="4">
        <v>42906</v>
      </c>
      <c r="C117">
        <v>1495.55</v>
      </c>
      <c r="D117">
        <v>1330</v>
      </c>
      <c r="E117">
        <f t="shared" si="7"/>
        <v>1.1244736842105263</v>
      </c>
    </row>
    <row r="118" spans="2:5" x14ac:dyDescent="0.25">
      <c r="B118" s="4">
        <v>42907</v>
      </c>
      <c r="C118">
        <v>1506.3</v>
      </c>
      <c r="D118">
        <v>1333.35</v>
      </c>
      <c r="E118">
        <f t="shared" si="7"/>
        <v>1.1297108786140173</v>
      </c>
    </row>
    <row r="119" spans="2:5" x14ac:dyDescent="0.25">
      <c r="B119" s="4">
        <v>42908</v>
      </c>
      <c r="C119">
        <v>1486.3</v>
      </c>
      <c r="D119">
        <v>1353.1</v>
      </c>
      <c r="E119">
        <f t="shared" si="7"/>
        <v>1.0984406178405144</v>
      </c>
    </row>
    <row r="120" spans="2:5" x14ac:dyDescent="0.25">
      <c r="B120" s="4">
        <v>42909</v>
      </c>
      <c r="C120">
        <v>1440.55</v>
      </c>
      <c r="D120">
        <v>1329.35</v>
      </c>
      <c r="E120">
        <f t="shared" si="7"/>
        <v>1.0836499040884644</v>
      </c>
    </row>
    <row r="121" spans="2:5" x14ac:dyDescent="0.25">
      <c r="B121" s="4">
        <v>42913</v>
      </c>
      <c r="C121">
        <v>1442.95</v>
      </c>
      <c r="D121">
        <v>1305.5999999999999</v>
      </c>
      <c r="E121">
        <f t="shared" si="7"/>
        <v>1.1052006740196079</v>
      </c>
    </row>
    <row r="122" spans="2:5" x14ac:dyDescent="0.25">
      <c r="B122" s="4">
        <v>42914</v>
      </c>
      <c r="C122">
        <v>1452.4</v>
      </c>
      <c r="D122">
        <v>1290.8499999999999</v>
      </c>
      <c r="E122">
        <f t="shared" si="7"/>
        <v>1.1251500948987103</v>
      </c>
    </row>
    <row r="123" spans="2:5" x14ac:dyDescent="0.25">
      <c r="B123" s="4">
        <v>42915</v>
      </c>
      <c r="C123">
        <v>1439.8</v>
      </c>
      <c r="D123">
        <v>1302.4000000000001</v>
      </c>
      <c r="E123">
        <f t="shared" si="7"/>
        <v>1.1054975429975429</v>
      </c>
    </row>
    <row r="124" spans="2:5" x14ac:dyDescent="0.25">
      <c r="B124" s="4">
        <v>42916</v>
      </c>
      <c r="C124">
        <v>1451.1</v>
      </c>
      <c r="D124">
        <v>1333.95</v>
      </c>
      <c r="E124">
        <f t="shared" si="7"/>
        <v>1.0878218823793995</v>
      </c>
    </row>
    <row r="125" spans="2:5" x14ac:dyDescent="0.25">
      <c r="B125" s="4">
        <v>42919</v>
      </c>
      <c r="C125">
        <v>1448.65</v>
      </c>
      <c r="D125">
        <v>1342.05</v>
      </c>
      <c r="E125">
        <f t="shared" si="7"/>
        <v>1.0794307216571664</v>
      </c>
    </row>
    <row r="126" spans="2:5" x14ac:dyDescent="0.25">
      <c r="B126" s="4">
        <v>42920</v>
      </c>
      <c r="C126">
        <v>1449.9</v>
      </c>
      <c r="D126">
        <v>1344.6</v>
      </c>
      <c r="E126">
        <f t="shared" si="7"/>
        <v>1.0783132530120483</v>
      </c>
    </row>
    <row r="127" spans="2:5" x14ac:dyDescent="0.25">
      <c r="B127" s="4">
        <v>42921</v>
      </c>
      <c r="C127">
        <v>1438.2</v>
      </c>
      <c r="D127">
        <v>1354.05</v>
      </c>
      <c r="E127">
        <f t="shared" si="7"/>
        <v>1.0621468926553672</v>
      </c>
    </row>
    <row r="128" spans="2:5" x14ac:dyDescent="0.25">
      <c r="B128" s="4">
        <v>42922</v>
      </c>
      <c r="C128">
        <v>1445.75</v>
      </c>
      <c r="D128">
        <v>1352.2</v>
      </c>
      <c r="E128">
        <f t="shared" si="7"/>
        <v>1.0691835527288862</v>
      </c>
    </row>
    <row r="129" spans="1:5" x14ac:dyDescent="0.25">
      <c r="B129" s="4">
        <v>42923</v>
      </c>
      <c r="C129">
        <v>1452.9</v>
      </c>
      <c r="D129">
        <v>1350.9</v>
      </c>
      <c r="E129">
        <f t="shared" si="7"/>
        <v>1.0755052187430603</v>
      </c>
    </row>
    <row r="130" spans="1:5" x14ac:dyDescent="0.25">
      <c r="B130" s="4">
        <v>42926</v>
      </c>
      <c r="C130">
        <v>1455.4</v>
      </c>
      <c r="D130">
        <v>1361.5</v>
      </c>
      <c r="E130">
        <f t="shared" ref="E130:E193" si="8">C130/D130</f>
        <v>1.0689680499449137</v>
      </c>
    </row>
    <row r="131" spans="1:5" x14ac:dyDescent="0.25">
      <c r="B131" s="4">
        <v>42927</v>
      </c>
      <c r="C131">
        <v>1467.4</v>
      </c>
      <c r="D131">
        <v>1348.55</v>
      </c>
      <c r="E131">
        <f t="shared" si="8"/>
        <v>1.0881316970078976</v>
      </c>
    </row>
    <row r="132" spans="1:5" x14ac:dyDescent="0.25">
      <c r="B132" s="4">
        <v>42928</v>
      </c>
      <c r="C132">
        <v>1458.45</v>
      </c>
      <c r="D132">
        <v>1349.95</v>
      </c>
      <c r="E132">
        <f t="shared" si="8"/>
        <v>1.080373347161006</v>
      </c>
    </row>
    <row r="133" spans="1:5" x14ac:dyDescent="0.25">
      <c r="B133" s="4">
        <v>42929</v>
      </c>
      <c r="C133">
        <v>1476.85</v>
      </c>
      <c r="D133">
        <v>1352.95</v>
      </c>
      <c r="E133">
        <f t="shared" si="8"/>
        <v>1.0915776636239327</v>
      </c>
    </row>
    <row r="134" spans="1:5" x14ac:dyDescent="0.25">
      <c r="B134" s="4">
        <v>42930</v>
      </c>
      <c r="C134">
        <v>1468.45</v>
      </c>
      <c r="D134">
        <v>1335.05</v>
      </c>
      <c r="E134">
        <f t="shared" si="8"/>
        <v>1.0999213512602526</v>
      </c>
    </row>
    <row r="135" spans="1:5" x14ac:dyDescent="0.25">
      <c r="B135" s="4">
        <v>42933</v>
      </c>
      <c r="C135">
        <v>1445.65</v>
      </c>
      <c r="D135">
        <v>1357.15</v>
      </c>
      <c r="E135">
        <f t="shared" si="8"/>
        <v>1.0652101831042995</v>
      </c>
    </row>
    <row r="136" spans="1:5" x14ac:dyDescent="0.25">
      <c r="B136" s="4">
        <v>42934</v>
      </c>
      <c r="C136">
        <v>1424.5</v>
      </c>
      <c r="D136">
        <v>1346.85</v>
      </c>
      <c r="E136">
        <f t="shared" si="8"/>
        <v>1.0576530422838475</v>
      </c>
    </row>
    <row r="137" spans="1:5" x14ac:dyDescent="0.25">
      <c r="B137" s="4">
        <v>42935</v>
      </c>
      <c r="C137">
        <v>1452.65</v>
      </c>
      <c r="D137">
        <v>1353.45</v>
      </c>
      <c r="E137">
        <f t="shared" si="8"/>
        <v>1.0732941741475488</v>
      </c>
    </row>
    <row r="138" spans="1:5" x14ac:dyDescent="0.25">
      <c r="B138" s="4">
        <v>42936</v>
      </c>
      <c r="C138">
        <v>1458.7</v>
      </c>
      <c r="D138">
        <v>1365.9</v>
      </c>
      <c r="E138">
        <f t="shared" si="8"/>
        <v>1.0679405520169851</v>
      </c>
    </row>
    <row r="139" spans="1:5" x14ac:dyDescent="0.25">
      <c r="B139" s="4">
        <v>42937</v>
      </c>
      <c r="C139">
        <v>1461.4</v>
      </c>
      <c r="D139">
        <v>1360.9</v>
      </c>
      <c r="E139">
        <f t="shared" si="8"/>
        <v>1.0738481886986553</v>
      </c>
    </row>
    <row r="140" spans="1:5" x14ac:dyDescent="0.25">
      <c r="B140" s="4">
        <v>42940</v>
      </c>
      <c r="C140">
        <v>1448.15</v>
      </c>
      <c r="D140">
        <v>1373.55</v>
      </c>
      <c r="E140">
        <f t="shared" si="8"/>
        <v>1.0543118197371775</v>
      </c>
    </row>
    <row r="141" spans="1:5" x14ac:dyDescent="0.25">
      <c r="B141" s="4">
        <v>42941</v>
      </c>
      <c r="C141">
        <v>1432.05</v>
      </c>
      <c r="D141">
        <v>1365.3</v>
      </c>
      <c r="E141">
        <f t="shared" si="8"/>
        <v>1.0488903537684025</v>
      </c>
    </row>
    <row r="142" spans="1:5" x14ac:dyDescent="0.25">
      <c r="B142" s="4">
        <v>42942</v>
      </c>
      <c r="C142">
        <v>1444.65</v>
      </c>
      <c r="D142">
        <v>1384.9</v>
      </c>
      <c r="E142">
        <f t="shared" si="8"/>
        <v>1.0431439093075312</v>
      </c>
    </row>
    <row r="143" spans="1:5" x14ac:dyDescent="0.25">
      <c r="B143" s="4">
        <v>42943</v>
      </c>
      <c r="C143">
        <v>1427.05</v>
      </c>
      <c r="D143">
        <v>1389.2</v>
      </c>
      <c r="E143">
        <f t="shared" si="8"/>
        <v>1.0272458969190901</v>
      </c>
    </row>
    <row r="144" spans="1:5" x14ac:dyDescent="0.25">
      <c r="A144">
        <v>1</v>
      </c>
      <c r="B144" s="4">
        <v>42944</v>
      </c>
      <c r="C144">
        <v>1424.45</v>
      </c>
      <c r="D144">
        <v>1446.1</v>
      </c>
      <c r="E144" s="27">
        <f t="shared" si="8"/>
        <v>0.98502869787704872</v>
      </c>
    </row>
    <row r="145" spans="1:5" x14ac:dyDescent="0.25">
      <c r="A145">
        <v>1</v>
      </c>
      <c r="B145" s="4">
        <v>42947</v>
      </c>
      <c r="C145">
        <v>1427.6</v>
      </c>
      <c r="D145">
        <v>1451.85</v>
      </c>
      <c r="E145" s="27">
        <f t="shared" si="8"/>
        <v>0.98329717257292415</v>
      </c>
    </row>
    <row r="146" spans="1:5" x14ac:dyDescent="0.25">
      <c r="B146" s="4">
        <v>42948</v>
      </c>
      <c r="C146">
        <v>1427.1</v>
      </c>
      <c r="D146">
        <v>1397.6</v>
      </c>
      <c r="E146">
        <f t="shared" si="8"/>
        <v>1.0211076130509444</v>
      </c>
    </row>
    <row r="147" spans="1:5" x14ac:dyDescent="0.25">
      <c r="B147" s="4">
        <v>42949</v>
      </c>
      <c r="C147">
        <v>1412.7</v>
      </c>
      <c r="D147">
        <v>1367.55</v>
      </c>
      <c r="E147">
        <f t="shared" si="8"/>
        <v>1.0330152462432818</v>
      </c>
    </row>
    <row r="148" spans="1:5" x14ac:dyDescent="0.25">
      <c r="B148" s="4">
        <v>42950</v>
      </c>
      <c r="C148">
        <v>1410.85</v>
      </c>
      <c r="D148">
        <v>1378.5</v>
      </c>
      <c r="E148">
        <f t="shared" si="8"/>
        <v>1.0234675371780921</v>
      </c>
    </row>
    <row r="149" spans="1:5" x14ac:dyDescent="0.25">
      <c r="B149" s="4">
        <v>42951</v>
      </c>
      <c r="C149">
        <v>1424.85</v>
      </c>
      <c r="D149">
        <v>1362.65</v>
      </c>
      <c r="E149">
        <f t="shared" si="8"/>
        <v>1.0456463508604557</v>
      </c>
    </row>
    <row r="150" spans="1:5" x14ac:dyDescent="0.25">
      <c r="B150" s="4">
        <v>42954</v>
      </c>
      <c r="C150">
        <v>1400.65</v>
      </c>
      <c r="D150">
        <v>1358.65</v>
      </c>
      <c r="E150">
        <f t="shared" si="8"/>
        <v>1.0309130386780996</v>
      </c>
    </row>
    <row r="151" spans="1:5" x14ac:dyDescent="0.25">
      <c r="B151" s="4">
        <v>42955</v>
      </c>
      <c r="C151">
        <v>1389.1</v>
      </c>
      <c r="D151">
        <v>1344.3</v>
      </c>
      <c r="E151">
        <f t="shared" si="8"/>
        <v>1.0333258945175927</v>
      </c>
    </row>
    <row r="152" spans="1:5" x14ac:dyDescent="0.25">
      <c r="B152" s="4">
        <v>42956</v>
      </c>
      <c r="C152">
        <v>1388.3</v>
      </c>
      <c r="D152">
        <v>1323.55</v>
      </c>
      <c r="E152">
        <f t="shared" si="8"/>
        <v>1.0489214612217144</v>
      </c>
    </row>
    <row r="153" spans="1:5" x14ac:dyDescent="0.25">
      <c r="B153" s="4">
        <v>42957</v>
      </c>
      <c r="C153">
        <v>1342.3</v>
      </c>
      <c r="D153">
        <v>1284.3</v>
      </c>
      <c r="E153">
        <f t="shared" si="8"/>
        <v>1.0451607879778868</v>
      </c>
    </row>
    <row r="154" spans="1:5" x14ac:dyDescent="0.25">
      <c r="B154" s="4">
        <v>42958</v>
      </c>
      <c r="C154">
        <v>1336.25</v>
      </c>
      <c r="D154">
        <v>1277.55</v>
      </c>
      <c r="E154">
        <f t="shared" si="8"/>
        <v>1.0459473210441861</v>
      </c>
    </row>
    <row r="155" spans="1:5" x14ac:dyDescent="0.25">
      <c r="B155" s="4">
        <v>42961</v>
      </c>
      <c r="C155">
        <v>1347.35</v>
      </c>
      <c r="D155">
        <v>1288.95</v>
      </c>
      <c r="E155">
        <f t="shared" si="8"/>
        <v>1.0453081965941269</v>
      </c>
    </row>
    <row r="156" spans="1:5" x14ac:dyDescent="0.25">
      <c r="B156" s="4">
        <v>42963</v>
      </c>
      <c r="C156">
        <v>1360.5</v>
      </c>
      <c r="D156">
        <v>1309.7</v>
      </c>
      <c r="E156">
        <f t="shared" si="8"/>
        <v>1.0387875085897533</v>
      </c>
    </row>
    <row r="157" spans="1:5" x14ac:dyDescent="0.25">
      <c r="B157" s="4">
        <v>42964</v>
      </c>
      <c r="C157">
        <v>1368.6</v>
      </c>
      <c r="D157">
        <v>1321.8</v>
      </c>
      <c r="E157">
        <f t="shared" si="8"/>
        <v>1.035406264185202</v>
      </c>
    </row>
    <row r="158" spans="1:5" x14ac:dyDescent="0.25">
      <c r="B158" s="4">
        <v>42965</v>
      </c>
      <c r="C158">
        <v>1363</v>
      </c>
      <c r="D158">
        <v>1306.1500000000001</v>
      </c>
      <c r="E158">
        <f t="shared" si="8"/>
        <v>1.0435248631474179</v>
      </c>
    </row>
    <row r="159" spans="1:5" x14ac:dyDescent="0.25">
      <c r="B159" s="4">
        <v>42968</v>
      </c>
      <c r="C159">
        <v>1351.65</v>
      </c>
      <c r="D159">
        <v>1281.8</v>
      </c>
      <c r="E159">
        <f t="shared" si="8"/>
        <v>1.0544936807614294</v>
      </c>
    </row>
    <row r="160" spans="1:5" x14ac:dyDescent="0.25">
      <c r="B160" s="4">
        <v>42969</v>
      </c>
      <c r="C160">
        <v>1350.85</v>
      </c>
      <c r="D160">
        <v>1264.6500000000001</v>
      </c>
      <c r="E160">
        <f t="shared" si="8"/>
        <v>1.0681611513066855</v>
      </c>
    </row>
    <row r="161" spans="2:5" x14ac:dyDescent="0.25">
      <c r="B161" s="4">
        <v>42970</v>
      </c>
      <c r="C161">
        <v>1354.1</v>
      </c>
      <c r="D161">
        <v>1256.95</v>
      </c>
      <c r="E161">
        <f t="shared" si="8"/>
        <v>1.0772902661203707</v>
      </c>
    </row>
    <row r="162" spans="2:5" x14ac:dyDescent="0.25">
      <c r="B162" s="4">
        <v>42971</v>
      </c>
      <c r="C162">
        <v>1350.5</v>
      </c>
      <c r="D162">
        <v>1263.45</v>
      </c>
      <c r="E162">
        <f t="shared" si="8"/>
        <v>1.0688986505204006</v>
      </c>
    </row>
    <row r="163" spans="2:5" x14ac:dyDescent="0.25">
      <c r="B163" s="4">
        <v>42975</v>
      </c>
      <c r="C163">
        <v>1361.7</v>
      </c>
      <c r="D163">
        <v>1292.3499999999999</v>
      </c>
      <c r="E163">
        <f t="shared" si="8"/>
        <v>1.0536619336866948</v>
      </c>
    </row>
    <row r="164" spans="2:5" x14ac:dyDescent="0.25">
      <c r="B164" s="4">
        <v>42976</v>
      </c>
      <c r="C164">
        <v>1352.8</v>
      </c>
      <c r="D164">
        <v>1272.6500000000001</v>
      </c>
      <c r="E164">
        <f t="shared" si="8"/>
        <v>1.0629788237142967</v>
      </c>
    </row>
    <row r="165" spans="2:5" x14ac:dyDescent="0.25">
      <c r="B165" s="4">
        <v>42977</v>
      </c>
      <c r="C165">
        <v>1347.3</v>
      </c>
      <c r="D165">
        <v>1275.3499999999999</v>
      </c>
      <c r="E165">
        <f t="shared" si="8"/>
        <v>1.056415885835261</v>
      </c>
    </row>
    <row r="166" spans="2:5" x14ac:dyDescent="0.25">
      <c r="B166" s="4">
        <v>42978</v>
      </c>
      <c r="C166">
        <v>1343.75</v>
      </c>
      <c r="D166">
        <v>1285.3</v>
      </c>
      <c r="E166">
        <f t="shared" si="8"/>
        <v>1.0454757644129775</v>
      </c>
    </row>
    <row r="167" spans="2:5" x14ac:dyDescent="0.25">
      <c r="B167" s="4">
        <v>42979</v>
      </c>
      <c r="C167">
        <v>1332.45</v>
      </c>
      <c r="D167">
        <v>1305.8</v>
      </c>
      <c r="E167">
        <f t="shared" si="8"/>
        <v>1.020408944708225</v>
      </c>
    </row>
    <row r="168" spans="2:5" x14ac:dyDescent="0.25">
      <c r="B168" s="4">
        <v>42982</v>
      </c>
      <c r="C168">
        <v>1315.55</v>
      </c>
      <c r="D168">
        <v>1279.7</v>
      </c>
      <c r="E168">
        <f t="shared" si="8"/>
        <v>1.0280143783699305</v>
      </c>
    </row>
    <row r="169" spans="2:5" x14ac:dyDescent="0.25">
      <c r="B169" s="4">
        <v>42983</v>
      </c>
      <c r="C169">
        <v>1341.75</v>
      </c>
      <c r="D169">
        <v>1287.5999999999999</v>
      </c>
      <c r="E169">
        <f t="shared" si="8"/>
        <v>1.0420549860205033</v>
      </c>
    </row>
    <row r="170" spans="2:5" x14ac:dyDescent="0.25">
      <c r="B170" s="4">
        <v>42984</v>
      </c>
      <c r="C170">
        <v>1335.15</v>
      </c>
      <c r="D170">
        <v>1276.45</v>
      </c>
      <c r="E170">
        <f t="shared" si="8"/>
        <v>1.0459869168396725</v>
      </c>
    </row>
    <row r="171" spans="2:5" x14ac:dyDescent="0.25">
      <c r="B171" s="4">
        <v>42985</v>
      </c>
      <c r="C171">
        <v>1340.9</v>
      </c>
      <c r="D171">
        <v>1276.4000000000001</v>
      </c>
      <c r="E171">
        <f t="shared" si="8"/>
        <v>1.0505327483547477</v>
      </c>
    </row>
    <row r="172" spans="2:5" x14ac:dyDescent="0.25">
      <c r="B172" s="4">
        <v>42986</v>
      </c>
      <c r="C172">
        <v>1340.95</v>
      </c>
      <c r="D172">
        <v>1281.9000000000001</v>
      </c>
      <c r="E172">
        <f t="shared" si="8"/>
        <v>1.0460644356034012</v>
      </c>
    </row>
    <row r="173" spans="2:5" x14ac:dyDescent="0.25">
      <c r="B173" s="4">
        <v>42989</v>
      </c>
      <c r="C173">
        <v>1363.9</v>
      </c>
      <c r="D173">
        <v>1337.6</v>
      </c>
      <c r="E173">
        <f t="shared" si="8"/>
        <v>1.019662081339713</v>
      </c>
    </row>
    <row r="174" spans="2:5" x14ac:dyDescent="0.25">
      <c r="B174" s="4">
        <v>42990</v>
      </c>
      <c r="C174">
        <v>1392.55</v>
      </c>
      <c r="D174">
        <v>1345.25</v>
      </c>
      <c r="E174">
        <f t="shared" si="8"/>
        <v>1.035160750789816</v>
      </c>
    </row>
    <row r="175" spans="2:5" x14ac:dyDescent="0.25">
      <c r="B175" s="4">
        <v>42991</v>
      </c>
      <c r="C175">
        <v>1385.25</v>
      </c>
      <c r="D175">
        <v>1337.1</v>
      </c>
      <c r="E175">
        <f t="shared" si="8"/>
        <v>1.036010769575948</v>
      </c>
    </row>
    <row r="176" spans="2:5" x14ac:dyDescent="0.25">
      <c r="B176" s="4">
        <v>42992</v>
      </c>
      <c r="C176">
        <v>1422.7</v>
      </c>
      <c r="D176">
        <v>1384.15</v>
      </c>
      <c r="E176">
        <f t="shared" si="8"/>
        <v>1.0278510277065347</v>
      </c>
    </row>
    <row r="177" spans="1:5" x14ac:dyDescent="0.25">
      <c r="B177" s="4">
        <v>42993</v>
      </c>
      <c r="C177">
        <v>1420.75</v>
      </c>
      <c r="D177">
        <v>1377.45</v>
      </c>
      <c r="E177">
        <f t="shared" si="8"/>
        <v>1.0314348978184327</v>
      </c>
    </row>
    <row r="178" spans="1:5" x14ac:dyDescent="0.25">
      <c r="A178">
        <v>1</v>
      </c>
      <c r="B178" s="4">
        <v>42996</v>
      </c>
      <c r="C178">
        <v>1418.65</v>
      </c>
      <c r="D178">
        <v>1413.9</v>
      </c>
      <c r="E178" s="27">
        <f t="shared" si="8"/>
        <v>1.0033595020864277</v>
      </c>
    </row>
    <row r="179" spans="1:5" x14ac:dyDescent="0.25">
      <c r="B179" s="4">
        <v>42997</v>
      </c>
      <c r="C179">
        <v>1440.45</v>
      </c>
      <c r="D179">
        <v>1406</v>
      </c>
      <c r="E179">
        <f t="shared" si="8"/>
        <v>1.0245021337126601</v>
      </c>
    </row>
    <row r="180" spans="1:5" x14ac:dyDescent="0.25">
      <c r="B180" s="4">
        <v>42998</v>
      </c>
      <c r="C180">
        <v>1466.6</v>
      </c>
      <c r="D180">
        <v>1433.05</v>
      </c>
      <c r="E180">
        <f t="shared" si="8"/>
        <v>1.0234116046195179</v>
      </c>
    </row>
    <row r="181" spans="1:5" x14ac:dyDescent="0.25">
      <c r="B181" s="4">
        <v>42999</v>
      </c>
      <c r="C181">
        <v>1446.05</v>
      </c>
      <c r="D181">
        <v>1404.4</v>
      </c>
      <c r="E181">
        <f t="shared" si="8"/>
        <v>1.0296567929364853</v>
      </c>
    </row>
    <row r="182" spans="1:5" x14ac:dyDescent="0.25">
      <c r="B182" s="4">
        <v>43000</v>
      </c>
      <c r="C182">
        <v>1424</v>
      </c>
      <c r="D182">
        <v>1363.8</v>
      </c>
      <c r="E182">
        <f t="shared" si="8"/>
        <v>1.0441413697023025</v>
      </c>
    </row>
    <row r="183" spans="1:5" x14ac:dyDescent="0.25">
      <c r="B183" s="4">
        <v>43003</v>
      </c>
      <c r="C183">
        <v>1429.05</v>
      </c>
      <c r="D183">
        <v>1318</v>
      </c>
      <c r="E183">
        <f t="shared" si="8"/>
        <v>1.0842564491654021</v>
      </c>
    </row>
    <row r="184" spans="1:5" x14ac:dyDescent="0.25">
      <c r="B184" s="4">
        <v>43004</v>
      </c>
      <c r="C184">
        <v>1431.9</v>
      </c>
      <c r="D184">
        <v>1325</v>
      </c>
      <c r="E184">
        <f t="shared" si="8"/>
        <v>1.080679245283019</v>
      </c>
    </row>
    <row r="185" spans="1:5" x14ac:dyDescent="0.25">
      <c r="B185" s="4">
        <v>43005</v>
      </c>
      <c r="C185">
        <v>1437.65</v>
      </c>
      <c r="D185">
        <v>1219.05</v>
      </c>
      <c r="E185">
        <f t="shared" si="8"/>
        <v>1.1793199622656989</v>
      </c>
    </row>
    <row r="186" spans="1:5" x14ac:dyDescent="0.25">
      <c r="B186" s="4">
        <v>43006</v>
      </c>
      <c r="C186">
        <v>1408.7</v>
      </c>
      <c r="D186">
        <v>1186.1500000000001</v>
      </c>
      <c r="E186">
        <f t="shared" si="8"/>
        <v>1.1876238249799771</v>
      </c>
    </row>
    <row r="187" spans="1:5" x14ac:dyDescent="0.25">
      <c r="B187" s="4">
        <v>43007</v>
      </c>
      <c r="C187">
        <v>1396.05</v>
      </c>
      <c r="D187">
        <v>1199.2</v>
      </c>
      <c r="E187">
        <f t="shared" si="8"/>
        <v>1.1641511007338226</v>
      </c>
    </row>
    <row r="188" spans="1:5" x14ac:dyDescent="0.25">
      <c r="B188" s="4">
        <v>43011</v>
      </c>
      <c r="C188">
        <v>1394.2</v>
      </c>
      <c r="D188">
        <v>1194.25</v>
      </c>
      <c r="E188">
        <f t="shared" si="8"/>
        <v>1.1674272555997489</v>
      </c>
    </row>
    <row r="189" spans="1:5" x14ac:dyDescent="0.25">
      <c r="B189" s="4">
        <v>43012</v>
      </c>
      <c r="C189">
        <v>1380.95</v>
      </c>
      <c r="D189">
        <v>1211.3</v>
      </c>
      <c r="E189">
        <f t="shared" si="8"/>
        <v>1.1400561380335177</v>
      </c>
    </row>
    <row r="190" spans="1:5" x14ac:dyDescent="0.25">
      <c r="B190" s="4">
        <v>43013</v>
      </c>
      <c r="C190">
        <v>1387.95</v>
      </c>
      <c r="D190">
        <v>1213.8499999999999</v>
      </c>
      <c r="E190">
        <f t="shared" si="8"/>
        <v>1.1434279359064137</v>
      </c>
    </row>
    <row r="191" spans="1:5" x14ac:dyDescent="0.25">
      <c r="B191" s="4">
        <v>43014</v>
      </c>
      <c r="C191">
        <v>1368.7</v>
      </c>
      <c r="D191">
        <v>1224.0999999999999</v>
      </c>
      <c r="E191">
        <f t="shared" si="8"/>
        <v>1.1181276039539254</v>
      </c>
    </row>
    <row r="192" spans="1:5" x14ac:dyDescent="0.25">
      <c r="B192" s="4">
        <v>43017</v>
      </c>
      <c r="C192">
        <v>1367.45</v>
      </c>
      <c r="D192">
        <v>1219.75</v>
      </c>
      <c r="E192">
        <f t="shared" si="8"/>
        <v>1.121090387374462</v>
      </c>
    </row>
    <row r="193" spans="2:5" x14ac:dyDescent="0.25">
      <c r="B193" s="4">
        <v>43018</v>
      </c>
      <c r="C193">
        <v>1353.6</v>
      </c>
      <c r="D193">
        <v>1236.3499999999999</v>
      </c>
      <c r="E193">
        <f t="shared" si="8"/>
        <v>1.0948356048044647</v>
      </c>
    </row>
    <row r="194" spans="2:5" x14ac:dyDescent="0.25">
      <c r="B194" s="4">
        <v>43019</v>
      </c>
      <c r="C194">
        <v>1349.4</v>
      </c>
      <c r="D194">
        <v>1238.05</v>
      </c>
      <c r="E194">
        <f t="shared" ref="E194:E257" si="9">C194/D194</f>
        <v>1.089939824724365</v>
      </c>
    </row>
    <row r="195" spans="2:5" x14ac:dyDescent="0.25">
      <c r="B195" s="4">
        <v>43020</v>
      </c>
      <c r="C195">
        <v>1359.85</v>
      </c>
      <c r="D195">
        <v>1245.8</v>
      </c>
      <c r="E195">
        <f t="shared" si="9"/>
        <v>1.0915475999357842</v>
      </c>
    </row>
    <row r="196" spans="2:5" x14ac:dyDescent="0.25">
      <c r="B196" s="4">
        <v>43021</v>
      </c>
      <c r="C196">
        <v>1346.45</v>
      </c>
      <c r="D196">
        <v>1240.4000000000001</v>
      </c>
      <c r="E196">
        <f t="shared" si="9"/>
        <v>1.0854966139954854</v>
      </c>
    </row>
    <row r="197" spans="2:5" x14ac:dyDescent="0.25">
      <c r="B197" s="4">
        <v>43024</v>
      </c>
      <c r="C197">
        <v>1354.45</v>
      </c>
      <c r="D197">
        <v>1218.7</v>
      </c>
      <c r="E197">
        <f t="shared" si="9"/>
        <v>1.1113891851973414</v>
      </c>
    </row>
    <row r="198" spans="2:5" x14ac:dyDescent="0.25">
      <c r="B198" s="4">
        <v>43025</v>
      </c>
      <c r="C198">
        <v>1342.8</v>
      </c>
      <c r="D198">
        <v>1223.5999999999999</v>
      </c>
      <c r="E198">
        <f t="shared" si="9"/>
        <v>1.0974174566851913</v>
      </c>
    </row>
    <row r="199" spans="2:5" x14ac:dyDescent="0.25">
      <c r="B199" s="4">
        <v>43026</v>
      </c>
      <c r="C199">
        <v>1325.85</v>
      </c>
      <c r="D199">
        <v>1224.4000000000001</v>
      </c>
      <c r="E199">
        <f t="shared" si="9"/>
        <v>1.0828569095066971</v>
      </c>
    </row>
    <row r="200" spans="2:5" x14ac:dyDescent="0.25">
      <c r="B200" s="4">
        <v>43027</v>
      </c>
      <c r="C200">
        <v>1339.75</v>
      </c>
      <c r="D200">
        <v>1226.5999999999999</v>
      </c>
      <c r="E200">
        <f t="shared" si="9"/>
        <v>1.092246861242459</v>
      </c>
    </row>
    <row r="201" spans="2:5" x14ac:dyDescent="0.25">
      <c r="B201" s="4">
        <v>43031</v>
      </c>
      <c r="C201">
        <v>1332</v>
      </c>
      <c r="D201">
        <v>1207.8499999999999</v>
      </c>
      <c r="E201">
        <f t="shared" si="9"/>
        <v>1.1027859419629922</v>
      </c>
    </row>
    <row r="202" spans="2:5" x14ac:dyDescent="0.25">
      <c r="B202" s="4">
        <v>43032</v>
      </c>
      <c r="C202">
        <v>1356.4</v>
      </c>
      <c r="D202">
        <v>1216.55</v>
      </c>
      <c r="E202">
        <f t="shared" si="9"/>
        <v>1.1149562286794625</v>
      </c>
    </row>
    <row r="203" spans="2:5" x14ac:dyDescent="0.25">
      <c r="B203" s="4">
        <v>43033</v>
      </c>
      <c r="C203">
        <v>1384.95</v>
      </c>
      <c r="D203">
        <v>1246</v>
      </c>
      <c r="E203">
        <f t="shared" si="9"/>
        <v>1.1115168539325844</v>
      </c>
    </row>
    <row r="204" spans="2:5" x14ac:dyDescent="0.25">
      <c r="B204" s="4">
        <v>43034</v>
      </c>
      <c r="C204">
        <v>1399.55</v>
      </c>
      <c r="D204">
        <v>1259.7</v>
      </c>
      <c r="E204">
        <f t="shared" si="9"/>
        <v>1.1110184964674128</v>
      </c>
    </row>
    <row r="205" spans="2:5" x14ac:dyDescent="0.25">
      <c r="B205" s="4">
        <v>43035</v>
      </c>
      <c r="C205">
        <v>1403</v>
      </c>
      <c r="D205">
        <v>1269.3499999999999</v>
      </c>
      <c r="E205">
        <f t="shared" si="9"/>
        <v>1.1052901091109624</v>
      </c>
    </row>
    <row r="206" spans="2:5" x14ac:dyDescent="0.25">
      <c r="B206" s="4">
        <v>43038</v>
      </c>
      <c r="C206">
        <v>1401.2</v>
      </c>
      <c r="D206">
        <v>1265.45</v>
      </c>
      <c r="E206">
        <f t="shared" si="9"/>
        <v>1.1072740922201589</v>
      </c>
    </row>
    <row r="207" spans="2:5" x14ac:dyDescent="0.25">
      <c r="B207" s="4">
        <v>43039</v>
      </c>
      <c r="C207">
        <v>1382.85</v>
      </c>
      <c r="D207">
        <v>1272.8499999999999</v>
      </c>
      <c r="E207">
        <f t="shared" si="9"/>
        <v>1.086420238048474</v>
      </c>
    </row>
    <row r="208" spans="2:5" x14ac:dyDescent="0.25">
      <c r="B208" s="4">
        <v>43040</v>
      </c>
      <c r="C208">
        <v>1389.95</v>
      </c>
      <c r="D208">
        <v>1266.8</v>
      </c>
      <c r="E208">
        <f t="shared" si="9"/>
        <v>1.0972134512156615</v>
      </c>
    </row>
    <row r="209" spans="2:5" x14ac:dyDescent="0.25">
      <c r="B209" s="4">
        <v>43041</v>
      </c>
      <c r="C209">
        <v>1388.6</v>
      </c>
      <c r="D209">
        <v>1268.5999999999999</v>
      </c>
      <c r="E209">
        <f t="shared" si="9"/>
        <v>1.0945924641336906</v>
      </c>
    </row>
    <row r="210" spans="2:5" x14ac:dyDescent="0.25">
      <c r="B210" s="4">
        <v>43042</v>
      </c>
      <c r="C210">
        <v>1381.15</v>
      </c>
      <c r="D210">
        <v>1261.0999999999999</v>
      </c>
      <c r="E210">
        <f t="shared" si="9"/>
        <v>1.0951946713186902</v>
      </c>
    </row>
    <row r="211" spans="2:5" x14ac:dyDescent="0.25">
      <c r="B211" s="4">
        <v>43045</v>
      </c>
      <c r="C211">
        <v>1362.6</v>
      </c>
      <c r="D211">
        <v>1267.25</v>
      </c>
      <c r="E211">
        <f t="shared" si="9"/>
        <v>1.0752416650226868</v>
      </c>
    </row>
    <row r="212" spans="2:5" x14ac:dyDescent="0.25">
      <c r="B212" s="4">
        <v>43046</v>
      </c>
      <c r="C212">
        <v>1334.3</v>
      </c>
      <c r="D212">
        <v>1237.3499999999999</v>
      </c>
      <c r="E212">
        <f t="shared" si="9"/>
        <v>1.078352931668485</v>
      </c>
    </row>
    <row r="213" spans="2:5" x14ac:dyDescent="0.25">
      <c r="B213" s="4">
        <v>43047</v>
      </c>
      <c r="C213">
        <v>1316.85</v>
      </c>
      <c r="D213">
        <v>1227.2</v>
      </c>
      <c r="E213">
        <f t="shared" si="9"/>
        <v>1.073052477183833</v>
      </c>
    </row>
    <row r="214" spans="2:5" x14ac:dyDescent="0.25">
      <c r="B214" s="4">
        <v>43048</v>
      </c>
      <c r="C214">
        <v>1349.3</v>
      </c>
      <c r="D214">
        <v>1217.25</v>
      </c>
      <c r="E214">
        <f t="shared" si="9"/>
        <v>1.1084822345450811</v>
      </c>
    </row>
    <row r="215" spans="2:5" x14ac:dyDescent="0.25">
      <c r="B215" s="4">
        <v>43049</v>
      </c>
      <c r="C215">
        <v>1354.6</v>
      </c>
      <c r="D215">
        <v>1217.5</v>
      </c>
      <c r="E215">
        <f t="shared" si="9"/>
        <v>1.1126078028747433</v>
      </c>
    </row>
    <row r="216" spans="2:5" x14ac:dyDescent="0.25">
      <c r="B216" s="4">
        <v>43052</v>
      </c>
      <c r="C216">
        <v>1356.9</v>
      </c>
      <c r="D216">
        <v>1199.6500000000001</v>
      </c>
      <c r="E216">
        <f t="shared" si="9"/>
        <v>1.1310798983036718</v>
      </c>
    </row>
    <row r="217" spans="2:5" x14ac:dyDescent="0.25">
      <c r="B217" s="4">
        <v>43053</v>
      </c>
      <c r="C217">
        <v>1361.4</v>
      </c>
      <c r="D217">
        <v>1178.1500000000001</v>
      </c>
      <c r="E217">
        <f t="shared" si="9"/>
        <v>1.1555404659848068</v>
      </c>
    </row>
    <row r="218" spans="2:5" x14ac:dyDescent="0.25">
      <c r="B218" s="4">
        <v>43054</v>
      </c>
      <c r="C218">
        <v>1353.4</v>
      </c>
      <c r="D218">
        <v>1185.8499999999999</v>
      </c>
      <c r="E218">
        <f t="shared" si="9"/>
        <v>1.1412910570476875</v>
      </c>
    </row>
    <row r="219" spans="2:5" x14ac:dyDescent="0.25">
      <c r="B219" s="4">
        <v>43055</v>
      </c>
      <c r="C219">
        <v>1365.9</v>
      </c>
      <c r="D219">
        <v>1176.05</v>
      </c>
      <c r="E219">
        <f t="shared" si="9"/>
        <v>1.1614302113005401</v>
      </c>
    </row>
    <row r="220" spans="2:5" x14ac:dyDescent="0.25">
      <c r="B220" s="4">
        <v>43056</v>
      </c>
      <c r="C220">
        <v>1373.8</v>
      </c>
      <c r="D220">
        <v>1191.9000000000001</v>
      </c>
      <c r="E220">
        <f t="shared" si="9"/>
        <v>1.1526134742847554</v>
      </c>
    </row>
    <row r="221" spans="2:5" x14ac:dyDescent="0.25">
      <c r="B221" s="4">
        <v>43059</v>
      </c>
      <c r="C221">
        <v>1384.35</v>
      </c>
      <c r="D221">
        <v>1183.45</v>
      </c>
      <c r="E221">
        <f t="shared" si="9"/>
        <v>1.1697579111918541</v>
      </c>
    </row>
    <row r="222" spans="2:5" x14ac:dyDescent="0.25">
      <c r="B222" s="4">
        <v>43060</v>
      </c>
      <c r="C222">
        <v>1382.6</v>
      </c>
      <c r="D222">
        <v>1196.2</v>
      </c>
      <c r="E222">
        <f t="shared" si="9"/>
        <v>1.1558267848185921</v>
      </c>
    </row>
    <row r="223" spans="2:5" x14ac:dyDescent="0.25">
      <c r="B223" s="4">
        <v>43061</v>
      </c>
      <c r="C223">
        <v>1407.75</v>
      </c>
      <c r="D223">
        <v>1192.4000000000001</v>
      </c>
      <c r="E223">
        <f t="shared" si="9"/>
        <v>1.1806021469305601</v>
      </c>
    </row>
    <row r="224" spans="2:5" x14ac:dyDescent="0.25">
      <c r="B224" s="4">
        <v>43062</v>
      </c>
      <c r="C224">
        <v>1411.75</v>
      </c>
      <c r="D224">
        <v>1190.3499999999999</v>
      </c>
      <c r="E224">
        <f t="shared" si="9"/>
        <v>1.185995715545848</v>
      </c>
    </row>
    <row r="225" spans="1:5" x14ac:dyDescent="0.25">
      <c r="B225" s="4">
        <v>43063</v>
      </c>
      <c r="C225">
        <v>1410.65</v>
      </c>
      <c r="D225">
        <v>1188.0999999999999</v>
      </c>
      <c r="E225">
        <f t="shared" si="9"/>
        <v>1.1873158825014731</v>
      </c>
    </row>
    <row r="226" spans="1:5" x14ac:dyDescent="0.25">
      <c r="B226" s="4">
        <v>43066</v>
      </c>
      <c r="C226">
        <v>1386.7</v>
      </c>
      <c r="D226">
        <v>1187.25</v>
      </c>
      <c r="E226">
        <f t="shared" si="9"/>
        <v>1.1679932617393136</v>
      </c>
    </row>
    <row r="227" spans="1:5" x14ac:dyDescent="0.25">
      <c r="B227" s="4">
        <v>43067</v>
      </c>
      <c r="C227">
        <v>1411.85</v>
      </c>
      <c r="D227">
        <v>1214.95</v>
      </c>
      <c r="E227">
        <f t="shared" si="9"/>
        <v>1.1620642824807603</v>
      </c>
    </row>
    <row r="228" spans="1:5" x14ac:dyDescent="0.25">
      <c r="B228" s="4">
        <v>43068</v>
      </c>
      <c r="C228">
        <v>1406.55</v>
      </c>
      <c r="D228">
        <v>1197.95</v>
      </c>
      <c r="E228">
        <f t="shared" si="9"/>
        <v>1.1741308067949412</v>
      </c>
    </row>
    <row r="229" spans="1:5" x14ac:dyDescent="0.25">
      <c r="B229" s="4">
        <v>43069</v>
      </c>
      <c r="C229">
        <v>1394.55</v>
      </c>
      <c r="D229">
        <v>1195.5999999999999</v>
      </c>
      <c r="E229">
        <f t="shared" si="9"/>
        <v>1.1664018066242892</v>
      </c>
    </row>
    <row r="230" spans="1:5" x14ac:dyDescent="0.25">
      <c r="B230" s="4">
        <v>43070</v>
      </c>
      <c r="C230">
        <v>1389.8</v>
      </c>
      <c r="D230">
        <v>1171.3499999999999</v>
      </c>
      <c r="E230">
        <f t="shared" si="9"/>
        <v>1.1864942160754686</v>
      </c>
    </row>
    <row r="231" spans="1:5" x14ac:dyDescent="0.25">
      <c r="B231" s="4">
        <v>43073</v>
      </c>
      <c r="C231">
        <v>1383.5</v>
      </c>
      <c r="D231">
        <v>1172.3499999999999</v>
      </c>
      <c r="E231">
        <f t="shared" si="9"/>
        <v>1.1801083294238071</v>
      </c>
    </row>
    <row r="232" spans="1:5" x14ac:dyDescent="0.25">
      <c r="B232" s="4">
        <v>43074</v>
      </c>
      <c r="C232">
        <v>1362.6</v>
      </c>
      <c r="D232">
        <v>1165.5999999999999</v>
      </c>
      <c r="E232">
        <f t="shared" si="9"/>
        <v>1.1690116678105698</v>
      </c>
    </row>
    <row r="233" spans="1:5" x14ac:dyDescent="0.25">
      <c r="A233">
        <v>1</v>
      </c>
      <c r="B233" s="4">
        <v>43075</v>
      </c>
      <c r="C233">
        <v>1343.8</v>
      </c>
      <c r="D233">
        <v>1128.95</v>
      </c>
      <c r="E233" s="53">
        <f t="shared" si="9"/>
        <v>1.1903095796979493</v>
      </c>
    </row>
    <row r="234" spans="1:5" x14ac:dyDescent="0.25">
      <c r="B234" s="4">
        <v>43076</v>
      </c>
      <c r="C234">
        <v>1371.5</v>
      </c>
      <c r="D234">
        <v>1159.6500000000001</v>
      </c>
      <c r="E234">
        <f t="shared" si="9"/>
        <v>1.182684430647178</v>
      </c>
    </row>
    <row r="235" spans="1:5" x14ac:dyDescent="0.25">
      <c r="B235" s="4">
        <v>43077</v>
      </c>
      <c r="C235">
        <v>1342.95</v>
      </c>
      <c r="D235">
        <v>1174.4000000000001</v>
      </c>
      <c r="E235">
        <f t="shared" si="9"/>
        <v>1.1435200953678473</v>
      </c>
    </row>
    <row r="236" spans="1:5" x14ac:dyDescent="0.25">
      <c r="B236" s="4">
        <v>43080</v>
      </c>
      <c r="C236">
        <v>1372</v>
      </c>
      <c r="D236">
        <v>1189.5999999999999</v>
      </c>
      <c r="E236">
        <f t="shared" si="9"/>
        <v>1.1533288500336247</v>
      </c>
    </row>
    <row r="237" spans="1:5" x14ac:dyDescent="0.25">
      <c r="B237" s="4">
        <v>43081</v>
      </c>
      <c r="C237">
        <v>1368.55</v>
      </c>
      <c r="D237">
        <v>1159.3</v>
      </c>
      <c r="E237">
        <f t="shared" si="9"/>
        <v>1.180496851548348</v>
      </c>
    </row>
    <row r="238" spans="1:5" x14ac:dyDescent="0.25">
      <c r="B238" s="4">
        <v>43082</v>
      </c>
      <c r="C238">
        <v>1358.35</v>
      </c>
      <c r="D238">
        <v>1147.2</v>
      </c>
      <c r="E238">
        <f t="shared" si="9"/>
        <v>1.1840568340306832</v>
      </c>
    </row>
    <row r="239" spans="1:5" x14ac:dyDescent="0.25">
      <c r="B239" s="4">
        <v>43083</v>
      </c>
      <c r="C239">
        <v>1348.45</v>
      </c>
      <c r="D239">
        <v>1144.5</v>
      </c>
      <c r="E239">
        <f t="shared" si="9"/>
        <v>1.1782000873743994</v>
      </c>
    </row>
    <row r="240" spans="1:5" x14ac:dyDescent="0.25">
      <c r="B240" s="4">
        <v>43084</v>
      </c>
      <c r="C240">
        <v>1378.5</v>
      </c>
      <c r="D240">
        <v>1163.25</v>
      </c>
      <c r="E240">
        <f t="shared" si="9"/>
        <v>1.1850419084461639</v>
      </c>
    </row>
    <row r="241" spans="2:5" x14ac:dyDescent="0.25">
      <c r="B241" s="4">
        <v>43087</v>
      </c>
      <c r="C241">
        <v>1386.55</v>
      </c>
      <c r="D241">
        <v>1192.4000000000001</v>
      </c>
      <c r="E241">
        <f t="shared" si="9"/>
        <v>1.1628228782287822</v>
      </c>
    </row>
    <row r="242" spans="2:5" x14ac:dyDescent="0.25">
      <c r="B242" s="4">
        <v>43088</v>
      </c>
      <c r="C242">
        <v>1392.15</v>
      </c>
      <c r="D242">
        <v>1201.0999999999999</v>
      </c>
      <c r="E242">
        <f t="shared" si="9"/>
        <v>1.1590625260178171</v>
      </c>
    </row>
    <row r="243" spans="2:5" x14ac:dyDescent="0.25">
      <c r="B243" s="4">
        <v>43089</v>
      </c>
      <c r="C243">
        <v>1386.1</v>
      </c>
      <c r="D243">
        <v>1196.3499999999999</v>
      </c>
      <c r="E243">
        <f t="shared" si="9"/>
        <v>1.158607430935763</v>
      </c>
    </row>
    <row r="244" spans="2:5" x14ac:dyDescent="0.25">
      <c r="B244" s="4">
        <v>43090</v>
      </c>
      <c r="C244">
        <v>1377.2</v>
      </c>
      <c r="D244">
        <v>1239.25</v>
      </c>
      <c r="E244">
        <f t="shared" si="9"/>
        <v>1.111317329029655</v>
      </c>
    </row>
    <row r="245" spans="2:5" x14ac:dyDescent="0.25">
      <c r="B245" s="4">
        <v>43091</v>
      </c>
      <c r="C245">
        <v>1378.05</v>
      </c>
      <c r="D245">
        <v>1230.8</v>
      </c>
      <c r="E245">
        <f t="shared" si="9"/>
        <v>1.1196376340591485</v>
      </c>
    </row>
    <row r="246" spans="2:5" x14ac:dyDescent="0.25">
      <c r="B246" s="4">
        <v>43095</v>
      </c>
      <c r="C246">
        <v>1391.05</v>
      </c>
      <c r="D246">
        <v>1238.95</v>
      </c>
      <c r="E246">
        <f t="shared" si="9"/>
        <v>1.1227652447637111</v>
      </c>
    </row>
    <row r="247" spans="2:5" x14ac:dyDescent="0.25">
      <c r="B247" s="4">
        <v>43096</v>
      </c>
      <c r="C247">
        <v>1387</v>
      </c>
      <c r="D247">
        <v>1229.2</v>
      </c>
      <c r="E247">
        <f t="shared" si="9"/>
        <v>1.128376179629027</v>
      </c>
    </row>
    <row r="248" spans="2:5" x14ac:dyDescent="0.25">
      <c r="B248" s="4">
        <v>43097</v>
      </c>
      <c r="C248">
        <v>1388.15</v>
      </c>
      <c r="D248">
        <v>1239.7</v>
      </c>
      <c r="E248">
        <f t="shared" si="9"/>
        <v>1.1197467129144147</v>
      </c>
    </row>
    <row r="249" spans="2:5" x14ac:dyDescent="0.25">
      <c r="B249" s="4">
        <v>43098</v>
      </c>
      <c r="C249">
        <v>1399.5</v>
      </c>
      <c r="D249">
        <v>1236.8</v>
      </c>
      <c r="E249">
        <f t="shared" si="9"/>
        <v>1.1315491591203106</v>
      </c>
    </row>
    <row r="250" spans="2:5" x14ac:dyDescent="0.25">
      <c r="B250" s="4">
        <v>43101</v>
      </c>
      <c r="C250">
        <v>1396.25</v>
      </c>
      <c r="D250">
        <v>1238.75</v>
      </c>
      <c r="E250">
        <f t="shared" si="9"/>
        <v>1.1271442986881937</v>
      </c>
    </row>
    <row r="251" spans="2:5" x14ac:dyDescent="0.25">
      <c r="B251" s="4">
        <v>43102</v>
      </c>
      <c r="C251">
        <v>1396.6</v>
      </c>
      <c r="D251">
        <v>1259.45</v>
      </c>
      <c r="E251">
        <f t="shared" si="9"/>
        <v>1.1088967406407557</v>
      </c>
    </row>
    <row r="252" spans="2:5" x14ac:dyDescent="0.25">
      <c r="B252" s="4">
        <v>43103</v>
      </c>
      <c r="C252">
        <v>1416.95</v>
      </c>
      <c r="D252">
        <v>1257.1500000000001</v>
      </c>
      <c r="E252">
        <f t="shared" si="9"/>
        <v>1.1271129141311698</v>
      </c>
    </row>
    <row r="253" spans="2:5" x14ac:dyDescent="0.25">
      <c r="B253" s="4">
        <v>43104</v>
      </c>
      <c r="C253">
        <v>1432.65</v>
      </c>
      <c r="D253">
        <v>1275.6500000000001</v>
      </c>
      <c r="E253">
        <f t="shared" si="9"/>
        <v>1.1230745110335907</v>
      </c>
    </row>
    <row r="254" spans="2:5" x14ac:dyDescent="0.25">
      <c r="B254" s="4">
        <v>43105</v>
      </c>
      <c r="C254">
        <v>1438.55</v>
      </c>
      <c r="D254">
        <v>1286.5</v>
      </c>
      <c r="E254">
        <f t="shared" si="9"/>
        <v>1.1181888845705401</v>
      </c>
    </row>
    <row r="255" spans="2:5" x14ac:dyDescent="0.25">
      <c r="B255" s="4">
        <v>43108</v>
      </c>
      <c r="C255">
        <v>1434.05</v>
      </c>
      <c r="D255">
        <v>1290.5999999999999</v>
      </c>
      <c r="E255">
        <f t="shared" si="9"/>
        <v>1.1111498527816519</v>
      </c>
    </row>
    <row r="256" spans="2:5" x14ac:dyDescent="0.25">
      <c r="B256" s="4">
        <v>43109</v>
      </c>
      <c r="C256">
        <v>1422.6</v>
      </c>
      <c r="D256">
        <v>1299.4000000000001</v>
      </c>
      <c r="E256">
        <f t="shared" si="9"/>
        <v>1.0948129906110511</v>
      </c>
    </row>
    <row r="257" spans="1:5" x14ac:dyDescent="0.25">
      <c r="B257" s="4">
        <v>43110</v>
      </c>
      <c r="C257">
        <v>1417.2</v>
      </c>
      <c r="D257">
        <v>1294.05</v>
      </c>
      <c r="E257">
        <f t="shared" si="9"/>
        <v>1.095166338240408</v>
      </c>
    </row>
    <row r="258" spans="1:5" x14ac:dyDescent="0.25">
      <c r="B258" s="4">
        <v>43111</v>
      </c>
      <c r="C258">
        <v>1400.5</v>
      </c>
      <c r="D258">
        <v>1299.2</v>
      </c>
      <c r="E258">
        <f t="shared" ref="E258:E321" si="10">C258/D258</f>
        <v>1.0779710591133005</v>
      </c>
    </row>
    <row r="259" spans="1:5" x14ac:dyDescent="0.25">
      <c r="B259" s="4">
        <v>43112</v>
      </c>
      <c r="C259">
        <v>1471.5</v>
      </c>
      <c r="D259">
        <v>1322.2</v>
      </c>
      <c r="E259">
        <f t="shared" si="10"/>
        <v>1.1129178641657842</v>
      </c>
    </row>
    <row r="260" spans="1:5" x14ac:dyDescent="0.25">
      <c r="B260" s="4">
        <v>43115</v>
      </c>
      <c r="C260">
        <v>1511.8</v>
      </c>
      <c r="D260">
        <v>1304.2</v>
      </c>
      <c r="E260">
        <f t="shared" si="10"/>
        <v>1.1591780401778868</v>
      </c>
    </row>
    <row r="261" spans="1:5" x14ac:dyDescent="0.25">
      <c r="B261" s="4">
        <v>43116</v>
      </c>
      <c r="C261">
        <v>1506.4</v>
      </c>
      <c r="D261">
        <v>1289.5999999999999</v>
      </c>
      <c r="E261">
        <f t="shared" si="10"/>
        <v>1.1681141439205958</v>
      </c>
    </row>
    <row r="262" spans="1:5" x14ac:dyDescent="0.25">
      <c r="B262" s="4">
        <v>43117</v>
      </c>
      <c r="C262">
        <v>1544.35</v>
      </c>
      <c r="D262">
        <v>1312.4</v>
      </c>
      <c r="E262">
        <f t="shared" si="10"/>
        <v>1.176737275220969</v>
      </c>
    </row>
    <row r="263" spans="1:5" x14ac:dyDescent="0.25">
      <c r="A263">
        <v>1</v>
      </c>
      <c r="B263" s="4">
        <v>43118</v>
      </c>
      <c r="C263">
        <v>1541.05</v>
      </c>
      <c r="D263">
        <v>1292.55</v>
      </c>
      <c r="E263" s="53">
        <f t="shared" si="10"/>
        <v>1.1922556187381532</v>
      </c>
    </row>
    <row r="264" spans="1:5" x14ac:dyDescent="0.25">
      <c r="A264">
        <v>1</v>
      </c>
      <c r="B264" s="4">
        <v>43119</v>
      </c>
      <c r="C264">
        <v>1580.35</v>
      </c>
      <c r="D264">
        <v>1296.95</v>
      </c>
      <c r="E264" s="53">
        <f t="shared" si="10"/>
        <v>1.2185126643278459</v>
      </c>
    </row>
    <row r="265" spans="1:5" x14ac:dyDescent="0.25">
      <c r="A265">
        <v>1</v>
      </c>
      <c r="B265" s="4">
        <v>43122</v>
      </c>
      <c r="C265">
        <v>1597.6</v>
      </c>
      <c r="D265">
        <v>1317.5</v>
      </c>
      <c r="E265" s="53">
        <f t="shared" si="10"/>
        <v>1.2125996204933585</v>
      </c>
    </row>
    <row r="266" spans="1:5" x14ac:dyDescent="0.25">
      <c r="A266">
        <v>1</v>
      </c>
      <c r="B266" s="4">
        <v>43123</v>
      </c>
      <c r="C266">
        <v>1634.7</v>
      </c>
      <c r="D266">
        <v>1314.35</v>
      </c>
      <c r="E266" s="53">
        <f t="shared" si="10"/>
        <v>1.2437326435120022</v>
      </c>
    </row>
    <row r="267" spans="1:5" x14ac:dyDescent="0.25">
      <c r="A267">
        <v>1</v>
      </c>
      <c r="B267" s="4">
        <v>43124</v>
      </c>
      <c r="C267">
        <v>1662.35</v>
      </c>
      <c r="D267">
        <v>1301.2</v>
      </c>
      <c r="E267" s="53">
        <f t="shared" si="10"/>
        <v>1.2775514909314478</v>
      </c>
    </row>
    <row r="268" spans="1:5" x14ac:dyDescent="0.25">
      <c r="A268">
        <v>1</v>
      </c>
      <c r="B268" s="4">
        <v>43125</v>
      </c>
      <c r="C268">
        <v>1659.4</v>
      </c>
      <c r="D268">
        <v>1299.75</v>
      </c>
      <c r="E268" s="53">
        <f t="shared" si="10"/>
        <v>1.2767070590498173</v>
      </c>
    </row>
    <row r="269" spans="1:5" x14ac:dyDescent="0.25">
      <c r="A269">
        <v>1</v>
      </c>
      <c r="B269" s="4">
        <v>43129</v>
      </c>
      <c r="C269">
        <v>1619.5</v>
      </c>
      <c r="D269">
        <v>1281.95</v>
      </c>
      <c r="E269" s="53">
        <f t="shared" si="10"/>
        <v>1.2633098014743165</v>
      </c>
    </row>
    <row r="270" spans="1:5" x14ac:dyDescent="0.25">
      <c r="A270">
        <v>1</v>
      </c>
      <c r="B270" s="4">
        <v>43130</v>
      </c>
      <c r="C270">
        <v>1604.3</v>
      </c>
      <c r="D270">
        <v>1284.5</v>
      </c>
      <c r="E270" s="53">
        <f t="shared" si="10"/>
        <v>1.2489684702218762</v>
      </c>
    </row>
    <row r="271" spans="1:5" x14ac:dyDescent="0.25">
      <c r="A271">
        <v>1</v>
      </c>
      <c r="B271" s="4">
        <v>43131</v>
      </c>
      <c r="C271">
        <v>1657.3</v>
      </c>
      <c r="D271">
        <v>1297.55</v>
      </c>
      <c r="E271" s="53">
        <f t="shared" si="10"/>
        <v>1.2772532850371854</v>
      </c>
    </row>
    <row r="272" spans="1:5" x14ac:dyDescent="0.25">
      <c r="A272">
        <v>1</v>
      </c>
      <c r="B272" s="4">
        <v>43132</v>
      </c>
      <c r="C272">
        <v>1702.25</v>
      </c>
      <c r="D272">
        <v>1317</v>
      </c>
      <c r="E272" s="53">
        <f t="shared" si="10"/>
        <v>1.2925208807896735</v>
      </c>
    </row>
    <row r="273" spans="1:5" x14ac:dyDescent="0.25">
      <c r="A273">
        <v>1</v>
      </c>
      <c r="B273" s="4">
        <v>43133</v>
      </c>
      <c r="C273">
        <v>1678.1</v>
      </c>
      <c r="D273">
        <v>1288</v>
      </c>
      <c r="E273" s="53">
        <f t="shared" si="10"/>
        <v>1.3028726708074534</v>
      </c>
    </row>
    <row r="274" spans="1:5" x14ac:dyDescent="0.25">
      <c r="A274">
        <v>1</v>
      </c>
      <c r="B274" s="4">
        <v>43136</v>
      </c>
      <c r="C274">
        <v>1628.55</v>
      </c>
      <c r="D274">
        <v>1268.2</v>
      </c>
      <c r="E274" s="53">
        <f t="shared" si="10"/>
        <v>1.284142879671976</v>
      </c>
    </row>
    <row r="275" spans="1:5" x14ac:dyDescent="0.25">
      <c r="A275">
        <v>1</v>
      </c>
      <c r="B275" s="4">
        <v>43137</v>
      </c>
      <c r="C275">
        <v>1611.5</v>
      </c>
      <c r="D275">
        <v>1251.5</v>
      </c>
      <c r="E275" s="53">
        <f t="shared" si="10"/>
        <v>1.2876548142229325</v>
      </c>
    </row>
    <row r="276" spans="1:5" x14ac:dyDescent="0.25">
      <c r="A276">
        <v>1</v>
      </c>
      <c r="B276" s="4">
        <v>43138</v>
      </c>
      <c r="C276">
        <v>1581.45</v>
      </c>
      <c r="D276">
        <v>1216.1500000000001</v>
      </c>
      <c r="E276" s="53">
        <f t="shared" si="10"/>
        <v>1.3003741314804917</v>
      </c>
    </row>
    <row r="277" spans="1:5" x14ac:dyDescent="0.25">
      <c r="A277">
        <v>1</v>
      </c>
      <c r="B277" s="4">
        <v>43139</v>
      </c>
      <c r="C277">
        <v>1598.2</v>
      </c>
      <c r="D277">
        <v>1227.2</v>
      </c>
      <c r="E277" s="53">
        <f t="shared" si="10"/>
        <v>1.3023142112125163</v>
      </c>
    </row>
    <row r="278" spans="1:5" x14ac:dyDescent="0.25">
      <c r="A278">
        <v>1</v>
      </c>
      <c r="B278" s="4">
        <v>43140</v>
      </c>
      <c r="C278">
        <v>1591.6</v>
      </c>
      <c r="D278">
        <v>1232.8499999999999</v>
      </c>
      <c r="E278" s="53">
        <f t="shared" si="10"/>
        <v>1.29099241594679</v>
      </c>
    </row>
    <row r="279" spans="1:5" x14ac:dyDescent="0.25">
      <c r="A279">
        <v>1</v>
      </c>
      <c r="B279" s="4">
        <v>43143</v>
      </c>
      <c r="C279">
        <v>1612.8</v>
      </c>
      <c r="D279">
        <v>1254.2</v>
      </c>
      <c r="E279" s="53">
        <f t="shared" si="10"/>
        <v>1.2859193111146547</v>
      </c>
    </row>
    <row r="280" spans="1:5" x14ac:dyDescent="0.25">
      <c r="A280">
        <v>1</v>
      </c>
      <c r="B280" s="4">
        <v>43145</v>
      </c>
      <c r="C280">
        <v>1571.65</v>
      </c>
      <c r="D280">
        <v>1273.6500000000001</v>
      </c>
      <c r="E280" s="53">
        <f t="shared" si="10"/>
        <v>1.2339732265536059</v>
      </c>
    </row>
    <row r="281" spans="1:5" x14ac:dyDescent="0.25">
      <c r="A281">
        <v>1</v>
      </c>
      <c r="B281" s="4">
        <v>43146</v>
      </c>
      <c r="C281">
        <v>1554.4</v>
      </c>
      <c r="D281">
        <v>1258.55</v>
      </c>
      <c r="E281" s="53">
        <f t="shared" si="10"/>
        <v>1.2350721067895596</v>
      </c>
    </row>
    <row r="282" spans="1:5" x14ac:dyDescent="0.25">
      <c r="A282">
        <v>1</v>
      </c>
      <c r="B282" s="4">
        <v>43147</v>
      </c>
      <c r="C282">
        <v>1507.45</v>
      </c>
      <c r="D282">
        <v>1264.2</v>
      </c>
      <c r="E282" s="53">
        <f t="shared" si="10"/>
        <v>1.1924141749723145</v>
      </c>
    </row>
    <row r="283" spans="1:5" x14ac:dyDescent="0.25">
      <c r="B283" s="4">
        <v>43150</v>
      </c>
      <c r="C283">
        <v>1478.55</v>
      </c>
      <c r="D283">
        <v>1245.5</v>
      </c>
      <c r="E283">
        <f t="shared" si="10"/>
        <v>1.1871136089923726</v>
      </c>
    </row>
    <row r="284" spans="1:5" x14ac:dyDescent="0.25">
      <c r="A284">
        <v>1</v>
      </c>
      <c r="B284" s="4">
        <v>43151</v>
      </c>
      <c r="C284">
        <v>1513.2</v>
      </c>
      <c r="D284">
        <v>1239.0999999999999</v>
      </c>
      <c r="E284" s="53">
        <f t="shared" si="10"/>
        <v>1.2212089419740135</v>
      </c>
    </row>
    <row r="285" spans="1:5" x14ac:dyDescent="0.25">
      <c r="A285">
        <v>1</v>
      </c>
      <c r="B285" s="4">
        <v>43152</v>
      </c>
      <c r="C285">
        <v>1513.15</v>
      </c>
      <c r="D285">
        <v>1246.1500000000001</v>
      </c>
      <c r="E285" s="53">
        <f t="shared" si="10"/>
        <v>1.2142599205553104</v>
      </c>
    </row>
    <row r="286" spans="1:5" x14ac:dyDescent="0.25">
      <c r="A286">
        <v>1</v>
      </c>
      <c r="B286" s="4">
        <v>43153</v>
      </c>
      <c r="C286">
        <v>1510.85</v>
      </c>
      <c r="D286">
        <v>1199.1500000000001</v>
      </c>
      <c r="E286" s="53">
        <f t="shared" si="10"/>
        <v>1.2599341200016676</v>
      </c>
    </row>
    <row r="287" spans="1:5" x14ac:dyDescent="0.25">
      <c r="A287">
        <v>1</v>
      </c>
      <c r="B287" s="4">
        <v>43154</v>
      </c>
      <c r="C287">
        <v>1521.95</v>
      </c>
      <c r="D287">
        <v>1171.0999999999999</v>
      </c>
      <c r="E287" s="53">
        <f t="shared" si="10"/>
        <v>1.2995901289386049</v>
      </c>
    </row>
    <row r="288" spans="1:5" x14ac:dyDescent="0.25">
      <c r="A288">
        <v>1</v>
      </c>
      <c r="B288" s="4">
        <v>43157</v>
      </c>
      <c r="C288">
        <v>1515.15</v>
      </c>
      <c r="D288">
        <v>1174</v>
      </c>
      <c r="E288" s="53">
        <f t="shared" si="10"/>
        <v>1.2905877342419081</v>
      </c>
    </row>
    <row r="289" spans="1:5" x14ac:dyDescent="0.25">
      <c r="A289">
        <v>1</v>
      </c>
      <c r="B289" s="4">
        <v>43158</v>
      </c>
      <c r="C289">
        <v>1530.35</v>
      </c>
      <c r="D289">
        <v>1164.25</v>
      </c>
      <c r="E289" s="53">
        <f t="shared" si="10"/>
        <v>1.3144513635387587</v>
      </c>
    </row>
    <row r="290" spans="1:5" x14ac:dyDescent="0.25">
      <c r="A290">
        <v>1</v>
      </c>
      <c r="B290" s="4">
        <v>43159</v>
      </c>
      <c r="C290">
        <v>1534.55</v>
      </c>
      <c r="D290">
        <v>1164.3499999999999</v>
      </c>
      <c r="E290" s="53">
        <f t="shared" si="10"/>
        <v>1.3179456349035943</v>
      </c>
    </row>
    <row r="291" spans="1:5" x14ac:dyDescent="0.25">
      <c r="A291">
        <v>1</v>
      </c>
      <c r="B291" s="4">
        <v>43160</v>
      </c>
      <c r="C291">
        <v>1527.85</v>
      </c>
      <c r="D291">
        <v>1153.55</v>
      </c>
      <c r="E291" s="53">
        <f t="shared" si="10"/>
        <v>1.3244766156646872</v>
      </c>
    </row>
    <row r="292" spans="1:5" x14ac:dyDescent="0.25">
      <c r="A292">
        <v>1</v>
      </c>
      <c r="B292" s="4">
        <v>43164</v>
      </c>
      <c r="C292">
        <v>1488.9</v>
      </c>
      <c r="D292">
        <v>1138.8499999999999</v>
      </c>
      <c r="E292" s="53">
        <f t="shared" si="10"/>
        <v>1.3073714712209688</v>
      </c>
    </row>
    <row r="293" spans="1:5" x14ac:dyDescent="0.25">
      <c r="A293">
        <v>1</v>
      </c>
      <c r="B293" s="4">
        <v>43165</v>
      </c>
      <c r="C293">
        <v>1475.7</v>
      </c>
      <c r="D293">
        <v>1128.55</v>
      </c>
      <c r="E293" s="53">
        <f t="shared" si="10"/>
        <v>1.3076071064640469</v>
      </c>
    </row>
    <row r="294" spans="1:5" x14ac:dyDescent="0.25">
      <c r="A294">
        <v>1</v>
      </c>
      <c r="B294" s="4">
        <v>43166</v>
      </c>
      <c r="C294">
        <v>1431.05</v>
      </c>
      <c r="D294">
        <v>1094.4000000000001</v>
      </c>
      <c r="E294" s="53">
        <f t="shared" si="10"/>
        <v>1.307611476608187</v>
      </c>
    </row>
    <row r="295" spans="1:5" x14ac:dyDescent="0.25">
      <c r="A295">
        <v>1</v>
      </c>
      <c r="B295" s="4">
        <v>43167</v>
      </c>
      <c r="C295">
        <v>1428.95</v>
      </c>
      <c r="D295">
        <v>1101.25</v>
      </c>
      <c r="E295" s="53">
        <f t="shared" si="10"/>
        <v>1.2975709421112374</v>
      </c>
    </row>
    <row r="296" spans="1:5" x14ac:dyDescent="0.25">
      <c r="A296">
        <v>1</v>
      </c>
      <c r="B296" s="4">
        <v>43168</v>
      </c>
      <c r="C296">
        <v>1435.1</v>
      </c>
      <c r="D296">
        <v>1086.7</v>
      </c>
      <c r="E296" s="53">
        <f t="shared" si="10"/>
        <v>1.3206036624643414</v>
      </c>
    </row>
    <row r="297" spans="1:5" x14ac:dyDescent="0.25">
      <c r="A297">
        <v>1</v>
      </c>
      <c r="B297" s="4">
        <v>43171</v>
      </c>
      <c r="C297">
        <v>1431.1</v>
      </c>
      <c r="D297">
        <v>1105.4000000000001</v>
      </c>
      <c r="E297" s="53">
        <f t="shared" si="10"/>
        <v>1.2946444725891078</v>
      </c>
    </row>
    <row r="298" spans="1:5" x14ac:dyDescent="0.25">
      <c r="A298">
        <v>1</v>
      </c>
      <c r="B298" s="4">
        <v>43172</v>
      </c>
      <c r="C298">
        <v>1406.05</v>
      </c>
      <c r="D298">
        <v>1118.8</v>
      </c>
      <c r="E298" s="53">
        <f t="shared" si="10"/>
        <v>1.256748301751877</v>
      </c>
    </row>
    <row r="299" spans="1:5" x14ac:dyDescent="0.25">
      <c r="A299">
        <v>1</v>
      </c>
      <c r="B299" s="4">
        <v>43173</v>
      </c>
      <c r="C299">
        <v>1390.35</v>
      </c>
      <c r="D299">
        <v>1128.1500000000001</v>
      </c>
      <c r="E299" s="53">
        <f t="shared" si="10"/>
        <v>1.2324159021406726</v>
      </c>
    </row>
    <row r="300" spans="1:5" x14ac:dyDescent="0.25">
      <c r="A300">
        <v>1</v>
      </c>
      <c r="B300" s="4">
        <v>43174</v>
      </c>
      <c r="C300">
        <v>1374.4</v>
      </c>
      <c r="D300">
        <v>1133.6500000000001</v>
      </c>
      <c r="E300" s="53">
        <f t="shared" si="10"/>
        <v>1.2123671327129184</v>
      </c>
    </row>
    <row r="301" spans="1:5" x14ac:dyDescent="0.25">
      <c r="A301">
        <v>1</v>
      </c>
      <c r="B301" s="4">
        <v>43175</v>
      </c>
      <c r="C301">
        <v>1340.5</v>
      </c>
      <c r="D301">
        <v>1103.1500000000001</v>
      </c>
      <c r="E301" s="53">
        <f t="shared" si="10"/>
        <v>1.2151565970176312</v>
      </c>
    </row>
    <row r="302" spans="1:5" x14ac:dyDescent="0.25">
      <c r="A302">
        <v>1</v>
      </c>
      <c r="B302" s="4">
        <v>43178</v>
      </c>
      <c r="C302">
        <v>1315.65</v>
      </c>
      <c r="D302">
        <v>1090.75</v>
      </c>
      <c r="E302" s="53">
        <f t="shared" si="10"/>
        <v>1.2061884024753611</v>
      </c>
    </row>
    <row r="303" spans="1:5" x14ac:dyDescent="0.25">
      <c r="B303" s="4">
        <v>43179</v>
      </c>
      <c r="C303">
        <v>1308.8</v>
      </c>
      <c r="D303">
        <v>1111.3</v>
      </c>
      <c r="E303">
        <f t="shared" si="10"/>
        <v>1.1777197876361019</v>
      </c>
    </row>
    <row r="304" spans="1:5" x14ac:dyDescent="0.25">
      <c r="B304" s="4">
        <v>43180</v>
      </c>
      <c r="C304">
        <v>1301.5</v>
      </c>
      <c r="D304">
        <v>1107.3</v>
      </c>
      <c r="E304">
        <f t="shared" si="10"/>
        <v>1.1753815587465006</v>
      </c>
    </row>
    <row r="305" spans="1:5" x14ac:dyDescent="0.25">
      <c r="B305" s="4">
        <v>43181</v>
      </c>
      <c r="C305">
        <v>1292.1500000000001</v>
      </c>
      <c r="D305">
        <v>1095.1500000000001</v>
      </c>
      <c r="E305">
        <f t="shared" si="10"/>
        <v>1.179884034150573</v>
      </c>
    </row>
    <row r="306" spans="1:5" x14ac:dyDescent="0.25">
      <c r="B306" s="4">
        <v>43182</v>
      </c>
      <c r="C306">
        <v>1280.4000000000001</v>
      </c>
      <c r="D306">
        <v>1095.0999999999999</v>
      </c>
      <c r="E306">
        <f t="shared" si="10"/>
        <v>1.1692082914802302</v>
      </c>
    </row>
    <row r="307" spans="1:5" x14ac:dyDescent="0.25">
      <c r="B307" s="4">
        <v>43185</v>
      </c>
      <c r="C307">
        <v>1285.4000000000001</v>
      </c>
      <c r="D307">
        <v>1100.25</v>
      </c>
      <c r="E307">
        <f t="shared" si="10"/>
        <v>1.168279936378096</v>
      </c>
    </row>
    <row r="308" spans="1:5" x14ac:dyDescent="0.25">
      <c r="B308" s="4">
        <v>43186</v>
      </c>
      <c r="C308">
        <v>1279.2</v>
      </c>
      <c r="D308">
        <v>1096.5999999999999</v>
      </c>
      <c r="E308">
        <f t="shared" si="10"/>
        <v>1.1665146817435712</v>
      </c>
    </row>
    <row r="309" spans="1:5" x14ac:dyDescent="0.25">
      <c r="A309">
        <v>1</v>
      </c>
      <c r="B309" s="4">
        <v>43187</v>
      </c>
      <c r="C309">
        <v>1286.5999999999999</v>
      </c>
      <c r="D309">
        <v>1073.05</v>
      </c>
      <c r="E309" s="53">
        <f t="shared" si="10"/>
        <v>1.1990121615954521</v>
      </c>
    </row>
    <row r="310" spans="1:5" x14ac:dyDescent="0.25">
      <c r="B310" s="4">
        <v>43192</v>
      </c>
      <c r="C310">
        <v>1292.6500000000001</v>
      </c>
      <c r="D310">
        <v>1101.95</v>
      </c>
      <c r="E310">
        <f t="shared" si="10"/>
        <v>1.173056853759245</v>
      </c>
    </row>
    <row r="311" spans="1:5" x14ac:dyDescent="0.25">
      <c r="B311" s="4">
        <v>43193</v>
      </c>
      <c r="C311">
        <v>1282.8499999999999</v>
      </c>
      <c r="D311">
        <v>1123.5</v>
      </c>
      <c r="E311">
        <f t="shared" si="10"/>
        <v>1.1418335558522474</v>
      </c>
    </row>
    <row r="312" spans="1:5" x14ac:dyDescent="0.25">
      <c r="B312" s="4">
        <v>43194</v>
      </c>
      <c r="C312">
        <v>1272.8</v>
      </c>
      <c r="D312">
        <v>1115.1500000000001</v>
      </c>
      <c r="E312">
        <f t="shared" si="10"/>
        <v>1.1413711159933639</v>
      </c>
    </row>
    <row r="313" spans="1:5" x14ac:dyDescent="0.25">
      <c r="B313" s="4">
        <v>43195</v>
      </c>
      <c r="C313">
        <v>1275.2</v>
      </c>
      <c r="D313">
        <v>1124.25</v>
      </c>
      <c r="E313">
        <f t="shared" si="10"/>
        <v>1.1342672893039805</v>
      </c>
    </row>
    <row r="314" spans="1:5" x14ac:dyDescent="0.25">
      <c r="B314" s="4">
        <v>43196</v>
      </c>
      <c r="C314">
        <v>1295.3</v>
      </c>
      <c r="D314">
        <v>1122.55</v>
      </c>
      <c r="E314">
        <f t="shared" si="10"/>
        <v>1.1538906952919692</v>
      </c>
    </row>
    <row r="315" spans="1:5" x14ac:dyDescent="0.25">
      <c r="B315" s="4">
        <v>43199</v>
      </c>
      <c r="C315">
        <v>1288.5</v>
      </c>
      <c r="D315">
        <v>1115.8</v>
      </c>
      <c r="E315">
        <f t="shared" si="10"/>
        <v>1.1547768417279083</v>
      </c>
    </row>
    <row r="316" spans="1:5" x14ac:dyDescent="0.25">
      <c r="B316" s="4">
        <v>43200</v>
      </c>
      <c r="C316">
        <v>1288.45</v>
      </c>
      <c r="D316">
        <v>1115.1500000000001</v>
      </c>
      <c r="E316">
        <f t="shared" si="10"/>
        <v>1.1554051024525849</v>
      </c>
    </row>
    <row r="317" spans="1:5" x14ac:dyDescent="0.25">
      <c r="B317" s="4">
        <v>43201</v>
      </c>
      <c r="C317">
        <v>1275.0999999999999</v>
      </c>
      <c r="D317">
        <v>1107</v>
      </c>
      <c r="E317">
        <f t="shared" si="10"/>
        <v>1.1518518518518517</v>
      </c>
    </row>
    <row r="318" spans="1:5" x14ac:dyDescent="0.25">
      <c r="B318" s="4">
        <v>43202</v>
      </c>
      <c r="C318">
        <v>1269.95</v>
      </c>
      <c r="D318">
        <v>1101.05</v>
      </c>
      <c r="E318">
        <f t="shared" si="10"/>
        <v>1.1533990282003543</v>
      </c>
    </row>
    <row r="319" spans="1:5" x14ac:dyDescent="0.25">
      <c r="B319" s="4">
        <v>43203</v>
      </c>
      <c r="C319">
        <v>1273.5999999999999</v>
      </c>
      <c r="D319">
        <v>1077.95</v>
      </c>
      <c r="E319">
        <f t="shared" si="10"/>
        <v>1.1815019249501366</v>
      </c>
    </row>
    <row r="320" spans="1:5" x14ac:dyDescent="0.25">
      <c r="B320" s="4">
        <v>43206</v>
      </c>
      <c r="C320">
        <v>1258.9000000000001</v>
      </c>
      <c r="D320">
        <v>1078.9000000000001</v>
      </c>
      <c r="E320">
        <f t="shared" si="10"/>
        <v>1.1668365928260265</v>
      </c>
    </row>
    <row r="321" spans="1:5" x14ac:dyDescent="0.25">
      <c r="B321" s="4">
        <v>43207</v>
      </c>
      <c r="C321">
        <v>1262.8</v>
      </c>
      <c r="D321">
        <v>1077.9000000000001</v>
      </c>
      <c r="E321">
        <f t="shared" si="10"/>
        <v>1.1715372483532793</v>
      </c>
    </row>
    <row r="322" spans="1:5" x14ac:dyDescent="0.25">
      <c r="B322" s="4">
        <v>43208</v>
      </c>
      <c r="C322">
        <v>1256.6500000000001</v>
      </c>
      <c r="D322">
        <v>1078.45</v>
      </c>
      <c r="E322">
        <f t="shared" ref="E322:E330" si="11">C322/D322</f>
        <v>1.1652371459038435</v>
      </c>
    </row>
    <row r="323" spans="1:5" x14ac:dyDescent="0.25">
      <c r="B323" s="4">
        <v>43209</v>
      </c>
      <c r="C323">
        <v>1249</v>
      </c>
      <c r="D323">
        <v>1062.8</v>
      </c>
      <c r="E323">
        <f t="shared" si="11"/>
        <v>1.1751975912683479</v>
      </c>
    </row>
    <row r="324" spans="1:5" x14ac:dyDescent="0.25">
      <c r="A324">
        <v>1</v>
      </c>
      <c r="B324" s="4">
        <v>43210</v>
      </c>
      <c r="C324">
        <v>1281.3499999999999</v>
      </c>
      <c r="D324">
        <v>1073.05</v>
      </c>
      <c r="E324" s="53">
        <f t="shared" si="11"/>
        <v>1.1941195657238712</v>
      </c>
    </row>
    <row r="325" spans="1:5" x14ac:dyDescent="0.25">
      <c r="A325">
        <v>1</v>
      </c>
      <c r="B325" s="4">
        <v>43213</v>
      </c>
      <c r="C325">
        <v>1332.65</v>
      </c>
      <c r="D325">
        <v>1088.95</v>
      </c>
      <c r="E325" s="53">
        <f t="shared" si="11"/>
        <v>1.2237935626061802</v>
      </c>
    </row>
    <row r="326" spans="1:5" x14ac:dyDescent="0.25">
      <c r="A326">
        <v>1</v>
      </c>
      <c r="B326" s="4">
        <v>43214</v>
      </c>
      <c r="C326">
        <v>1359.6</v>
      </c>
      <c r="D326">
        <v>1087.6500000000001</v>
      </c>
      <c r="E326" s="53">
        <f t="shared" si="11"/>
        <v>1.2500344780030339</v>
      </c>
    </row>
    <row r="327" spans="1:5" x14ac:dyDescent="0.25">
      <c r="A327">
        <v>1</v>
      </c>
      <c r="B327" s="4">
        <v>43215</v>
      </c>
      <c r="C327">
        <v>1345.1</v>
      </c>
      <c r="D327">
        <v>1091.3499999999999</v>
      </c>
      <c r="E327" s="53">
        <f t="shared" si="11"/>
        <v>1.2325101937966738</v>
      </c>
    </row>
    <row r="328" spans="1:5" x14ac:dyDescent="0.25">
      <c r="A328">
        <v>1</v>
      </c>
      <c r="B328" s="4">
        <v>43216</v>
      </c>
      <c r="C328">
        <v>1348.15</v>
      </c>
      <c r="D328">
        <v>1089.95</v>
      </c>
      <c r="E328" s="53">
        <f t="shared" si="11"/>
        <v>1.2368916005321344</v>
      </c>
    </row>
    <row r="329" spans="1:5" x14ac:dyDescent="0.25">
      <c r="A329">
        <v>1</v>
      </c>
      <c r="B329" s="4">
        <v>43217</v>
      </c>
      <c r="C329">
        <v>1341.95</v>
      </c>
      <c r="D329">
        <v>1093.45</v>
      </c>
      <c r="E329" s="53">
        <f t="shared" si="11"/>
        <v>1.2272623348118341</v>
      </c>
    </row>
    <row r="330" spans="1:5" x14ac:dyDescent="0.25">
      <c r="A330">
        <v>1</v>
      </c>
      <c r="B330" s="4">
        <v>43220</v>
      </c>
      <c r="C330">
        <v>1355</v>
      </c>
      <c r="D330">
        <v>1121.05</v>
      </c>
      <c r="E330" s="53">
        <f t="shared" si="11"/>
        <v>1.2086882833058294</v>
      </c>
    </row>
    <row r="331" spans="1:5" x14ac:dyDescent="0.25">
      <c r="B331" s="6">
        <v>43222</v>
      </c>
      <c r="C331">
        <v>1346.95</v>
      </c>
      <c r="D331">
        <v>1127.9000000000001</v>
      </c>
      <c r="E331" s="39">
        <f>C331/D331</f>
        <v>1.1942104796524513</v>
      </c>
    </row>
    <row r="332" spans="1:5" x14ac:dyDescent="0.25">
      <c r="B332" s="6">
        <v>43223</v>
      </c>
      <c r="C332">
        <v>1310.4000000000001</v>
      </c>
      <c r="D332">
        <v>1058.2</v>
      </c>
      <c r="E332" s="39">
        <f t="shared" ref="E332:E336" si="12">C332/D332</f>
        <v>1.2383292383292384</v>
      </c>
    </row>
    <row r="333" spans="1:5" x14ac:dyDescent="0.25">
      <c r="B333" s="6">
        <v>43224</v>
      </c>
      <c r="C333">
        <v>1290</v>
      </c>
      <c r="D333">
        <v>1023.95</v>
      </c>
      <c r="E333" s="39">
        <f t="shared" si="12"/>
        <v>1.2598271399970702</v>
      </c>
    </row>
    <row r="334" spans="1:5" x14ac:dyDescent="0.25">
      <c r="B334" s="6">
        <v>43227</v>
      </c>
      <c r="C334">
        <v>1282.7</v>
      </c>
      <c r="D334">
        <v>1038.1500000000001</v>
      </c>
      <c r="E334" s="39">
        <f t="shared" si="12"/>
        <v>1.2355632615710639</v>
      </c>
    </row>
    <row r="335" spans="1:5" x14ac:dyDescent="0.25">
      <c r="B335" s="6">
        <v>43228</v>
      </c>
      <c r="C335">
        <v>1282.05</v>
      </c>
      <c r="D335">
        <v>1042.8499999999999</v>
      </c>
      <c r="E335" s="39">
        <f t="shared" si="12"/>
        <v>1.2293714340509183</v>
      </c>
    </row>
    <row r="336" spans="1:5" x14ac:dyDescent="0.25">
      <c r="B336" s="6">
        <v>43229</v>
      </c>
      <c r="C336">
        <v>1269.6500000000001</v>
      </c>
      <c r="D336">
        <v>1041.25</v>
      </c>
      <c r="E336" s="39">
        <f t="shared" si="12"/>
        <v>1.2193517406962786</v>
      </c>
    </row>
  </sheetData>
  <mergeCells count="2">
    <mergeCell ref="V1:W1"/>
    <mergeCell ref="H15:I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336"/>
  <sheetViews>
    <sheetView tabSelected="1" zoomScale="80" zoomScaleNormal="80" workbookViewId="0">
      <selection activeCell="E331" sqref="E331:E336"/>
    </sheetView>
  </sheetViews>
  <sheetFormatPr defaultRowHeight="15" x14ac:dyDescent="0.25"/>
  <cols>
    <col min="1" max="1" width="11.7109375" bestFit="1" customWidth="1"/>
    <col min="2" max="2" width="14" bestFit="1" customWidth="1"/>
    <col min="3" max="3" width="11.42578125" bestFit="1" customWidth="1"/>
    <col min="4" max="4" width="10" bestFit="1" customWidth="1"/>
    <col min="5" max="5" width="12" bestFit="1" customWidth="1"/>
    <col min="6" max="6" width="13.140625" bestFit="1" customWidth="1"/>
    <col min="7" max="7" width="11.7109375" bestFit="1" customWidth="1"/>
    <col min="8" max="8" width="19.42578125" bestFit="1" customWidth="1"/>
    <col min="9" max="9" width="16.28515625" bestFit="1" customWidth="1"/>
    <col min="10" max="10" width="9" bestFit="1" customWidth="1"/>
    <col min="11" max="11" width="11.7109375" bestFit="1" customWidth="1"/>
    <col min="12" max="12" width="8" bestFit="1" customWidth="1"/>
    <col min="13" max="13" width="13.140625" bestFit="1" customWidth="1"/>
    <col min="14" max="14" width="11.85546875" bestFit="1" customWidth="1"/>
    <col min="15" max="15" width="10.7109375" bestFit="1" customWidth="1"/>
    <col min="16" max="17" width="12.85546875" bestFit="1" customWidth="1"/>
    <col min="18" max="18" width="12.28515625" bestFit="1" customWidth="1"/>
    <col min="19" max="19" width="10.7109375" bestFit="1" customWidth="1"/>
    <col min="24" max="25" width="15.42578125" bestFit="1" customWidth="1"/>
  </cols>
  <sheetData>
    <row r="1" spans="1:25" ht="24.95" customHeight="1" x14ac:dyDescent="0.25">
      <c r="A1" t="s">
        <v>29</v>
      </c>
      <c r="B1" s="1" t="s">
        <v>0</v>
      </c>
      <c r="C1" s="77" t="s">
        <v>27</v>
      </c>
      <c r="D1" s="77" t="s">
        <v>26</v>
      </c>
      <c r="E1" s="77" t="s">
        <v>126</v>
      </c>
      <c r="G1" t="s">
        <v>29</v>
      </c>
      <c r="H1" s="1" t="s">
        <v>0</v>
      </c>
      <c r="I1" s="77" t="s">
        <v>27</v>
      </c>
      <c r="J1" s="77" t="s">
        <v>26</v>
      </c>
      <c r="K1" s="77" t="s">
        <v>126</v>
      </c>
      <c r="L1" s="77" t="s">
        <v>31</v>
      </c>
      <c r="M1" s="77" t="s">
        <v>32</v>
      </c>
      <c r="N1" s="77" t="s">
        <v>33</v>
      </c>
      <c r="O1" s="77" t="s">
        <v>34</v>
      </c>
      <c r="P1" s="77" t="s">
        <v>35</v>
      </c>
      <c r="Q1" s="77" t="s">
        <v>36</v>
      </c>
      <c r="R1" s="77" t="s">
        <v>37</v>
      </c>
      <c r="S1" s="77" t="s">
        <v>38</v>
      </c>
      <c r="T1" s="77" t="s">
        <v>39</v>
      </c>
      <c r="U1" s="77" t="s">
        <v>40</v>
      </c>
      <c r="V1" s="151" t="s">
        <v>41</v>
      </c>
      <c r="W1" s="151"/>
      <c r="X1" s="77" t="s">
        <v>72</v>
      </c>
      <c r="Y1" s="77" t="s">
        <v>73</v>
      </c>
    </row>
    <row r="2" spans="1:25" x14ac:dyDescent="0.25">
      <c r="B2" s="78">
        <v>42737</v>
      </c>
      <c r="C2" s="79">
        <v>4695.3</v>
      </c>
      <c r="D2" s="79">
        <v>1833.3</v>
      </c>
      <c r="E2" s="39">
        <f t="shared" ref="E2:E65" si="0">C2/D2</f>
        <v>2.5611192930780562</v>
      </c>
      <c r="G2">
        <v>1</v>
      </c>
      <c r="H2" s="52">
        <v>42773</v>
      </c>
      <c r="I2" s="15">
        <v>4627.3500000000004</v>
      </c>
      <c r="J2" s="15">
        <v>1763.85</v>
      </c>
      <c r="K2" s="55">
        <v>2.6234373671230551</v>
      </c>
      <c r="L2" s="15" t="s">
        <v>174</v>
      </c>
      <c r="M2" s="15" t="s">
        <v>175</v>
      </c>
      <c r="N2" s="15" t="s">
        <v>176</v>
      </c>
      <c r="O2" s="15"/>
      <c r="P2" s="15"/>
      <c r="Q2">
        <f>-10*I2-25*J2</f>
        <v>-90369.75</v>
      </c>
      <c r="S2">
        <f>Q2</f>
        <v>-90369.75</v>
      </c>
      <c r="T2" s="15"/>
      <c r="U2" s="15"/>
    </row>
    <row r="3" spans="1:25" x14ac:dyDescent="0.25">
      <c r="B3" s="52">
        <v>42738</v>
      </c>
      <c r="C3" s="15">
        <v>4644.25</v>
      </c>
      <c r="D3" s="15">
        <v>1813</v>
      </c>
      <c r="E3" s="39">
        <f t="shared" si="0"/>
        <v>2.5616381687810259</v>
      </c>
      <c r="G3">
        <v>1</v>
      </c>
      <c r="H3" s="52">
        <v>42870</v>
      </c>
      <c r="I3" s="15">
        <v>4199</v>
      </c>
      <c r="J3" s="15">
        <v>1769</v>
      </c>
      <c r="K3" s="80">
        <v>2.373657433578293</v>
      </c>
      <c r="L3" s="15" t="s">
        <v>174</v>
      </c>
      <c r="M3" s="15" t="s">
        <v>27</v>
      </c>
      <c r="N3" s="15" t="s">
        <v>135</v>
      </c>
      <c r="O3" s="15" t="s">
        <v>26</v>
      </c>
      <c r="P3" s="15" t="s">
        <v>48</v>
      </c>
      <c r="Q3">
        <f>-2*I3</f>
        <v>-8398</v>
      </c>
      <c r="R3">
        <f>5*J3</f>
        <v>8845</v>
      </c>
      <c r="S3">
        <f t="shared" ref="S3:S15" si="1">R3+Q3</f>
        <v>447</v>
      </c>
      <c r="T3" s="15" t="s">
        <v>27</v>
      </c>
      <c r="U3" s="15" t="s">
        <v>26</v>
      </c>
      <c r="V3">
        <v>428.35000000000036</v>
      </c>
      <c r="W3">
        <v>-5.1500000000000909</v>
      </c>
    </row>
    <row r="4" spans="1:25" x14ac:dyDescent="0.25">
      <c r="B4" s="52">
        <v>42739</v>
      </c>
      <c r="C4" s="15">
        <v>4609.8500000000004</v>
      </c>
      <c r="D4" s="15">
        <v>1803.9</v>
      </c>
      <c r="E4" s="39">
        <f t="shared" si="0"/>
        <v>2.555490880869228</v>
      </c>
      <c r="G4">
        <v>1</v>
      </c>
      <c r="H4" s="52">
        <v>42914</v>
      </c>
      <c r="I4" s="15">
        <v>4217.95</v>
      </c>
      <c r="J4" s="15">
        <v>1810.8</v>
      </c>
      <c r="K4" s="80">
        <v>2.3293295780870333</v>
      </c>
      <c r="L4" s="15" t="s">
        <v>44</v>
      </c>
      <c r="M4" s="15" t="s">
        <v>27</v>
      </c>
      <c r="N4" s="15" t="s">
        <v>177</v>
      </c>
      <c r="O4" s="15" t="s">
        <v>26</v>
      </c>
      <c r="P4" s="15" t="s">
        <v>50</v>
      </c>
      <c r="Q4">
        <f>-2*I4</f>
        <v>-8435.9</v>
      </c>
      <c r="R4">
        <f>5*J4</f>
        <v>9054</v>
      </c>
      <c r="S4">
        <f t="shared" si="1"/>
        <v>618.10000000000036</v>
      </c>
      <c r="T4" s="15" t="s">
        <v>27</v>
      </c>
      <c r="U4" s="15" t="s">
        <v>26</v>
      </c>
      <c r="V4">
        <v>-18.949999999999818</v>
      </c>
      <c r="W4">
        <v>-41.799999999999955</v>
      </c>
    </row>
    <row r="5" spans="1:25" x14ac:dyDescent="0.25">
      <c r="B5" s="52">
        <v>42740</v>
      </c>
      <c r="C5" s="15">
        <v>4600</v>
      </c>
      <c r="D5" s="15">
        <v>1794.15</v>
      </c>
      <c r="E5" s="39">
        <f t="shared" si="0"/>
        <v>2.5638881921801411</v>
      </c>
      <c r="G5">
        <v>1</v>
      </c>
      <c r="H5" s="52">
        <v>42915</v>
      </c>
      <c r="I5" s="15">
        <v>4222.8500000000004</v>
      </c>
      <c r="J5" s="15">
        <v>1824.4</v>
      </c>
      <c r="K5" s="80">
        <v>2.3146513922385443</v>
      </c>
      <c r="L5" s="15" t="s">
        <v>44</v>
      </c>
      <c r="M5" s="15" t="s">
        <v>27</v>
      </c>
      <c r="N5" s="15" t="s">
        <v>178</v>
      </c>
      <c r="O5" s="15" t="s">
        <v>26</v>
      </c>
      <c r="P5" s="15" t="s">
        <v>52</v>
      </c>
      <c r="Q5">
        <f>-2*I5</f>
        <v>-8445.7000000000007</v>
      </c>
      <c r="R5">
        <f>5*J5</f>
        <v>9122</v>
      </c>
      <c r="S5">
        <f t="shared" si="1"/>
        <v>676.29999999999927</v>
      </c>
      <c r="T5" s="15" t="s">
        <v>27</v>
      </c>
      <c r="U5" s="15" t="s">
        <v>26</v>
      </c>
      <c r="V5">
        <v>-4.9000000000005457</v>
      </c>
      <c r="W5">
        <v>-13.600000000000136</v>
      </c>
    </row>
    <row r="6" spans="1:25" x14ac:dyDescent="0.25">
      <c r="B6" s="52">
        <v>42741</v>
      </c>
      <c r="C6" s="15">
        <v>4599.1499999999996</v>
      </c>
      <c r="D6" s="15">
        <v>1800.45</v>
      </c>
      <c r="E6" s="39">
        <f t="shared" si="0"/>
        <v>2.5544447221527951</v>
      </c>
      <c r="G6">
        <v>1</v>
      </c>
      <c r="H6" s="52">
        <v>42978</v>
      </c>
      <c r="I6" s="15">
        <v>4168.75</v>
      </c>
      <c r="J6" s="15">
        <v>1818.3</v>
      </c>
      <c r="K6" s="80">
        <v>2.2926634768740031</v>
      </c>
      <c r="L6" s="15" t="s">
        <v>174</v>
      </c>
      <c r="M6" s="15" t="s">
        <v>27</v>
      </c>
      <c r="N6" s="15" t="s">
        <v>179</v>
      </c>
      <c r="O6" s="15" t="s">
        <v>26</v>
      </c>
      <c r="P6" s="15" t="s">
        <v>180</v>
      </c>
      <c r="Q6">
        <f>-2*I6</f>
        <v>-8337.5</v>
      </c>
      <c r="R6">
        <f>5*J6</f>
        <v>9091.5</v>
      </c>
      <c r="S6">
        <f t="shared" si="1"/>
        <v>754</v>
      </c>
      <c r="T6" s="15" t="s">
        <v>27</v>
      </c>
      <c r="U6" s="15" t="s">
        <v>26</v>
      </c>
      <c r="V6">
        <v>54.100000000000364</v>
      </c>
      <c r="W6">
        <v>6.1000000000001364</v>
      </c>
    </row>
    <row r="7" spans="1:25" x14ac:dyDescent="0.25">
      <c r="B7" s="52">
        <v>42744</v>
      </c>
      <c r="C7" s="15">
        <v>4600</v>
      </c>
      <c r="D7" s="15">
        <v>1793.4</v>
      </c>
      <c r="E7" s="39">
        <f t="shared" si="0"/>
        <v>2.5649604103936654</v>
      </c>
      <c r="G7">
        <v>1</v>
      </c>
      <c r="H7" s="52">
        <v>42989</v>
      </c>
      <c r="I7" s="15">
        <v>4152.6499999999996</v>
      </c>
      <c r="J7" s="15">
        <v>1821.35</v>
      </c>
      <c r="K7" s="80">
        <v>2.2799846267878223</v>
      </c>
      <c r="L7" s="15" t="s">
        <v>174</v>
      </c>
      <c r="M7" s="15" t="s">
        <v>27</v>
      </c>
      <c r="N7" s="15" t="s">
        <v>181</v>
      </c>
      <c r="O7" s="15" t="s">
        <v>26</v>
      </c>
      <c r="P7" s="15" t="s">
        <v>182</v>
      </c>
      <c r="Q7">
        <f>-2*I7</f>
        <v>-8305.2999999999993</v>
      </c>
      <c r="R7">
        <f>5*J7</f>
        <v>9106.75</v>
      </c>
      <c r="S7">
        <f t="shared" si="1"/>
        <v>801.45000000000073</v>
      </c>
      <c r="T7" s="15" t="s">
        <v>27</v>
      </c>
      <c r="U7" s="15" t="s">
        <v>26</v>
      </c>
      <c r="V7">
        <v>16.100000000000364</v>
      </c>
      <c r="W7">
        <v>-3.0499999999999545</v>
      </c>
    </row>
    <row r="8" spans="1:25" x14ac:dyDescent="0.25">
      <c r="B8" s="52">
        <v>42745</v>
      </c>
      <c r="C8" s="15">
        <v>4519.55</v>
      </c>
      <c r="D8" s="15">
        <v>1794.85</v>
      </c>
      <c r="E8" s="39">
        <f t="shared" si="0"/>
        <v>2.5180655765105722</v>
      </c>
      <c r="G8">
        <v>1</v>
      </c>
      <c r="H8" s="52">
        <v>42991</v>
      </c>
      <c r="I8" s="15">
        <v>4116.6000000000004</v>
      </c>
      <c r="J8" s="15">
        <v>1847.2</v>
      </c>
      <c r="K8" s="80">
        <v>2.2285621481160676</v>
      </c>
      <c r="L8" s="15" t="s">
        <v>174</v>
      </c>
      <c r="M8" s="15" t="s">
        <v>27</v>
      </c>
      <c r="N8" s="15" t="s">
        <v>183</v>
      </c>
      <c r="O8" s="15" t="s">
        <v>26</v>
      </c>
      <c r="P8" s="15">
        <v>0</v>
      </c>
      <c r="R8">
        <f>22*I8</f>
        <v>90565.200000000012</v>
      </c>
      <c r="S8">
        <f t="shared" si="1"/>
        <v>90565.200000000012</v>
      </c>
      <c r="T8" s="15" t="s">
        <v>27</v>
      </c>
      <c r="U8" s="15" t="s">
        <v>26</v>
      </c>
      <c r="V8">
        <v>36.049999999999272</v>
      </c>
      <c r="W8">
        <v>-25.850000000000136</v>
      </c>
    </row>
    <row r="9" spans="1:25" x14ac:dyDescent="0.25">
      <c r="B9" s="52">
        <v>42746</v>
      </c>
      <c r="C9" s="15">
        <v>4540.3</v>
      </c>
      <c r="D9" s="15">
        <v>1795.7</v>
      </c>
      <c r="E9" s="39">
        <f t="shared" si="0"/>
        <v>2.5284290248927994</v>
      </c>
      <c r="G9">
        <v>1</v>
      </c>
      <c r="H9" s="71">
        <v>43052</v>
      </c>
      <c r="I9" s="73">
        <v>5056.1499999999996</v>
      </c>
      <c r="J9" s="73">
        <v>1909.1</v>
      </c>
      <c r="K9" s="81">
        <v>2.6484469121575609</v>
      </c>
      <c r="L9" s="73" t="s">
        <v>174</v>
      </c>
      <c r="M9" s="73" t="s">
        <v>26</v>
      </c>
      <c r="N9" s="73">
        <v>2</v>
      </c>
      <c r="O9" s="73" t="s">
        <v>27</v>
      </c>
      <c r="P9" s="73">
        <v>5</v>
      </c>
      <c r="Q9" s="70">
        <f t="shared" ref="Q9:Q15" si="2">-2*J9</f>
        <v>-3818.2</v>
      </c>
      <c r="R9" s="70">
        <f t="shared" ref="R9:R15" si="3">5*I9</f>
        <v>25280.75</v>
      </c>
      <c r="S9" s="70">
        <f t="shared" si="1"/>
        <v>21462.55</v>
      </c>
      <c r="T9" s="73" t="s">
        <v>26</v>
      </c>
      <c r="U9" s="73" t="s">
        <v>27</v>
      </c>
      <c r="V9" s="70">
        <v>-939.54999999999927</v>
      </c>
      <c r="W9" s="70">
        <v>-61.899999999999864</v>
      </c>
    </row>
    <row r="10" spans="1:25" ht="15" customHeight="1" x14ac:dyDescent="0.25">
      <c r="B10" s="52">
        <v>42747</v>
      </c>
      <c r="C10" s="15">
        <v>4498.45</v>
      </c>
      <c r="D10" s="15">
        <v>1791.45</v>
      </c>
      <c r="E10" s="39">
        <f t="shared" si="0"/>
        <v>2.5110664545479917</v>
      </c>
      <c r="G10">
        <v>1</v>
      </c>
      <c r="H10" s="71">
        <v>43067</v>
      </c>
      <c r="I10" s="73">
        <v>5043.7</v>
      </c>
      <c r="J10" s="73">
        <v>1885.35</v>
      </c>
      <c r="K10" s="81">
        <v>2.6752061951361816</v>
      </c>
      <c r="L10" s="73" t="s">
        <v>174</v>
      </c>
      <c r="M10" s="73" t="s">
        <v>26</v>
      </c>
      <c r="N10" s="73">
        <v>2</v>
      </c>
      <c r="O10" s="73" t="s">
        <v>27</v>
      </c>
      <c r="P10" s="73">
        <v>5</v>
      </c>
      <c r="Q10" s="70">
        <f t="shared" si="2"/>
        <v>-3770.7</v>
      </c>
      <c r="R10" s="70">
        <f t="shared" si="3"/>
        <v>25218.5</v>
      </c>
      <c r="S10" s="70">
        <f t="shared" si="1"/>
        <v>21447.8</v>
      </c>
      <c r="T10" s="73" t="s">
        <v>26</v>
      </c>
      <c r="U10" s="73" t="s">
        <v>27</v>
      </c>
      <c r="V10" s="70">
        <v>12.449999999999818</v>
      </c>
      <c r="W10" s="70">
        <v>23.75</v>
      </c>
    </row>
    <row r="11" spans="1:25" x14ac:dyDescent="0.25">
      <c r="B11" s="52">
        <v>42748</v>
      </c>
      <c r="C11" s="15">
        <v>4490.8500000000004</v>
      </c>
      <c r="D11" s="15">
        <v>1789.25</v>
      </c>
      <c r="E11" s="39">
        <f t="shared" si="0"/>
        <v>2.5099063853569934</v>
      </c>
      <c r="G11">
        <v>1</v>
      </c>
      <c r="H11" s="71">
        <v>43068</v>
      </c>
      <c r="I11" s="73">
        <v>5094.2</v>
      </c>
      <c r="J11" s="73">
        <v>1893.3</v>
      </c>
      <c r="K11" s="81">
        <v>2.6906459620767973</v>
      </c>
      <c r="L11" s="73" t="s">
        <v>174</v>
      </c>
      <c r="M11" s="73" t="s">
        <v>26</v>
      </c>
      <c r="N11" s="73">
        <v>2</v>
      </c>
      <c r="O11" s="73" t="s">
        <v>27</v>
      </c>
      <c r="P11" s="73">
        <v>5</v>
      </c>
      <c r="Q11" s="70">
        <f t="shared" si="2"/>
        <v>-3786.6</v>
      </c>
      <c r="R11" s="70">
        <f t="shared" si="3"/>
        <v>25471</v>
      </c>
      <c r="S11" s="70">
        <f t="shared" si="1"/>
        <v>21684.400000000001</v>
      </c>
      <c r="T11" s="73" t="s">
        <v>26</v>
      </c>
      <c r="U11" s="73" t="s">
        <v>27</v>
      </c>
      <c r="V11" s="70">
        <v>-50.5</v>
      </c>
      <c r="W11" s="70">
        <v>-7.9500000000000455</v>
      </c>
    </row>
    <row r="12" spans="1:25" x14ac:dyDescent="0.25">
      <c r="B12" s="52">
        <v>42751</v>
      </c>
      <c r="C12" s="15">
        <v>4438.3999999999996</v>
      </c>
      <c r="D12" s="15">
        <v>1790.3</v>
      </c>
      <c r="E12" s="39">
        <f t="shared" si="0"/>
        <v>2.4791375747081492</v>
      </c>
      <c r="G12">
        <v>1</v>
      </c>
      <c r="H12" s="71">
        <v>43069</v>
      </c>
      <c r="I12" s="73">
        <v>5266.65</v>
      </c>
      <c r="J12" s="73">
        <v>1921.5</v>
      </c>
      <c r="K12" s="81">
        <v>2.7409055425448865</v>
      </c>
      <c r="L12" s="73" t="s">
        <v>174</v>
      </c>
      <c r="M12" s="73" t="s">
        <v>26</v>
      </c>
      <c r="N12" s="73">
        <v>2</v>
      </c>
      <c r="O12" s="73" t="s">
        <v>27</v>
      </c>
      <c r="P12" s="73">
        <v>5</v>
      </c>
      <c r="Q12" s="70">
        <f t="shared" si="2"/>
        <v>-3843</v>
      </c>
      <c r="R12" s="70">
        <f t="shared" si="3"/>
        <v>26333.25</v>
      </c>
      <c r="S12" s="70">
        <f t="shared" si="1"/>
        <v>22490.25</v>
      </c>
      <c r="T12" s="73" t="s">
        <v>26</v>
      </c>
      <c r="U12" s="73" t="s">
        <v>27</v>
      </c>
      <c r="V12" s="70">
        <v>-172.44999999999982</v>
      </c>
      <c r="W12" s="70">
        <v>-28.200000000000045</v>
      </c>
    </row>
    <row r="13" spans="1:25" x14ac:dyDescent="0.25">
      <c r="B13" s="52">
        <v>42752</v>
      </c>
      <c r="C13" s="15">
        <v>4457.6499999999996</v>
      </c>
      <c r="D13" s="15">
        <v>1796.45</v>
      </c>
      <c r="E13">
        <f t="shared" si="0"/>
        <v>2.4813660274430123</v>
      </c>
      <c r="G13">
        <v>1</v>
      </c>
      <c r="H13" s="71">
        <v>43073</v>
      </c>
      <c r="I13" s="73">
        <v>5535.6</v>
      </c>
      <c r="J13" s="73">
        <v>1919.9</v>
      </c>
      <c r="K13" s="81">
        <v>2.8832751705818014</v>
      </c>
      <c r="L13" s="73" t="s">
        <v>174</v>
      </c>
      <c r="M13" s="73" t="s">
        <v>26</v>
      </c>
      <c r="N13" s="73">
        <v>2</v>
      </c>
      <c r="O13" s="73" t="s">
        <v>27</v>
      </c>
      <c r="P13" s="73">
        <v>5</v>
      </c>
      <c r="Q13" s="70">
        <f t="shared" si="2"/>
        <v>-3839.8</v>
      </c>
      <c r="R13" s="70">
        <f t="shared" si="3"/>
        <v>27678</v>
      </c>
      <c r="S13" s="70">
        <f t="shared" si="1"/>
        <v>23838.2</v>
      </c>
      <c r="T13" s="73" t="s">
        <v>26</v>
      </c>
      <c r="U13" s="73" t="s">
        <v>27</v>
      </c>
      <c r="V13" s="70">
        <v>-268.95000000000073</v>
      </c>
      <c r="W13" s="70">
        <v>1.5999999999999091</v>
      </c>
    </row>
    <row r="14" spans="1:25" x14ac:dyDescent="0.25">
      <c r="B14" s="52">
        <v>42753</v>
      </c>
      <c r="C14" s="15">
        <v>4419.05</v>
      </c>
      <c r="D14" s="15">
        <v>1804.9</v>
      </c>
      <c r="E14">
        <f t="shared" si="0"/>
        <v>2.4483627901822818</v>
      </c>
      <c r="G14">
        <v>1</v>
      </c>
      <c r="H14" s="71">
        <v>43076</v>
      </c>
      <c r="I14" s="73">
        <v>5577.85</v>
      </c>
      <c r="J14" s="73">
        <v>1902.45</v>
      </c>
      <c r="K14" s="81">
        <v>2.9319298798917188</v>
      </c>
      <c r="L14" s="73" t="s">
        <v>174</v>
      </c>
      <c r="M14" s="73" t="s">
        <v>26</v>
      </c>
      <c r="N14" s="73">
        <v>2</v>
      </c>
      <c r="O14" s="73" t="s">
        <v>27</v>
      </c>
      <c r="P14" s="73">
        <v>5</v>
      </c>
      <c r="Q14" s="70">
        <f t="shared" si="2"/>
        <v>-3804.9</v>
      </c>
      <c r="R14" s="70">
        <f t="shared" si="3"/>
        <v>27889.25</v>
      </c>
      <c r="S14" s="70">
        <f t="shared" si="1"/>
        <v>24084.35</v>
      </c>
      <c r="T14" s="73" t="s">
        <v>26</v>
      </c>
      <c r="U14" s="73" t="s">
        <v>27</v>
      </c>
      <c r="V14" s="70">
        <v>-42.25</v>
      </c>
      <c r="W14" s="70">
        <v>17.450000000000045</v>
      </c>
    </row>
    <row r="15" spans="1:25" x14ac:dyDescent="0.25">
      <c r="B15" s="52">
        <v>42754</v>
      </c>
      <c r="C15" s="15">
        <v>4426.2</v>
      </c>
      <c r="D15" s="15">
        <v>1792.55</v>
      </c>
      <c r="E15">
        <f t="shared" si="0"/>
        <v>2.4692198265041423</v>
      </c>
      <c r="G15">
        <v>1</v>
      </c>
      <c r="H15" s="71">
        <v>43203</v>
      </c>
      <c r="I15" s="73">
        <v>6497.45</v>
      </c>
      <c r="J15" s="73">
        <v>2090</v>
      </c>
      <c r="K15" s="81">
        <v>3.1088277511961722</v>
      </c>
      <c r="L15" s="73" t="s">
        <v>174</v>
      </c>
      <c r="M15" s="73" t="s">
        <v>26</v>
      </c>
      <c r="N15" s="73">
        <v>2</v>
      </c>
      <c r="O15" s="73" t="s">
        <v>27</v>
      </c>
      <c r="P15" s="73">
        <v>5</v>
      </c>
      <c r="Q15" s="70">
        <f t="shared" si="2"/>
        <v>-4180</v>
      </c>
      <c r="R15" s="70">
        <f t="shared" si="3"/>
        <v>32487.25</v>
      </c>
      <c r="S15" s="70">
        <f t="shared" si="1"/>
        <v>28307.25</v>
      </c>
      <c r="T15" s="73" t="s">
        <v>26</v>
      </c>
      <c r="U15" s="73" t="s">
        <v>27</v>
      </c>
      <c r="V15" s="70">
        <v>-919.59999999999945</v>
      </c>
      <c r="W15" s="70">
        <v>-187.54999999999995</v>
      </c>
      <c r="X15" s="15">
        <v>22</v>
      </c>
      <c r="Y15" s="15">
        <v>0</v>
      </c>
    </row>
    <row r="16" spans="1:25" x14ac:dyDescent="0.25">
      <c r="B16" s="52">
        <v>42755</v>
      </c>
      <c r="C16" s="15">
        <v>4404</v>
      </c>
      <c r="D16" s="15">
        <v>1786</v>
      </c>
      <c r="E16">
        <f t="shared" si="0"/>
        <v>2.465845464725644</v>
      </c>
      <c r="H16">
        <f>H8-H2</f>
        <v>218</v>
      </c>
    </row>
    <row r="17" spans="1:20" x14ac:dyDescent="0.25">
      <c r="B17" s="52">
        <v>42758</v>
      </c>
      <c r="C17" s="15">
        <v>4374.55</v>
      </c>
      <c r="D17" s="15">
        <v>1789.55</v>
      </c>
      <c r="E17">
        <f t="shared" si="0"/>
        <v>2.4444972199715016</v>
      </c>
      <c r="H17" s="152" t="s">
        <v>184</v>
      </c>
      <c r="I17" s="152"/>
      <c r="Q17" s="17" t="s">
        <v>57</v>
      </c>
      <c r="R17" s="17" t="s">
        <v>58</v>
      </c>
      <c r="S17" s="17" t="s">
        <v>59</v>
      </c>
      <c r="T17" s="17" t="s">
        <v>60</v>
      </c>
    </row>
    <row r="18" spans="1:20" x14ac:dyDescent="0.25">
      <c r="B18" s="52">
        <v>42759</v>
      </c>
      <c r="C18" s="15">
        <v>4441.25</v>
      </c>
      <c r="D18" s="15">
        <v>1786.25</v>
      </c>
      <c r="E18">
        <f t="shared" si="0"/>
        <v>2.4863540937718684</v>
      </c>
      <c r="H18" s="82" t="s">
        <v>83</v>
      </c>
      <c r="I18" s="82">
        <f>AVERAGE(C2:C330)</f>
        <v>4779.1419452887485</v>
      </c>
      <c r="Q18" s="17">
        <f>SUM(Q2:Q7)</f>
        <v>-132292.15</v>
      </c>
      <c r="R18" s="17">
        <f>SUM(R3:R8)</f>
        <v>135784.45000000001</v>
      </c>
      <c r="S18" s="17">
        <f>R18+Q18</f>
        <v>3492.3000000000175</v>
      </c>
      <c r="T18" s="17">
        <f>ABS(S18/S2)*100</f>
        <v>3.8644568564149147</v>
      </c>
    </row>
    <row r="19" spans="1:20" x14ac:dyDescent="0.25">
      <c r="B19" s="52">
        <v>42760</v>
      </c>
      <c r="C19" s="15">
        <v>4399.95</v>
      </c>
      <c r="D19" s="15">
        <v>1779.7</v>
      </c>
      <c r="E19">
        <f t="shared" si="0"/>
        <v>2.4722987020284317</v>
      </c>
      <c r="H19" s="82" t="s">
        <v>62</v>
      </c>
      <c r="I19" s="82">
        <f>AVERAGE(D2:D330)</f>
        <v>1891.092705167174</v>
      </c>
    </row>
    <row r="20" spans="1:20" x14ac:dyDescent="0.25">
      <c r="B20" s="52">
        <v>42762</v>
      </c>
      <c r="C20" s="15">
        <v>4421.2</v>
      </c>
      <c r="D20" s="15">
        <v>1797.6</v>
      </c>
      <c r="E20">
        <f t="shared" si="0"/>
        <v>2.4595015576323989</v>
      </c>
      <c r="H20" s="82" t="s">
        <v>140</v>
      </c>
      <c r="I20" s="82">
        <f>I18/I19</f>
        <v>2.5271854374089338</v>
      </c>
    </row>
    <row r="21" spans="1:20" x14ac:dyDescent="0.25">
      <c r="B21" s="52">
        <v>42765</v>
      </c>
      <c r="C21" s="15">
        <v>4394.6000000000004</v>
      </c>
      <c r="D21" s="15">
        <v>1791.75</v>
      </c>
      <c r="E21">
        <f t="shared" si="0"/>
        <v>2.4526859215850427</v>
      </c>
      <c r="H21" s="82" t="s">
        <v>65</v>
      </c>
      <c r="I21" s="82">
        <f>AVERAGE(E2:E330)</f>
        <v>2.5223177737502698</v>
      </c>
    </row>
    <row r="22" spans="1:20" x14ac:dyDescent="0.25">
      <c r="B22" s="52">
        <v>42766</v>
      </c>
      <c r="C22" s="15">
        <v>4373</v>
      </c>
      <c r="D22" s="15">
        <v>1776.15</v>
      </c>
      <c r="E22">
        <f t="shared" si="0"/>
        <v>2.4620668299411648</v>
      </c>
      <c r="H22" s="82" t="s">
        <v>66</v>
      </c>
      <c r="I22" s="82">
        <f>STDEV(E2:E330)</f>
        <v>0.13364211976306764</v>
      </c>
    </row>
    <row r="23" spans="1:20" x14ac:dyDescent="0.25">
      <c r="B23" s="52">
        <v>42767</v>
      </c>
      <c r="C23" s="15">
        <v>4398.7</v>
      </c>
      <c r="D23" s="15">
        <v>1790.7</v>
      </c>
      <c r="E23">
        <f t="shared" si="0"/>
        <v>2.45641369296923</v>
      </c>
      <c r="H23" s="82" t="s">
        <v>67</v>
      </c>
      <c r="I23" s="83" t="s">
        <v>185</v>
      </c>
    </row>
    <row r="24" spans="1:20" x14ac:dyDescent="0.25">
      <c r="B24" s="52">
        <v>42768</v>
      </c>
      <c r="C24" s="15">
        <v>4434.95</v>
      </c>
      <c r="D24" s="15">
        <v>1789</v>
      </c>
      <c r="E24">
        <f>C24/D24</f>
        <v>2.4790106204583564</v>
      </c>
      <c r="H24" s="82" t="s">
        <v>69</v>
      </c>
      <c r="I24" s="83" t="s">
        <v>186</v>
      </c>
    </row>
    <row r="25" spans="1:20" x14ac:dyDescent="0.25">
      <c r="B25" s="52">
        <v>42769</v>
      </c>
      <c r="C25" s="15">
        <v>4439.55</v>
      </c>
      <c r="D25" s="15">
        <v>1777.6</v>
      </c>
      <c r="E25">
        <f t="shared" si="0"/>
        <v>2.4974966246624666</v>
      </c>
    </row>
    <row r="26" spans="1:20" x14ac:dyDescent="0.25">
      <c r="B26" s="52">
        <v>42772</v>
      </c>
      <c r="C26" s="15">
        <v>4565.75</v>
      </c>
      <c r="D26" s="15">
        <v>1777.8</v>
      </c>
      <c r="E26">
        <f t="shared" si="0"/>
        <v>2.568202272471594</v>
      </c>
    </row>
    <row r="27" spans="1:20" x14ac:dyDescent="0.25">
      <c r="A27">
        <v>1</v>
      </c>
      <c r="B27" s="52">
        <v>42773</v>
      </c>
      <c r="C27" s="15">
        <v>4627.3500000000004</v>
      </c>
      <c r="D27" s="15">
        <v>1763.85</v>
      </c>
      <c r="E27" s="55">
        <f t="shared" si="0"/>
        <v>2.6234373671230551</v>
      </c>
    </row>
    <row r="28" spans="1:20" x14ac:dyDescent="0.25">
      <c r="B28" s="52">
        <v>42774</v>
      </c>
      <c r="C28" s="15">
        <v>4612.6499999999996</v>
      </c>
      <c r="D28" s="15">
        <v>1759.65</v>
      </c>
      <c r="E28" s="39">
        <f t="shared" si="0"/>
        <v>2.6213451538658252</v>
      </c>
    </row>
    <row r="29" spans="1:20" x14ac:dyDescent="0.25">
      <c r="B29" s="52">
        <v>42775</v>
      </c>
      <c r="C29" s="15">
        <v>4595.05</v>
      </c>
      <c r="D29" s="15">
        <v>1762.7</v>
      </c>
      <c r="E29" s="39">
        <f t="shared" si="0"/>
        <v>2.6068247574743291</v>
      </c>
    </row>
    <row r="30" spans="1:20" x14ac:dyDescent="0.25">
      <c r="B30" s="52">
        <v>42776</v>
      </c>
      <c r="C30" s="15">
        <v>4514.3999999999996</v>
      </c>
      <c r="D30" s="15">
        <v>1736.9</v>
      </c>
      <c r="E30">
        <f t="shared" si="0"/>
        <v>2.5991133628879033</v>
      </c>
    </row>
    <row r="31" spans="1:20" x14ac:dyDescent="0.25">
      <c r="B31" s="52">
        <v>42779</v>
      </c>
      <c r="C31" s="15">
        <v>4462.3500000000004</v>
      </c>
      <c r="D31" s="15">
        <v>1733.85</v>
      </c>
      <c r="E31">
        <f t="shared" si="0"/>
        <v>2.5736655420019035</v>
      </c>
    </row>
    <row r="32" spans="1:20" x14ac:dyDescent="0.25">
      <c r="B32" s="52">
        <v>42780</v>
      </c>
      <c r="C32" s="15">
        <v>4441.75</v>
      </c>
      <c r="D32" s="15">
        <v>1738.7</v>
      </c>
      <c r="E32">
        <f t="shared" si="0"/>
        <v>2.554638523034451</v>
      </c>
    </row>
    <row r="33" spans="2:5" x14ac:dyDescent="0.25">
      <c r="B33" s="52">
        <v>42781</v>
      </c>
      <c r="C33" s="15">
        <v>4423.3</v>
      </c>
      <c r="D33" s="15">
        <v>1715.75</v>
      </c>
      <c r="E33">
        <f t="shared" si="0"/>
        <v>2.578056243625237</v>
      </c>
    </row>
    <row r="34" spans="2:5" x14ac:dyDescent="0.25">
      <c r="B34" s="52">
        <v>42782</v>
      </c>
      <c r="C34" s="15">
        <v>4445.2</v>
      </c>
      <c r="D34" s="15">
        <v>1728.6</v>
      </c>
      <c r="E34">
        <f t="shared" si="0"/>
        <v>2.5715608006479234</v>
      </c>
    </row>
    <row r="35" spans="2:5" x14ac:dyDescent="0.25">
      <c r="B35" s="52">
        <v>42783</v>
      </c>
      <c r="C35" s="15">
        <v>4500</v>
      </c>
      <c r="D35" s="15">
        <v>1736.15</v>
      </c>
      <c r="E35">
        <f t="shared" si="0"/>
        <v>2.5919419405005328</v>
      </c>
    </row>
    <row r="36" spans="2:5" x14ac:dyDescent="0.25">
      <c r="B36" s="52">
        <v>42786</v>
      </c>
      <c r="C36" s="15">
        <v>4491.45</v>
      </c>
      <c r="D36" s="15">
        <v>1738.5</v>
      </c>
      <c r="E36">
        <f t="shared" si="0"/>
        <v>2.5835202761000864</v>
      </c>
    </row>
    <row r="37" spans="2:5" x14ac:dyDescent="0.25">
      <c r="B37" s="52">
        <v>42787</v>
      </c>
      <c r="C37" s="15">
        <v>4543.3</v>
      </c>
      <c r="D37" s="15">
        <v>1744.5</v>
      </c>
      <c r="E37" s="39">
        <f t="shared" si="0"/>
        <v>2.6043565491544856</v>
      </c>
    </row>
    <row r="38" spans="2:5" x14ac:dyDescent="0.25">
      <c r="B38" s="52">
        <v>42788</v>
      </c>
      <c r="C38" s="15">
        <v>4523.3500000000004</v>
      </c>
      <c r="D38" s="15">
        <v>1768.55</v>
      </c>
      <c r="E38">
        <f t="shared" si="0"/>
        <v>2.5576602301320293</v>
      </c>
    </row>
    <row r="39" spans="2:5" x14ac:dyDescent="0.25">
      <c r="B39" s="52">
        <v>42789</v>
      </c>
      <c r="C39" s="15">
        <v>4520.1000000000004</v>
      </c>
      <c r="D39" s="15">
        <v>1770.2</v>
      </c>
      <c r="E39">
        <f t="shared" si="0"/>
        <v>2.5534402892328552</v>
      </c>
    </row>
    <row r="40" spans="2:5" x14ac:dyDescent="0.25">
      <c r="B40" s="52">
        <v>42793</v>
      </c>
      <c r="C40" s="15">
        <v>4498.8500000000004</v>
      </c>
      <c r="D40" s="15">
        <v>1756.75</v>
      </c>
      <c r="E40">
        <f t="shared" si="0"/>
        <v>2.5608936957449839</v>
      </c>
    </row>
    <row r="41" spans="2:5" x14ac:dyDescent="0.25">
      <c r="B41" s="52">
        <v>42794</v>
      </c>
      <c r="C41" s="15">
        <v>4482.3500000000004</v>
      </c>
      <c r="D41" s="15">
        <v>1753.6</v>
      </c>
      <c r="E41">
        <f t="shared" si="0"/>
        <v>2.5560846259124093</v>
      </c>
    </row>
    <row r="42" spans="2:5" x14ac:dyDescent="0.25">
      <c r="B42" s="52">
        <v>42795</v>
      </c>
      <c r="C42" s="15">
        <v>4464.1499999999996</v>
      </c>
      <c r="D42" s="15">
        <v>1759.3</v>
      </c>
      <c r="E42">
        <f t="shared" si="0"/>
        <v>2.537458079918149</v>
      </c>
    </row>
    <row r="43" spans="2:5" x14ac:dyDescent="0.25">
      <c r="B43" s="52">
        <v>42796</v>
      </c>
      <c r="C43" s="15">
        <v>4430.8</v>
      </c>
      <c r="D43" s="15">
        <v>1756.55</v>
      </c>
      <c r="E43">
        <f t="shared" si="0"/>
        <v>2.5224445646295295</v>
      </c>
    </row>
    <row r="44" spans="2:5" x14ac:dyDescent="0.25">
      <c r="B44" s="52">
        <v>42797</v>
      </c>
      <c r="C44" s="15">
        <v>4475.7</v>
      </c>
      <c r="D44" s="15">
        <v>1741.25</v>
      </c>
      <c r="E44">
        <f t="shared" si="0"/>
        <v>2.5703948312993536</v>
      </c>
    </row>
    <row r="45" spans="2:5" x14ac:dyDescent="0.25">
      <c r="B45" s="52">
        <v>42800</v>
      </c>
      <c r="C45" s="15">
        <v>4482.6499999999996</v>
      </c>
      <c r="D45" s="15">
        <v>1737.15</v>
      </c>
      <c r="E45">
        <f t="shared" si="0"/>
        <v>2.5804622513887687</v>
      </c>
    </row>
    <row r="46" spans="2:5" x14ac:dyDescent="0.25">
      <c r="B46" s="52">
        <v>42801</v>
      </c>
      <c r="C46" s="15">
        <v>4480</v>
      </c>
      <c r="D46" s="15">
        <v>1744.3</v>
      </c>
      <c r="E46">
        <f t="shared" si="0"/>
        <v>2.5683655334518147</v>
      </c>
    </row>
    <row r="47" spans="2:5" x14ac:dyDescent="0.25">
      <c r="B47" s="52">
        <v>42802</v>
      </c>
      <c r="C47" s="15">
        <v>4450</v>
      </c>
      <c r="D47" s="15">
        <v>1744</v>
      </c>
      <c r="E47">
        <f t="shared" si="0"/>
        <v>2.551605504587156</v>
      </c>
    </row>
    <row r="48" spans="2:5" x14ac:dyDescent="0.25">
      <c r="B48" s="52">
        <v>42803</v>
      </c>
      <c r="C48" s="15">
        <v>4450</v>
      </c>
      <c r="D48" s="15">
        <v>1736.15</v>
      </c>
      <c r="E48">
        <f t="shared" si="0"/>
        <v>2.5631425856060823</v>
      </c>
    </row>
    <row r="49" spans="2:5" x14ac:dyDescent="0.25">
      <c r="B49" s="52">
        <v>42804</v>
      </c>
      <c r="C49" s="15">
        <v>4480</v>
      </c>
      <c r="D49" s="15">
        <v>1731.45</v>
      </c>
      <c r="E49">
        <f t="shared" si="0"/>
        <v>2.5874267232666264</v>
      </c>
    </row>
    <row r="50" spans="2:5" x14ac:dyDescent="0.25">
      <c r="B50" s="52">
        <v>42808</v>
      </c>
      <c r="C50" s="15">
        <v>4470</v>
      </c>
      <c r="D50" s="15">
        <v>1727</v>
      </c>
      <c r="E50">
        <f t="shared" si="0"/>
        <v>2.5883034163288938</v>
      </c>
    </row>
    <row r="51" spans="2:5" x14ac:dyDescent="0.25">
      <c r="B51" s="52">
        <v>42809</v>
      </c>
      <c r="C51" s="15">
        <v>4490.45</v>
      </c>
      <c r="D51" s="15">
        <v>1727</v>
      </c>
      <c r="E51" s="39">
        <f t="shared" si="0"/>
        <v>2.6001447596988996</v>
      </c>
    </row>
    <row r="52" spans="2:5" x14ac:dyDescent="0.25">
      <c r="B52" s="52">
        <v>42810</v>
      </c>
      <c r="C52" s="15">
        <v>4592.8500000000004</v>
      </c>
      <c r="D52" s="15">
        <v>1722.95</v>
      </c>
      <c r="E52" s="39">
        <f t="shared" si="0"/>
        <v>2.6656896601758615</v>
      </c>
    </row>
    <row r="53" spans="2:5" x14ac:dyDescent="0.25">
      <c r="B53" s="52">
        <v>42811</v>
      </c>
      <c r="C53" s="15">
        <v>4479.6499999999996</v>
      </c>
      <c r="D53" s="15">
        <v>1798.85</v>
      </c>
      <c r="E53">
        <f t="shared" si="0"/>
        <v>2.490285460155099</v>
      </c>
    </row>
    <row r="54" spans="2:5" x14ac:dyDescent="0.25">
      <c r="B54" s="52">
        <v>42814</v>
      </c>
      <c r="C54" s="15">
        <v>4499.8500000000004</v>
      </c>
      <c r="D54" s="15">
        <v>1774.1</v>
      </c>
      <c r="E54">
        <f t="shared" si="0"/>
        <v>2.5364128290400769</v>
      </c>
    </row>
    <row r="55" spans="2:5" x14ac:dyDescent="0.25">
      <c r="B55" s="52">
        <v>42815</v>
      </c>
      <c r="C55" s="15">
        <v>4504</v>
      </c>
      <c r="D55" s="15">
        <v>1754.7</v>
      </c>
      <c r="E55">
        <f t="shared" si="0"/>
        <v>2.5668205391234968</v>
      </c>
    </row>
    <row r="56" spans="2:5" x14ac:dyDescent="0.25">
      <c r="B56" s="52">
        <v>42816</v>
      </c>
      <c r="C56" s="15">
        <v>4508.75</v>
      </c>
      <c r="D56" s="15">
        <v>1766.75</v>
      </c>
      <c r="E56">
        <f t="shared" si="0"/>
        <v>2.5520022640441486</v>
      </c>
    </row>
    <row r="57" spans="2:5" x14ac:dyDescent="0.25">
      <c r="B57" s="52">
        <v>42817</v>
      </c>
      <c r="C57" s="15">
        <v>4797.3999999999996</v>
      </c>
      <c r="D57" s="15">
        <v>1751.8</v>
      </c>
      <c r="E57" s="39">
        <f t="shared" si="0"/>
        <v>2.738554629523918</v>
      </c>
    </row>
    <row r="58" spans="2:5" x14ac:dyDescent="0.25">
      <c r="B58" s="52">
        <v>42818</v>
      </c>
      <c r="C58" s="15">
        <v>4674.45</v>
      </c>
      <c r="D58" s="15">
        <v>1762.45</v>
      </c>
      <c r="E58" s="39">
        <f t="shared" si="0"/>
        <v>2.6522454537717381</v>
      </c>
    </row>
    <row r="59" spans="2:5" x14ac:dyDescent="0.25">
      <c r="B59" s="52">
        <v>42821</v>
      </c>
      <c r="C59" s="15">
        <v>4608.75</v>
      </c>
      <c r="D59" s="15">
        <v>1788.3</v>
      </c>
      <c r="E59">
        <f t="shared" si="0"/>
        <v>2.577168260359</v>
      </c>
    </row>
    <row r="60" spans="2:5" x14ac:dyDescent="0.25">
      <c r="B60" s="52">
        <v>42822</v>
      </c>
      <c r="C60" s="15">
        <v>4610.05</v>
      </c>
      <c r="D60" s="15">
        <v>1807</v>
      </c>
      <c r="E60">
        <f t="shared" si="0"/>
        <v>2.5512174875484228</v>
      </c>
    </row>
    <row r="61" spans="2:5" x14ac:dyDescent="0.25">
      <c r="B61" s="52">
        <v>42823</v>
      </c>
      <c r="C61" s="15">
        <v>4575.5</v>
      </c>
      <c r="D61" s="15">
        <v>1803.45</v>
      </c>
      <c r="E61">
        <f t="shared" si="0"/>
        <v>2.5370817045107987</v>
      </c>
    </row>
    <row r="62" spans="2:5" x14ac:dyDescent="0.25">
      <c r="B62" s="52">
        <v>42824</v>
      </c>
      <c r="C62" s="15">
        <v>4559.6000000000004</v>
      </c>
      <c r="D62" s="15">
        <v>1842.4</v>
      </c>
      <c r="E62">
        <f t="shared" si="0"/>
        <v>2.4748154580981327</v>
      </c>
    </row>
    <row r="63" spans="2:5" x14ac:dyDescent="0.25">
      <c r="B63" s="52">
        <v>42825</v>
      </c>
      <c r="C63" s="15">
        <v>4638.8500000000004</v>
      </c>
      <c r="D63" s="15">
        <v>1892.45</v>
      </c>
      <c r="E63">
        <f t="shared" si="0"/>
        <v>2.4512404554942009</v>
      </c>
    </row>
    <row r="64" spans="2:5" x14ac:dyDescent="0.25">
      <c r="B64" s="52">
        <v>42828</v>
      </c>
      <c r="C64" s="15">
        <v>4751.25</v>
      </c>
      <c r="D64" s="15">
        <v>1924.65</v>
      </c>
      <c r="E64">
        <f t="shared" si="0"/>
        <v>2.4686306601200219</v>
      </c>
    </row>
    <row r="65" spans="2:5" x14ac:dyDescent="0.25">
      <c r="B65" s="52">
        <v>42830</v>
      </c>
      <c r="C65" s="15">
        <v>4771</v>
      </c>
      <c r="D65" s="15">
        <v>1918.25</v>
      </c>
      <c r="E65">
        <f t="shared" si="0"/>
        <v>2.4871627785742212</v>
      </c>
    </row>
    <row r="66" spans="2:5" x14ac:dyDescent="0.25">
      <c r="B66" s="52">
        <v>42831</v>
      </c>
      <c r="C66" s="15">
        <v>4826.25</v>
      </c>
      <c r="D66" s="15">
        <v>1891.5</v>
      </c>
      <c r="E66">
        <f t="shared" ref="E66:E129" si="4">C66/D66</f>
        <v>2.5515463917525771</v>
      </c>
    </row>
    <row r="67" spans="2:5" x14ac:dyDescent="0.25">
      <c r="B67" s="52">
        <v>42832</v>
      </c>
      <c r="C67" s="15">
        <v>4770.2</v>
      </c>
      <c r="D67" s="15">
        <v>1839.55</v>
      </c>
      <c r="E67">
        <f t="shared" si="4"/>
        <v>2.5931341904270067</v>
      </c>
    </row>
    <row r="68" spans="2:5" x14ac:dyDescent="0.25">
      <c r="B68" s="52">
        <v>42835</v>
      </c>
      <c r="C68" s="15">
        <v>4755.55</v>
      </c>
      <c r="D68" s="15">
        <v>1861.55</v>
      </c>
      <c r="E68">
        <f t="shared" si="4"/>
        <v>2.5546184631086999</v>
      </c>
    </row>
    <row r="69" spans="2:5" x14ac:dyDescent="0.25">
      <c r="B69" s="52">
        <v>42836</v>
      </c>
      <c r="C69" s="15">
        <v>4710.3999999999996</v>
      </c>
      <c r="D69" s="15">
        <v>1887.6</v>
      </c>
      <c r="E69">
        <f t="shared" si="4"/>
        <v>2.4954439499894043</v>
      </c>
    </row>
    <row r="70" spans="2:5" x14ac:dyDescent="0.25">
      <c r="B70" s="52">
        <v>42837</v>
      </c>
      <c r="C70" s="15">
        <v>4719.8</v>
      </c>
      <c r="D70" s="15">
        <v>1871.5</v>
      </c>
      <c r="E70">
        <f t="shared" si="4"/>
        <v>2.5219342773176598</v>
      </c>
    </row>
    <row r="71" spans="2:5" x14ac:dyDescent="0.25">
      <c r="B71" s="52">
        <v>42838</v>
      </c>
      <c r="C71" s="15">
        <v>4775.1499999999996</v>
      </c>
      <c r="D71" s="15">
        <v>1882.45</v>
      </c>
      <c r="E71">
        <f t="shared" si="4"/>
        <v>2.5366676405747826</v>
      </c>
    </row>
    <row r="72" spans="2:5" x14ac:dyDescent="0.25">
      <c r="B72" s="52">
        <v>42842</v>
      </c>
      <c r="C72" s="15">
        <v>4725.6499999999996</v>
      </c>
      <c r="D72" s="15">
        <v>1870</v>
      </c>
      <c r="E72">
        <f t="shared" si="4"/>
        <v>2.527085561497326</v>
      </c>
    </row>
    <row r="73" spans="2:5" x14ac:dyDescent="0.25">
      <c r="B73" s="52">
        <v>42843</v>
      </c>
      <c r="C73" s="15">
        <v>4684.3999999999996</v>
      </c>
      <c r="D73" s="15">
        <v>1846.35</v>
      </c>
      <c r="E73">
        <f t="shared" si="4"/>
        <v>2.5371137649958024</v>
      </c>
    </row>
    <row r="74" spans="2:5" x14ac:dyDescent="0.25">
      <c r="B74" s="52">
        <v>42844</v>
      </c>
      <c r="C74" s="15">
        <v>4614.3500000000004</v>
      </c>
      <c r="D74" s="15">
        <v>1830.9</v>
      </c>
      <c r="E74">
        <f t="shared" si="4"/>
        <v>2.5202632585067453</v>
      </c>
    </row>
    <row r="75" spans="2:5" x14ac:dyDescent="0.25">
      <c r="B75" s="52">
        <v>42845</v>
      </c>
      <c r="C75" s="15">
        <v>4645.1000000000004</v>
      </c>
      <c r="D75" s="15">
        <v>1827.95</v>
      </c>
      <c r="E75">
        <f t="shared" si="4"/>
        <v>2.541152657348396</v>
      </c>
    </row>
    <row r="76" spans="2:5" x14ac:dyDescent="0.25">
      <c r="B76" s="52">
        <v>42846</v>
      </c>
      <c r="C76" s="15">
        <v>4584.25</v>
      </c>
      <c r="D76" s="15">
        <v>1825.65</v>
      </c>
      <c r="E76">
        <f t="shared" si="4"/>
        <v>2.5110234710924875</v>
      </c>
    </row>
    <row r="77" spans="2:5" x14ac:dyDescent="0.25">
      <c r="B77" s="52">
        <v>42849</v>
      </c>
      <c r="C77" s="15">
        <v>4470.3500000000004</v>
      </c>
      <c r="D77" s="15">
        <v>1792.65</v>
      </c>
      <c r="E77">
        <f t="shared" si="4"/>
        <v>2.493710428694949</v>
      </c>
    </row>
    <row r="78" spans="2:5" x14ac:dyDescent="0.25">
      <c r="B78" s="52">
        <v>42850</v>
      </c>
      <c r="C78" s="15">
        <v>4445.7</v>
      </c>
      <c r="D78" s="15">
        <v>1799.7</v>
      </c>
      <c r="E78">
        <f t="shared" si="4"/>
        <v>2.47024504084014</v>
      </c>
    </row>
    <row r="79" spans="2:5" x14ac:dyDescent="0.25">
      <c r="B79" s="52">
        <v>42851</v>
      </c>
      <c r="C79" s="15">
        <v>4451.8999999999996</v>
      </c>
      <c r="D79" s="15">
        <v>1742.65</v>
      </c>
      <c r="E79">
        <f t="shared" si="4"/>
        <v>2.5546724815654316</v>
      </c>
    </row>
    <row r="80" spans="2:5" x14ac:dyDescent="0.25">
      <c r="B80" s="52">
        <v>42852</v>
      </c>
      <c r="C80" s="15">
        <v>4378.1499999999996</v>
      </c>
      <c r="D80" s="15">
        <v>1735.4</v>
      </c>
      <c r="E80">
        <f t="shared" si="4"/>
        <v>2.5228477584418574</v>
      </c>
    </row>
    <row r="81" spans="1:5" x14ac:dyDescent="0.25">
      <c r="B81" s="52">
        <v>42853</v>
      </c>
      <c r="C81" s="15">
        <v>4419</v>
      </c>
      <c r="D81" s="15">
        <v>1736.6</v>
      </c>
      <c r="E81">
        <f t="shared" si="4"/>
        <v>2.5446274329148912</v>
      </c>
    </row>
    <row r="82" spans="1:5" x14ac:dyDescent="0.25">
      <c r="B82" s="52">
        <v>42857</v>
      </c>
      <c r="C82" s="15">
        <v>4263.5</v>
      </c>
      <c r="D82" s="15">
        <v>1703.65</v>
      </c>
      <c r="E82">
        <f t="shared" si="4"/>
        <v>2.5025680157309305</v>
      </c>
    </row>
    <row r="83" spans="1:5" x14ac:dyDescent="0.25">
      <c r="B83" s="52">
        <v>42858</v>
      </c>
      <c r="C83" s="15">
        <v>4121.45</v>
      </c>
      <c r="D83" s="15">
        <v>1710.1</v>
      </c>
      <c r="E83">
        <f t="shared" si="4"/>
        <v>2.4100637389626338</v>
      </c>
    </row>
    <row r="84" spans="1:5" x14ac:dyDescent="0.25">
      <c r="B84" s="52">
        <v>42859</v>
      </c>
      <c r="C84" s="15">
        <v>4163.6499999999996</v>
      </c>
      <c r="D84" s="15">
        <v>1725.65</v>
      </c>
      <c r="E84">
        <f t="shared" si="4"/>
        <v>2.4128009735461995</v>
      </c>
    </row>
    <row r="85" spans="1:5" x14ac:dyDescent="0.25">
      <c r="B85" s="52">
        <v>42860</v>
      </c>
      <c r="C85" s="15">
        <v>4268.8500000000004</v>
      </c>
      <c r="D85" s="15">
        <v>1724.5</v>
      </c>
      <c r="E85">
        <f t="shared" si="4"/>
        <v>2.4754131632357206</v>
      </c>
    </row>
    <row r="86" spans="1:5" x14ac:dyDescent="0.25">
      <c r="B86" s="52">
        <v>42863</v>
      </c>
      <c r="C86" s="15">
        <v>4189.2</v>
      </c>
      <c r="D86" s="15">
        <v>1696.25</v>
      </c>
      <c r="E86">
        <f t="shared" si="4"/>
        <v>2.4696831245394253</v>
      </c>
    </row>
    <row r="87" spans="1:5" x14ac:dyDescent="0.25">
      <c r="B87" s="52">
        <v>42864</v>
      </c>
      <c r="C87" s="15">
        <v>4199.05</v>
      </c>
      <c r="D87" s="15">
        <v>1716.25</v>
      </c>
      <c r="E87">
        <f t="shared" si="4"/>
        <v>2.446642388929352</v>
      </c>
    </row>
    <row r="88" spans="1:5" x14ac:dyDescent="0.25">
      <c r="B88" s="52">
        <v>42865</v>
      </c>
      <c r="C88" s="15">
        <v>4219.7</v>
      </c>
      <c r="D88" s="15">
        <v>1722.2</v>
      </c>
      <c r="E88">
        <f t="shared" si="4"/>
        <v>2.4501800023226106</v>
      </c>
    </row>
    <row r="89" spans="1:5" x14ac:dyDescent="0.25">
      <c r="B89" s="52">
        <v>42866</v>
      </c>
      <c r="C89" s="15">
        <v>4298.1499999999996</v>
      </c>
      <c r="D89" s="15">
        <v>1712.5</v>
      </c>
      <c r="E89">
        <f t="shared" si="4"/>
        <v>2.509868613138686</v>
      </c>
    </row>
    <row r="90" spans="1:5" x14ac:dyDescent="0.25">
      <c r="B90" s="52">
        <v>42867</v>
      </c>
      <c r="C90" s="15">
        <v>4297</v>
      </c>
      <c r="D90" s="15">
        <v>1726.7</v>
      </c>
      <c r="E90">
        <f t="shared" si="4"/>
        <v>2.4885619968726473</v>
      </c>
    </row>
    <row r="91" spans="1:5" x14ac:dyDescent="0.25">
      <c r="A91">
        <v>1</v>
      </c>
      <c r="B91" s="52">
        <v>42870</v>
      </c>
      <c r="C91" s="15">
        <v>4199</v>
      </c>
      <c r="D91" s="15">
        <v>1769</v>
      </c>
      <c r="E91" s="80">
        <f t="shared" si="4"/>
        <v>2.373657433578293</v>
      </c>
    </row>
    <row r="92" spans="1:5" x14ac:dyDescent="0.25">
      <c r="B92" s="52">
        <v>42871</v>
      </c>
      <c r="C92" s="15">
        <v>4218.1499999999996</v>
      </c>
      <c r="D92" s="15">
        <v>1755.25</v>
      </c>
      <c r="E92">
        <f t="shared" si="4"/>
        <v>2.4031619427431989</v>
      </c>
    </row>
    <row r="93" spans="1:5" x14ac:dyDescent="0.25">
      <c r="B93" s="52">
        <v>42872</v>
      </c>
      <c r="C93" s="15">
        <v>4220.55</v>
      </c>
      <c r="D93" s="15">
        <v>1752.5</v>
      </c>
      <c r="E93">
        <f t="shared" si="4"/>
        <v>2.40830242510699</v>
      </c>
    </row>
    <row r="94" spans="1:5" x14ac:dyDescent="0.25">
      <c r="B94" s="52">
        <v>42873</v>
      </c>
      <c r="C94" s="15">
        <v>4205</v>
      </c>
      <c r="D94" s="15">
        <v>1750.35</v>
      </c>
      <c r="E94">
        <f t="shared" si="4"/>
        <v>2.4023766675236384</v>
      </c>
    </row>
    <row r="95" spans="1:5" x14ac:dyDescent="0.25">
      <c r="B95" s="52">
        <v>42874</v>
      </c>
      <c r="C95" s="15">
        <v>4206.75</v>
      </c>
      <c r="D95" s="15">
        <v>1721.4</v>
      </c>
      <c r="E95">
        <f t="shared" si="4"/>
        <v>2.4437957476472638</v>
      </c>
    </row>
    <row r="96" spans="1:5" x14ac:dyDescent="0.25">
      <c r="B96" s="52">
        <v>42877</v>
      </c>
      <c r="C96" s="15">
        <v>4180</v>
      </c>
      <c r="D96" s="15">
        <v>1726</v>
      </c>
      <c r="E96">
        <f t="shared" si="4"/>
        <v>2.4217844727694091</v>
      </c>
    </row>
    <row r="97" spans="2:5" x14ac:dyDescent="0.25">
      <c r="B97" s="52">
        <v>42878</v>
      </c>
      <c r="C97" s="15">
        <v>4122</v>
      </c>
      <c r="D97" s="15">
        <v>1708.4</v>
      </c>
      <c r="E97">
        <f t="shared" si="4"/>
        <v>2.4127838913603372</v>
      </c>
    </row>
    <row r="98" spans="2:5" x14ac:dyDescent="0.25">
      <c r="B98" s="52">
        <v>42879</v>
      </c>
      <c r="C98" s="15">
        <v>4098.05</v>
      </c>
      <c r="D98" s="15">
        <v>1685.8</v>
      </c>
      <c r="E98">
        <f t="shared" si="4"/>
        <v>2.4309230039150553</v>
      </c>
    </row>
    <row r="99" spans="2:5" x14ac:dyDescent="0.25">
      <c r="B99" s="52">
        <v>42880</v>
      </c>
      <c r="C99" s="15">
        <v>4101.3500000000004</v>
      </c>
      <c r="D99" s="15">
        <v>1679.35</v>
      </c>
      <c r="E99">
        <f t="shared" si="4"/>
        <v>2.4422246702593267</v>
      </c>
    </row>
    <row r="100" spans="2:5" x14ac:dyDescent="0.25">
      <c r="B100" s="52">
        <v>42881</v>
      </c>
      <c r="C100" s="15">
        <v>4103.5</v>
      </c>
      <c r="D100" s="15">
        <v>1661.4</v>
      </c>
      <c r="E100">
        <f t="shared" si="4"/>
        <v>2.4699048994823642</v>
      </c>
    </row>
    <row r="101" spans="2:5" x14ac:dyDescent="0.25">
      <c r="B101" s="52">
        <v>42884</v>
      </c>
      <c r="C101" s="15">
        <v>4009.2</v>
      </c>
      <c r="D101" s="15">
        <v>1653.75</v>
      </c>
      <c r="E101">
        <f t="shared" si="4"/>
        <v>2.4243083900226758</v>
      </c>
    </row>
    <row r="102" spans="2:5" x14ac:dyDescent="0.25">
      <c r="B102" s="52">
        <v>42885</v>
      </c>
      <c r="C102" s="15">
        <v>4153.95</v>
      </c>
      <c r="D102" s="15">
        <v>1647.4</v>
      </c>
      <c r="E102">
        <f t="shared" si="4"/>
        <v>2.5215187568289421</v>
      </c>
    </row>
    <row r="103" spans="2:5" x14ac:dyDescent="0.25">
      <c r="B103" s="52">
        <v>42886</v>
      </c>
      <c r="C103" s="15">
        <v>4161.6000000000004</v>
      </c>
      <c r="D103" s="15">
        <v>1666.55</v>
      </c>
      <c r="E103">
        <f t="shared" si="4"/>
        <v>2.497134799435961</v>
      </c>
    </row>
    <row r="104" spans="2:5" x14ac:dyDescent="0.25">
      <c r="B104" s="52">
        <v>42887</v>
      </c>
      <c r="C104" s="15">
        <v>4199.25</v>
      </c>
      <c r="D104" s="15">
        <v>1712.45</v>
      </c>
      <c r="E104">
        <f t="shared" si="4"/>
        <v>2.4521883850623376</v>
      </c>
    </row>
    <row r="105" spans="2:5" x14ac:dyDescent="0.25">
      <c r="B105" s="52">
        <v>42888</v>
      </c>
      <c r="C105" s="15">
        <v>4187.55</v>
      </c>
      <c r="D105" s="15">
        <v>1688</v>
      </c>
      <c r="E105">
        <f t="shared" si="4"/>
        <v>2.4807760663507108</v>
      </c>
    </row>
    <row r="106" spans="2:5" x14ac:dyDescent="0.25">
      <c r="B106" s="52">
        <v>42891</v>
      </c>
      <c r="C106" s="15">
        <v>4209.3</v>
      </c>
      <c r="D106" s="15">
        <v>1664.3</v>
      </c>
      <c r="E106">
        <f t="shared" si="4"/>
        <v>2.5291714234212583</v>
      </c>
    </row>
    <row r="107" spans="2:5" x14ac:dyDescent="0.25">
      <c r="B107" s="52">
        <v>42892</v>
      </c>
      <c r="C107" s="15">
        <v>4202.8999999999996</v>
      </c>
      <c r="D107" s="15">
        <v>1664.3</v>
      </c>
      <c r="E107">
        <f t="shared" si="4"/>
        <v>2.5253259628672713</v>
      </c>
    </row>
    <row r="108" spans="2:5" x14ac:dyDescent="0.25">
      <c r="B108" s="52">
        <v>42893</v>
      </c>
      <c r="C108" s="15">
        <v>4206.7</v>
      </c>
      <c r="D108" s="15">
        <v>1662.9</v>
      </c>
      <c r="E108">
        <f t="shared" si="4"/>
        <v>2.5297372060857537</v>
      </c>
    </row>
    <row r="109" spans="2:5" x14ac:dyDescent="0.25">
      <c r="B109" s="52">
        <v>42894</v>
      </c>
      <c r="C109" s="15">
        <v>4206.3999999999996</v>
      </c>
      <c r="D109" s="15">
        <v>1674.25</v>
      </c>
      <c r="E109">
        <f t="shared" si="4"/>
        <v>2.5124085411378227</v>
      </c>
    </row>
    <row r="110" spans="2:5" x14ac:dyDescent="0.25">
      <c r="B110" s="52">
        <v>42895</v>
      </c>
      <c r="C110" s="15">
        <v>4237.2</v>
      </c>
      <c r="D110" s="15">
        <v>1679</v>
      </c>
      <c r="E110">
        <f t="shared" si="4"/>
        <v>2.5236450268016677</v>
      </c>
    </row>
    <row r="111" spans="2:5" x14ac:dyDescent="0.25">
      <c r="B111" s="52">
        <v>42898</v>
      </c>
      <c r="C111" s="15">
        <v>4251.75</v>
      </c>
      <c r="D111" s="15">
        <v>1670.7</v>
      </c>
      <c r="E111">
        <f t="shared" si="4"/>
        <v>2.5448913629017778</v>
      </c>
    </row>
    <row r="112" spans="2:5" x14ac:dyDescent="0.25">
      <c r="B112" s="52">
        <v>42899</v>
      </c>
      <c r="C112" s="15">
        <v>4295.05</v>
      </c>
      <c r="D112" s="15">
        <v>1685.3</v>
      </c>
      <c r="E112">
        <f t="shared" si="4"/>
        <v>2.5485373524001664</v>
      </c>
    </row>
    <row r="113" spans="1:5" x14ac:dyDescent="0.25">
      <c r="B113" s="52">
        <v>42900</v>
      </c>
      <c r="C113" s="15">
        <v>4283.05</v>
      </c>
      <c r="D113" s="15">
        <v>1683.8</v>
      </c>
      <c r="E113">
        <f t="shared" si="4"/>
        <v>2.5436809597339352</v>
      </c>
    </row>
    <row r="114" spans="1:5" x14ac:dyDescent="0.25">
      <c r="B114" s="52">
        <v>42901</v>
      </c>
      <c r="C114" s="15">
        <v>4222.3999999999996</v>
      </c>
      <c r="D114" s="15">
        <v>1677.45</v>
      </c>
      <c r="E114">
        <f t="shared" si="4"/>
        <v>2.5171540135324446</v>
      </c>
    </row>
    <row r="115" spans="1:5" x14ac:dyDescent="0.25">
      <c r="B115" s="52">
        <v>42902</v>
      </c>
      <c r="C115" s="15">
        <v>4215.45</v>
      </c>
      <c r="D115" s="15">
        <v>1724.4</v>
      </c>
      <c r="E115">
        <f t="shared" si="4"/>
        <v>2.4445894224077938</v>
      </c>
    </row>
    <row r="116" spans="1:5" x14ac:dyDescent="0.25">
      <c r="B116" s="52">
        <v>42905</v>
      </c>
      <c r="C116" s="15">
        <v>4271.8500000000004</v>
      </c>
      <c r="D116" s="15">
        <v>1737.05</v>
      </c>
      <c r="E116">
        <f t="shared" si="4"/>
        <v>2.459255634552834</v>
      </c>
    </row>
    <row r="117" spans="1:5" x14ac:dyDescent="0.25">
      <c r="B117" s="52">
        <v>42906</v>
      </c>
      <c r="C117" s="15">
        <v>4353.3</v>
      </c>
      <c r="D117" s="15">
        <v>1762.45</v>
      </c>
      <c r="E117">
        <f t="shared" si="4"/>
        <v>2.4700275185111633</v>
      </c>
    </row>
    <row r="118" spans="1:5" x14ac:dyDescent="0.25">
      <c r="B118" s="52">
        <v>42907</v>
      </c>
      <c r="C118" s="15">
        <v>4402.55</v>
      </c>
      <c r="D118" s="15">
        <v>1789.35</v>
      </c>
      <c r="E118">
        <f t="shared" si="4"/>
        <v>2.4604185877553304</v>
      </c>
    </row>
    <row r="119" spans="1:5" x14ac:dyDescent="0.25">
      <c r="B119" s="52">
        <v>42908</v>
      </c>
      <c r="C119" s="15">
        <v>4342.2</v>
      </c>
      <c r="D119" s="15">
        <v>1800.8</v>
      </c>
      <c r="E119">
        <f t="shared" si="4"/>
        <v>2.4112616614837847</v>
      </c>
    </row>
    <row r="120" spans="1:5" x14ac:dyDescent="0.25">
      <c r="B120" s="52">
        <v>42909</v>
      </c>
      <c r="C120" s="15">
        <v>4316.05</v>
      </c>
      <c r="D120" s="15">
        <v>1773.6</v>
      </c>
      <c r="E120">
        <f t="shared" si="4"/>
        <v>2.4334968425800634</v>
      </c>
    </row>
    <row r="121" spans="1:5" x14ac:dyDescent="0.25">
      <c r="B121" s="52">
        <v>42913</v>
      </c>
      <c r="C121" s="15">
        <v>4238.95</v>
      </c>
      <c r="D121" s="15">
        <v>1782.3</v>
      </c>
      <c r="E121" s="39">
        <f t="shared" si="4"/>
        <v>2.3783594232171912</v>
      </c>
    </row>
    <row r="122" spans="1:5" x14ac:dyDescent="0.25">
      <c r="A122">
        <v>1</v>
      </c>
      <c r="B122" s="52">
        <v>42914</v>
      </c>
      <c r="C122" s="15">
        <v>4217.95</v>
      </c>
      <c r="D122" s="15">
        <v>1810.8</v>
      </c>
      <c r="E122" s="80">
        <f t="shared" si="4"/>
        <v>2.3293295780870333</v>
      </c>
    </row>
    <row r="123" spans="1:5" x14ac:dyDescent="0.25">
      <c r="A123">
        <v>1</v>
      </c>
      <c r="B123" s="52">
        <v>42915</v>
      </c>
      <c r="C123" s="15">
        <v>4222.8500000000004</v>
      </c>
      <c r="D123" s="15">
        <v>1824.4</v>
      </c>
      <c r="E123" s="80">
        <f t="shared" si="4"/>
        <v>2.3146513922385443</v>
      </c>
    </row>
    <row r="124" spans="1:5" x14ac:dyDescent="0.25">
      <c r="B124" s="52">
        <v>42916</v>
      </c>
      <c r="C124" s="15">
        <v>4209.7</v>
      </c>
      <c r="D124" s="15">
        <v>1803</v>
      </c>
      <c r="E124" s="39">
        <f t="shared" si="4"/>
        <v>2.3348308374930671</v>
      </c>
    </row>
    <row r="125" spans="1:5" x14ac:dyDescent="0.25">
      <c r="B125" s="52">
        <v>42919</v>
      </c>
      <c r="C125" s="15">
        <v>4209.3999999999996</v>
      </c>
      <c r="D125" s="15">
        <v>1804.5</v>
      </c>
      <c r="E125" s="39">
        <f t="shared" si="4"/>
        <v>2.33272374619008</v>
      </c>
    </row>
    <row r="126" spans="1:5" x14ac:dyDescent="0.25">
      <c r="B126" s="52">
        <v>42920</v>
      </c>
      <c r="C126" s="15">
        <v>4232.7</v>
      </c>
      <c r="D126" s="15">
        <v>1812.65</v>
      </c>
      <c r="E126" s="39">
        <f t="shared" si="4"/>
        <v>2.3350895098336686</v>
      </c>
    </row>
    <row r="127" spans="1:5" x14ac:dyDescent="0.25">
      <c r="B127" s="52">
        <v>42921</v>
      </c>
      <c r="C127" s="15">
        <v>4226.25</v>
      </c>
      <c r="D127" s="15">
        <v>1808.65</v>
      </c>
      <c r="E127" s="39">
        <f t="shared" si="4"/>
        <v>2.3366875846625934</v>
      </c>
    </row>
    <row r="128" spans="1:5" x14ac:dyDescent="0.25">
      <c r="B128" s="52">
        <v>42922</v>
      </c>
      <c r="C128" s="15">
        <v>4278.1499999999996</v>
      </c>
      <c r="D128" s="15">
        <v>1817.75</v>
      </c>
      <c r="E128" s="39">
        <f t="shared" si="4"/>
        <v>2.3535414660981981</v>
      </c>
    </row>
    <row r="129" spans="2:5" x14ac:dyDescent="0.25">
      <c r="B129" s="52">
        <v>42923</v>
      </c>
      <c r="C129" s="15">
        <v>4286.3500000000004</v>
      </c>
      <c r="D129" s="15">
        <v>1826.5</v>
      </c>
      <c r="E129" s="39">
        <f t="shared" si="4"/>
        <v>2.3467560908842051</v>
      </c>
    </row>
    <row r="130" spans="2:5" x14ac:dyDescent="0.25">
      <c r="B130" s="52">
        <v>42926</v>
      </c>
      <c r="C130" s="15">
        <v>4350.45</v>
      </c>
      <c r="D130" s="15">
        <v>1818.35</v>
      </c>
      <c r="E130" s="39">
        <f t="shared" ref="E130:E193" si="5">C130/D130</f>
        <v>2.3925261913273022</v>
      </c>
    </row>
    <row r="131" spans="2:5" x14ac:dyDescent="0.25">
      <c r="B131" s="52">
        <v>42927</v>
      </c>
      <c r="C131" s="15">
        <v>4310.1000000000004</v>
      </c>
      <c r="D131" s="15">
        <v>1815.7</v>
      </c>
      <c r="E131" s="39">
        <f t="shared" si="5"/>
        <v>2.3737952304896184</v>
      </c>
    </row>
    <row r="132" spans="2:5" x14ac:dyDescent="0.25">
      <c r="B132" s="52">
        <v>42928</v>
      </c>
      <c r="C132" s="15">
        <v>4361.3500000000004</v>
      </c>
      <c r="D132" s="15">
        <v>1830.8</v>
      </c>
      <c r="E132" s="39">
        <f t="shared" si="5"/>
        <v>2.3822099628577673</v>
      </c>
    </row>
    <row r="133" spans="2:5" x14ac:dyDescent="0.25">
      <c r="B133" s="52">
        <v>42929</v>
      </c>
      <c r="C133" s="15">
        <v>4401.2</v>
      </c>
      <c r="D133" s="15">
        <v>1824.55</v>
      </c>
      <c r="E133">
        <f t="shared" si="5"/>
        <v>2.4122112301663425</v>
      </c>
    </row>
    <row r="134" spans="2:5" x14ac:dyDescent="0.25">
      <c r="B134" s="52">
        <v>42930</v>
      </c>
      <c r="C134" s="15">
        <v>4529.6000000000004</v>
      </c>
      <c r="D134" s="15">
        <v>1809.25</v>
      </c>
      <c r="E134">
        <f t="shared" si="5"/>
        <v>2.5035788310073235</v>
      </c>
    </row>
    <row r="135" spans="2:5" x14ac:dyDescent="0.25">
      <c r="B135" s="52">
        <v>42933</v>
      </c>
      <c r="C135" s="15">
        <v>4502</v>
      </c>
      <c r="D135" s="15">
        <v>1800.3</v>
      </c>
      <c r="E135">
        <f t="shared" si="5"/>
        <v>2.5006943287229908</v>
      </c>
    </row>
    <row r="136" spans="2:5" x14ac:dyDescent="0.25">
      <c r="B136" s="52">
        <v>42934</v>
      </c>
      <c r="C136" s="15">
        <v>4472</v>
      </c>
      <c r="D136" s="15">
        <v>1798.6</v>
      </c>
      <c r="E136">
        <f t="shared" si="5"/>
        <v>2.4863782942288446</v>
      </c>
    </row>
    <row r="137" spans="2:5" x14ac:dyDescent="0.25">
      <c r="B137" s="52">
        <v>42935</v>
      </c>
      <c r="C137" s="15">
        <v>4507.1000000000004</v>
      </c>
      <c r="D137" s="15">
        <v>1818.8</v>
      </c>
      <c r="E137">
        <f t="shared" si="5"/>
        <v>2.4780624587640205</v>
      </c>
    </row>
    <row r="138" spans="2:5" x14ac:dyDescent="0.25">
      <c r="B138" s="52">
        <v>42936</v>
      </c>
      <c r="C138" s="15">
        <v>4525.8</v>
      </c>
      <c r="D138" s="15">
        <v>1815.9</v>
      </c>
      <c r="E138">
        <f t="shared" si="5"/>
        <v>2.4923178589129358</v>
      </c>
    </row>
    <row r="139" spans="2:5" x14ac:dyDescent="0.25">
      <c r="B139" s="52">
        <v>42937</v>
      </c>
      <c r="C139" s="15">
        <v>4516.55</v>
      </c>
      <c r="D139" s="15">
        <v>1796.7</v>
      </c>
      <c r="E139">
        <f t="shared" si="5"/>
        <v>2.5138030834307341</v>
      </c>
    </row>
    <row r="140" spans="2:5" x14ac:dyDescent="0.25">
      <c r="B140" s="52">
        <v>42940</v>
      </c>
      <c r="C140" s="15">
        <v>4508.6000000000004</v>
      </c>
      <c r="D140" s="15">
        <v>1801.35</v>
      </c>
      <c r="E140">
        <f t="shared" si="5"/>
        <v>2.5029006023260334</v>
      </c>
    </row>
    <row r="141" spans="2:5" x14ac:dyDescent="0.25">
      <c r="B141" s="52">
        <v>42941</v>
      </c>
      <c r="C141" s="15">
        <v>4375.45</v>
      </c>
      <c r="D141" s="15">
        <v>1797.75</v>
      </c>
      <c r="E141">
        <f t="shared" si="5"/>
        <v>2.4338478653872895</v>
      </c>
    </row>
    <row r="142" spans="2:5" x14ac:dyDescent="0.25">
      <c r="B142" s="52">
        <v>42942</v>
      </c>
      <c r="C142" s="15">
        <v>4310.5</v>
      </c>
      <c r="D142" s="15">
        <v>1793.35</v>
      </c>
      <c r="E142">
        <f t="shared" si="5"/>
        <v>2.4036021970056041</v>
      </c>
    </row>
    <row r="143" spans="2:5" x14ac:dyDescent="0.25">
      <c r="B143" s="52">
        <v>42943</v>
      </c>
      <c r="C143" s="15">
        <v>4246.55</v>
      </c>
      <c r="D143" s="15">
        <v>1793.2</v>
      </c>
      <c r="E143" s="39">
        <f t="shared" si="5"/>
        <v>2.3681407539594024</v>
      </c>
    </row>
    <row r="144" spans="2:5" x14ac:dyDescent="0.25">
      <c r="B144" s="52">
        <v>42944</v>
      </c>
      <c r="C144" s="15">
        <v>4282.5</v>
      </c>
      <c r="D144" s="15">
        <v>1787.45</v>
      </c>
      <c r="E144" s="39">
        <f t="shared" si="5"/>
        <v>2.3958712131807882</v>
      </c>
    </row>
    <row r="145" spans="2:5" x14ac:dyDescent="0.25">
      <c r="B145" s="52">
        <v>42947</v>
      </c>
      <c r="C145" s="15">
        <v>4417.05</v>
      </c>
      <c r="D145" s="15">
        <v>1779.3</v>
      </c>
      <c r="E145">
        <f t="shared" si="5"/>
        <v>2.482465014331479</v>
      </c>
    </row>
    <row r="146" spans="2:5" x14ac:dyDescent="0.25">
      <c r="B146" s="52">
        <v>42948</v>
      </c>
      <c r="C146" s="15">
        <v>4396.75</v>
      </c>
      <c r="D146" s="15">
        <v>1791.2</v>
      </c>
      <c r="E146">
        <f t="shared" si="5"/>
        <v>2.4546393479231798</v>
      </c>
    </row>
    <row r="147" spans="2:5" x14ac:dyDescent="0.25">
      <c r="B147" s="52">
        <v>42949</v>
      </c>
      <c r="C147" s="15">
        <v>4427.2</v>
      </c>
      <c r="D147" s="15">
        <v>1786.75</v>
      </c>
      <c r="E147">
        <f t="shared" si="5"/>
        <v>2.4777948789701973</v>
      </c>
    </row>
    <row r="148" spans="2:5" x14ac:dyDescent="0.25">
      <c r="B148" s="52">
        <v>42950</v>
      </c>
      <c r="C148" s="15">
        <v>4371.95</v>
      </c>
      <c r="D148" s="15">
        <v>1783.3</v>
      </c>
      <c r="E148">
        <f t="shared" si="5"/>
        <v>2.4516065720854594</v>
      </c>
    </row>
    <row r="149" spans="2:5" x14ac:dyDescent="0.25">
      <c r="B149" s="52">
        <v>42951</v>
      </c>
      <c r="C149" s="15">
        <v>4387.3500000000004</v>
      </c>
      <c r="D149" s="15">
        <v>1795.9</v>
      </c>
      <c r="E149">
        <f t="shared" si="5"/>
        <v>2.4429812350353584</v>
      </c>
    </row>
    <row r="150" spans="2:5" x14ac:dyDescent="0.25">
      <c r="B150" s="52">
        <v>42954</v>
      </c>
      <c r="C150" s="15">
        <v>4453.1000000000004</v>
      </c>
      <c r="D150" s="15">
        <v>1793.6</v>
      </c>
      <c r="E150">
        <f t="shared" si="5"/>
        <v>2.4827720785013385</v>
      </c>
    </row>
    <row r="151" spans="2:5" x14ac:dyDescent="0.25">
      <c r="B151" s="52">
        <v>42955</v>
      </c>
      <c r="C151" s="15">
        <v>4375.8999999999996</v>
      </c>
      <c r="D151" s="15">
        <v>1808.5</v>
      </c>
      <c r="E151">
        <f t="shared" si="5"/>
        <v>2.4196295272325128</v>
      </c>
    </row>
    <row r="152" spans="2:5" x14ac:dyDescent="0.25">
      <c r="B152" s="52">
        <v>42956</v>
      </c>
      <c r="C152" s="15">
        <v>4407.3500000000004</v>
      </c>
      <c r="D152" s="15">
        <v>1792.3</v>
      </c>
      <c r="E152">
        <f t="shared" si="5"/>
        <v>2.4590470345366291</v>
      </c>
    </row>
    <row r="153" spans="2:5" x14ac:dyDescent="0.25">
      <c r="B153" s="52">
        <v>42957</v>
      </c>
      <c r="C153" s="15">
        <v>4387.5</v>
      </c>
      <c r="D153" s="15">
        <v>1790.7</v>
      </c>
      <c r="E153">
        <f t="shared" si="5"/>
        <v>2.45015915563746</v>
      </c>
    </row>
    <row r="154" spans="2:5" x14ac:dyDescent="0.25">
      <c r="B154" s="52">
        <v>42958</v>
      </c>
      <c r="C154" s="15">
        <v>4326.25</v>
      </c>
      <c r="D154" s="15">
        <v>1786.7</v>
      </c>
      <c r="E154">
        <f t="shared" si="5"/>
        <v>2.4213634073991157</v>
      </c>
    </row>
    <row r="155" spans="2:5" x14ac:dyDescent="0.25">
      <c r="B155" s="52">
        <v>42961</v>
      </c>
      <c r="C155" s="15">
        <v>4315.95</v>
      </c>
      <c r="D155" s="15">
        <v>1793.15</v>
      </c>
      <c r="E155">
        <f t="shared" si="5"/>
        <v>2.4069096283077265</v>
      </c>
    </row>
    <row r="156" spans="2:5" x14ac:dyDescent="0.25">
      <c r="B156" s="52">
        <v>42963</v>
      </c>
      <c r="C156" s="15">
        <v>4330.1000000000004</v>
      </c>
      <c r="D156" s="15">
        <v>1783.5</v>
      </c>
      <c r="E156">
        <f t="shared" si="5"/>
        <v>2.4278665545276144</v>
      </c>
    </row>
    <row r="157" spans="2:5" x14ac:dyDescent="0.25">
      <c r="B157" s="52">
        <v>42964</v>
      </c>
      <c r="C157" s="15">
        <v>4310.8999999999996</v>
      </c>
      <c r="D157" s="15">
        <v>1790.2</v>
      </c>
      <c r="E157">
        <f t="shared" si="5"/>
        <v>2.4080549659255945</v>
      </c>
    </row>
    <row r="158" spans="2:5" x14ac:dyDescent="0.25">
      <c r="B158" s="52">
        <v>42965</v>
      </c>
      <c r="C158" s="15">
        <v>4274.6499999999996</v>
      </c>
      <c r="D158" s="15">
        <v>1780.35</v>
      </c>
      <c r="E158">
        <f t="shared" si="5"/>
        <v>2.4010166540287021</v>
      </c>
    </row>
    <row r="159" spans="2:5" x14ac:dyDescent="0.25">
      <c r="B159" s="52">
        <v>42968</v>
      </c>
      <c r="C159" s="15">
        <v>4210.8500000000004</v>
      </c>
      <c r="D159" s="15">
        <v>1778.15</v>
      </c>
      <c r="E159" s="39">
        <f t="shared" si="5"/>
        <v>2.3681073025335322</v>
      </c>
    </row>
    <row r="160" spans="2:5" x14ac:dyDescent="0.25">
      <c r="B160" s="52">
        <v>42969</v>
      </c>
      <c r="C160" s="15">
        <v>4299.8500000000004</v>
      </c>
      <c r="D160" s="15">
        <v>1753.5</v>
      </c>
      <c r="E160" s="39">
        <f t="shared" si="5"/>
        <v>2.4521528371827777</v>
      </c>
    </row>
    <row r="161" spans="1:5" x14ac:dyDescent="0.25">
      <c r="B161" s="52">
        <v>42970</v>
      </c>
      <c r="C161" s="15">
        <v>4289.1499999999996</v>
      </c>
      <c r="D161" s="15">
        <v>1808.95</v>
      </c>
      <c r="E161" s="39">
        <f t="shared" si="5"/>
        <v>2.3710716161309042</v>
      </c>
    </row>
    <row r="162" spans="1:5" x14ac:dyDescent="0.25">
      <c r="B162" s="52">
        <v>42971</v>
      </c>
      <c r="C162" s="15">
        <v>4301.25</v>
      </c>
      <c r="D162" s="15">
        <v>1814.95</v>
      </c>
      <c r="E162" s="39">
        <f t="shared" si="5"/>
        <v>2.3698999972451031</v>
      </c>
    </row>
    <row r="163" spans="1:5" x14ac:dyDescent="0.25">
      <c r="B163" s="52">
        <v>42975</v>
      </c>
      <c r="C163" s="15">
        <v>4261.8999999999996</v>
      </c>
      <c r="D163" s="15">
        <v>1802.15</v>
      </c>
      <c r="E163" s="39">
        <f t="shared" si="5"/>
        <v>2.3648974835613013</v>
      </c>
    </row>
    <row r="164" spans="1:5" x14ac:dyDescent="0.25">
      <c r="B164" s="52">
        <v>42976</v>
      </c>
      <c r="C164" s="15">
        <v>4248.7</v>
      </c>
      <c r="D164" s="15">
        <v>1802.1</v>
      </c>
      <c r="E164" s="39">
        <f t="shared" si="5"/>
        <v>2.3576383108595529</v>
      </c>
    </row>
    <row r="165" spans="1:5" x14ac:dyDescent="0.25">
      <c r="B165" s="52">
        <v>42977</v>
      </c>
      <c r="C165" s="15">
        <v>4249.6499999999996</v>
      </c>
      <c r="D165" s="15">
        <v>1800.25</v>
      </c>
      <c r="E165" s="39">
        <f t="shared" si="5"/>
        <v>2.3605888071101235</v>
      </c>
    </row>
    <row r="166" spans="1:5" x14ac:dyDescent="0.25">
      <c r="A166">
        <v>1</v>
      </c>
      <c r="B166" s="52">
        <v>42978</v>
      </c>
      <c r="C166" s="15">
        <v>4168.75</v>
      </c>
      <c r="D166" s="15">
        <v>1818.3</v>
      </c>
      <c r="E166" s="80">
        <f t="shared" si="5"/>
        <v>2.2926634768740031</v>
      </c>
    </row>
    <row r="167" spans="1:5" x14ac:dyDescent="0.25">
      <c r="B167" s="52">
        <v>42979</v>
      </c>
      <c r="C167" s="15">
        <v>4171.1000000000004</v>
      </c>
      <c r="D167" s="15">
        <v>1806.35</v>
      </c>
      <c r="E167" s="39">
        <f t="shared" si="5"/>
        <v>2.3091316743709696</v>
      </c>
    </row>
    <row r="168" spans="1:5" x14ac:dyDescent="0.25">
      <c r="B168" s="52">
        <v>42982</v>
      </c>
      <c r="C168" s="15">
        <v>4205.6000000000004</v>
      </c>
      <c r="D168" s="15">
        <v>1822</v>
      </c>
      <c r="E168" s="39">
        <f t="shared" si="5"/>
        <v>2.3082327113062568</v>
      </c>
    </row>
    <row r="169" spans="1:5" x14ac:dyDescent="0.25">
      <c r="B169" s="52">
        <v>42983</v>
      </c>
      <c r="C169" s="15">
        <v>4259.75</v>
      </c>
      <c r="D169" s="15">
        <v>1820.7</v>
      </c>
      <c r="E169" s="39">
        <f t="shared" si="5"/>
        <v>2.3396221233591477</v>
      </c>
    </row>
    <row r="170" spans="1:5" x14ac:dyDescent="0.25">
      <c r="B170" s="52">
        <v>42984</v>
      </c>
      <c r="C170" s="15">
        <v>4197.6000000000004</v>
      </c>
      <c r="D170" s="15">
        <v>1819.65</v>
      </c>
      <c r="E170" s="39">
        <f t="shared" si="5"/>
        <v>2.3068172450746025</v>
      </c>
    </row>
    <row r="171" spans="1:5" x14ac:dyDescent="0.25">
      <c r="B171" s="52">
        <v>42985</v>
      </c>
      <c r="C171" s="15">
        <v>4232.8500000000004</v>
      </c>
      <c r="D171" s="15">
        <v>1813.55</v>
      </c>
      <c r="E171" s="39">
        <f t="shared" si="5"/>
        <v>2.3340133991342951</v>
      </c>
    </row>
    <row r="172" spans="1:5" x14ac:dyDescent="0.25">
      <c r="B172" s="52">
        <v>42986</v>
      </c>
      <c r="C172" s="15">
        <v>4198.3</v>
      </c>
      <c r="D172" s="15">
        <v>1812.6</v>
      </c>
      <c r="E172" s="39">
        <f t="shared" si="5"/>
        <v>2.3161756592739713</v>
      </c>
    </row>
    <row r="173" spans="1:5" x14ac:dyDescent="0.25">
      <c r="A173">
        <v>1</v>
      </c>
      <c r="B173" s="52">
        <v>42989</v>
      </c>
      <c r="C173" s="15">
        <v>4152.6499999999996</v>
      </c>
      <c r="D173" s="15">
        <v>1821.35</v>
      </c>
      <c r="E173" s="80">
        <f t="shared" si="5"/>
        <v>2.2799846267878223</v>
      </c>
    </row>
    <row r="174" spans="1:5" x14ac:dyDescent="0.25">
      <c r="B174" s="52">
        <v>42990</v>
      </c>
      <c r="C174" s="15">
        <v>4190.25</v>
      </c>
      <c r="D174" s="15">
        <v>1837.45</v>
      </c>
      <c r="E174" s="39">
        <f t="shared" si="5"/>
        <v>2.2804702168766497</v>
      </c>
    </row>
    <row r="175" spans="1:5" x14ac:dyDescent="0.25">
      <c r="A175">
        <v>1</v>
      </c>
      <c r="B175" s="52">
        <v>42991</v>
      </c>
      <c r="C175" s="15">
        <v>4116.6000000000004</v>
      </c>
      <c r="D175" s="15">
        <v>1847.2</v>
      </c>
      <c r="E175" s="80">
        <f t="shared" si="5"/>
        <v>2.2285621481160676</v>
      </c>
    </row>
    <row r="176" spans="1:5" x14ac:dyDescent="0.25">
      <c r="B176" s="52">
        <v>42992</v>
      </c>
      <c r="C176" s="15">
        <v>4109.6000000000004</v>
      </c>
      <c r="D176" s="15">
        <v>1797.15</v>
      </c>
      <c r="E176" s="39">
        <f t="shared" si="5"/>
        <v>2.286731769746543</v>
      </c>
    </row>
    <row r="177" spans="2:5" x14ac:dyDescent="0.25">
      <c r="B177" s="52">
        <v>42993</v>
      </c>
      <c r="C177" s="15">
        <v>4135.8</v>
      </c>
      <c r="D177" s="15">
        <v>1776.2</v>
      </c>
      <c r="E177" s="39">
        <f t="shared" si="5"/>
        <v>2.3284540029275984</v>
      </c>
    </row>
    <row r="178" spans="2:5" x14ac:dyDescent="0.25">
      <c r="B178" s="52">
        <v>42996</v>
      </c>
      <c r="C178" s="15">
        <v>4070.65</v>
      </c>
      <c r="D178" s="15">
        <v>1781.4</v>
      </c>
      <c r="E178" s="39">
        <f t="shared" si="5"/>
        <v>2.2850847647917369</v>
      </c>
    </row>
    <row r="179" spans="2:5" x14ac:dyDescent="0.25">
      <c r="B179" s="52">
        <v>42997</v>
      </c>
      <c r="C179" s="15">
        <v>4171.3999999999996</v>
      </c>
      <c r="D179" s="15">
        <v>1775.1</v>
      </c>
      <c r="E179" s="39">
        <f t="shared" si="5"/>
        <v>2.3499521153737817</v>
      </c>
    </row>
    <row r="180" spans="2:5" x14ac:dyDescent="0.25">
      <c r="B180" s="52">
        <v>42998</v>
      </c>
      <c r="C180" s="15">
        <v>4237.5</v>
      </c>
      <c r="D180" s="15">
        <v>1765.25</v>
      </c>
      <c r="E180">
        <f t="shared" si="5"/>
        <v>2.4005098427984706</v>
      </c>
    </row>
    <row r="181" spans="2:5" x14ac:dyDescent="0.25">
      <c r="B181" s="52">
        <v>42999</v>
      </c>
      <c r="C181" s="15">
        <v>4269.8</v>
      </c>
      <c r="D181" s="15">
        <v>1768.05</v>
      </c>
      <c r="E181">
        <f t="shared" si="5"/>
        <v>2.4149769520092761</v>
      </c>
    </row>
    <row r="182" spans="2:5" x14ac:dyDescent="0.25">
      <c r="B182" s="52">
        <v>43000</v>
      </c>
      <c r="C182" s="15">
        <v>4213.8500000000004</v>
      </c>
      <c r="D182" s="15">
        <v>1736.4</v>
      </c>
      <c r="E182">
        <f t="shared" si="5"/>
        <v>2.4267737848422022</v>
      </c>
    </row>
    <row r="183" spans="2:5" x14ac:dyDescent="0.25">
      <c r="B183" s="52">
        <v>43003</v>
      </c>
      <c r="C183" s="15">
        <v>4163.75</v>
      </c>
      <c r="D183" s="15">
        <v>1747.15</v>
      </c>
      <c r="E183" s="39">
        <f t="shared" si="5"/>
        <v>2.3831668717625845</v>
      </c>
    </row>
    <row r="184" spans="2:5" x14ac:dyDescent="0.25">
      <c r="B184" s="52">
        <v>43004</v>
      </c>
      <c r="C184" s="15">
        <v>4187.75</v>
      </c>
      <c r="D184" s="15">
        <v>1746.9</v>
      </c>
      <c r="E184" s="39">
        <f t="shared" si="5"/>
        <v>2.397246551033259</v>
      </c>
    </row>
    <row r="185" spans="2:5" x14ac:dyDescent="0.25">
      <c r="B185" s="52">
        <v>43005</v>
      </c>
      <c r="C185" s="15">
        <v>4166.75</v>
      </c>
      <c r="D185" s="15">
        <v>1718.35</v>
      </c>
      <c r="E185" s="39">
        <f t="shared" si="5"/>
        <v>2.4248552390374489</v>
      </c>
    </row>
    <row r="186" spans="2:5" x14ac:dyDescent="0.25">
      <c r="B186" s="52">
        <v>43006</v>
      </c>
      <c r="C186" s="15">
        <v>4109</v>
      </c>
      <c r="D186" s="15">
        <v>1772.25</v>
      </c>
      <c r="E186" s="39">
        <f t="shared" si="5"/>
        <v>2.318521653265623</v>
      </c>
    </row>
    <row r="187" spans="2:5" x14ac:dyDescent="0.25">
      <c r="B187" s="52">
        <v>43007</v>
      </c>
      <c r="C187" s="15">
        <v>4213.7</v>
      </c>
      <c r="D187" s="15">
        <v>1809.55</v>
      </c>
      <c r="E187" s="39">
        <f t="shared" si="5"/>
        <v>2.3285899809344865</v>
      </c>
    </row>
    <row r="188" spans="2:5" x14ac:dyDescent="0.25">
      <c r="B188" s="52">
        <v>43011</v>
      </c>
      <c r="C188" s="15">
        <v>4179.95</v>
      </c>
      <c r="D188" s="15">
        <v>1791.75</v>
      </c>
      <c r="E188" s="39">
        <f t="shared" si="5"/>
        <v>2.3328868424724432</v>
      </c>
    </row>
    <row r="189" spans="2:5" x14ac:dyDescent="0.25">
      <c r="B189" s="52">
        <v>43012</v>
      </c>
      <c r="C189" s="15">
        <v>4187.75</v>
      </c>
      <c r="D189" s="15">
        <v>1802.15</v>
      </c>
      <c r="E189" s="39">
        <f t="shared" si="5"/>
        <v>2.32375218489027</v>
      </c>
    </row>
    <row r="190" spans="2:5" x14ac:dyDescent="0.25">
      <c r="B190" s="52">
        <v>43013</v>
      </c>
      <c r="C190" s="15">
        <v>4138.8999999999996</v>
      </c>
      <c r="D190" s="15">
        <v>1788.45</v>
      </c>
      <c r="E190" s="39">
        <f t="shared" si="5"/>
        <v>2.3142385864855037</v>
      </c>
    </row>
    <row r="191" spans="2:5" x14ac:dyDescent="0.25">
      <c r="B191" s="52">
        <v>43014</v>
      </c>
      <c r="C191" s="15">
        <v>4148.3999999999996</v>
      </c>
      <c r="D191" s="15">
        <v>1773.6</v>
      </c>
      <c r="E191" s="39">
        <f t="shared" si="5"/>
        <v>2.3389715832205682</v>
      </c>
    </row>
    <row r="192" spans="2:5" x14ac:dyDescent="0.25">
      <c r="B192" s="52">
        <v>43017</v>
      </c>
      <c r="C192" s="15">
        <v>4118.8</v>
      </c>
      <c r="D192" s="15">
        <v>1757.95</v>
      </c>
      <c r="E192" s="39">
        <f t="shared" si="5"/>
        <v>2.3429562843084275</v>
      </c>
    </row>
    <row r="193" spans="2:5" x14ac:dyDescent="0.25">
      <c r="B193" s="52">
        <v>43018</v>
      </c>
      <c r="C193" s="15">
        <v>4142.1499999999996</v>
      </c>
      <c r="D193" s="15">
        <v>1736.55</v>
      </c>
      <c r="E193" s="39">
        <f t="shared" si="5"/>
        <v>2.3852754023782787</v>
      </c>
    </row>
    <row r="194" spans="2:5" x14ac:dyDescent="0.25">
      <c r="B194" s="52">
        <v>43019</v>
      </c>
      <c r="C194" s="15">
        <v>4204.75</v>
      </c>
      <c r="D194" s="15">
        <v>1720.45</v>
      </c>
      <c r="E194">
        <f t="shared" ref="E194:E257" si="6">C194/D194</f>
        <v>2.4439826789502748</v>
      </c>
    </row>
    <row r="195" spans="2:5" x14ac:dyDescent="0.25">
      <c r="B195" s="52">
        <v>43020</v>
      </c>
      <c r="C195" s="15">
        <v>4191.75</v>
      </c>
      <c r="D195" s="15">
        <v>1718.5</v>
      </c>
      <c r="E195">
        <f t="shared" si="6"/>
        <v>2.4391911550771019</v>
      </c>
    </row>
    <row r="196" spans="2:5" x14ac:dyDescent="0.25">
      <c r="B196" s="52">
        <v>43021</v>
      </c>
      <c r="C196" s="15">
        <v>4234.6499999999996</v>
      </c>
      <c r="D196" s="15">
        <v>1736.1</v>
      </c>
      <c r="E196">
        <f t="shared" si="6"/>
        <v>2.4391740107136686</v>
      </c>
    </row>
    <row r="197" spans="2:5" x14ac:dyDescent="0.25">
      <c r="B197" s="52">
        <v>43024</v>
      </c>
      <c r="C197" s="15">
        <v>4306.6000000000004</v>
      </c>
      <c r="D197" s="15">
        <v>1734.4</v>
      </c>
      <c r="E197">
        <f t="shared" si="6"/>
        <v>2.4830488929889301</v>
      </c>
    </row>
    <row r="198" spans="2:5" x14ac:dyDescent="0.25">
      <c r="B198" s="52">
        <v>43025</v>
      </c>
      <c r="C198" s="15">
        <v>4225.25</v>
      </c>
      <c r="D198" s="15">
        <v>1713</v>
      </c>
      <c r="E198">
        <f t="shared" si="6"/>
        <v>2.4665791009924112</v>
      </c>
    </row>
    <row r="199" spans="2:5" x14ac:dyDescent="0.25">
      <c r="B199" s="52">
        <v>43026</v>
      </c>
      <c r="C199" s="15">
        <v>4157</v>
      </c>
      <c r="D199" s="15">
        <v>1727.1</v>
      </c>
      <c r="E199">
        <f t="shared" si="6"/>
        <v>2.4069249030166175</v>
      </c>
    </row>
    <row r="200" spans="2:5" x14ac:dyDescent="0.25">
      <c r="B200" s="52">
        <v>43027</v>
      </c>
      <c r="C200" s="15">
        <v>4207.05</v>
      </c>
      <c r="D200" s="15">
        <v>1725.2</v>
      </c>
      <c r="E200">
        <f t="shared" si="6"/>
        <v>2.4385868305124045</v>
      </c>
    </row>
    <row r="201" spans="2:5" x14ac:dyDescent="0.25">
      <c r="B201" s="52">
        <v>43031</v>
      </c>
      <c r="C201" s="15">
        <v>4158.3</v>
      </c>
      <c r="D201" s="15">
        <v>1715.7</v>
      </c>
      <c r="E201">
        <f t="shared" si="6"/>
        <v>2.4236754677391152</v>
      </c>
    </row>
    <row r="202" spans="2:5" x14ac:dyDescent="0.25">
      <c r="B202" s="52">
        <v>43032</v>
      </c>
      <c r="C202" s="15">
        <v>4208.2</v>
      </c>
      <c r="D202" s="15">
        <v>1734.05</v>
      </c>
      <c r="E202">
        <f t="shared" si="6"/>
        <v>2.4268043020674144</v>
      </c>
    </row>
    <row r="203" spans="2:5" x14ac:dyDescent="0.25">
      <c r="B203" s="52">
        <v>43033</v>
      </c>
      <c r="C203" s="15">
        <v>4197.8500000000004</v>
      </c>
      <c r="D203" s="15">
        <v>1736.35</v>
      </c>
      <c r="E203">
        <f t="shared" si="6"/>
        <v>2.4176289342586466</v>
      </c>
    </row>
    <row r="204" spans="2:5" x14ac:dyDescent="0.25">
      <c r="B204" s="52">
        <v>43034</v>
      </c>
      <c r="C204" s="15">
        <v>4306.8500000000004</v>
      </c>
      <c r="D204" s="15">
        <v>1743</v>
      </c>
      <c r="E204">
        <f t="shared" si="6"/>
        <v>2.4709409064830754</v>
      </c>
    </row>
    <row r="205" spans="2:5" x14ac:dyDescent="0.25">
      <c r="B205" s="52">
        <v>43035</v>
      </c>
      <c r="C205" s="15">
        <v>4301</v>
      </c>
      <c r="D205" s="15">
        <v>1736.7</v>
      </c>
      <c r="E205">
        <f t="shared" si="6"/>
        <v>2.4765359590027063</v>
      </c>
    </row>
    <row r="206" spans="2:5" x14ac:dyDescent="0.25">
      <c r="B206" s="52">
        <v>43038</v>
      </c>
      <c r="C206" s="15">
        <v>4251.25</v>
      </c>
      <c r="D206" s="15">
        <v>1743.8</v>
      </c>
      <c r="E206">
        <f t="shared" si="6"/>
        <v>2.4379229269411629</v>
      </c>
    </row>
    <row r="207" spans="2:5" x14ac:dyDescent="0.25">
      <c r="B207" s="52">
        <v>43039</v>
      </c>
      <c r="C207" s="15">
        <v>4213.95</v>
      </c>
      <c r="D207" s="15">
        <v>1732.2</v>
      </c>
      <c r="E207">
        <f t="shared" si="6"/>
        <v>2.4327156217526844</v>
      </c>
    </row>
    <row r="208" spans="2:5" x14ac:dyDescent="0.25">
      <c r="B208" s="52">
        <v>43040</v>
      </c>
      <c r="C208" s="15">
        <v>4335.95</v>
      </c>
      <c r="D208" s="15">
        <v>1750.95</v>
      </c>
      <c r="E208">
        <f t="shared" si="6"/>
        <v>2.4763414146606126</v>
      </c>
    </row>
    <row r="209" spans="1:5" x14ac:dyDescent="0.25">
      <c r="B209" s="52">
        <v>43041</v>
      </c>
      <c r="C209" s="15">
        <v>4326.3500000000004</v>
      </c>
      <c r="D209" s="15">
        <v>1758.95</v>
      </c>
      <c r="E209">
        <f t="shared" si="6"/>
        <v>2.4596207964979109</v>
      </c>
    </row>
    <row r="210" spans="1:5" x14ac:dyDescent="0.25">
      <c r="B210" s="52">
        <v>43042</v>
      </c>
      <c r="C210" s="15">
        <v>4328.6499999999996</v>
      </c>
      <c r="D210" s="15">
        <v>1748.15</v>
      </c>
      <c r="E210">
        <f t="shared" si="6"/>
        <v>2.4761319108772128</v>
      </c>
    </row>
    <row r="211" spans="1:5" x14ac:dyDescent="0.25">
      <c r="B211" s="52">
        <v>43045</v>
      </c>
      <c r="C211" s="15">
        <v>4375.7</v>
      </c>
      <c r="D211" s="15">
        <v>1740.05</v>
      </c>
      <c r="E211">
        <f t="shared" si="6"/>
        <v>2.5146978535099564</v>
      </c>
    </row>
    <row r="212" spans="1:5" x14ac:dyDescent="0.25">
      <c r="B212" s="52">
        <v>43046</v>
      </c>
      <c r="C212" s="15">
        <v>4535.45</v>
      </c>
      <c r="D212" s="15">
        <v>1740.75</v>
      </c>
      <c r="E212" s="39">
        <f t="shared" si="6"/>
        <v>2.6054574177796925</v>
      </c>
    </row>
    <row r="213" spans="1:5" x14ac:dyDescent="0.25">
      <c r="B213" s="52">
        <v>43047</v>
      </c>
      <c r="C213" s="15">
        <v>4500.3500000000004</v>
      </c>
      <c r="D213" s="15">
        <v>1753.6</v>
      </c>
      <c r="E213">
        <f t="shared" si="6"/>
        <v>2.566349224452555</v>
      </c>
    </row>
    <row r="214" spans="1:5" x14ac:dyDescent="0.25">
      <c r="B214" s="52">
        <v>43048</v>
      </c>
      <c r="C214" s="15">
        <v>4473.3999999999996</v>
      </c>
      <c r="D214" s="15">
        <v>1757.2</v>
      </c>
      <c r="E214">
        <f t="shared" si="6"/>
        <v>2.5457546096061914</v>
      </c>
    </row>
    <row r="215" spans="1:5" x14ac:dyDescent="0.25">
      <c r="B215" s="52">
        <v>43049</v>
      </c>
      <c r="C215" s="15">
        <v>4501.1000000000004</v>
      </c>
      <c r="D215" s="15">
        <v>1904.7</v>
      </c>
      <c r="E215" s="39">
        <f t="shared" si="6"/>
        <v>2.3631543025148321</v>
      </c>
    </row>
    <row r="216" spans="1:5" x14ac:dyDescent="0.25">
      <c r="A216">
        <v>1</v>
      </c>
      <c r="B216" s="52">
        <v>43052</v>
      </c>
      <c r="C216" s="15">
        <v>5056.1499999999996</v>
      </c>
      <c r="D216" s="15">
        <v>1909.1</v>
      </c>
      <c r="E216" s="55">
        <f t="shared" si="6"/>
        <v>2.6484469121575609</v>
      </c>
    </row>
    <row r="217" spans="1:5" x14ac:dyDescent="0.25">
      <c r="B217" s="52">
        <v>43053</v>
      </c>
      <c r="C217" s="15">
        <v>4973.3500000000004</v>
      </c>
      <c r="D217" s="15">
        <v>1922.05</v>
      </c>
      <c r="E217">
        <f t="shared" si="6"/>
        <v>2.587523737675919</v>
      </c>
    </row>
    <row r="218" spans="1:5" x14ac:dyDescent="0.25">
      <c r="B218" s="52">
        <v>43054</v>
      </c>
      <c r="C218" s="15">
        <v>4956</v>
      </c>
      <c r="D218" s="15">
        <v>1908.45</v>
      </c>
      <c r="E218">
        <f t="shared" si="6"/>
        <v>2.5968718069637662</v>
      </c>
    </row>
    <row r="219" spans="1:5" x14ac:dyDescent="0.25">
      <c r="B219" s="52">
        <v>43055</v>
      </c>
      <c r="C219" s="15">
        <v>4867.5</v>
      </c>
      <c r="D219" s="15">
        <v>1918.2</v>
      </c>
      <c r="E219">
        <f t="shared" si="6"/>
        <v>2.5375351892399123</v>
      </c>
    </row>
    <row r="220" spans="1:5" x14ac:dyDescent="0.25">
      <c r="B220" s="52">
        <v>43056</v>
      </c>
      <c r="C220" s="15">
        <v>4942</v>
      </c>
      <c r="D220" s="15">
        <v>1928.2</v>
      </c>
      <c r="E220">
        <f t="shared" si="6"/>
        <v>2.5630121356705735</v>
      </c>
    </row>
    <row r="221" spans="1:5" x14ac:dyDescent="0.25">
      <c r="B221" s="52">
        <v>43059</v>
      </c>
      <c r="C221" s="15">
        <v>4974.8</v>
      </c>
      <c r="D221" s="15">
        <v>1964.35</v>
      </c>
      <c r="E221">
        <f t="shared" si="6"/>
        <v>2.5325425713340293</v>
      </c>
    </row>
    <row r="222" spans="1:5" x14ac:dyDescent="0.25">
      <c r="B222" s="52">
        <v>43060</v>
      </c>
      <c r="C222" s="15">
        <v>4996.1000000000004</v>
      </c>
      <c r="D222" s="15">
        <v>1947</v>
      </c>
      <c r="E222">
        <f t="shared" si="6"/>
        <v>2.566050333846944</v>
      </c>
    </row>
    <row r="223" spans="1:5" x14ac:dyDescent="0.25">
      <c r="B223" s="52">
        <v>43061</v>
      </c>
      <c r="C223" s="15">
        <v>4986.6499999999996</v>
      </c>
      <c r="D223" s="15">
        <v>1959.45</v>
      </c>
      <c r="E223">
        <f t="shared" si="6"/>
        <v>2.544923320319477</v>
      </c>
    </row>
    <row r="224" spans="1:5" x14ac:dyDescent="0.25">
      <c r="B224" s="52">
        <v>43062</v>
      </c>
      <c r="C224" s="15">
        <v>4861.1499999999996</v>
      </c>
      <c r="D224" s="15">
        <v>1930.7</v>
      </c>
      <c r="E224">
        <f t="shared" si="6"/>
        <v>2.5178173719376389</v>
      </c>
    </row>
    <row r="225" spans="1:5" x14ac:dyDescent="0.25">
      <c r="B225" s="52">
        <v>43063</v>
      </c>
      <c r="C225" s="15">
        <v>4987.45</v>
      </c>
      <c r="D225" s="15">
        <v>1926.8</v>
      </c>
      <c r="E225">
        <f t="shared" si="6"/>
        <v>2.5884627361428274</v>
      </c>
    </row>
    <row r="226" spans="1:5" x14ac:dyDescent="0.25">
      <c r="B226" s="52">
        <v>43066</v>
      </c>
      <c r="C226" s="15">
        <v>5039.25</v>
      </c>
      <c r="D226" s="15">
        <v>1926.6</v>
      </c>
      <c r="E226" s="39">
        <f t="shared" si="6"/>
        <v>2.615618187480536</v>
      </c>
    </row>
    <row r="227" spans="1:5" x14ac:dyDescent="0.25">
      <c r="A227">
        <v>1</v>
      </c>
      <c r="B227" s="52">
        <v>43067</v>
      </c>
      <c r="C227" s="15">
        <v>5043.7</v>
      </c>
      <c r="D227" s="15">
        <v>1885.35</v>
      </c>
      <c r="E227" s="55">
        <f t="shared" si="6"/>
        <v>2.6752061951361816</v>
      </c>
    </row>
    <row r="228" spans="1:5" x14ac:dyDescent="0.25">
      <c r="A228">
        <v>1</v>
      </c>
      <c r="B228" s="52">
        <v>43068</v>
      </c>
      <c r="C228" s="15">
        <v>5094.2</v>
      </c>
      <c r="D228" s="15">
        <v>1893.3</v>
      </c>
      <c r="E228" s="55">
        <f t="shared" si="6"/>
        <v>2.6906459620767973</v>
      </c>
    </row>
    <row r="229" spans="1:5" x14ac:dyDescent="0.25">
      <c r="A229">
        <v>1</v>
      </c>
      <c r="B229" s="52">
        <v>43069</v>
      </c>
      <c r="C229" s="15">
        <v>5266.65</v>
      </c>
      <c r="D229" s="15">
        <v>1921.5</v>
      </c>
      <c r="E229" s="55">
        <f t="shared" si="6"/>
        <v>2.7409055425448865</v>
      </c>
    </row>
    <row r="230" spans="1:5" x14ac:dyDescent="0.25">
      <c r="B230" s="52">
        <v>43070</v>
      </c>
      <c r="C230" s="15">
        <v>5262.7</v>
      </c>
      <c r="D230" s="15">
        <v>1934.1</v>
      </c>
      <c r="E230" s="39">
        <f t="shared" si="6"/>
        <v>2.7210071868052323</v>
      </c>
    </row>
    <row r="231" spans="1:5" x14ac:dyDescent="0.25">
      <c r="A231">
        <v>1</v>
      </c>
      <c r="B231" s="52">
        <v>43073</v>
      </c>
      <c r="C231" s="15">
        <v>5535.6</v>
      </c>
      <c r="D231" s="15">
        <v>1919.9</v>
      </c>
      <c r="E231" s="55">
        <f t="shared" si="6"/>
        <v>2.8832751705818014</v>
      </c>
    </row>
    <row r="232" spans="1:5" x14ac:dyDescent="0.25">
      <c r="B232" s="52">
        <v>43074</v>
      </c>
      <c r="C232" s="15">
        <v>5520.6</v>
      </c>
      <c r="D232" s="15">
        <v>1920.75</v>
      </c>
      <c r="E232" s="39">
        <f t="shared" si="6"/>
        <v>2.8741897696212417</v>
      </c>
    </row>
    <row r="233" spans="1:5" x14ac:dyDescent="0.25">
      <c r="B233" s="52">
        <v>43075</v>
      </c>
      <c r="C233" s="15">
        <v>5503.05</v>
      </c>
      <c r="D233" s="15">
        <v>1922.35</v>
      </c>
      <c r="E233" s="39">
        <f t="shared" si="6"/>
        <v>2.8626680885374673</v>
      </c>
    </row>
    <row r="234" spans="1:5" x14ac:dyDescent="0.25">
      <c r="A234">
        <v>1</v>
      </c>
      <c r="B234" s="52">
        <v>43076</v>
      </c>
      <c r="C234" s="15">
        <v>5577.85</v>
      </c>
      <c r="D234" s="15">
        <v>1902.45</v>
      </c>
      <c r="E234" s="55">
        <f t="shared" si="6"/>
        <v>2.9319298798917188</v>
      </c>
    </row>
    <row r="235" spans="1:5" x14ac:dyDescent="0.25">
      <c r="B235" s="52">
        <v>43077</v>
      </c>
      <c r="C235" s="15">
        <v>5626.3</v>
      </c>
      <c r="D235" s="15">
        <v>1946.7</v>
      </c>
      <c r="E235" s="39">
        <f t="shared" si="6"/>
        <v>2.8901731134740842</v>
      </c>
    </row>
    <row r="236" spans="1:5" x14ac:dyDescent="0.25">
      <c r="B236" s="52">
        <v>43080</v>
      </c>
      <c r="C236" s="15">
        <v>5555.25</v>
      </c>
      <c r="D236" s="15">
        <v>2043</v>
      </c>
      <c r="E236" s="39">
        <f t="shared" si="6"/>
        <v>2.7191629955947136</v>
      </c>
    </row>
    <row r="237" spans="1:5" x14ac:dyDescent="0.25">
      <c r="B237" s="52">
        <v>43081</v>
      </c>
      <c r="C237" s="15">
        <v>5457.2</v>
      </c>
      <c r="D237" s="15">
        <v>2048.15</v>
      </c>
      <c r="E237" s="39">
        <f t="shared" si="6"/>
        <v>2.6644532871127602</v>
      </c>
    </row>
    <row r="238" spans="1:5" x14ac:dyDescent="0.25">
      <c r="B238" s="52">
        <v>43082</v>
      </c>
      <c r="C238" s="15">
        <v>5540.3</v>
      </c>
      <c r="D238" s="15">
        <v>2002.55</v>
      </c>
      <c r="E238" s="39">
        <f t="shared" si="6"/>
        <v>2.7666225562407933</v>
      </c>
    </row>
    <row r="239" spans="1:5" x14ac:dyDescent="0.25">
      <c r="B239" s="52">
        <v>43083</v>
      </c>
      <c r="C239" s="15">
        <v>5453.55</v>
      </c>
      <c r="D239" s="15">
        <v>1972.65</v>
      </c>
      <c r="E239" s="39">
        <f t="shared" si="6"/>
        <v>2.764580640255494</v>
      </c>
    </row>
    <row r="240" spans="1:5" x14ac:dyDescent="0.25">
      <c r="B240" s="52">
        <v>43084</v>
      </c>
      <c r="C240" s="15">
        <v>5424.9</v>
      </c>
      <c r="D240" s="15">
        <v>1995.7</v>
      </c>
      <c r="E240" s="39">
        <f t="shared" si="6"/>
        <v>2.7182943328155531</v>
      </c>
    </row>
    <row r="241" spans="2:5" x14ac:dyDescent="0.25">
      <c r="B241" s="52">
        <v>43087</v>
      </c>
      <c r="C241" s="15">
        <v>5404.45</v>
      </c>
      <c r="D241" s="15">
        <v>1976.8</v>
      </c>
      <c r="E241" s="39">
        <f t="shared" si="6"/>
        <v>2.7339386887899635</v>
      </c>
    </row>
    <row r="242" spans="2:5" x14ac:dyDescent="0.25">
      <c r="B242" s="52">
        <v>43088</v>
      </c>
      <c r="C242" s="15">
        <v>5404.45</v>
      </c>
      <c r="D242" s="15">
        <v>2005.05</v>
      </c>
      <c r="E242" s="39">
        <f t="shared" si="6"/>
        <v>2.6954190668561879</v>
      </c>
    </row>
    <row r="243" spans="2:5" x14ac:dyDescent="0.25">
      <c r="B243" s="52">
        <v>43089</v>
      </c>
      <c r="C243" s="15">
        <v>5564.45</v>
      </c>
      <c r="D243" s="15">
        <v>2024</v>
      </c>
      <c r="E243" s="39">
        <f t="shared" si="6"/>
        <v>2.7492341897233201</v>
      </c>
    </row>
    <row r="244" spans="2:5" x14ac:dyDescent="0.25">
      <c r="B244" s="52">
        <v>43090</v>
      </c>
      <c r="C244" s="15">
        <v>5553</v>
      </c>
      <c r="D244" s="15">
        <v>2051.4</v>
      </c>
      <c r="E244" s="39">
        <f t="shared" si="6"/>
        <v>2.7069318514185432</v>
      </c>
    </row>
    <row r="245" spans="2:5" x14ac:dyDescent="0.25">
      <c r="B245" s="52">
        <v>43091</v>
      </c>
      <c r="C245" s="15">
        <v>5541.4</v>
      </c>
      <c r="D245" s="15">
        <v>2045.8</v>
      </c>
      <c r="E245" s="39">
        <f t="shared" si="6"/>
        <v>2.7086714243816599</v>
      </c>
    </row>
    <row r="246" spans="2:5" x14ac:dyDescent="0.25">
      <c r="B246" s="52">
        <v>43095</v>
      </c>
      <c r="C246" s="15">
        <v>5447.55</v>
      </c>
      <c r="D246" s="15">
        <v>2053.4499999999998</v>
      </c>
      <c r="E246" s="39">
        <f t="shared" si="6"/>
        <v>2.6528768657624977</v>
      </c>
    </row>
    <row r="247" spans="2:5" x14ac:dyDescent="0.25">
      <c r="B247" s="52">
        <v>43096</v>
      </c>
      <c r="C247" s="15">
        <v>5423.1</v>
      </c>
      <c r="D247" s="15">
        <v>2039.55</v>
      </c>
      <c r="E247" s="39">
        <f t="shared" si="6"/>
        <v>2.6589688901963671</v>
      </c>
    </row>
    <row r="248" spans="2:5" x14ac:dyDescent="0.25">
      <c r="B248" s="52">
        <v>43097</v>
      </c>
      <c r="C248" s="15">
        <v>5498.8</v>
      </c>
      <c r="D248" s="15">
        <v>2049.9</v>
      </c>
      <c r="E248" s="39">
        <f t="shared" si="6"/>
        <v>2.6824723157227179</v>
      </c>
    </row>
    <row r="249" spans="2:5" x14ac:dyDescent="0.25">
      <c r="B249" s="52">
        <v>43098</v>
      </c>
      <c r="C249" s="15">
        <v>5509.2</v>
      </c>
      <c r="D249" s="15">
        <v>2060.9</v>
      </c>
      <c r="E249" s="39">
        <f t="shared" si="6"/>
        <v>2.6732010286767913</v>
      </c>
    </row>
    <row r="250" spans="2:5" x14ac:dyDescent="0.25">
      <c r="B250" s="52">
        <v>43101</v>
      </c>
      <c r="C250" s="15">
        <v>5512.95</v>
      </c>
      <c r="D250" s="15">
        <v>2045.65</v>
      </c>
      <c r="E250" s="39">
        <f t="shared" si="6"/>
        <v>2.6949624813628916</v>
      </c>
    </row>
    <row r="251" spans="2:5" x14ac:dyDescent="0.25">
      <c r="B251" s="52">
        <v>43102</v>
      </c>
      <c r="C251" s="15">
        <v>5433</v>
      </c>
      <c r="D251" s="15">
        <v>2042.3</v>
      </c>
      <c r="E251" s="39">
        <f t="shared" si="6"/>
        <v>2.6602360084218772</v>
      </c>
    </row>
    <row r="252" spans="2:5" x14ac:dyDescent="0.25">
      <c r="B252" s="52">
        <v>43103</v>
      </c>
      <c r="C252" s="15">
        <v>5438.35</v>
      </c>
      <c r="D252" s="15">
        <v>2021.25</v>
      </c>
      <c r="E252" s="39">
        <f t="shared" si="6"/>
        <v>2.6905875077303651</v>
      </c>
    </row>
    <row r="253" spans="2:5" x14ac:dyDescent="0.25">
      <c r="B253" s="52">
        <v>43104</v>
      </c>
      <c r="C253" s="15">
        <v>5437.3</v>
      </c>
      <c r="D253" s="15">
        <v>2031</v>
      </c>
      <c r="E253" s="39">
        <f t="shared" si="6"/>
        <v>2.6771541112752342</v>
      </c>
    </row>
    <row r="254" spans="2:5" x14ac:dyDescent="0.25">
      <c r="B254" s="52">
        <v>43105</v>
      </c>
      <c r="C254" s="15">
        <v>5378.95</v>
      </c>
      <c r="D254" s="15">
        <v>2041.9</v>
      </c>
      <c r="E254" s="39">
        <f t="shared" si="6"/>
        <v>2.6342866937656102</v>
      </c>
    </row>
    <row r="255" spans="2:5" x14ac:dyDescent="0.25">
      <c r="B255" s="52">
        <v>43108</v>
      </c>
      <c r="C255" s="15">
        <v>5343.85</v>
      </c>
      <c r="D255" s="15">
        <v>2044.05</v>
      </c>
      <c r="E255" s="39">
        <f t="shared" si="6"/>
        <v>2.6143440718182043</v>
      </c>
    </row>
    <row r="256" spans="2:5" x14ac:dyDescent="0.25">
      <c r="B256" s="52">
        <v>43109</v>
      </c>
      <c r="C256" s="15">
        <v>5300.05</v>
      </c>
      <c r="D256" s="15">
        <v>2030</v>
      </c>
      <c r="E256" s="39">
        <f t="shared" si="6"/>
        <v>2.6108620689655173</v>
      </c>
    </row>
    <row r="257" spans="2:5" x14ac:dyDescent="0.25">
      <c r="B257" s="52">
        <v>43110</v>
      </c>
      <c r="C257" s="15">
        <v>5297.7</v>
      </c>
      <c r="D257" s="15">
        <v>2036.55</v>
      </c>
      <c r="E257" s="39">
        <f t="shared" si="6"/>
        <v>2.6013110407306472</v>
      </c>
    </row>
    <row r="258" spans="2:5" x14ac:dyDescent="0.25">
      <c r="B258" s="52">
        <v>43111</v>
      </c>
      <c r="C258" s="15">
        <v>5397.55</v>
      </c>
      <c r="D258" s="15">
        <v>2006.6</v>
      </c>
      <c r="E258" s="39">
        <f t="shared" ref="E258:E321" si="7">C258/D258</f>
        <v>2.6898983354928738</v>
      </c>
    </row>
    <row r="259" spans="2:5" x14ac:dyDescent="0.25">
      <c r="B259" s="52">
        <v>43112</v>
      </c>
      <c r="C259" s="15">
        <v>5451.4</v>
      </c>
      <c r="D259" s="15">
        <v>2020.6</v>
      </c>
      <c r="E259" s="39">
        <f t="shared" si="7"/>
        <v>2.6979115114322476</v>
      </c>
    </row>
    <row r="260" spans="2:5" x14ac:dyDescent="0.25">
      <c r="B260" s="52">
        <v>43115</v>
      </c>
      <c r="C260" s="15">
        <v>5371.3</v>
      </c>
      <c r="D260" s="15">
        <v>2030.85</v>
      </c>
      <c r="E260" s="39">
        <f t="shared" si="7"/>
        <v>2.6448531403107074</v>
      </c>
    </row>
    <row r="261" spans="2:5" x14ac:dyDescent="0.25">
      <c r="B261" s="52">
        <v>43116</v>
      </c>
      <c r="C261" s="15">
        <v>5415.9</v>
      </c>
      <c r="D261" s="15">
        <v>2026.15</v>
      </c>
      <c r="E261" s="39">
        <f t="shared" si="7"/>
        <v>2.6730005182242182</v>
      </c>
    </row>
    <row r="262" spans="2:5" x14ac:dyDescent="0.25">
      <c r="B262" s="52">
        <v>43117</v>
      </c>
      <c r="C262" s="15">
        <v>5462.15</v>
      </c>
      <c r="D262" s="15">
        <v>2086.9499999999998</v>
      </c>
      <c r="E262" s="39">
        <f t="shared" si="7"/>
        <v>2.6172883873595438</v>
      </c>
    </row>
    <row r="263" spans="2:5" x14ac:dyDescent="0.25">
      <c r="B263" s="52">
        <v>43118</v>
      </c>
      <c r="C263" s="15">
        <v>5432.4</v>
      </c>
      <c r="D263" s="15">
        <v>2097.1</v>
      </c>
      <c r="E263">
        <f t="shared" si="7"/>
        <v>2.590434409422536</v>
      </c>
    </row>
    <row r="264" spans="2:5" x14ac:dyDescent="0.25">
      <c r="B264" s="52">
        <v>43119</v>
      </c>
      <c r="C264" s="15">
        <v>5466.3</v>
      </c>
      <c r="D264" s="15">
        <v>2117.6999999999998</v>
      </c>
      <c r="E264">
        <f t="shared" si="7"/>
        <v>2.5812438022382778</v>
      </c>
    </row>
    <row r="265" spans="2:5" x14ac:dyDescent="0.25">
      <c r="B265" s="52">
        <v>43122</v>
      </c>
      <c r="C265" s="15">
        <v>5504.25</v>
      </c>
      <c r="D265" s="15">
        <v>2143.25</v>
      </c>
      <c r="E265">
        <f t="shared" si="7"/>
        <v>2.5681791671526888</v>
      </c>
    </row>
    <row r="266" spans="2:5" x14ac:dyDescent="0.25">
      <c r="B266" s="52">
        <v>43123</v>
      </c>
      <c r="C266" s="15">
        <v>5509.25</v>
      </c>
      <c r="D266" s="15">
        <v>2110.8000000000002</v>
      </c>
      <c r="E266" s="39">
        <f t="shared" si="7"/>
        <v>2.610029372749668</v>
      </c>
    </row>
    <row r="267" spans="2:5" x14ac:dyDescent="0.25">
      <c r="B267" s="52">
        <v>43124</v>
      </c>
      <c r="C267" s="15">
        <v>5531.15</v>
      </c>
      <c r="D267" s="15">
        <v>2185.85</v>
      </c>
      <c r="E267">
        <f t="shared" si="7"/>
        <v>2.530434384793101</v>
      </c>
    </row>
    <row r="268" spans="2:5" x14ac:dyDescent="0.25">
      <c r="B268" s="52">
        <v>43125</v>
      </c>
      <c r="C268" s="15">
        <v>5507.25</v>
      </c>
      <c r="D268" s="15">
        <v>2261</v>
      </c>
      <c r="E268">
        <f t="shared" si="7"/>
        <v>2.4357585139318885</v>
      </c>
    </row>
    <row r="269" spans="2:5" x14ac:dyDescent="0.25">
      <c r="B269" s="52">
        <v>43129</v>
      </c>
      <c r="C269" s="15">
        <v>5520</v>
      </c>
      <c r="D269" s="15">
        <v>2276.65</v>
      </c>
      <c r="E269">
        <f t="shared" si="7"/>
        <v>2.4246151143126964</v>
      </c>
    </row>
    <row r="270" spans="2:5" x14ac:dyDescent="0.25">
      <c r="B270" s="52">
        <v>43130</v>
      </c>
      <c r="C270" s="15">
        <v>5514.55</v>
      </c>
      <c r="D270" s="15">
        <v>2280.8000000000002</v>
      </c>
      <c r="E270">
        <f t="shared" si="7"/>
        <v>2.4178139249386179</v>
      </c>
    </row>
    <row r="271" spans="2:5" x14ac:dyDescent="0.25">
      <c r="B271" s="52">
        <v>43131</v>
      </c>
      <c r="C271" s="15">
        <v>5612.8</v>
      </c>
      <c r="D271" s="15">
        <v>2316.65</v>
      </c>
      <c r="E271">
        <f t="shared" si="7"/>
        <v>2.4228087971855912</v>
      </c>
    </row>
    <row r="272" spans="2:5" x14ac:dyDescent="0.25">
      <c r="B272" s="52">
        <v>43132</v>
      </c>
      <c r="C272" s="15">
        <v>5550.4</v>
      </c>
      <c r="D272" s="15">
        <v>2314.4</v>
      </c>
      <c r="E272" s="39">
        <f t="shared" si="7"/>
        <v>2.398202557898375</v>
      </c>
    </row>
    <row r="273" spans="2:5" x14ac:dyDescent="0.25">
      <c r="B273" s="52">
        <v>43133</v>
      </c>
      <c r="C273" s="15">
        <v>5531.5</v>
      </c>
      <c r="D273" s="15">
        <v>2225.75</v>
      </c>
      <c r="E273" s="39">
        <f t="shared" si="7"/>
        <v>2.4852296978546558</v>
      </c>
    </row>
    <row r="274" spans="2:5" x14ac:dyDescent="0.25">
      <c r="B274" s="52">
        <v>43136</v>
      </c>
      <c r="C274" s="15">
        <v>5366.4</v>
      </c>
      <c r="D274" s="15">
        <v>2181.65</v>
      </c>
      <c r="E274" s="39">
        <f t="shared" si="7"/>
        <v>2.4597896087823434</v>
      </c>
    </row>
    <row r="275" spans="2:5" x14ac:dyDescent="0.25">
      <c r="B275" s="52">
        <v>43137</v>
      </c>
      <c r="C275" s="15">
        <v>5252.75</v>
      </c>
      <c r="D275" s="15">
        <v>2172.5500000000002</v>
      </c>
      <c r="E275" s="39">
        <f t="shared" si="7"/>
        <v>2.4177809486548063</v>
      </c>
    </row>
    <row r="276" spans="2:5" x14ac:dyDescent="0.25">
      <c r="B276" s="52">
        <v>43138</v>
      </c>
      <c r="C276" s="15">
        <v>5381.55</v>
      </c>
      <c r="D276" s="15">
        <v>2281.8000000000002</v>
      </c>
      <c r="E276" s="39">
        <f t="shared" si="7"/>
        <v>2.3584669997370495</v>
      </c>
    </row>
    <row r="277" spans="2:5" x14ac:dyDescent="0.25">
      <c r="B277" s="52">
        <v>43139</v>
      </c>
      <c r="C277" s="15">
        <v>5462.65</v>
      </c>
      <c r="D277" s="15">
        <v>2266.1999999999998</v>
      </c>
      <c r="E277" s="39">
        <f t="shared" si="7"/>
        <v>2.4104889241902745</v>
      </c>
    </row>
    <row r="278" spans="2:5" x14ac:dyDescent="0.25">
      <c r="B278" s="52">
        <v>43140</v>
      </c>
      <c r="C278" s="15">
        <v>5589.3</v>
      </c>
      <c r="D278" s="15">
        <v>2308.9</v>
      </c>
      <c r="E278" s="39">
        <f t="shared" si="7"/>
        <v>2.4207631339598943</v>
      </c>
    </row>
    <row r="279" spans="2:5" x14ac:dyDescent="0.25">
      <c r="B279" s="52">
        <v>43143</v>
      </c>
      <c r="C279" s="15">
        <v>5927.55</v>
      </c>
      <c r="D279" s="15">
        <v>2316.9</v>
      </c>
      <c r="E279" s="39">
        <f t="shared" si="7"/>
        <v>2.5583969959860156</v>
      </c>
    </row>
    <row r="280" spans="2:5" x14ac:dyDescent="0.25">
      <c r="B280" s="52">
        <v>43145</v>
      </c>
      <c r="C280" s="15">
        <v>5732.7</v>
      </c>
      <c r="D280" s="15">
        <v>2321.4</v>
      </c>
      <c r="E280" s="39">
        <f t="shared" si="7"/>
        <v>2.469501163091238</v>
      </c>
    </row>
    <row r="281" spans="2:5" x14ac:dyDescent="0.25">
      <c r="B281" s="52">
        <v>43146</v>
      </c>
      <c r="C281" s="15">
        <v>5633.45</v>
      </c>
      <c r="D281" s="15">
        <v>2311.85</v>
      </c>
      <c r="E281" s="39">
        <f t="shared" si="7"/>
        <v>2.4367714168306769</v>
      </c>
    </row>
    <row r="282" spans="2:5" x14ac:dyDescent="0.25">
      <c r="B282" s="52">
        <v>43147</v>
      </c>
      <c r="C282" s="15">
        <v>5538.65</v>
      </c>
      <c r="D282" s="15">
        <v>2310.1999999999998</v>
      </c>
      <c r="E282" s="39">
        <f t="shared" si="7"/>
        <v>2.3974764089689207</v>
      </c>
    </row>
    <row r="283" spans="2:5" x14ac:dyDescent="0.25">
      <c r="B283" s="52">
        <v>43150</v>
      </c>
      <c r="C283" s="15">
        <v>5667.4</v>
      </c>
      <c r="D283" s="15">
        <v>2281.3000000000002</v>
      </c>
      <c r="E283">
        <f t="shared" si="7"/>
        <v>2.4842852759391572</v>
      </c>
    </row>
    <row r="284" spans="2:5" x14ac:dyDescent="0.25">
      <c r="B284" s="52">
        <v>43151</v>
      </c>
      <c r="C284" s="15">
        <v>5627.15</v>
      </c>
      <c r="D284" s="15">
        <v>2299.5</v>
      </c>
      <c r="E284">
        <f t="shared" si="7"/>
        <v>2.4471189388997607</v>
      </c>
    </row>
    <row r="285" spans="2:5" x14ac:dyDescent="0.25">
      <c r="B285" s="52">
        <v>43152</v>
      </c>
      <c r="C285" s="15">
        <v>5637.6</v>
      </c>
      <c r="D285" s="15">
        <v>2285.0500000000002</v>
      </c>
      <c r="E285">
        <f t="shared" si="7"/>
        <v>2.467167020415308</v>
      </c>
    </row>
    <row r="286" spans="2:5" x14ac:dyDescent="0.25">
      <c r="B286" s="52">
        <v>43153</v>
      </c>
      <c r="C286" s="15">
        <v>5746.8</v>
      </c>
      <c r="D286" s="15">
        <v>2270.6999999999998</v>
      </c>
      <c r="E286">
        <f t="shared" si="7"/>
        <v>2.5308495177698509</v>
      </c>
    </row>
    <row r="287" spans="2:5" x14ac:dyDescent="0.25">
      <c r="B287" s="52">
        <v>43154</v>
      </c>
      <c r="C287" s="15">
        <v>5788.4</v>
      </c>
      <c r="D287" s="15">
        <v>2299.75</v>
      </c>
      <c r="E287">
        <f t="shared" si="7"/>
        <v>2.5169692357864983</v>
      </c>
    </row>
    <row r="288" spans="2:5" x14ac:dyDescent="0.25">
      <c r="B288" s="52">
        <v>43157</v>
      </c>
      <c r="C288" s="15">
        <v>5820.9</v>
      </c>
      <c r="D288" s="15">
        <v>2285.8000000000002</v>
      </c>
      <c r="E288">
        <f t="shared" si="7"/>
        <v>2.5465482544404581</v>
      </c>
    </row>
    <row r="289" spans="2:5" x14ac:dyDescent="0.25">
      <c r="B289" s="52">
        <v>43158</v>
      </c>
      <c r="C289" s="15">
        <v>5848.1</v>
      </c>
      <c r="D289" s="15">
        <v>2269</v>
      </c>
      <c r="E289">
        <f t="shared" si="7"/>
        <v>2.5773909211106214</v>
      </c>
    </row>
    <row r="290" spans="2:5" x14ac:dyDescent="0.25">
      <c r="B290" s="52">
        <v>43159</v>
      </c>
      <c r="C290" s="15">
        <v>5733</v>
      </c>
      <c r="D290" s="15">
        <v>2268.0500000000002</v>
      </c>
      <c r="E290">
        <f t="shared" si="7"/>
        <v>2.5277220519829808</v>
      </c>
    </row>
    <row r="291" spans="2:5" x14ac:dyDescent="0.25">
      <c r="B291" s="52">
        <v>43160</v>
      </c>
      <c r="C291" s="15">
        <v>5749.95</v>
      </c>
      <c r="D291" s="15">
        <v>2274.65</v>
      </c>
      <c r="E291">
        <f t="shared" si="7"/>
        <v>2.5278394478271382</v>
      </c>
    </row>
    <row r="292" spans="2:5" x14ac:dyDescent="0.25">
      <c r="B292" s="52">
        <v>43164</v>
      </c>
      <c r="C292" s="15">
        <v>5741.2</v>
      </c>
      <c r="D292" s="15">
        <v>2222.6</v>
      </c>
      <c r="E292">
        <f t="shared" si="7"/>
        <v>2.5831008728516154</v>
      </c>
    </row>
    <row r="293" spans="2:5" x14ac:dyDescent="0.25">
      <c r="B293" s="52">
        <v>43165</v>
      </c>
      <c r="C293" s="15">
        <v>5661.9</v>
      </c>
      <c r="D293" s="15">
        <v>2176.6</v>
      </c>
      <c r="E293" s="39">
        <f t="shared" si="7"/>
        <v>2.601258844068731</v>
      </c>
    </row>
    <row r="294" spans="2:5" x14ac:dyDescent="0.25">
      <c r="B294" s="52">
        <v>43166</v>
      </c>
      <c r="C294" s="15">
        <v>5734.05</v>
      </c>
      <c r="D294" s="15">
        <v>2183.65</v>
      </c>
      <c r="E294" s="39">
        <f t="shared" si="7"/>
        <v>2.6259015867927551</v>
      </c>
    </row>
    <row r="295" spans="2:5" x14ac:dyDescent="0.25">
      <c r="B295" s="52">
        <v>43167</v>
      </c>
      <c r="C295" s="15">
        <v>5607.7</v>
      </c>
      <c r="D295" s="15">
        <v>2183.0500000000002</v>
      </c>
      <c r="E295">
        <f t="shared" si="7"/>
        <v>2.5687455624012272</v>
      </c>
    </row>
    <row r="296" spans="2:5" x14ac:dyDescent="0.25">
      <c r="B296" s="52">
        <v>43168</v>
      </c>
      <c r="C296" s="15">
        <v>5635.75</v>
      </c>
      <c r="D296" s="15">
        <v>2193.75</v>
      </c>
      <c r="E296">
        <f t="shared" si="7"/>
        <v>2.5690028490028491</v>
      </c>
    </row>
    <row r="297" spans="2:5" x14ac:dyDescent="0.25">
      <c r="B297" s="52">
        <v>43171</v>
      </c>
      <c r="C297" s="15">
        <v>5626.7</v>
      </c>
      <c r="D297" s="15">
        <v>2188.4</v>
      </c>
      <c r="E297">
        <f t="shared" si="7"/>
        <v>2.5711478705903854</v>
      </c>
    </row>
    <row r="298" spans="2:5" x14ac:dyDescent="0.25">
      <c r="B298" s="52">
        <v>43172</v>
      </c>
      <c r="C298" s="15">
        <v>5608.25</v>
      </c>
      <c r="D298" s="15">
        <v>2176.6999999999998</v>
      </c>
      <c r="E298">
        <f t="shared" si="7"/>
        <v>2.5764919373363351</v>
      </c>
    </row>
    <row r="299" spans="2:5" x14ac:dyDescent="0.25">
      <c r="B299" s="52">
        <v>43173</v>
      </c>
      <c r="C299" s="15">
        <v>5593.85</v>
      </c>
      <c r="D299" s="15">
        <v>2186.25</v>
      </c>
      <c r="E299">
        <f t="shared" si="7"/>
        <v>2.5586506575185823</v>
      </c>
    </row>
    <row r="300" spans="2:5" x14ac:dyDescent="0.25">
      <c r="B300" s="52">
        <v>43174</v>
      </c>
      <c r="C300" s="15">
        <v>5578.75</v>
      </c>
      <c r="D300" s="15">
        <v>2183.65</v>
      </c>
      <c r="E300">
        <f t="shared" si="7"/>
        <v>2.5547821308359855</v>
      </c>
    </row>
    <row r="301" spans="2:5" x14ac:dyDescent="0.25">
      <c r="B301" s="52">
        <v>43175</v>
      </c>
      <c r="C301" s="15">
        <v>5515.25</v>
      </c>
      <c r="D301" s="15">
        <v>2140.85</v>
      </c>
      <c r="E301">
        <f t="shared" si="7"/>
        <v>2.5761963706004627</v>
      </c>
    </row>
    <row r="302" spans="2:5" x14ac:dyDescent="0.25">
      <c r="B302" s="52">
        <v>43178</v>
      </c>
      <c r="C302" s="15">
        <v>5447.2</v>
      </c>
      <c r="D302" s="15">
        <v>2135.85</v>
      </c>
      <c r="E302">
        <f t="shared" si="7"/>
        <v>2.5503663646791677</v>
      </c>
    </row>
    <row r="303" spans="2:5" x14ac:dyDescent="0.25">
      <c r="B303" s="52">
        <v>43179</v>
      </c>
      <c r="C303" s="15">
        <v>5449.85</v>
      </c>
      <c r="D303" s="15">
        <v>2120.8000000000002</v>
      </c>
      <c r="E303">
        <f t="shared" si="7"/>
        <v>2.5697142587702753</v>
      </c>
    </row>
    <row r="304" spans="2:5" x14ac:dyDescent="0.25">
      <c r="B304" s="52">
        <v>43180</v>
      </c>
      <c r="C304" s="15">
        <v>5443.3</v>
      </c>
      <c r="D304" s="15">
        <v>2103.0500000000002</v>
      </c>
      <c r="E304">
        <f t="shared" si="7"/>
        <v>2.5882884382206792</v>
      </c>
    </row>
    <row r="305" spans="1:5" x14ac:dyDescent="0.25">
      <c r="B305" s="52">
        <v>43181</v>
      </c>
      <c r="C305" s="15">
        <v>5437.65</v>
      </c>
      <c r="D305" s="15">
        <v>2104.9499999999998</v>
      </c>
      <c r="E305">
        <f t="shared" si="7"/>
        <v>2.5832680111166537</v>
      </c>
    </row>
    <row r="306" spans="1:5" x14ac:dyDescent="0.25">
      <c r="B306" s="52">
        <v>43182</v>
      </c>
      <c r="C306" s="15">
        <v>5385.2</v>
      </c>
      <c r="D306" s="15">
        <v>2078.4499999999998</v>
      </c>
      <c r="E306">
        <f t="shared" si="7"/>
        <v>2.5909692318795257</v>
      </c>
    </row>
    <row r="307" spans="1:5" x14ac:dyDescent="0.25">
      <c r="B307" s="52">
        <v>43185</v>
      </c>
      <c r="C307" s="15">
        <v>5356.3</v>
      </c>
      <c r="D307" s="15">
        <v>2105.9</v>
      </c>
      <c r="E307">
        <f t="shared" si="7"/>
        <v>2.5434730993874353</v>
      </c>
    </row>
    <row r="308" spans="1:5" x14ac:dyDescent="0.25">
      <c r="B308" s="52">
        <v>43186</v>
      </c>
      <c r="C308" s="15">
        <v>5362.75</v>
      </c>
      <c r="D308" s="15">
        <v>2142.85</v>
      </c>
      <c r="E308">
        <f t="shared" si="7"/>
        <v>2.5026250087500292</v>
      </c>
    </row>
    <row r="309" spans="1:5" x14ac:dyDescent="0.25">
      <c r="B309" s="52">
        <v>43187</v>
      </c>
      <c r="C309" s="15">
        <v>5449.1</v>
      </c>
      <c r="D309" s="15">
        <v>2185.35</v>
      </c>
      <c r="E309">
        <f t="shared" si="7"/>
        <v>2.493467865559293</v>
      </c>
    </row>
    <row r="310" spans="1:5" x14ac:dyDescent="0.25">
      <c r="B310" s="52">
        <v>43192</v>
      </c>
      <c r="C310" s="15">
        <v>5509.6</v>
      </c>
      <c r="D310" s="15">
        <v>2198.0500000000002</v>
      </c>
      <c r="E310">
        <f t="shared" si="7"/>
        <v>2.5065853824981232</v>
      </c>
    </row>
    <row r="311" spans="1:5" x14ac:dyDescent="0.25">
      <c r="B311" s="52">
        <v>43193</v>
      </c>
      <c r="C311" s="15">
        <v>5617.55</v>
      </c>
      <c r="D311" s="15">
        <v>2183.1999999999998</v>
      </c>
      <c r="E311">
        <f t="shared" si="7"/>
        <v>2.5730807988274096</v>
      </c>
    </row>
    <row r="312" spans="1:5" x14ac:dyDescent="0.25">
      <c r="B312" s="52">
        <v>43194</v>
      </c>
      <c r="C312" s="15">
        <v>5616.45</v>
      </c>
      <c r="D312" s="15">
        <v>2174.9499999999998</v>
      </c>
      <c r="E312">
        <f t="shared" si="7"/>
        <v>2.5823352260971517</v>
      </c>
    </row>
    <row r="313" spans="1:5" x14ac:dyDescent="0.25">
      <c r="B313" s="52">
        <v>43195</v>
      </c>
      <c r="C313" s="15">
        <v>5683.45</v>
      </c>
      <c r="D313" s="15">
        <v>2172.8000000000002</v>
      </c>
      <c r="E313" s="39">
        <f t="shared" si="7"/>
        <v>2.6157262518409423</v>
      </c>
    </row>
    <row r="314" spans="1:5" x14ac:dyDescent="0.25">
      <c r="B314" s="52">
        <v>43196</v>
      </c>
      <c r="C314" s="15">
        <v>5698.6</v>
      </c>
      <c r="D314" s="15">
        <v>2146.1999999999998</v>
      </c>
      <c r="E314" s="39">
        <f t="shared" si="7"/>
        <v>2.6552045475724539</v>
      </c>
    </row>
    <row r="315" spans="1:5" x14ac:dyDescent="0.25">
      <c r="B315" s="52">
        <v>43199</v>
      </c>
      <c r="C315" s="15">
        <v>5765.7</v>
      </c>
      <c r="D315" s="15">
        <v>2134.0500000000002</v>
      </c>
      <c r="E315" s="39">
        <f t="shared" si="7"/>
        <v>2.7017642510719053</v>
      </c>
    </row>
    <row r="316" spans="1:5" x14ac:dyDescent="0.25">
      <c r="B316" s="52">
        <v>43200</v>
      </c>
      <c r="C316" s="15">
        <v>5752.95</v>
      </c>
      <c r="D316" s="15">
        <v>2121.75</v>
      </c>
      <c r="E316" s="39">
        <f t="shared" si="7"/>
        <v>2.711417462000707</v>
      </c>
    </row>
    <row r="317" spans="1:5" x14ac:dyDescent="0.25">
      <c r="B317" s="52">
        <v>43201</v>
      </c>
      <c r="C317" s="15">
        <v>5780.8</v>
      </c>
      <c r="D317" s="15">
        <v>2096.9</v>
      </c>
      <c r="E317" s="39">
        <f t="shared" si="7"/>
        <v>2.7568315131861318</v>
      </c>
    </row>
    <row r="318" spans="1:5" x14ac:dyDescent="0.25">
      <c r="B318" s="52">
        <v>43202</v>
      </c>
      <c r="C318" s="15">
        <v>6075.75</v>
      </c>
      <c r="D318" s="15">
        <v>2100</v>
      </c>
      <c r="E318" s="39">
        <f t="shared" si="7"/>
        <v>2.8932142857142855</v>
      </c>
    </row>
    <row r="319" spans="1:5" x14ac:dyDescent="0.25">
      <c r="A319">
        <v>1</v>
      </c>
      <c r="B319" s="52">
        <v>43203</v>
      </c>
      <c r="C319" s="15">
        <v>6497.45</v>
      </c>
      <c r="D319" s="15">
        <v>2090</v>
      </c>
      <c r="E319" s="55">
        <f t="shared" si="7"/>
        <v>3.1088277511961722</v>
      </c>
    </row>
    <row r="320" spans="1:5" x14ac:dyDescent="0.25">
      <c r="B320" s="52">
        <v>43206</v>
      </c>
      <c r="C320" s="15">
        <v>6447.45</v>
      </c>
      <c r="D320" s="15">
        <v>2137.9499999999998</v>
      </c>
      <c r="E320" s="39">
        <f t="shared" si="7"/>
        <v>3.0157159896162211</v>
      </c>
    </row>
    <row r="321" spans="2:5" x14ac:dyDescent="0.25">
      <c r="B321" s="52">
        <v>43207</v>
      </c>
      <c r="C321" s="15">
        <v>6296.3</v>
      </c>
      <c r="D321" s="15">
        <v>2181.5500000000002</v>
      </c>
      <c r="E321" s="39">
        <f t="shared" si="7"/>
        <v>2.8861589237010379</v>
      </c>
    </row>
    <row r="322" spans="2:5" x14ac:dyDescent="0.25">
      <c r="B322" s="52">
        <v>43208</v>
      </c>
      <c r="C322" s="15">
        <v>6182.15</v>
      </c>
      <c r="D322" s="15">
        <v>2161.0500000000002</v>
      </c>
      <c r="E322" s="39">
        <f t="shared" ref="E322:E330" si="8">C322/D322</f>
        <v>2.8607158557182846</v>
      </c>
    </row>
    <row r="323" spans="2:5" x14ac:dyDescent="0.25">
      <c r="B323" s="52">
        <v>43209</v>
      </c>
      <c r="C323" s="15">
        <v>6162.7</v>
      </c>
      <c r="D323" s="15">
        <v>2152.5500000000002</v>
      </c>
      <c r="E323" s="39">
        <f t="shared" si="8"/>
        <v>2.8629764697684137</v>
      </c>
    </row>
    <row r="324" spans="2:5" x14ac:dyDescent="0.25">
      <c r="B324" s="52">
        <v>43210</v>
      </c>
      <c r="C324" s="15">
        <v>6137.75</v>
      </c>
      <c r="D324" s="15">
        <v>2225.65</v>
      </c>
      <c r="E324" s="39">
        <f t="shared" si="8"/>
        <v>2.757733695774268</v>
      </c>
    </row>
    <row r="325" spans="2:5" x14ac:dyDescent="0.25">
      <c r="B325" s="52">
        <v>43213</v>
      </c>
      <c r="C325" s="15">
        <v>6144.3</v>
      </c>
      <c r="D325" s="15">
        <v>2234.1999999999998</v>
      </c>
      <c r="E325" s="39">
        <f t="shared" si="8"/>
        <v>2.7501118968758393</v>
      </c>
    </row>
    <row r="326" spans="2:5" x14ac:dyDescent="0.25">
      <c r="B326" s="52">
        <v>43214</v>
      </c>
      <c r="C326" s="15">
        <v>6212.45</v>
      </c>
      <c r="D326" s="15">
        <v>2210.15</v>
      </c>
      <c r="E326" s="39">
        <f t="shared" si="8"/>
        <v>2.8108725652105058</v>
      </c>
    </row>
    <row r="327" spans="2:5" x14ac:dyDescent="0.25">
      <c r="B327" s="52">
        <v>43215</v>
      </c>
      <c r="C327" s="15">
        <v>6192.2</v>
      </c>
      <c r="D327" s="15">
        <v>2208.5</v>
      </c>
      <c r="E327" s="39">
        <f t="shared" si="8"/>
        <v>2.8038034865293184</v>
      </c>
    </row>
    <row r="328" spans="2:5" x14ac:dyDescent="0.25">
      <c r="B328" s="52">
        <v>43216</v>
      </c>
      <c r="C328" s="15">
        <v>6086.95</v>
      </c>
      <c r="D328" s="15">
        <v>2190.65</v>
      </c>
      <c r="E328" s="39">
        <f t="shared" si="8"/>
        <v>2.7786045237714831</v>
      </c>
    </row>
    <row r="329" spans="2:5" x14ac:dyDescent="0.25">
      <c r="B329" s="52">
        <v>43217</v>
      </c>
      <c r="C329" s="15">
        <v>6168.95</v>
      </c>
      <c r="D329" s="15">
        <v>2197.3000000000002</v>
      </c>
      <c r="E329" s="39">
        <f t="shared" si="8"/>
        <v>2.8075137668957355</v>
      </c>
    </row>
    <row r="330" spans="2:5" x14ac:dyDescent="0.25">
      <c r="B330" s="52">
        <v>43220</v>
      </c>
      <c r="C330" s="15">
        <v>6142</v>
      </c>
      <c r="D330" s="15">
        <v>2278.4499999999998</v>
      </c>
      <c r="E330" s="39">
        <f t="shared" si="8"/>
        <v>2.69569224692225</v>
      </c>
    </row>
    <row r="331" spans="2:5" x14ac:dyDescent="0.25">
      <c r="B331" s="6">
        <v>43222</v>
      </c>
      <c r="C331">
        <v>6135.7</v>
      </c>
      <c r="D331">
        <v>2258.25</v>
      </c>
      <c r="E331" s="39">
        <f>C331/D331</f>
        <v>2.7170153880216983</v>
      </c>
    </row>
    <row r="332" spans="2:5" x14ac:dyDescent="0.25">
      <c r="B332" s="6">
        <v>43223</v>
      </c>
      <c r="C332">
        <v>6307.15</v>
      </c>
      <c r="D332">
        <v>2278.9</v>
      </c>
      <c r="E332" s="39">
        <f t="shared" ref="E332:E336" si="9">C332/D332</f>
        <v>2.7676291193119487</v>
      </c>
    </row>
    <row r="333" spans="2:5" x14ac:dyDescent="0.25">
      <c r="B333" s="6">
        <v>43224</v>
      </c>
      <c r="C333">
        <v>6297.95</v>
      </c>
      <c r="D333">
        <v>2321.35</v>
      </c>
      <c r="E333" s="39">
        <f t="shared" si="9"/>
        <v>2.7130549033967304</v>
      </c>
    </row>
    <row r="334" spans="2:5" x14ac:dyDescent="0.25">
      <c r="B334" s="6">
        <v>43227</v>
      </c>
      <c r="C334">
        <v>6271.65</v>
      </c>
      <c r="D334">
        <v>2501.4</v>
      </c>
      <c r="E334" s="39">
        <f t="shared" si="9"/>
        <v>2.5072559366754614</v>
      </c>
    </row>
    <row r="335" spans="2:5" x14ac:dyDescent="0.25">
      <c r="B335" s="6">
        <v>43228</v>
      </c>
      <c r="C335">
        <v>6257.35</v>
      </c>
      <c r="D335">
        <v>2422.1</v>
      </c>
      <c r="E335" s="39">
        <f t="shared" si="9"/>
        <v>2.5834399900912435</v>
      </c>
    </row>
    <row r="336" spans="2:5" x14ac:dyDescent="0.25">
      <c r="B336" s="6">
        <v>43229</v>
      </c>
      <c r="C336">
        <v>6299.35</v>
      </c>
      <c r="D336">
        <v>2410.5500000000002</v>
      </c>
      <c r="E336" s="39">
        <f t="shared" si="9"/>
        <v>2.6132417912924435</v>
      </c>
    </row>
  </sheetData>
  <mergeCells count="2">
    <mergeCell ref="V1:W1"/>
    <mergeCell ref="H17:I1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26"/>
  <sheetViews>
    <sheetView zoomScale="67" workbookViewId="0">
      <selection activeCell="B342" sqref="B342:C342"/>
    </sheetView>
  </sheetViews>
  <sheetFormatPr defaultRowHeight="15" x14ac:dyDescent="0.25"/>
  <cols>
    <col min="1" max="1" width="15" bestFit="1" customWidth="1"/>
    <col min="2" max="2" width="16.85546875" bestFit="1" customWidth="1"/>
    <col min="3" max="3" width="17.42578125" bestFit="1" customWidth="1"/>
    <col min="4" max="4" width="16.5703125" bestFit="1" customWidth="1"/>
    <col min="5" max="5" width="10.42578125" bestFit="1" customWidth="1"/>
    <col min="6" max="6" width="24.140625" bestFit="1" customWidth="1"/>
    <col min="7" max="7" width="9.85546875" bestFit="1" customWidth="1"/>
    <col min="8" max="8" width="14.7109375" bestFit="1" customWidth="1"/>
    <col min="9" max="9" width="9.5703125" bestFit="1" customWidth="1"/>
    <col min="10" max="10" width="14.7109375" bestFit="1" customWidth="1"/>
    <col min="11" max="11" width="12.5703125" bestFit="1" customWidth="1"/>
    <col min="12" max="14" width="14.7109375" bestFit="1" customWidth="1"/>
    <col min="15" max="16" width="10.7109375" bestFit="1" customWidth="1"/>
    <col min="17" max="17" width="23" bestFit="1" customWidth="1"/>
    <col min="18" max="18" width="20.140625" bestFit="1" customWidth="1"/>
    <col min="19" max="19" width="13.140625" customWidth="1"/>
    <col min="20" max="20" width="14.85546875" bestFit="1" customWidth="1"/>
    <col min="21" max="21" width="12.42578125" customWidth="1"/>
    <col min="22" max="22" width="15" bestFit="1" customWidth="1"/>
    <col min="23" max="23" width="15.85546875" bestFit="1" customWidth="1"/>
    <col min="24" max="24" width="10.85546875" bestFit="1" customWidth="1"/>
    <col min="25" max="25" width="15.42578125" bestFit="1" customWidth="1"/>
  </cols>
  <sheetData>
    <row r="1" spans="1:18" ht="30" customHeight="1" thickBot="1" x14ac:dyDescent="0.55000000000000004">
      <c r="A1" s="169" t="s">
        <v>187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1"/>
    </row>
    <row r="2" spans="1:18" x14ac:dyDescent="0.25">
      <c r="A2" s="9" t="s">
        <v>0</v>
      </c>
      <c r="B2" s="84" t="s">
        <v>5</v>
      </c>
      <c r="C2" s="84" t="s">
        <v>2</v>
      </c>
      <c r="D2" s="85" t="s">
        <v>30</v>
      </c>
      <c r="E2" s="86" t="s">
        <v>31</v>
      </c>
      <c r="F2" s="86" t="s">
        <v>32</v>
      </c>
      <c r="G2" s="86" t="s">
        <v>33</v>
      </c>
      <c r="H2" s="86" t="s">
        <v>34</v>
      </c>
      <c r="I2" s="86" t="s">
        <v>35</v>
      </c>
      <c r="J2" s="86" t="s">
        <v>36</v>
      </c>
      <c r="K2" s="86" t="s">
        <v>37</v>
      </c>
      <c r="L2" s="86" t="s">
        <v>38</v>
      </c>
      <c r="M2" s="86" t="s">
        <v>39</v>
      </c>
      <c r="N2" s="86" t="s">
        <v>40</v>
      </c>
      <c r="O2" s="172" t="s">
        <v>41</v>
      </c>
      <c r="P2" s="172"/>
      <c r="Q2" s="86" t="s">
        <v>42</v>
      </c>
      <c r="R2" s="86" t="s">
        <v>43</v>
      </c>
    </row>
    <row r="3" spans="1:18" x14ac:dyDescent="0.25">
      <c r="A3" s="4">
        <v>42767</v>
      </c>
      <c r="B3" s="13">
        <v>3230.95</v>
      </c>
      <c r="C3" s="13">
        <v>853.85</v>
      </c>
      <c r="D3" s="14">
        <v>3.7839784505475196</v>
      </c>
      <c r="E3" s="15" t="s">
        <v>44</v>
      </c>
      <c r="F3" s="15" t="s">
        <v>45</v>
      </c>
      <c r="G3" s="15" t="s">
        <v>46</v>
      </c>
      <c r="J3">
        <f>-(25*B3+90*C3)</f>
        <v>-157620.25</v>
      </c>
      <c r="L3">
        <f>J3</f>
        <v>-157620.25</v>
      </c>
    </row>
    <row r="4" spans="1:18" x14ac:dyDescent="0.25">
      <c r="A4" s="4">
        <v>42768</v>
      </c>
      <c r="B4" s="13">
        <v>3229.65</v>
      </c>
      <c r="C4" s="13">
        <v>844.9</v>
      </c>
      <c r="D4" s="14">
        <v>3.8225233755474024</v>
      </c>
      <c r="E4" s="15" t="s">
        <v>44</v>
      </c>
      <c r="F4" s="15" t="s">
        <v>2</v>
      </c>
      <c r="G4" s="15" t="s">
        <v>47</v>
      </c>
      <c r="H4" s="15" t="s">
        <v>5</v>
      </c>
      <c r="I4" s="15" t="s">
        <v>48</v>
      </c>
      <c r="J4">
        <f>-18*C4</f>
        <v>-15208.199999999999</v>
      </c>
      <c r="K4">
        <f>5*B4</f>
        <v>16148.25</v>
      </c>
      <c r="L4">
        <f t="shared" ref="L4:L10" si="0">K4-J4</f>
        <v>31356.449999999997</v>
      </c>
      <c r="M4" s="15" t="s">
        <v>2</v>
      </c>
      <c r="N4" s="15" t="s">
        <v>5</v>
      </c>
      <c r="O4">
        <f t="shared" ref="O4:P10" si="1">B3-B4</f>
        <v>1.2999999999997272</v>
      </c>
      <c r="P4">
        <f t="shared" si="1"/>
        <v>8.9500000000000455</v>
      </c>
    </row>
    <row r="5" spans="1:18" x14ac:dyDescent="0.25">
      <c r="A5" s="4">
        <v>42783</v>
      </c>
      <c r="B5" s="13">
        <v>3245.7</v>
      </c>
      <c r="C5" s="13">
        <v>842.35</v>
      </c>
      <c r="D5" s="14">
        <v>3.8531489285926273</v>
      </c>
      <c r="E5" s="15" t="s">
        <v>44</v>
      </c>
      <c r="F5" s="15" t="s">
        <v>2</v>
      </c>
      <c r="G5" s="15" t="s">
        <v>49</v>
      </c>
      <c r="H5" s="15" t="s">
        <v>5</v>
      </c>
      <c r="I5" s="15" t="s">
        <v>50</v>
      </c>
      <c r="J5">
        <f>-18*C5</f>
        <v>-15162.300000000001</v>
      </c>
      <c r="K5">
        <f>5*B5</f>
        <v>16228.5</v>
      </c>
      <c r="L5">
        <f t="shared" si="0"/>
        <v>31390.800000000003</v>
      </c>
      <c r="M5" s="15" t="s">
        <v>2</v>
      </c>
      <c r="N5" s="15" t="s">
        <v>5</v>
      </c>
      <c r="O5">
        <f t="shared" si="1"/>
        <v>-16.049999999999727</v>
      </c>
      <c r="P5">
        <f t="shared" si="1"/>
        <v>2.5499999999999545</v>
      </c>
    </row>
    <row r="6" spans="1:18" x14ac:dyDescent="0.25">
      <c r="A6" s="4">
        <v>42853</v>
      </c>
      <c r="B6" s="13">
        <v>3627.4</v>
      </c>
      <c r="C6" s="13">
        <v>934.7</v>
      </c>
      <c r="D6" s="14">
        <v>3.8808173745586818</v>
      </c>
      <c r="E6" s="15" t="s">
        <v>44</v>
      </c>
      <c r="F6" s="15" t="s">
        <v>2</v>
      </c>
      <c r="G6" s="15" t="s">
        <v>51</v>
      </c>
      <c r="H6" s="15" t="s">
        <v>5</v>
      </c>
      <c r="I6" s="15" t="s">
        <v>52</v>
      </c>
      <c r="J6">
        <f>-18*C6</f>
        <v>-16824.600000000002</v>
      </c>
      <c r="K6">
        <f>5*B6</f>
        <v>18137</v>
      </c>
      <c r="L6">
        <f t="shared" si="0"/>
        <v>34961.600000000006</v>
      </c>
      <c r="M6" s="15" t="s">
        <v>2</v>
      </c>
      <c r="N6" s="15" t="s">
        <v>5</v>
      </c>
      <c r="O6">
        <f t="shared" si="1"/>
        <v>-381.70000000000027</v>
      </c>
      <c r="P6">
        <f t="shared" si="1"/>
        <v>-92.350000000000023</v>
      </c>
    </row>
    <row r="7" spans="1:18" x14ac:dyDescent="0.25">
      <c r="A7" s="4">
        <v>42879</v>
      </c>
      <c r="B7" s="13">
        <v>3533.2</v>
      </c>
      <c r="C7" s="13">
        <v>1038.05</v>
      </c>
      <c r="D7" s="16">
        <v>3.4036896103270555</v>
      </c>
      <c r="E7" s="15" t="s">
        <v>44</v>
      </c>
      <c r="F7" s="15" t="s">
        <v>5</v>
      </c>
      <c r="G7" s="15" t="s">
        <v>50</v>
      </c>
      <c r="H7" s="15" t="s">
        <v>2</v>
      </c>
      <c r="I7" s="15" t="s">
        <v>49</v>
      </c>
      <c r="J7">
        <f>-5*B7</f>
        <v>-17666</v>
      </c>
      <c r="K7">
        <f>18*C7</f>
        <v>18684.899999999998</v>
      </c>
      <c r="L7">
        <f t="shared" si="0"/>
        <v>36350.899999999994</v>
      </c>
      <c r="M7" s="15" t="s">
        <v>5</v>
      </c>
      <c r="N7" s="15" t="s">
        <v>2</v>
      </c>
      <c r="O7">
        <f t="shared" si="1"/>
        <v>94.200000000000273</v>
      </c>
      <c r="P7">
        <f t="shared" si="1"/>
        <v>-103.34999999999991</v>
      </c>
    </row>
    <row r="8" spans="1:18" x14ac:dyDescent="0.25">
      <c r="A8" s="4">
        <v>42880</v>
      </c>
      <c r="B8" s="13">
        <v>3514.6</v>
      </c>
      <c r="C8" s="13">
        <v>1043.2</v>
      </c>
      <c r="D8" s="16">
        <v>3.3690567484662575</v>
      </c>
      <c r="E8" s="15" t="s">
        <v>44</v>
      </c>
      <c r="F8" s="15" t="s">
        <v>5</v>
      </c>
      <c r="G8" s="15" t="s">
        <v>48</v>
      </c>
      <c r="H8" s="15" t="s">
        <v>2</v>
      </c>
      <c r="I8" s="15" t="s">
        <v>47</v>
      </c>
      <c r="J8">
        <f>-5*B8</f>
        <v>-17573</v>
      </c>
      <c r="K8">
        <f>18*C8</f>
        <v>18777.600000000002</v>
      </c>
      <c r="L8">
        <f t="shared" si="0"/>
        <v>36350.600000000006</v>
      </c>
      <c r="M8" s="15" t="s">
        <v>5</v>
      </c>
      <c r="N8" s="15" t="s">
        <v>2</v>
      </c>
      <c r="O8">
        <f t="shared" si="1"/>
        <v>18.599999999999909</v>
      </c>
      <c r="P8">
        <f t="shared" si="1"/>
        <v>-5.1500000000000909</v>
      </c>
    </row>
    <row r="9" spans="1:18" x14ac:dyDescent="0.25">
      <c r="A9" s="4">
        <v>42881</v>
      </c>
      <c r="B9" s="13">
        <v>3412.6</v>
      </c>
      <c r="C9" s="13">
        <v>1040.7</v>
      </c>
      <c r="D9" s="16">
        <v>3.2791390410300756</v>
      </c>
      <c r="E9" s="15" t="s">
        <v>44</v>
      </c>
      <c r="F9" s="15" t="s">
        <v>5</v>
      </c>
      <c r="G9" s="15" t="s">
        <v>53</v>
      </c>
      <c r="H9" s="15" t="s">
        <v>2</v>
      </c>
      <c r="I9" s="15" t="s">
        <v>54</v>
      </c>
      <c r="J9">
        <f>-5*B9</f>
        <v>-17063</v>
      </c>
      <c r="K9">
        <f>18*C9</f>
        <v>18732.600000000002</v>
      </c>
      <c r="L9">
        <f t="shared" si="0"/>
        <v>35795.600000000006</v>
      </c>
      <c r="M9" s="15" t="s">
        <v>5</v>
      </c>
      <c r="N9" s="15" t="s">
        <v>2</v>
      </c>
      <c r="O9">
        <f t="shared" si="1"/>
        <v>102</v>
      </c>
      <c r="P9">
        <f t="shared" si="1"/>
        <v>2.5</v>
      </c>
    </row>
    <row r="10" spans="1:18" x14ac:dyDescent="0.25">
      <c r="A10" s="4">
        <v>42884</v>
      </c>
      <c r="B10" s="13">
        <v>3424.45</v>
      </c>
      <c r="C10" s="13">
        <v>1072.7</v>
      </c>
      <c r="D10" s="16">
        <v>3.1923650601286471</v>
      </c>
      <c r="E10" s="15" t="s">
        <v>44</v>
      </c>
      <c r="F10" s="15" t="s">
        <v>5</v>
      </c>
      <c r="G10" s="15" t="s">
        <v>55</v>
      </c>
      <c r="H10" s="15" t="s">
        <v>2</v>
      </c>
      <c r="I10" s="15" t="s">
        <v>56</v>
      </c>
      <c r="K10">
        <f>30*B10+72*C10</f>
        <v>179967.90000000002</v>
      </c>
      <c r="L10">
        <f t="shared" si="0"/>
        <v>179967.90000000002</v>
      </c>
      <c r="M10" s="15" t="s">
        <v>5</v>
      </c>
      <c r="N10" s="15" t="s">
        <v>2</v>
      </c>
      <c r="O10">
        <f t="shared" si="1"/>
        <v>-11.849999999999909</v>
      </c>
      <c r="P10">
        <f t="shared" si="1"/>
        <v>-32</v>
      </c>
      <c r="Q10">
        <v>30</v>
      </c>
      <c r="R10">
        <v>72</v>
      </c>
    </row>
    <row r="11" spans="1:18" ht="15.75" thickBot="1" x14ac:dyDescent="0.3"/>
    <row r="12" spans="1:18" ht="30" customHeight="1" thickBot="1" x14ac:dyDescent="0.3">
      <c r="A12" s="153" t="s">
        <v>188</v>
      </c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73"/>
      <c r="Q12" s="173"/>
      <c r="R12" s="174"/>
    </row>
    <row r="13" spans="1:18" x14ac:dyDescent="0.25">
      <c r="A13" s="87" t="s">
        <v>71</v>
      </c>
      <c r="B13" s="88" t="s">
        <v>8</v>
      </c>
      <c r="C13" s="88" t="s">
        <v>7</v>
      </c>
      <c r="D13" s="88" t="s">
        <v>30</v>
      </c>
      <c r="E13" s="89" t="s">
        <v>31</v>
      </c>
      <c r="F13" s="90" t="s">
        <v>32</v>
      </c>
      <c r="G13" s="90" t="s">
        <v>33</v>
      </c>
      <c r="H13" s="90" t="s">
        <v>34</v>
      </c>
      <c r="I13" s="90" t="s">
        <v>35</v>
      </c>
      <c r="J13" s="90" t="s">
        <v>36</v>
      </c>
      <c r="K13" s="90" t="s">
        <v>37</v>
      </c>
      <c r="L13" s="90" t="s">
        <v>38</v>
      </c>
      <c r="M13" s="90" t="s">
        <v>39</v>
      </c>
      <c r="N13" s="90" t="s">
        <v>40</v>
      </c>
      <c r="O13" s="175" t="s">
        <v>41</v>
      </c>
      <c r="P13" s="175"/>
      <c r="Q13" s="90" t="s">
        <v>72</v>
      </c>
      <c r="R13" s="90" t="s">
        <v>73</v>
      </c>
    </row>
    <row r="14" spans="1:18" x14ac:dyDescent="0.25">
      <c r="A14" s="4">
        <v>42788</v>
      </c>
      <c r="B14">
        <v>524.45000000000005</v>
      </c>
      <c r="C14">
        <v>285.95</v>
      </c>
      <c r="D14" s="27">
        <v>1.8340618989333801</v>
      </c>
      <c r="E14" s="15" t="s">
        <v>44</v>
      </c>
      <c r="G14" s="15" t="s">
        <v>74</v>
      </c>
      <c r="H14" s="15"/>
      <c r="I14" s="15"/>
      <c r="J14">
        <f>-(25*B14+45*C14)</f>
        <v>-25979</v>
      </c>
      <c r="L14">
        <f>J14</f>
        <v>-25979</v>
      </c>
    </row>
    <row r="15" spans="1:18" x14ac:dyDescent="0.25">
      <c r="A15" s="4">
        <v>42789</v>
      </c>
      <c r="B15">
        <v>527.65</v>
      </c>
      <c r="C15">
        <v>284.45</v>
      </c>
      <c r="D15" s="27">
        <v>1.8549833011074002</v>
      </c>
      <c r="E15" s="15" t="s">
        <v>44</v>
      </c>
      <c r="F15" s="15" t="s">
        <v>7</v>
      </c>
      <c r="G15" s="15" t="s">
        <v>75</v>
      </c>
      <c r="H15" s="15" t="s">
        <v>8</v>
      </c>
      <c r="I15" s="15" t="s">
        <v>48</v>
      </c>
      <c r="J15">
        <f>-9*C15</f>
        <v>-2560.0499999999997</v>
      </c>
      <c r="K15">
        <f>5*B15</f>
        <v>2638.25</v>
      </c>
      <c r="L15">
        <f>K15-J15</f>
        <v>5198.2999999999993</v>
      </c>
      <c r="M15" s="15" t="s">
        <v>7</v>
      </c>
      <c r="N15" s="15" t="s">
        <v>8</v>
      </c>
      <c r="O15">
        <f>B14-B15</f>
        <v>-3.1999999999999318</v>
      </c>
      <c r="P15">
        <f>C14-C15</f>
        <v>1.5</v>
      </c>
    </row>
    <row r="16" spans="1:18" x14ac:dyDescent="0.25">
      <c r="A16" s="4">
        <v>42797</v>
      </c>
      <c r="B16">
        <v>512.79999999999995</v>
      </c>
      <c r="C16">
        <v>275.85000000000002</v>
      </c>
      <c r="D16" s="27">
        <v>1.8589813304332061</v>
      </c>
      <c r="E16" s="15" t="s">
        <v>44</v>
      </c>
      <c r="F16" s="15" t="s">
        <v>8</v>
      </c>
      <c r="G16" s="15" t="s">
        <v>53</v>
      </c>
      <c r="H16" s="15" t="s">
        <v>7</v>
      </c>
      <c r="I16" s="15" t="s">
        <v>76</v>
      </c>
      <c r="J16">
        <f>-5*B16</f>
        <v>-2564</v>
      </c>
      <c r="K16">
        <f>9*C16</f>
        <v>2482.65</v>
      </c>
      <c r="L16">
        <f t="shared" ref="L16:L29" si="2">K16-J16</f>
        <v>5046.6499999999996</v>
      </c>
      <c r="M16" s="15" t="s">
        <v>8</v>
      </c>
      <c r="N16" s="15" t="s">
        <v>7</v>
      </c>
      <c r="O16">
        <f t="shared" ref="O16:P30" si="3">B15-B16</f>
        <v>14.850000000000023</v>
      </c>
      <c r="P16">
        <f t="shared" si="3"/>
        <v>8.5999999999999659</v>
      </c>
    </row>
    <row r="17" spans="1:18" x14ac:dyDescent="0.25">
      <c r="A17" s="4">
        <v>42800</v>
      </c>
      <c r="B17">
        <v>518.35</v>
      </c>
      <c r="C17">
        <v>276.75</v>
      </c>
      <c r="D17" s="27">
        <v>1.8729900632339658</v>
      </c>
      <c r="E17" s="15" t="s">
        <v>44</v>
      </c>
      <c r="F17" s="15" t="s">
        <v>7</v>
      </c>
      <c r="G17" s="15" t="s">
        <v>75</v>
      </c>
      <c r="H17" s="15" t="s">
        <v>8</v>
      </c>
      <c r="I17" s="15" t="s">
        <v>48</v>
      </c>
      <c r="J17">
        <f>-9*C17</f>
        <v>-2490.75</v>
      </c>
      <c r="K17">
        <f>5*B17</f>
        <v>2591.75</v>
      </c>
      <c r="L17">
        <f t="shared" si="2"/>
        <v>5082.5</v>
      </c>
      <c r="M17" s="15" t="s">
        <v>7</v>
      </c>
      <c r="N17" s="15" t="s">
        <v>8</v>
      </c>
      <c r="O17">
        <f t="shared" si="3"/>
        <v>-5.5500000000000682</v>
      </c>
      <c r="P17">
        <f t="shared" si="3"/>
        <v>-0.89999999999997726</v>
      </c>
    </row>
    <row r="18" spans="1:18" x14ac:dyDescent="0.25">
      <c r="A18" s="4">
        <v>42803</v>
      </c>
      <c r="B18">
        <v>516.1</v>
      </c>
      <c r="C18">
        <v>273.25</v>
      </c>
      <c r="D18" s="27">
        <v>1.888746569075938</v>
      </c>
      <c r="E18" s="15" t="s">
        <v>44</v>
      </c>
      <c r="F18" s="15" t="s">
        <v>8</v>
      </c>
      <c r="G18" s="15" t="s">
        <v>53</v>
      </c>
      <c r="H18" s="15" t="s">
        <v>7</v>
      </c>
      <c r="I18" s="15" t="s">
        <v>76</v>
      </c>
      <c r="J18">
        <f>-5*B18</f>
        <v>-2580.5</v>
      </c>
      <c r="K18">
        <f>9*C18</f>
        <v>2459.25</v>
      </c>
      <c r="L18">
        <f t="shared" si="2"/>
        <v>5039.75</v>
      </c>
      <c r="M18" s="15" t="s">
        <v>8</v>
      </c>
      <c r="N18" s="15" t="s">
        <v>7</v>
      </c>
      <c r="O18">
        <f t="shared" si="3"/>
        <v>2.25</v>
      </c>
      <c r="P18">
        <f t="shared" si="3"/>
        <v>3.5</v>
      </c>
    </row>
    <row r="19" spans="1:18" x14ac:dyDescent="0.25">
      <c r="A19" s="4">
        <v>42804</v>
      </c>
      <c r="B19">
        <v>515.54999999999995</v>
      </c>
      <c r="C19">
        <v>270.55</v>
      </c>
      <c r="D19" s="27">
        <v>1.9055627425614488</v>
      </c>
      <c r="E19" s="15" t="s">
        <v>44</v>
      </c>
      <c r="F19" s="15" t="s">
        <v>7</v>
      </c>
      <c r="G19" s="15" t="s">
        <v>75</v>
      </c>
      <c r="H19" s="15" t="s">
        <v>8</v>
      </c>
      <c r="I19" s="15" t="s">
        <v>48</v>
      </c>
      <c r="J19">
        <f>-9*C19</f>
        <v>-2434.9500000000003</v>
      </c>
      <c r="K19">
        <f>5*B19</f>
        <v>2577.75</v>
      </c>
      <c r="L19">
        <f t="shared" si="2"/>
        <v>5012.7000000000007</v>
      </c>
      <c r="M19" s="15" t="s">
        <v>7</v>
      </c>
      <c r="N19" s="15" t="s">
        <v>8</v>
      </c>
      <c r="O19">
        <f t="shared" si="3"/>
        <v>0.55000000000006821</v>
      </c>
      <c r="P19">
        <f t="shared" si="3"/>
        <v>2.6999999999999886</v>
      </c>
    </row>
    <row r="20" spans="1:18" x14ac:dyDescent="0.25">
      <c r="A20" s="4">
        <v>42870</v>
      </c>
      <c r="B20">
        <v>500</v>
      </c>
      <c r="C20">
        <v>302.05</v>
      </c>
      <c r="D20" s="28">
        <v>1.6553550736633007</v>
      </c>
      <c r="E20" s="15" t="s">
        <v>44</v>
      </c>
      <c r="F20" s="15" t="s">
        <v>8</v>
      </c>
      <c r="G20" s="15" t="s">
        <v>53</v>
      </c>
      <c r="H20" s="15" t="s">
        <v>7</v>
      </c>
      <c r="I20" s="15" t="s">
        <v>76</v>
      </c>
      <c r="J20">
        <f>-5*B20</f>
        <v>-2500</v>
      </c>
      <c r="K20">
        <f>9*C20</f>
        <v>2718.4500000000003</v>
      </c>
      <c r="L20">
        <f t="shared" si="2"/>
        <v>5218.4500000000007</v>
      </c>
      <c r="M20" s="15" t="s">
        <v>8</v>
      </c>
      <c r="N20" s="15" t="s">
        <v>7</v>
      </c>
      <c r="O20">
        <f t="shared" si="3"/>
        <v>15.549999999999955</v>
      </c>
      <c r="P20">
        <f t="shared" si="3"/>
        <v>-31.5</v>
      </c>
    </row>
    <row r="21" spans="1:18" x14ac:dyDescent="0.25">
      <c r="A21" s="4">
        <v>42872</v>
      </c>
      <c r="B21">
        <v>502.65</v>
      </c>
      <c r="C21">
        <v>309.8</v>
      </c>
      <c r="D21" s="28">
        <v>1.6224983860555195</v>
      </c>
      <c r="E21" s="15" t="s">
        <v>44</v>
      </c>
      <c r="F21" s="15" t="s">
        <v>8</v>
      </c>
      <c r="G21" s="15" t="s">
        <v>55</v>
      </c>
      <c r="H21" s="15" t="s">
        <v>7</v>
      </c>
      <c r="I21" s="15" t="s">
        <v>77</v>
      </c>
      <c r="J21">
        <f>-5*B21</f>
        <v>-2513.25</v>
      </c>
      <c r="K21">
        <f>9*C21</f>
        <v>2788.2000000000003</v>
      </c>
      <c r="L21">
        <f t="shared" si="2"/>
        <v>5301.4500000000007</v>
      </c>
      <c r="M21" s="15" t="s">
        <v>8</v>
      </c>
      <c r="N21" s="15" t="s">
        <v>7</v>
      </c>
      <c r="O21">
        <f t="shared" si="3"/>
        <v>-2.6499999999999773</v>
      </c>
      <c r="P21">
        <f t="shared" si="3"/>
        <v>-7.75</v>
      </c>
    </row>
    <row r="22" spans="1:18" x14ac:dyDescent="0.25">
      <c r="A22" s="4">
        <v>42873</v>
      </c>
      <c r="B22">
        <v>491.85</v>
      </c>
      <c r="C22">
        <v>307</v>
      </c>
      <c r="D22" s="28">
        <v>1.6021172638436483</v>
      </c>
      <c r="E22" s="15" t="s">
        <v>44</v>
      </c>
      <c r="F22" s="15" t="s">
        <v>8</v>
      </c>
      <c r="G22" s="15" t="s">
        <v>78</v>
      </c>
      <c r="H22" s="15" t="s">
        <v>7</v>
      </c>
      <c r="I22" s="15" t="s">
        <v>79</v>
      </c>
      <c r="J22">
        <f>-5*B22</f>
        <v>-2459.25</v>
      </c>
      <c r="K22">
        <f>9*C22</f>
        <v>2763</v>
      </c>
      <c r="L22">
        <f t="shared" si="2"/>
        <v>5222.25</v>
      </c>
      <c r="M22" s="15" t="s">
        <v>8</v>
      </c>
      <c r="N22" s="15" t="s">
        <v>7</v>
      </c>
      <c r="O22">
        <f t="shared" si="3"/>
        <v>10.799999999999955</v>
      </c>
      <c r="P22">
        <f t="shared" si="3"/>
        <v>2.8000000000000114</v>
      </c>
    </row>
    <row r="23" spans="1:18" x14ac:dyDescent="0.25">
      <c r="A23" s="4">
        <v>42880</v>
      </c>
      <c r="B23">
        <v>506.35</v>
      </c>
      <c r="C23">
        <v>317.60000000000002</v>
      </c>
      <c r="D23" s="28">
        <v>1.594301007556675</v>
      </c>
      <c r="E23" s="15" t="s">
        <v>44</v>
      </c>
      <c r="F23" s="15" t="s">
        <v>7</v>
      </c>
      <c r="G23" s="15" t="s">
        <v>77</v>
      </c>
      <c r="H23" s="15" t="s">
        <v>8</v>
      </c>
      <c r="I23" s="15" t="s">
        <v>55</v>
      </c>
      <c r="J23">
        <f>-9*C23</f>
        <v>-2858.4</v>
      </c>
      <c r="K23">
        <f>5*B23</f>
        <v>2531.75</v>
      </c>
      <c r="L23">
        <f t="shared" si="2"/>
        <v>5390.15</v>
      </c>
      <c r="M23" s="15" t="s">
        <v>7</v>
      </c>
      <c r="N23" s="15" t="s">
        <v>8</v>
      </c>
      <c r="O23">
        <f t="shared" si="3"/>
        <v>-14.5</v>
      </c>
      <c r="P23">
        <f t="shared" si="3"/>
        <v>-10.600000000000023</v>
      </c>
    </row>
    <row r="24" spans="1:18" x14ac:dyDescent="0.25">
      <c r="A24" s="4">
        <v>42881</v>
      </c>
      <c r="B24">
        <v>511.4</v>
      </c>
      <c r="C24">
        <v>321.64999999999998</v>
      </c>
      <c r="D24" s="28">
        <v>1.5899269392196487</v>
      </c>
      <c r="E24" s="15">
        <f>VLOOKUP(A24,[4]NESTLE!$A$1:$M$330,5,FALSE)</f>
        <v>6638.85</v>
      </c>
      <c r="F24" s="15" t="s">
        <v>7</v>
      </c>
      <c r="G24" s="15" t="s">
        <v>76</v>
      </c>
      <c r="H24" s="15" t="s">
        <v>8</v>
      </c>
      <c r="I24" s="15" t="s">
        <v>53</v>
      </c>
      <c r="J24">
        <f>-9*C24</f>
        <v>-2894.85</v>
      </c>
      <c r="K24">
        <f>5*B24</f>
        <v>2557</v>
      </c>
      <c r="L24">
        <f t="shared" si="2"/>
        <v>5451.85</v>
      </c>
      <c r="M24" s="15" t="s">
        <v>7</v>
      </c>
      <c r="N24" s="15" t="s">
        <v>8</v>
      </c>
      <c r="O24">
        <f t="shared" si="3"/>
        <v>-5.0499999999999545</v>
      </c>
      <c r="P24">
        <f t="shared" si="3"/>
        <v>-4.0499999999999545</v>
      </c>
    </row>
    <row r="25" spans="1:18" x14ac:dyDescent="0.25">
      <c r="A25" s="4">
        <v>42886</v>
      </c>
      <c r="B25">
        <v>514.20000000000005</v>
      </c>
      <c r="C25">
        <v>326.3</v>
      </c>
      <c r="D25" s="28">
        <v>1.5758504443763408</v>
      </c>
      <c r="E25" s="15" t="s">
        <v>44</v>
      </c>
      <c r="F25" s="15" t="s">
        <v>8</v>
      </c>
      <c r="G25" s="15" t="s">
        <v>55</v>
      </c>
      <c r="H25" s="15" t="s">
        <v>7</v>
      </c>
      <c r="I25" s="15" t="s">
        <v>77</v>
      </c>
      <c r="J25">
        <f>-5*B25</f>
        <v>-2571</v>
      </c>
      <c r="K25">
        <f>9*C25</f>
        <v>2936.7000000000003</v>
      </c>
      <c r="L25">
        <f t="shared" si="2"/>
        <v>5507.7000000000007</v>
      </c>
      <c r="M25" s="15" t="s">
        <v>8</v>
      </c>
      <c r="N25" s="15" t="s">
        <v>7</v>
      </c>
      <c r="O25">
        <f t="shared" si="3"/>
        <v>-2.8000000000000682</v>
      </c>
      <c r="P25">
        <f t="shared" si="3"/>
        <v>-4.6500000000000341</v>
      </c>
    </row>
    <row r="26" spans="1:18" x14ac:dyDescent="0.25">
      <c r="A26" s="4">
        <v>43018</v>
      </c>
      <c r="B26">
        <v>513.95000000000005</v>
      </c>
      <c r="C26">
        <v>269.25</v>
      </c>
      <c r="D26" s="27">
        <v>1.9088207985143919</v>
      </c>
      <c r="E26" s="15" t="s">
        <v>44</v>
      </c>
      <c r="F26" s="15" t="s">
        <v>7</v>
      </c>
      <c r="G26" s="15" t="s">
        <v>76</v>
      </c>
      <c r="H26" s="15" t="s">
        <v>8</v>
      </c>
      <c r="I26" s="15" t="s">
        <v>53</v>
      </c>
      <c r="J26">
        <f>-9*C26</f>
        <v>-2423.25</v>
      </c>
      <c r="K26">
        <f>5*B26</f>
        <v>2569.75</v>
      </c>
      <c r="L26">
        <f t="shared" si="2"/>
        <v>4993</v>
      </c>
      <c r="M26" s="15" t="s">
        <v>7</v>
      </c>
      <c r="N26" s="15" t="s">
        <v>8</v>
      </c>
      <c r="O26">
        <f t="shared" si="3"/>
        <v>0.25</v>
      </c>
      <c r="P26">
        <f t="shared" si="3"/>
        <v>57.050000000000011</v>
      </c>
    </row>
    <row r="27" spans="1:18" x14ac:dyDescent="0.25">
      <c r="A27" s="4">
        <v>43019</v>
      </c>
      <c r="B27">
        <v>515.54999999999995</v>
      </c>
      <c r="C27">
        <v>267.3</v>
      </c>
      <c r="D27" s="27">
        <v>1.9287317620650952</v>
      </c>
      <c r="E27" s="15" t="s">
        <v>44</v>
      </c>
      <c r="F27" s="15" t="s">
        <v>7</v>
      </c>
      <c r="G27" s="15" t="s">
        <v>75</v>
      </c>
      <c r="H27" s="15" t="s">
        <v>8</v>
      </c>
      <c r="I27" s="15" t="s">
        <v>48</v>
      </c>
      <c r="J27">
        <f>-9*C27</f>
        <v>-2405.7000000000003</v>
      </c>
      <c r="K27">
        <f>5*B27</f>
        <v>2577.75</v>
      </c>
      <c r="L27">
        <f t="shared" si="2"/>
        <v>4983.4500000000007</v>
      </c>
      <c r="M27" s="15" t="s">
        <v>7</v>
      </c>
      <c r="N27" s="15" t="s">
        <v>8</v>
      </c>
      <c r="O27">
        <f t="shared" si="3"/>
        <v>-1.5999999999999091</v>
      </c>
      <c r="P27">
        <f t="shared" si="3"/>
        <v>1.9499999999999886</v>
      </c>
    </row>
    <row r="28" spans="1:18" x14ac:dyDescent="0.25">
      <c r="A28" s="4">
        <v>43020</v>
      </c>
      <c r="B28">
        <v>524.65</v>
      </c>
      <c r="C28">
        <v>267.55</v>
      </c>
      <c r="D28" s="27">
        <v>1.9609418800224256</v>
      </c>
      <c r="E28" s="15" t="s">
        <v>44</v>
      </c>
      <c r="F28" s="15" t="s">
        <v>7</v>
      </c>
      <c r="G28" s="15" t="s">
        <v>80</v>
      </c>
      <c r="H28" s="15" t="s">
        <v>8</v>
      </c>
      <c r="I28" s="15" t="s">
        <v>50</v>
      </c>
      <c r="J28">
        <f>-9*C28</f>
        <v>-2407.9500000000003</v>
      </c>
      <c r="K28">
        <f>5*B28</f>
        <v>2623.25</v>
      </c>
      <c r="L28">
        <f t="shared" si="2"/>
        <v>5031.2000000000007</v>
      </c>
      <c r="M28" s="15" t="s">
        <v>7</v>
      </c>
      <c r="N28" s="15" t="s">
        <v>8</v>
      </c>
      <c r="O28">
        <f t="shared" si="3"/>
        <v>-9.1000000000000227</v>
      </c>
      <c r="P28">
        <f t="shared" si="3"/>
        <v>-0.25</v>
      </c>
    </row>
    <row r="29" spans="1:18" x14ac:dyDescent="0.25">
      <c r="A29" s="4">
        <v>43021</v>
      </c>
      <c r="B29">
        <v>529.45000000000005</v>
      </c>
      <c r="C29">
        <v>271.39999999999998</v>
      </c>
      <c r="D29" s="27">
        <v>1.9508106116433312</v>
      </c>
      <c r="E29" s="15" t="s">
        <v>44</v>
      </c>
      <c r="F29" s="15" t="s">
        <v>7</v>
      </c>
      <c r="G29" s="15" t="s">
        <v>81</v>
      </c>
      <c r="H29" s="15" t="s">
        <v>8</v>
      </c>
      <c r="I29" s="15" t="s">
        <v>52</v>
      </c>
      <c r="J29">
        <f>-9*C29</f>
        <v>-2442.6</v>
      </c>
      <c r="K29">
        <f>5*B29</f>
        <v>2647.25</v>
      </c>
      <c r="L29">
        <f t="shared" si="2"/>
        <v>5089.8500000000004</v>
      </c>
      <c r="M29" s="15" t="s">
        <v>7</v>
      </c>
      <c r="N29" s="15" t="s">
        <v>8</v>
      </c>
      <c r="O29">
        <f t="shared" si="3"/>
        <v>-4.8000000000000682</v>
      </c>
      <c r="P29">
        <f t="shared" si="3"/>
        <v>-3.8499999999999659</v>
      </c>
    </row>
    <row r="30" spans="1:18" x14ac:dyDescent="0.25">
      <c r="A30" s="4">
        <v>43033</v>
      </c>
      <c r="B30">
        <v>472.7</v>
      </c>
      <c r="C30">
        <v>305.60000000000002</v>
      </c>
      <c r="D30" s="28">
        <v>1.5467931937172774</v>
      </c>
      <c r="E30" s="15" t="s">
        <v>44</v>
      </c>
      <c r="F30" s="15" t="s">
        <v>8</v>
      </c>
      <c r="G30" s="15" t="s">
        <v>50</v>
      </c>
      <c r="H30" s="15" t="s">
        <v>7</v>
      </c>
      <c r="I30" s="15" t="s">
        <v>80</v>
      </c>
      <c r="K30">
        <f>15*B30+63*C30</f>
        <v>26343.300000000003</v>
      </c>
      <c r="L30">
        <f>K30-J30</f>
        <v>26343.300000000003</v>
      </c>
      <c r="M30" s="15" t="s">
        <v>8</v>
      </c>
      <c r="N30" s="15" t="s">
        <v>7</v>
      </c>
      <c r="O30">
        <f t="shared" si="3"/>
        <v>56.750000000000057</v>
      </c>
      <c r="P30">
        <f t="shared" si="3"/>
        <v>-34.200000000000045</v>
      </c>
      <c r="Q30">
        <v>15</v>
      </c>
      <c r="R30">
        <v>63</v>
      </c>
    </row>
    <row r="31" spans="1:18" ht="15.75" thickBot="1" x14ac:dyDescent="0.3"/>
    <row r="32" spans="1:18" ht="30" customHeight="1" thickBot="1" x14ac:dyDescent="0.3">
      <c r="A32" s="176" t="s">
        <v>189</v>
      </c>
      <c r="B32" s="177"/>
      <c r="C32" s="177"/>
      <c r="D32" s="177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8"/>
    </row>
    <row r="33" spans="1:18" x14ac:dyDescent="0.25">
      <c r="A33" s="31" t="s">
        <v>0</v>
      </c>
      <c r="B33" s="91" t="s">
        <v>10</v>
      </c>
      <c r="C33" s="91" t="s">
        <v>9</v>
      </c>
      <c r="D33" s="92" t="s">
        <v>30</v>
      </c>
      <c r="E33" s="91" t="s">
        <v>31</v>
      </c>
      <c r="F33" s="91" t="s">
        <v>32</v>
      </c>
      <c r="G33" s="91" t="s">
        <v>33</v>
      </c>
      <c r="H33" s="91" t="s">
        <v>34</v>
      </c>
      <c r="I33" s="91" t="s">
        <v>35</v>
      </c>
      <c r="J33" s="91" t="s">
        <v>36</v>
      </c>
      <c r="K33" s="91" t="s">
        <v>37</v>
      </c>
      <c r="L33" s="91" t="s">
        <v>38</v>
      </c>
      <c r="M33" s="91" t="s">
        <v>39</v>
      </c>
      <c r="N33" s="91" t="s">
        <v>40</v>
      </c>
      <c r="O33" s="179" t="s">
        <v>41</v>
      </c>
      <c r="P33" s="179"/>
      <c r="Q33" s="91" t="s">
        <v>88</v>
      </c>
      <c r="R33" s="91" t="s">
        <v>89</v>
      </c>
    </row>
    <row r="34" spans="1:18" x14ac:dyDescent="0.25">
      <c r="A34" s="4">
        <v>42737</v>
      </c>
      <c r="B34">
        <v>2359.0500000000002</v>
      </c>
      <c r="C34">
        <v>1001.6</v>
      </c>
      <c r="D34" s="35">
        <v>2.3552815495207668</v>
      </c>
      <c r="E34" s="15" t="s">
        <v>44</v>
      </c>
      <c r="F34" s="15" t="s">
        <v>90</v>
      </c>
      <c r="G34" s="15" t="s">
        <v>91</v>
      </c>
      <c r="J34">
        <f>-25*B34-65*C34</f>
        <v>-124080.25</v>
      </c>
      <c r="L34">
        <f>J34</f>
        <v>-124080.25</v>
      </c>
    </row>
    <row r="35" spans="1:18" x14ac:dyDescent="0.25">
      <c r="A35" s="4">
        <v>42740</v>
      </c>
      <c r="B35">
        <v>2334.5500000000002</v>
      </c>
      <c r="C35">
        <v>996.4</v>
      </c>
      <c r="D35" s="35">
        <v>2.3429847450822967</v>
      </c>
      <c r="E35" s="15" t="s">
        <v>44</v>
      </c>
      <c r="F35" s="15" t="s">
        <v>10</v>
      </c>
      <c r="G35" s="15" t="s">
        <v>55</v>
      </c>
      <c r="H35" s="15" t="s">
        <v>9</v>
      </c>
      <c r="I35" s="15" t="s">
        <v>92</v>
      </c>
      <c r="J35">
        <f>IF(O35=MAX(O35,P35),-5*B35,-13*C35)</f>
        <v>-11672.75</v>
      </c>
      <c r="K35">
        <f>IF(O35=MIN(O35,P35),5*B35,13*C35)</f>
        <v>12953.199999999999</v>
      </c>
      <c r="L35">
        <f>K35+J35</f>
        <v>1280.4499999999989</v>
      </c>
      <c r="M35" t="str">
        <f>IF(O35=MAX(O35,P35),"TCS","INFOSYS")</f>
        <v>TCS</v>
      </c>
      <c r="N35" t="str">
        <f>IF(O35=MIN(O35,P35),"TCS","INFOSYS")</f>
        <v>INFOSYS</v>
      </c>
      <c r="O35">
        <f>B34-B35</f>
        <v>24.5</v>
      </c>
      <c r="P35">
        <f>C34-C35</f>
        <v>5.2000000000000455</v>
      </c>
    </row>
    <row r="36" spans="1:18" x14ac:dyDescent="0.25">
      <c r="A36" s="4">
        <v>42748</v>
      </c>
      <c r="B36">
        <v>2252</v>
      </c>
      <c r="C36">
        <v>975.15</v>
      </c>
      <c r="D36" s="35">
        <v>2.3093882992360149</v>
      </c>
      <c r="E36" s="15" t="s">
        <v>44</v>
      </c>
      <c r="F36" s="15" t="s">
        <v>10</v>
      </c>
      <c r="G36" s="15" t="s">
        <v>78</v>
      </c>
      <c r="H36" s="15" t="s">
        <v>9</v>
      </c>
      <c r="I36" s="15" t="s">
        <v>93</v>
      </c>
      <c r="J36">
        <f t="shared" ref="J36:J41" si="4">IF(O36=MAX(O36,P36),-5*B36,-13*C36)</f>
        <v>-11260</v>
      </c>
      <c r="K36">
        <f t="shared" ref="K36:K41" si="5">IF(O36=MIN(O36,P36),5*B36,13*C36)</f>
        <v>12676.949999999999</v>
      </c>
      <c r="L36">
        <f t="shared" ref="L36:L42" si="6">K36+J36</f>
        <v>1416.9499999999989</v>
      </c>
      <c r="M36" t="str">
        <f t="shared" ref="M36:M42" si="7">IF(O36=MAX(O36,P36),"TCS","INFOSYS")</f>
        <v>TCS</v>
      </c>
      <c r="N36" t="str">
        <f t="shared" ref="N36:N42" si="8">IF(O36=MIN(O36,P36),"TCS","INFOSYS")</f>
        <v>INFOSYS</v>
      </c>
      <c r="O36">
        <f t="shared" ref="O36:P42" si="9">B35-B36</f>
        <v>82.550000000000182</v>
      </c>
      <c r="P36">
        <f t="shared" si="9"/>
        <v>21.25</v>
      </c>
    </row>
    <row r="37" spans="1:18" x14ac:dyDescent="0.25">
      <c r="A37" s="4">
        <v>42892</v>
      </c>
      <c r="B37">
        <v>2695.4</v>
      </c>
      <c r="C37">
        <v>979.45</v>
      </c>
      <c r="D37" s="36">
        <v>2.7519526264740417</v>
      </c>
      <c r="E37" s="15" t="s">
        <v>44</v>
      </c>
      <c r="F37" s="15" t="s">
        <v>9</v>
      </c>
      <c r="G37" s="15" t="s">
        <v>92</v>
      </c>
      <c r="H37" s="15" t="s">
        <v>10</v>
      </c>
      <c r="I37" s="15" t="s">
        <v>55</v>
      </c>
      <c r="J37">
        <f t="shared" si="4"/>
        <v>-12732.85</v>
      </c>
      <c r="K37">
        <f t="shared" si="5"/>
        <v>13477</v>
      </c>
      <c r="L37">
        <f t="shared" si="6"/>
        <v>744.14999999999964</v>
      </c>
      <c r="M37" t="str">
        <f t="shared" si="7"/>
        <v>INFOSYS</v>
      </c>
      <c r="N37" t="str">
        <f t="shared" si="8"/>
        <v>TCS</v>
      </c>
      <c r="O37">
        <f t="shared" si="9"/>
        <v>-443.40000000000009</v>
      </c>
      <c r="P37">
        <f t="shared" si="9"/>
        <v>-4.3000000000000682</v>
      </c>
    </row>
    <row r="38" spans="1:18" x14ac:dyDescent="0.25">
      <c r="A38" s="4">
        <v>42968</v>
      </c>
      <c r="B38">
        <v>2521.4</v>
      </c>
      <c r="C38">
        <v>873.5</v>
      </c>
      <c r="D38" s="36">
        <v>2.8865483686319404</v>
      </c>
      <c r="E38" s="15" t="s">
        <v>44</v>
      </c>
      <c r="F38" s="15" t="s">
        <v>10</v>
      </c>
      <c r="G38" s="15" t="s">
        <v>78</v>
      </c>
      <c r="H38" s="15" t="s">
        <v>9</v>
      </c>
      <c r="I38" s="37" t="s">
        <v>93</v>
      </c>
      <c r="J38">
        <f t="shared" si="4"/>
        <v>-12607</v>
      </c>
      <c r="K38">
        <f t="shared" si="5"/>
        <v>11355.5</v>
      </c>
      <c r="L38">
        <f t="shared" si="6"/>
        <v>-1251.5</v>
      </c>
      <c r="M38" t="str">
        <f t="shared" si="7"/>
        <v>TCS</v>
      </c>
      <c r="N38" t="str">
        <f t="shared" si="8"/>
        <v>INFOSYS</v>
      </c>
      <c r="O38">
        <f t="shared" si="9"/>
        <v>174</v>
      </c>
      <c r="P38">
        <f t="shared" si="9"/>
        <v>105.95000000000005</v>
      </c>
    </row>
    <row r="39" spans="1:18" x14ac:dyDescent="0.25">
      <c r="A39" s="4">
        <v>43052</v>
      </c>
      <c r="B39">
        <v>2758.9</v>
      </c>
      <c r="C39">
        <v>951.8</v>
      </c>
      <c r="D39" s="36">
        <v>2.898613154023955</v>
      </c>
      <c r="E39" s="15" t="s">
        <v>44</v>
      </c>
      <c r="F39" s="15" t="s">
        <v>9</v>
      </c>
      <c r="G39" s="15" t="s">
        <v>92</v>
      </c>
      <c r="H39" s="15" t="s">
        <v>10</v>
      </c>
      <c r="I39" s="15" t="s">
        <v>55</v>
      </c>
      <c r="J39">
        <f t="shared" si="4"/>
        <v>-12373.4</v>
      </c>
      <c r="K39">
        <f t="shared" si="5"/>
        <v>13794.5</v>
      </c>
      <c r="L39">
        <f t="shared" si="6"/>
        <v>1421.1000000000004</v>
      </c>
      <c r="M39" t="str">
        <f t="shared" si="7"/>
        <v>INFOSYS</v>
      </c>
      <c r="N39" t="str">
        <f t="shared" si="8"/>
        <v>TCS</v>
      </c>
      <c r="O39">
        <f t="shared" si="9"/>
        <v>-237.5</v>
      </c>
      <c r="P39">
        <f t="shared" si="9"/>
        <v>-78.299999999999955</v>
      </c>
    </row>
    <row r="40" spans="1:18" x14ac:dyDescent="0.25">
      <c r="A40" s="4">
        <v>43214</v>
      </c>
      <c r="B40">
        <v>3385.65</v>
      </c>
      <c r="C40">
        <v>1153.9000000000001</v>
      </c>
      <c r="D40" s="36">
        <v>2.9340930756564694</v>
      </c>
      <c r="E40" s="15" t="s">
        <v>44</v>
      </c>
      <c r="F40" s="15" t="s">
        <v>9</v>
      </c>
      <c r="G40" s="15" t="s">
        <v>94</v>
      </c>
      <c r="H40" s="15" t="s">
        <v>10</v>
      </c>
      <c r="I40" s="15" t="s">
        <v>53</v>
      </c>
      <c r="J40">
        <f t="shared" si="4"/>
        <v>-15000.7</v>
      </c>
      <c r="K40">
        <f t="shared" si="5"/>
        <v>16928.25</v>
      </c>
      <c r="L40">
        <f t="shared" si="6"/>
        <v>1927.5499999999993</v>
      </c>
      <c r="M40" t="str">
        <f t="shared" si="7"/>
        <v>INFOSYS</v>
      </c>
      <c r="N40" t="str">
        <f t="shared" si="8"/>
        <v>TCS</v>
      </c>
      <c r="O40">
        <f t="shared" si="9"/>
        <v>-626.75</v>
      </c>
      <c r="P40">
        <f t="shared" si="9"/>
        <v>-202.10000000000014</v>
      </c>
    </row>
    <row r="41" spans="1:18" x14ac:dyDescent="0.25">
      <c r="A41" s="4">
        <v>43215</v>
      </c>
      <c r="B41">
        <v>3467.9</v>
      </c>
      <c r="C41">
        <v>1160.9000000000001</v>
      </c>
      <c r="D41" s="36">
        <v>2.98725127056594</v>
      </c>
      <c r="E41" s="15" t="s">
        <v>44</v>
      </c>
      <c r="F41" s="15" t="s">
        <v>9</v>
      </c>
      <c r="G41" s="15" t="s">
        <v>95</v>
      </c>
      <c r="H41" s="15" t="s">
        <v>10</v>
      </c>
      <c r="I41" s="15" t="s">
        <v>96</v>
      </c>
      <c r="J41">
        <f t="shared" si="4"/>
        <v>-15091.7</v>
      </c>
      <c r="K41">
        <f t="shared" si="5"/>
        <v>17339.5</v>
      </c>
      <c r="L41">
        <f t="shared" si="6"/>
        <v>2247.7999999999993</v>
      </c>
      <c r="M41" t="str">
        <f t="shared" si="7"/>
        <v>INFOSYS</v>
      </c>
      <c r="N41" t="str">
        <f t="shared" si="8"/>
        <v>TCS</v>
      </c>
      <c r="O41">
        <f t="shared" si="9"/>
        <v>-82.25</v>
      </c>
      <c r="P41">
        <f t="shared" si="9"/>
        <v>-7</v>
      </c>
    </row>
    <row r="42" spans="1:18" x14ac:dyDescent="0.25">
      <c r="A42" s="4">
        <v>43216</v>
      </c>
      <c r="B42">
        <v>3540.35</v>
      </c>
      <c r="C42">
        <v>1175.6500000000001</v>
      </c>
      <c r="D42" s="36">
        <v>3.0113979500701737</v>
      </c>
      <c r="E42" s="15" t="s">
        <v>44</v>
      </c>
      <c r="F42" s="15" t="s">
        <v>9</v>
      </c>
      <c r="G42" s="15" t="s">
        <v>97</v>
      </c>
      <c r="H42" s="15" t="s">
        <v>10</v>
      </c>
      <c r="I42" s="15" t="s">
        <v>50</v>
      </c>
      <c r="K42">
        <f>91*C42+15*B42</f>
        <v>160089.40000000002</v>
      </c>
      <c r="L42">
        <f t="shared" si="6"/>
        <v>160089.40000000002</v>
      </c>
      <c r="M42" t="str">
        <f t="shared" si="7"/>
        <v>INFOSYS</v>
      </c>
      <c r="N42" t="str">
        <f t="shared" si="8"/>
        <v>TCS</v>
      </c>
      <c r="O42">
        <f t="shared" si="9"/>
        <v>-72.449999999999818</v>
      </c>
      <c r="P42">
        <f t="shared" si="9"/>
        <v>-14.75</v>
      </c>
      <c r="Q42">
        <v>15</v>
      </c>
      <c r="R42">
        <v>91</v>
      </c>
    </row>
    <row r="44" spans="1:18" ht="15.75" thickBot="1" x14ac:dyDescent="0.3"/>
    <row r="45" spans="1:18" ht="30" customHeight="1" thickBot="1" x14ac:dyDescent="0.55000000000000004">
      <c r="A45" s="157" t="s">
        <v>190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9"/>
    </row>
    <row r="46" spans="1:18" x14ac:dyDescent="0.25">
      <c r="A46" s="31" t="s">
        <v>0</v>
      </c>
      <c r="B46" s="93" t="s">
        <v>13</v>
      </c>
      <c r="C46" s="93" t="s">
        <v>12</v>
      </c>
      <c r="D46" s="93" t="s">
        <v>30</v>
      </c>
      <c r="E46" s="93" t="s">
        <v>31</v>
      </c>
      <c r="F46" s="93" t="s">
        <v>32</v>
      </c>
      <c r="G46" s="93" t="s">
        <v>33</v>
      </c>
      <c r="H46" s="93" t="s">
        <v>34</v>
      </c>
      <c r="I46" s="93" t="s">
        <v>35</v>
      </c>
      <c r="J46" s="93" t="s">
        <v>36</v>
      </c>
      <c r="K46" s="93" t="s">
        <v>37</v>
      </c>
      <c r="L46" s="93" t="s">
        <v>38</v>
      </c>
      <c r="M46" s="93" t="s">
        <v>39</v>
      </c>
      <c r="N46" s="93" t="s">
        <v>40</v>
      </c>
      <c r="O46" s="161" t="s">
        <v>41</v>
      </c>
      <c r="P46" s="162"/>
      <c r="Q46" s="93" t="s">
        <v>103</v>
      </c>
      <c r="R46" s="93" t="s">
        <v>104</v>
      </c>
    </row>
    <row r="47" spans="1:18" x14ac:dyDescent="0.25">
      <c r="A47" s="4">
        <v>42738</v>
      </c>
      <c r="B47">
        <v>2620.1</v>
      </c>
      <c r="C47">
        <v>189.1</v>
      </c>
      <c r="D47" s="44">
        <v>13.855631940772078</v>
      </c>
      <c r="E47" s="15" t="s">
        <v>44</v>
      </c>
      <c r="F47" s="15" t="s">
        <v>105</v>
      </c>
      <c r="G47" s="15" t="s">
        <v>106</v>
      </c>
      <c r="H47" s="15"/>
      <c r="I47" s="15"/>
      <c r="J47">
        <f>-10*B47-100*C47</f>
        <v>-45111</v>
      </c>
      <c r="L47">
        <f>J47</f>
        <v>-45111</v>
      </c>
      <c r="M47" s="15"/>
      <c r="N47" s="15"/>
    </row>
    <row r="48" spans="1:18" x14ac:dyDescent="0.25">
      <c r="A48" s="4">
        <v>42739</v>
      </c>
      <c r="B48">
        <v>2688.55</v>
      </c>
      <c r="C48">
        <v>189.5</v>
      </c>
      <c r="D48" s="44">
        <v>14.187598944591031</v>
      </c>
      <c r="E48" s="15" t="s">
        <v>44</v>
      </c>
      <c r="F48" s="15" t="s">
        <v>12</v>
      </c>
      <c r="G48" s="15" t="s">
        <v>107</v>
      </c>
      <c r="H48" s="15" t="s">
        <v>13</v>
      </c>
      <c r="I48" s="15" t="s">
        <v>108</v>
      </c>
      <c r="J48">
        <f>IF(O48=MAX(O48,P48),-1*B48,-10*C48)</f>
        <v>-1895</v>
      </c>
      <c r="K48">
        <f>IF(O48=MIN(O48,P48),1*B48,10*C48)</f>
        <v>2688.55</v>
      </c>
      <c r="L48">
        <f>K48+J48</f>
        <v>793.55000000000018</v>
      </c>
      <c r="M48" s="15" t="str">
        <f>IF(O48=MAX(O48,P48),"BAJAJ","TVS")</f>
        <v>TVS</v>
      </c>
      <c r="N48" s="15" t="str">
        <f>IF(O48=MIN(O48,P48),"BAJAJ","TVS")</f>
        <v>BAJAJ</v>
      </c>
      <c r="O48">
        <f>B47-B48</f>
        <v>-68.450000000000273</v>
      </c>
      <c r="P48">
        <f>C47-C48</f>
        <v>-0.40000000000000568</v>
      </c>
    </row>
    <row r="49" spans="1:16" x14ac:dyDescent="0.25">
      <c r="A49" s="4">
        <v>42751</v>
      </c>
      <c r="B49">
        <v>2722</v>
      </c>
      <c r="C49">
        <v>191.05</v>
      </c>
      <c r="D49" s="44">
        <v>14.247579167757131</v>
      </c>
      <c r="E49" s="15" t="s">
        <v>44</v>
      </c>
      <c r="F49" s="15" t="s">
        <v>12</v>
      </c>
      <c r="G49" s="15" t="s">
        <v>109</v>
      </c>
      <c r="H49" s="15" t="s">
        <v>13</v>
      </c>
      <c r="I49" s="15" t="s">
        <v>110</v>
      </c>
      <c r="J49">
        <f t="shared" ref="J49:J66" si="10">IF(O49=MAX(O49,P49),-1*B49,-10*C49)</f>
        <v>-1910.5</v>
      </c>
      <c r="K49">
        <f t="shared" ref="K49:K66" si="11">IF(O49=MIN(O49,P49),1*B49,10*C49)</f>
        <v>2722</v>
      </c>
      <c r="L49">
        <f t="shared" ref="L49:L67" si="12">K49+J49</f>
        <v>811.5</v>
      </c>
      <c r="M49" s="15" t="str">
        <f t="shared" ref="M49:M67" si="13">IF(O49=MAX(O49,P49),"BAJAJ","TVS")</f>
        <v>TVS</v>
      </c>
      <c r="N49" s="15" t="str">
        <f t="shared" ref="N49:N67" si="14">IF(O49=MIN(O49,P49),"BAJAJ","TVS")</f>
        <v>BAJAJ</v>
      </c>
      <c r="O49">
        <f t="shared" ref="O49:P67" si="15">B48-B49</f>
        <v>-33.449999999999818</v>
      </c>
      <c r="P49">
        <f t="shared" si="15"/>
        <v>-1.5500000000000114</v>
      </c>
    </row>
    <row r="50" spans="1:16" x14ac:dyDescent="0.25">
      <c r="A50" s="4">
        <v>42779</v>
      </c>
      <c r="B50">
        <v>2806.4</v>
      </c>
      <c r="C50">
        <v>187.1</v>
      </c>
      <c r="D50" s="44">
        <v>14.999465526456442</v>
      </c>
      <c r="E50" s="15" t="s">
        <v>44</v>
      </c>
      <c r="F50" s="15" t="s">
        <v>12</v>
      </c>
      <c r="G50" s="15" t="s">
        <v>111</v>
      </c>
      <c r="H50" s="15" t="s">
        <v>13</v>
      </c>
      <c r="I50" s="15" t="s">
        <v>112</v>
      </c>
      <c r="J50">
        <f t="shared" si="10"/>
        <v>-1871</v>
      </c>
      <c r="K50">
        <f t="shared" si="11"/>
        <v>2806.4</v>
      </c>
      <c r="L50">
        <f t="shared" si="12"/>
        <v>935.40000000000009</v>
      </c>
      <c r="M50" s="15" t="str">
        <f t="shared" si="13"/>
        <v>TVS</v>
      </c>
      <c r="N50" s="15" t="str">
        <f t="shared" si="14"/>
        <v>BAJAJ</v>
      </c>
      <c r="O50">
        <f t="shared" si="15"/>
        <v>-84.400000000000091</v>
      </c>
      <c r="P50">
        <f t="shared" si="15"/>
        <v>3.9500000000000171</v>
      </c>
    </row>
    <row r="51" spans="1:16" x14ac:dyDescent="0.25">
      <c r="A51" s="4">
        <v>42781</v>
      </c>
      <c r="B51">
        <v>2790</v>
      </c>
      <c r="C51">
        <v>182.35</v>
      </c>
      <c r="D51" s="44">
        <v>15.300246778173841</v>
      </c>
      <c r="E51" s="15" t="s">
        <v>44</v>
      </c>
      <c r="F51" s="15" t="s">
        <v>13</v>
      </c>
      <c r="G51" s="15" t="s">
        <v>110</v>
      </c>
      <c r="H51" s="15" t="s">
        <v>12</v>
      </c>
      <c r="I51" s="15" t="s">
        <v>109</v>
      </c>
      <c r="J51">
        <f t="shared" si="10"/>
        <v>-2790</v>
      </c>
      <c r="K51">
        <f t="shared" si="11"/>
        <v>1823.5</v>
      </c>
      <c r="L51">
        <f t="shared" si="12"/>
        <v>-966.5</v>
      </c>
      <c r="M51" s="15" t="str">
        <f t="shared" si="13"/>
        <v>BAJAJ</v>
      </c>
      <c r="N51" s="15" t="str">
        <f t="shared" si="14"/>
        <v>TVS</v>
      </c>
      <c r="O51">
        <f t="shared" si="15"/>
        <v>16.400000000000091</v>
      </c>
      <c r="P51">
        <f t="shared" si="15"/>
        <v>4.75</v>
      </c>
    </row>
    <row r="52" spans="1:16" x14ac:dyDescent="0.25">
      <c r="A52" s="4">
        <v>42782</v>
      </c>
      <c r="B52">
        <v>2788.5</v>
      </c>
      <c r="C52">
        <v>178</v>
      </c>
      <c r="D52" s="44">
        <v>15.665730337078651</v>
      </c>
      <c r="E52" s="15" t="s">
        <v>44</v>
      </c>
      <c r="F52" s="15" t="s">
        <v>12</v>
      </c>
      <c r="G52" s="15" t="s">
        <v>111</v>
      </c>
      <c r="H52" s="15" t="s">
        <v>13</v>
      </c>
      <c r="I52" s="15" t="s">
        <v>112</v>
      </c>
      <c r="J52">
        <f t="shared" si="10"/>
        <v>-1780</v>
      </c>
      <c r="K52">
        <f t="shared" si="11"/>
        <v>2788.5</v>
      </c>
      <c r="L52">
        <f t="shared" si="12"/>
        <v>1008.5</v>
      </c>
      <c r="M52" s="15" t="str">
        <f t="shared" si="13"/>
        <v>TVS</v>
      </c>
      <c r="N52" s="15" t="str">
        <f t="shared" si="14"/>
        <v>BAJAJ</v>
      </c>
      <c r="O52">
        <f t="shared" si="15"/>
        <v>1.5</v>
      </c>
      <c r="P52">
        <f t="shared" si="15"/>
        <v>4.3499999999999943</v>
      </c>
    </row>
    <row r="53" spans="1:16" x14ac:dyDescent="0.25">
      <c r="A53" s="4">
        <v>42787</v>
      </c>
      <c r="B53">
        <v>2806.1</v>
      </c>
      <c r="C53">
        <v>178.2</v>
      </c>
      <c r="D53" s="44">
        <v>15.746913580246915</v>
      </c>
      <c r="E53" s="15" t="s">
        <v>44</v>
      </c>
      <c r="F53" s="15" t="s">
        <v>12</v>
      </c>
      <c r="G53" s="15" t="s">
        <v>113</v>
      </c>
      <c r="H53" s="15" t="s">
        <v>13</v>
      </c>
      <c r="I53" s="15" t="s">
        <v>114</v>
      </c>
      <c r="J53">
        <f t="shared" si="10"/>
        <v>-1782</v>
      </c>
      <c r="K53">
        <f t="shared" si="11"/>
        <v>2806.1</v>
      </c>
      <c r="L53">
        <f t="shared" si="12"/>
        <v>1024.0999999999999</v>
      </c>
      <c r="M53" s="15" t="str">
        <f t="shared" si="13"/>
        <v>TVS</v>
      </c>
      <c r="N53" s="15" t="str">
        <f t="shared" si="14"/>
        <v>BAJAJ</v>
      </c>
      <c r="O53">
        <f t="shared" si="15"/>
        <v>-17.599999999999909</v>
      </c>
      <c r="P53">
        <f t="shared" si="15"/>
        <v>-0.19999999999998863</v>
      </c>
    </row>
    <row r="54" spans="1:16" x14ac:dyDescent="0.25">
      <c r="A54" s="4">
        <v>42788</v>
      </c>
      <c r="B54">
        <v>2799.8</v>
      </c>
      <c r="C54">
        <v>173.85</v>
      </c>
      <c r="D54" s="44">
        <v>16.104687949381653</v>
      </c>
      <c r="E54" s="15" t="s">
        <v>44</v>
      </c>
      <c r="F54" s="15" t="s">
        <v>13</v>
      </c>
      <c r="G54" s="15" t="s">
        <v>112</v>
      </c>
      <c r="H54" s="15" t="s">
        <v>12</v>
      </c>
      <c r="I54" s="15" t="s">
        <v>111</v>
      </c>
      <c r="J54">
        <f t="shared" si="10"/>
        <v>-2799.8</v>
      </c>
      <c r="K54">
        <f t="shared" si="11"/>
        <v>1738.5</v>
      </c>
      <c r="L54">
        <f t="shared" si="12"/>
        <v>-1061.3000000000002</v>
      </c>
      <c r="M54" s="15" t="str">
        <f t="shared" si="13"/>
        <v>BAJAJ</v>
      </c>
      <c r="N54" s="15" t="str">
        <f t="shared" si="14"/>
        <v>TVS</v>
      </c>
      <c r="O54">
        <f t="shared" si="15"/>
        <v>6.2999999999997272</v>
      </c>
      <c r="P54">
        <f t="shared" si="15"/>
        <v>4.3499999999999943</v>
      </c>
    </row>
    <row r="55" spans="1:16" x14ac:dyDescent="0.25">
      <c r="A55" s="4">
        <v>42789</v>
      </c>
      <c r="B55">
        <v>2812.05</v>
      </c>
      <c r="C55">
        <v>174.45</v>
      </c>
      <c r="D55" s="44">
        <v>16.119518486672401</v>
      </c>
      <c r="E55" s="15" t="s">
        <v>44</v>
      </c>
      <c r="F55" s="15" t="s">
        <v>12</v>
      </c>
      <c r="G55" s="15" t="s">
        <v>109</v>
      </c>
      <c r="H55" s="15" t="s">
        <v>13</v>
      </c>
      <c r="I55" s="15" t="s">
        <v>114</v>
      </c>
      <c r="J55">
        <f t="shared" si="10"/>
        <v>-1744.5</v>
      </c>
      <c r="K55">
        <f t="shared" si="11"/>
        <v>2812.05</v>
      </c>
      <c r="L55">
        <f t="shared" si="12"/>
        <v>1067.5500000000002</v>
      </c>
      <c r="M55" s="15" t="str">
        <f t="shared" si="13"/>
        <v>TVS</v>
      </c>
      <c r="N55" s="15" t="str">
        <f t="shared" si="14"/>
        <v>BAJAJ</v>
      </c>
      <c r="O55">
        <f t="shared" si="15"/>
        <v>-12.25</v>
      </c>
      <c r="P55">
        <f t="shared" si="15"/>
        <v>-0.59999999999999432</v>
      </c>
    </row>
    <row r="56" spans="1:16" x14ac:dyDescent="0.25">
      <c r="A56" s="4">
        <v>42797</v>
      </c>
      <c r="B56">
        <v>2831.1</v>
      </c>
      <c r="C56">
        <v>175.4</v>
      </c>
      <c r="D56" s="44">
        <v>16.140820980615736</v>
      </c>
      <c r="E56" s="15" t="s">
        <v>44</v>
      </c>
      <c r="F56" s="15" t="s">
        <v>12</v>
      </c>
      <c r="G56" s="15" t="s">
        <v>107</v>
      </c>
      <c r="H56" s="15" t="s">
        <v>13</v>
      </c>
      <c r="I56" s="15" t="s">
        <v>115</v>
      </c>
      <c r="J56">
        <f t="shared" si="10"/>
        <v>-1754</v>
      </c>
      <c r="K56">
        <f t="shared" si="11"/>
        <v>2831.1</v>
      </c>
      <c r="L56">
        <f t="shared" si="12"/>
        <v>1077.0999999999999</v>
      </c>
      <c r="M56" s="15" t="str">
        <f t="shared" si="13"/>
        <v>TVS</v>
      </c>
      <c r="N56" s="15" t="str">
        <f t="shared" si="14"/>
        <v>BAJAJ</v>
      </c>
      <c r="O56">
        <f t="shared" si="15"/>
        <v>-19.049999999999727</v>
      </c>
      <c r="P56">
        <f t="shared" si="15"/>
        <v>-0.95000000000001705</v>
      </c>
    </row>
    <row r="57" spans="1:16" x14ac:dyDescent="0.25">
      <c r="A57" s="4">
        <v>42800</v>
      </c>
      <c r="B57">
        <v>2878.75</v>
      </c>
      <c r="C57">
        <v>175.5</v>
      </c>
      <c r="D57" s="44">
        <v>16.403133903133902</v>
      </c>
      <c r="E57" s="15" t="s">
        <v>44</v>
      </c>
      <c r="F57" s="15" t="s">
        <v>12</v>
      </c>
      <c r="G57" s="15" t="s">
        <v>116</v>
      </c>
      <c r="H57" s="15" t="s">
        <v>13</v>
      </c>
      <c r="I57" s="15" t="s">
        <v>117</v>
      </c>
      <c r="J57">
        <f t="shared" si="10"/>
        <v>-1755</v>
      </c>
      <c r="K57">
        <f t="shared" si="11"/>
        <v>2878.75</v>
      </c>
      <c r="L57">
        <f t="shared" si="12"/>
        <v>1123.75</v>
      </c>
      <c r="M57" s="15" t="str">
        <f t="shared" si="13"/>
        <v>TVS</v>
      </c>
      <c r="N57" s="15" t="str">
        <f t="shared" si="14"/>
        <v>BAJAJ</v>
      </c>
      <c r="O57">
        <f t="shared" si="15"/>
        <v>-47.650000000000091</v>
      </c>
      <c r="P57">
        <f t="shared" si="15"/>
        <v>-9.9999999999994316E-2</v>
      </c>
    </row>
    <row r="58" spans="1:16" x14ac:dyDescent="0.25">
      <c r="A58" s="4">
        <v>42801</v>
      </c>
      <c r="B58">
        <v>2876.55</v>
      </c>
      <c r="C58">
        <v>173.1</v>
      </c>
      <c r="D58" s="44">
        <v>16.61785095320624</v>
      </c>
      <c r="E58" s="15" t="s">
        <v>44</v>
      </c>
      <c r="F58" s="15" t="s">
        <v>12</v>
      </c>
      <c r="G58" s="15" t="s">
        <v>118</v>
      </c>
      <c r="H58" s="15" t="s">
        <v>13</v>
      </c>
      <c r="I58" s="15" t="s">
        <v>119</v>
      </c>
      <c r="J58">
        <f t="shared" si="10"/>
        <v>-1731</v>
      </c>
      <c r="K58">
        <f t="shared" si="11"/>
        <v>2876.55</v>
      </c>
      <c r="L58">
        <f t="shared" si="12"/>
        <v>1145.5500000000002</v>
      </c>
      <c r="M58" s="15" t="str">
        <f t="shared" si="13"/>
        <v>TVS</v>
      </c>
      <c r="N58" s="15" t="str">
        <f t="shared" si="14"/>
        <v>BAJAJ</v>
      </c>
      <c r="O58">
        <f t="shared" si="15"/>
        <v>2.1999999999998181</v>
      </c>
      <c r="P58">
        <f t="shared" si="15"/>
        <v>2.4000000000000057</v>
      </c>
    </row>
    <row r="59" spans="1:16" x14ac:dyDescent="0.25">
      <c r="A59" s="4">
        <v>42802</v>
      </c>
      <c r="B59">
        <v>2865.5</v>
      </c>
      <c r="C59">
        <v>172.05</v>
      </c>
      <c r="D59" s="44">
        <v>16.655042138913107</v>
      </c>
      <c r="E59" s="15" t="s">
        <v>44</v>
      </c>
      <c r="F59" s="15" t="s">
        <v>13</v>
      </c>
      <c r="G59" s="15" t="s">
        <v>117</v>
      </c>
      <c r="H59" s="15" t="s">
        <v>12</v>
      </c>
      <c r="I59" s="15" t="s">
        <v>116</v>
      </c>
      <c r="J59">
        <f t="shared" si="10"/>
        <v>-2865.5</v>
      </c>
      <c r="K59">
        <f t="shared" si="11"/>
        <v>1720.5</v>
      </c>
      <c r="L59">
        <f t="shared" si="12"/>
        <v>-1145</v>
      </c>
      <c r="M59" s="15" t="str">
        <f t="shared" si="13"/>
        <v>BAJAJ</v>
      </c>
      <c r="N59" s="15" t="str">
        <f t="shared" si="14"/>
        <v>TVS</v>
      </c>
      <c r="O59">
        <f t="shared" si="15"/>
        <v>11.050000000000182</v>
      </c>
      <c r="P59">
        <f t="shared" si="15"/>
        <v>1.0499999999999829</v>
      </c>
    </row>
    <row r="60" spans="1:16" x14ac:dyDescent="0.25">
      <c r="A60" s="4">
        <v>42803</v>
      </c>
      <c r="B60">
        <v>2872.7</v>
      </c>
      <c r="C60">
        <v>168.4</v>
      </c>
      <c r="D60" s="44">
        <v>17.058788598574822</v>
      </c>
      <c r="E60" s="15" t="s">
        <v>44</v>
      </c>
      <c r="F60" s="15" t="s">
        <v>12</v>
      </c>
      <c r="G60" s="15" t="s">
        <v>118</v>
      </c>
      <c r="H60" s="15" t="s">
        <v>13</v>
      </c>
      <c r="I60" s="15" t="s">
        <v>119</v>
      </c>
      <c r="J60">
        <f t="shared" si="10"/>
        <v>-1684</v>
      </c>
      <c r="K60">
        <f t="shared" si="11"/>
        <v>2872.7</v>
      </c>
      <c r="L60">
        <f t="shared" si="12"/>
        <v>1188.6999999999998</v>
      </c>
      <c r="M60" s="15" t="str">
        <f t="shared" si="13"/>
        <v>TVS</v>
      </c>
      <c r="N60" s="15" t="str">
        <f t="shared" si="14"/>
        <v>BAJAJ</v>
      </c>
      <c r="O60">
        <f t="shared" si="15"/>
        <v>-7.1999999999998181</v>
      </c>
      <c r="P60">
        <f t="shared" si="15"/>
        <v>3.6500000000000057</v>
      </c>
    </row>
    <row r="61" spans="1:16" x14ac:dyDescent="0.25">
      <c r="A61" s="4">
        <v>42804</v>
      </c>
      <c r="B61">
        <v>2866.15</v>
      </c>
      <c r="C61">
        <v>167.05</v>
      </c>
      <c r="D61" s="44">
        <v>17.157437892846453</v>
      </c>
      <c r="E61" s="15" t="s">
        <v>44</v>
      </c>
      <c r="F61" s="15" t="s">
        <v>13</v>
      </c>
      <c r="G61" s="15" t="s">
        <v>117</v>
      </c>
      <c r="H61" s="15" t="s">
        <v>12</v>
      </c>
      <c r="I61" s="15" t="s">
        <v>116</v>
      </c>
      <c r="J61">
        <f t="shared" si="10"/>
        <v>-2866.15</v>
      </c>
      <c r="K61">
        <f t="shared" si="11"/>
        <v>1670.5</v>
      </c>
      <c r="L61">
        <f t="shared" si="12"/>
        <v>-1195.6500000000001</v>
      </c>
      <c r="M61" s="15" t="str">
        <f t="shared" si="13"/>
        <v>BAJAJ</v>
      </c>
      <c r="N61" s="15" t="str">
        <f t="shared" si="14"/>
        <v>TVS</v>
      </c>
      <c r="O61">
        <f t="shared" si="15"/>
        <v>6.5499999999997272</v>
      </c>
      <c r="P61">
        <f t="shared" si="15"/>
        <v>1.3499999999999943</v>
      </c>
    </row>
    <row r="62" spans="1:16" x14ac:dyDescent="0.25">
      <c r="A62" s="4">
        <v>42809</v>
      </c>
      <c r="B62">
        <v>2870.35</v>
      </c>
      <c r="C62">
        <v>167.05</v>
      </c>
      <c r="D62" s="44">
        <v>17.182580065848548</v>
      </c>
      <c r="E62" s="15" t="s">
        <v>44</v>
      </c>
      <c r="F62" s="15" t="s">
        <v>12</v>
      </c>
      <c r="G62" s="15" t="s">
        <v>118</v>
      </c>
      <c r="H62" s="15" t="s">
        <v>13</v>
      </c>
      <c r="I62" s="15" t="s">
        <v>119</v>
      </c>
      <c r="J62">
        <f t="shared" si="10"/>
        <v>-1670.5</v>
      </c>
      <c r="K62">
        <f t="shared" si="11"/>
        <v>2870.35</v>
      </c>
      <c r="L62">
        <f t="shared" si="12"/>
        <v>1199.8499999999999</v>
      </c>
      <c r="M62" s="15" t="str">
        <f t="shared" si="13"/>
        <v>TVS</v>
      </c>
      <c r="N62" s="15" t="str">
        <f t="shared" si="14"/>
        <v>BAJAJ</v>
      </c>
      <c r="O62">
        <f t="shared" si="15"/>
        <v>-4.1999999999998181</v>
      </c>
      <c r="P62">
        <f t="shared" si="15"/>
        <v>0</v>
      </c>
    </row>
    <row r="63" spans="1:16" x14ac:dyDescent="0.25">
      <c r="A63" s="4">
        <v>43201</v>
      </c>
      <c r="B63">
        <v>2755.4</v>
      </c>
      <c r="C63">
        <v>486.95</v>
      </c>
      <c r="D63" s="45">
        <v>5.6584864975870213</v>
      </c>
      <c r="E63" s="15" t="s">
        <v>44</v>
      </c>
      <c r="F63" s="15" t="s">
        <v>13</v>
      </c>
      <c r="G63" s="15" t="s">
        <v>117</v>
      </c>
      <c r="H63" s="15" t="s">
        <v>12</v>
      </c>
      <c r="I63" s="15" t="s">
        <v>116</v>
      </c>
      <c r="J63">
        <f t="shared" si="10"/>
        <v>-2755.4</v>
      </c>
      <c r="K63">
        <f t="shared" si="11"/>
        <v>4869.5</v>
      </c>
      <c r="L63">
        <f t="shared" si="12"/>
        <v>2114.1</v>
      </c>
      <c r="M63" s="15" t="str">
        <f t="shared" si="13"/>
        <v>BAJAJ</v>
      </c>
      <c r="N63" s="15" t="str">
        <f t="shared" si="14"/>
        <v>TVS</v>
      </c>
      <c r="O63">
        <f t="shared" si="15"/>
        <v>114.94999999999982</v>
      </c>
      <c r="P63">
        <f t="shared" si="15"/>
        <v>-319.89999999999998</v>
      </c>
    </row>
    <row r="64" spans="1:16" x14ac:dyDescent="0.25">
      <c r="A64" s="4">
        <v>43206</v>
      </c>
      <c r="B64">
        <v>2839.8</v>
      </c>
      <c r="C64">
        <v>508.85</v>
      </c>
      <c r="D64" s="45">
        <v>5.5808194949395693</v>
      </c>
      <c r="E64" s="15" t="s">
        <v>44</v>
      </c>
      <c r="F64" s="15" t="s">
        <v>12</v>
      </c>
      <c r="G64" s="15" t="s">
        <v>118</v>
      </c>
      <c r="H64" s="15" t="s">
        <v>13</v>
      </c>
      <c r="I64" s="15" t="s">
        <v>119</v>
      </c>
      <c r="J64">
        <f t="shared" si="10"/>
        <v>-5088.5</v>
      </c>
      <c r="K64">
        <f t="shared" si="11"/>
        <v>2839.8</v>
      </c>
      <c r="L64">
        <f t="shared" si="12"/>
        <v>-2248.6999999999998</v>
      </c>
      <c r="M64" s="15" t="str">
        <f t="shared" si="13"/>
        <v>TVS</v>
      </c>
      <c r="N64" s="15" t="str">
        <f t="shared" si="14"/>
        <v>BAJAJ</v>
      </c>
      <c r="O64">
        <f t="shared" si="15"/>
        <v>-84.400000000000091</v>
      </c>
      <c r="P64">
        <f t="shared" si="15"/>
        <v>-21.900000000000034</v>
      </c>
    </row>
    <row r="65" spans="1:18" x14ac:dyDescent="0.25">
      <c r="A65" s="4">
        <v>43213</v>
      </c>
      <c r="B65">
        <v>2854.05</v>
      </c>
      <c r="C65">
        <v>527.35</v>
      </c>
      <c r="D65" s="45">
        <v>5.4120603015075375</v>
      </c>
      <c r="E65" s="15" t="s">
        <v>44</v>
      </c>
      <c r="F65" s="15" t="s">
        <v>13</v>
      </c>
      <c r="G65" s="15" t="s">
        <v>117</v>
      </c>
      <c r="H65" s="15" t="s">
        <v>12</v>
      </c>
      <c r="I65" s="15" t="s">
        <v>116</v>
      </c>
      <c r="J65">
        <f t="shared" si="10"/>
        <v>-2854.05</v>
      </c>
      <c r="K65">
        <f t="shared" si="11"/>
        <v>5273.5</v>
      </c>
      <c r="L65">
        <f t="shared" si="12"/>
        <v>2419.4499999999998</v>
      </c>
      <c r="M65" s="15" t="str">
        <f t="shared" si="13"/>
        <v>BAJAJ</v>
      </c>
      <c r="N65" s="15" t="str">
        <f t="shared" si="14"/>
        <v>TVS</v>
      </c>
      <c r="O65">
        <f t="shared" si="15"/>
        <v>-14.25</v>
      </c>
      <c r="P65">
        <f t="shared" si="15"/>
        <v>-18.5</v>
      </c>
    </row>
    <row r="66" spans="1:18" x14ac:dyDescent="0.25">
      <c r="A66" s="4">
        <v>43216</v>
      </c>
      <c r="B66">
        <v>2886.1</v>
      </c>
      <c r="C66">
        <v>547.15</v>
      </c>
      <c r="D66" s="45">
        <v>5.2747875354107645</v>
      </c>
      <c r="E66" s="15" t="s">
        <v>44</v>
      </c>
      <c r="F66" s="15" t="s">
        <v>12</v>
      </c>
      <c r="G66" s="15" t="s">
        <v>118</v>
      </c>
      <c r="H66" s="15" t="s">
        <v>13</v>
      </c>
      <c r="I66" s="15" t="s">
        <v>119</v>
      </c>
      <c r="J66">
        <f t="shared" si="10"/>
        <v>-5471.5</v>
      </c>
      <c r="K66">
        <f t="shared" si="11"/>
        <v>2886.1</v>
      </c>
      <c r="L66">
        <f t="shared" si="12"/>
        <v>-2585.4</v>
      </c>
      <c r="M66" s="15" t="str">
        <f t="shared" si="13"/>
        <v>TVS</v>
      </c>
      <c r="N66" s="15" t="str">
        <f t="shared" si="14"/>
        <v>BAJAJ</v>
      </c>
      <c r="O66">
        <f t="shared" si="15"/>
        <v>-32.049999999999727</v>
      </c>
      <c r="P66">
        <f t="shared" si="15"/>
        <v>-19.799999999999955</v>
      </c>
    </row>
    <row r="67" spans="1:18" x14ac:dyDescent="0.25">
      <c r="A67" s="4">
        <v>43220</v>
      </c>
      <c r="B67">
        <v>2948</v>
      </c>
      <c r="C67">
        <v>524.65</v>
      </c>
      <c r="D67" s="45">
        <v>5.6189840846278472</v>
      </c>
      <c r="E67" s="15" t="s">
        <v>44</v>
      </c>
      <c r="F67" s="15" t="s">
        <v>12</v>
      </c>
      <c r="G67" s="15" t="s">
        <v>120</v>
      </c>
      <c r="H67" s="15" t="s">
        <v>13</v>
      </c>
      <c r="I67" s="15" t="s">
        <v>121</v>
      </c>
      <c r="K67">
        <f>80*C67+2*B67</f>
        <v>47868</v>
      </c>
      <c r="L67">
        <f t="shared" si="12"/>
        <v>47868</v>
      </c>
      <c r="M67" s="15" t="str">
        <f t="shared" si="13"/>
        <v>TVS</v>
      </c>
      <c r="N67" s="15" t="str">
        <f t="shared" si="14"/>
        <v>BAJAJ</v>
      </c>
      <c r="O67">
        <f t="shared" si="15"/>
        <v>-61.900000000000091</v>
      </c>
      <c r="P67">
        <f t="shared" si="15"/>
        <v>22.5</v>
      </c>
      <c r="Q67">
        <v>2</v>
      </c>
      <c r="R67">
        <v>80</v>
      </c>
    </row>
    <row r="69" spans="1:18" ht="15.75" thickBot="1" x14ac:dyDescent="0.3"/>
    <row r="70" spans="1:18" ht="32.25" thickBot="1" x14ac:dyDescent="0.55000000000000004">
      <c r="A70" s="157" t="s">
        <v>191</v>
      </c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4"/>
    </row>
    <row r="71" spans="1:18" x14ac:dyDescent="0.25">
      <c r="A71" s="94" t="s">
        <v>0</v>
      </c>
      <c r="B71" s="95" t="s">
        <v>15</v>
      </c>
      <c r="C71" s="95" t="s">
        <v>18</v>
      </c>
      <c r="D71" s="95" t="s">
        <v>126</v>
      </c>
      <c r="E71" s="95" t="s">
        <v>31</v>
      </c>
      <c r="F71" s="95" t="s">
        <v>32</v>
      </c>
      <c r="G71" s="95" t="s">
        <v>33</v>
      </c>
      <c r="H71" s="95" t="s">
        <v>34</v>
      </c>
      <c r="I71" s="95" t="s">
        <v>35</v>
      </c>
      <c r="J71" s="95" t="s">
        <v>36</v>
      </c>
      <c r="K71" s="95" t="s">
        <v>37</v>
      </c>
      <c r="L71" s="95" t="s">
        <v>38</v>
      </c>
      <c r="M71" s="95" t="s">
        <v>39</v>
      </c>
      <c r="N71" s="95" t="s">
        <v>40</v>
      </c>
      <c r="O71" s="165" t="s">
        <v>41</v>
      </c>
      <c r="P71" s="165"/>
      <c r="Q71" s="95" t="s">
        <v>127</v>
      </c>
      <c r="R71" s="95" t="s">
        <v>128</v>
      </c>
    </row>
    <row r="72" spans="1:18" x14ac:dyDescent="0.25">
      <c r="A72" s="96">
        <v>42737</v>
      </c>
      <c r="B72" s="15">
        <v>903.55</v>
      </c>
      <c r="C72" s="15">
        <v>211.65</v>
      </c>
      <c r="D72" s="53">
        <v>4.2690763052208833</v>
      </c>
      <c r="E72" s="15" t="s">
        <v>44</v>
      </c>
      <c r="F72" s="15" t="s">
        <v>129</v>
      </c>
      <c r="G72" s="15" t="s">
        <v>130</v>
      </c>
      <c r="H72" s="15"/>
      <c r="I72" s="15"/>
      <c r="J72">
        <f>-(10*B72+45*C72)</f>
        <v>-18559.75</v>
      </c>
      <c r="L72">
        <v>-18559.75</v>
      </c>
      <c r="O72" s="15" t="s">
        <v>131</v>
      </c>
      <c r="P72" s="15" t="s">
        <v>132</v>
      </c>
    </row>
    <row r="73" spans="1:18" x14ac:dyDescent="0.25">
      <c r="A73" s="96">
        <v>42738</v>
      </c>
      <c r="B73" s="15">
        <v>898.55</v>
      </c>
      <c r="C73" s="15">
        <v>213.05</v>
      </c>
      <c r="D73" s="53">
        <v>4.2175545646561838</v>
      </c>
      <c r="E73" s="15" t="s">
        <v>44</v>
      </c>
      <c r="F73" s="54" t="s">
        <v>15</v>
      </c>
      <c r="G73" s="54" t="s">
        <v>133</v>
      </c>
      <c r="H73" s="54" t="s">
        <v>18</v>
      </c>
      <c r="I73" s="54" t="s">
        <v>77</v>
      </c>
      <c r="J73" s="34">
        <f>-2*B73</f>
        <v>-1797.1</v>
      </c>
      <c r="K73" s="34">
        <f>9*C73</f>
        <v>1917.45</v>
      </c>
      <c r="L73">
        <f t="shared" ref="L73:L85" si="16">K73-J73</f>
        <v>3714.55</v>
      </c>
      <c r="M73" s="15" t="s">
        <v>15</v>
      </c>
      <c r="N73" s="15" t="s">
        <v>18</v>
      </c>
      <c r="O73" s="15">
        <f t="shared" ref="O73:P85" si="17">B72-B73</f>
        <v>5</v>
      </c>
      <c r="P73" s="15">
        <f t="shared" si="17"/>
        <v>-1.4000000000000057</v>
      </c>
    </row>
    <row r="74" spans="1:18" x14ac:dyDescent="0.25">
      <c r="A74" s="96">
        <v>42739</v>
      </c>
      <c r="B74" s="15">
        <v>906.15</v>
      </c>
      <c r="C74" s="15">
        <v>214.5</v>
      </c>
      <c r="D74" s="53">
        <v>4.2244755244755243</v>
      </c>
      <c r="E74" s="15" t="s">
        <v>44</v>
      </c>
      <c r="F74" s="54" t="s">
        <v>18</v>
      </c>
      <c r="G74" s="54" t="s">
        <v>76</v>
      </c>
      <c r="H74" s="54" t="s">
        <v>15</v>
      </c>
      <c r="I74" s="54" t="s">
        <v>134</v>
      </c>
      <c r="J74" s="34">
        <f>-9*C74</f>
        <v>-1930.5</v>
      </c>
      <c r="K74" s="34">
        <f>2*B74</f>
        <v>1812.3</v>
      </c>
      <c r="L74">
        <f t="shared" si="16"/>
        <v>3742.8</v>
      </c>
      <c r="M74" s="15" t="s">
        <v>18</v>
      </c>
      <c r="N74" s="15" t="s">
        <v>15</v>
      </c>
      <c r="O74" s="15">
        <f t="shared" si="17"/>
        <v>-7.6000000000000227</v>
      </c>
      <c r="P74" s="15">
        <f t="shared" si="17"/>
        <v>-1.4499999999999886</v>
      </c>
    </row>
    <row r="75" spans="1:18" x14ac:dyDescent="0.25">
      <c r="A75" s="96">
        <v>42744</v>
      </c>
      <c r="B75" s="15">
        <v>910.3</v>
      </c>
      <c r="C75" s="15">
        <v>225.3</v>
      </c>
      <c r="D75" s="53">
        <v>4.0403905903240123</v>
      </c>
      <c r="E75" s="15" t="s">
        <v>44</v>
      </c>
      <c r="F75" s="54" t="s">
        <v>15</v>
      </c>
      <c r="G75" s="54" t="s">
        <v>135</v>
      </c>
      <c r="H75" s="54" t="s">
        <v>18</v>
      </c>
      <c r="I75" s="54" t="s">
        <v>77</v>
      </c>
      <c r="J75" s="34">
        <f>-2*B75</f>
        <v>-1820.6</v>
      </c>
      <c r="K75" s="34">
        <f>9*C75</f>
        <v>2027.7</v>
      </c>
      <c r="L75">
        <f t="shared" si="16"/>
        <v>3848.3</v>
      </c>
      <c r="M75" s="15" t="s">
        <v>15</v>
      </c>
      <c r="N75" s="15" t="s">
        <v>18</v>
      </c>
      <c r="O75" s="15">
        <f t="shared" si="17"/>
        <v>-4.1499999999999773</v>
      </c>
      <c r="P75" s="15">
        <f t="shared" si="17"/>
        <v>-10.800000000000011</v>
      </c>
    </row>
    <row r="76" spans="1:18" x14ac:dyDescent="0.25">
      <c r="A76" s="96">
        <v>42767</v>
      </c>
      <c r="B76" s="15">
        <v>990.35</v>
      </c>
      <c r="C76" s="15">
        <v>213.05</v>
      </c>
      <c r="D76" s="55">
        <v>4.6484393334897911</v>
      </c>
      <c r="E76" s="15" t="s">
        <v>44</v>
      </c>
      <c r="F76" s="54" t="s">
        <v>18</v>
      </c>
      <c r="G76" s="54" t="s">
        <v>76</v>
      </c>
      <c r="H76" s="54" t="s">
        <v>15</v>
      </c>
      <c r="I76" s="54" t="s">
        <v>134</v>
      </c>
      <c r="J76" s="34">
        <f>-9*C76</f>
        <v>-1917.45</v>
      </c>
      <c r="K76" s="34">
        <f>2*B76</f>
        <v>1980.7</v>
      </c>
      <c r="L76">
        <f t="shared" si="16"/>
        <v>3898.15</v>
      </c>
      <c r="M76" s="15" t="s">
        <v>18</v>
      </c>
      <c r="N76" s="15" t="s">
        <v>15</v>
      </c>
      <c r="O76" s="15">
        <f t="shared" si="17"/>
        <v>-80.050000000000068</v>
      </c>
      <c r="P76" s="15">
        <f t="shared" si="17"/>
        <v>12.25</v>
      </c>
    </row>
    <row r="77" spans="1:18" x14ac:dyDescent="0.25">
      <c r="A77" s="96">
        <v>42808</v>
      </c>
      <c r="B77" s="15">
        <v>1069.0999999999999</v>
      </c>
      <c r="C77" s="15">
        <v>229.3</v>
      </c>
      <c r="D77" s="55">
        <v>4.6624509376362839</v>
      </c>
      <c r="E77" s="15" t="s">
        <v>44</v>
      </c>
      <c r="F77" s="54" t="s">
        <v>18</v>
      </c>
      <c r="G77" s="54" t="s">
        <v>75</v>
      </c>
      <c r="H77" s="54" t="s">
        <v>15</v>
      </c>
      <c r="I77" s="54" t="s">
        <v>136</v>
      </c>
      <c r="J77" s="34">
        <f>-9*C77</f>
        <v>-2063.7000000000003</v>
      </c>
      <c r="K77" s="34">
        <f>2*B77</f>
        <v>2138.1999999999998</v>
      </c>
      <c r="L77">
        <f t="shared" si="16"/>
        <v>4201.8999999999996</v>
      </c>
      <c r="M77" s="15" t="s">
        <v>18</v>
      </c>
      <c r="N77" s="15" t="s">
        <v>15</v>
      </c>
      <c r="O77" s="15">
        <f t="shared" si="17"/>
        <v>-78.749999999999886</v>
      </c>
      <c r="P77" s="15">
        <f t="shared" si="17"/>
        <v>-16.25</v>
      </c>
    </row>
    <row r="78" spans="1:18" x14ac:dyDescent="0.25">
      <c r="A78" s="96">
        <v>42809</v>
      </c>
      <c r="B78" s="15">
        <v>1063.9000000000001</v>
      </c>
      <c r="C78" s="15">
        <v>227.95</v>
      </c>
      <c r="D78" s="55">
        <v>4.6672515902610225</v>
      </c>
      <c r="E78" s="15" t="s">
        <v>44</v>
      </c>
      <c r="F78" s="54" t="s">
        <v>15</v>
      </c>
      <c r="G78" s="54" t="s">
        <v>134</v>
      </c>
      <c r="H78" s="54" t="s">
        <v>18</v>
      </c>
      <c r="I78" s="54" t="s">
        <v>76</v>
      </c>
      <c r="J78" s="34">
        <f>-2*B78</f>
        <v>-2127.8000000000002</v>
      </c>
      <c r="K78" s="34">
        <f>9*C78</f>
        <v>2051.5499999999997</v>
      </c>
      <c r="L78">
        <f t="shared" si="16"/>
        <v>4179.3500000000004</v>
      </c>
      <c r="M78" s="15" t="s">
        <v>15</v>
      </c>
      <c r="N78" s="15" t="s">
        <v>18</v>
      </c>
      <c r="O78" s="15">
        <f t="shared" si="17"/>
        <v>5.1999999999998181</v>
      </c>
      <c r="P78" s="15">
        <f t="shared" si="17"/>
        <v>1.3500000000000227</v>
      </c>
    </row>
    <row r="79" spans="1:18" x14ac:dyDescent="0.25">
      <c r="A79" s="96">
        <v>42810</v>
      </c>
      <c r="B79" s="15">
        <v>1087.5999999999999</v>
      </c>
      <c r="C79" s="15">
        <v>231.3</v>
      </c>
      <c r="D79" s="55">
        <v>4.702118460873324</v>
      </c>
      <c r="E79" s="15" t="s">
        <v>44</v>
      </c>
      <c r="F79" s="54" t="s">
        <v>18</v>
      </c>
      <c r="G79" s="54" t="s">
        <v>75</v>
      </c>
      <c r="H79" s="54" t="s">
        <v>15</v>
      </c>
      <c r="I79" s="54" t="s">
        <v>136</v>
      </c>
      <c r="J79" s="34">
        <f>-9*C79</f>
        <v>-2081.7000000000003</v>
      </c>
      <c r="K79" s="34">
        <f>2*B79</f>
        <v>2175.1999999999998</v>
      </c>
      <c r="L79">
        <f t="shared" si="16"/>
        <v>4256.8999999999996</v>
      </c>
      <c r="M79" s="15" t="s">
        <v>18</v>
      </c>
      <c r="N79" s="15" t="s">
        <v>15</v>
      </c>
      <c r="O79" s="15">
        <f t="shared" si="17"/>
        <v>-23.699999999999818</v>
      </c>
      <c r="P79" s="15">
        <f t="shared" si="17"/>
        <v>-3.3500000000000227</v>
      </c>
    </row>
    <row r="80" spans="1:18" x14ac:dyDescent="0.25">
      <c r="A80" s="96">
        <v>42909</v>
      </c>
      <c r="B80" s="15">
        <v>1153.95</v>
      </c>
      <c r="C80" s="15">
        <v>245.2</v>
      </c>
      <c r="D80" s="55">
        <v>4.7061582381729208</v>
      </c>
      <c r="E80" s="15" t="s">
        <v>44</v>
      </c>
      <c r="F80" s="54" t="s">
        <v>18</v>
      </c>
      <c r="G80" s="54" t="s">
        <v>80</v>
      </c>
      <c r="H80" s="54" t="s">
        <v>15</v>
      </c>
      <c r="I80" s="54" t="s">
        <v>137</v>
      </c>
      <c r="J80" s="34">
        <f>-9*C80</f>
        <v>-2206.7999999999997</v>
      </c>
      <c r="K80" s="34">
        <f>2*B80</f>
        <v>2307.9</v>
      </c>
      <c r="L80">
        <f t="shared" si="16"/>
        <v>4514.7</v>
      </c>
      <c r="M80" s="15" t="s">
        <v>18</v>
      </c>
      <c r="N80" s="15" t="s">
        <v>15</v>
      </c>
      <c r="O80" s="15">
        <f t="shared" si="17"/>
        <v>-66.350000000000136</v>
      </c>
      <c r="P80" s="15">
        <f t="shared" si="17"/>
        <v>-13.899999999999977</v>
      </c>
    </row>
    <row r="81" spans="1:18" x14ac:dyDescent="0.25">
      <c r="A81" s="96">
        <v>42951</v>
      </c>
      <c r="B81" s="15">
        <v>1156.8</v>
      </c>
      <c r="C81" s="15">
        <v>241.9</v>
      </c>
      <c r="D81" s="55">
        <v>4.7821413807358413</v>
      </c>
      <c r="E81" s="15" t="s">
        <v>44</v>
      </c>
      <c r="F81" s="54" t="s">
        <v>18</v>
      </c>
      <c r="G81" s="54" t="s">
        <v>81</v>
      </c>
      <c r="H81" s="54" t="s">
        <v>15</v>
      </c>
      <c r="I81" s="54" t="s">
        <v>138</v>
      </c>
      <c r="J81" s="34">
        <f>-9*C81</f>
        <v>-2177.1</v>
      </c>
      <c r="K81" s="34">
        <f>2*B81</f>
        <v>2313.6</v>
      </c>
      <c r="L81">
        <f t="shared" si="16"/>
        <v>4490.7</v>
      </c>
      <c r="M81" s="15" t="s">
        <v>18</v>
      </c>
      <c r="N81" s="15" t="s">
        <v>15</v>
      </c>
      <c r="O81" s="15">
        <f t="shared" si="17"/>
        <v>-2.8499999999999091</v>
      </c>
      <c r="P81" s="15">
        <f t="shared" si="17"/>
        <v>3.2999999999999829</v>
      </c>
    </row>
    <row r="82" spans="1:18" x14ac:dyDescent="0.25">
      <c r="A82" s="96">
        <v>42958</v>
      </c>
      <c r="B82" s="15">
        <v>1144.45</v>
      </c>
      <c r="C82" s="15">
        <v>238.35</v>
      </c>
      <c r="D82" s="55">
        <v>4.801552338997273</v>
      </c>
      <c r="E82" s="15" t="s">
        <v>44</v>
      </c>
      <c r="F82" s="54" t="s">
        <v>15</v>
      </c>
      <c r="G82" s="54" t="s">
        <v>137</v>
      </c>
      <c r="H82" s="54" t="s">
        <v>18</v>
      </c>
      <c r="I82" s="54" t="s">
        <v>80</v>
      </c>
      <c r="J82" s="34">
        <f>-2*B82</f>
        <v>-2288.9</v>
      </c>
      <c r="K82" s="34">
        <f>9*C82</f>
        <v>2145.15</v>
      </c>
      <c r="L82">
        <f t="shared" si="16"/>
        <v>4434.05</v>
      </c>
      <c r="M82" s="15" t="s">
        <v>15</v>
      </c>
      <c r="N82" s="15" t="s">
        <v>18</v>
      </c>
      <c r="O82" s="15">
        <f t="shared" si="17"/>
        <v>12.349999999999909</v>
      </c>
      <c r="P82" s="15">
        <f t="shared" si="17"/>
        <v>3.5500000000000114</v>
      </c>
    </row>
    <row r="83" spans="1:18" x14ac:dyDescent="0.25">
      <c r="A83" s="96">
        <v>42970</v>
      </c>
      <c r="B83" s="15">
        <v>1140.25</v>
      </c>
      <c r="C83" s="15">
        <v>237.05</v>
      </c>
      <c r="D83" s="55">
        <v>4.810166631512339</v>
      </c>
      <c r="E83" s="15" t="s">
        <v>44</v>
      </c>
      <c r="F83" s="54" t="s">
        <v>15</v>
      </c>
      <c r="G83" s="54" t="s">
        <v>136</v>
      </c>
      <c r="H83" s="54" t="s">
        <v>18</v>
      </c>
      <c r="I83" s="54" t="s">
        <v>75</v>
      </c>
      <c r="J83" s="34">
        <f>-2*B83</f>
        <v>-2280.5</v>
      </c>
      <c r="K83" s="34">
        <f>9*C83</f>
        <v>2133.4500000000003</v>
      </c>
      <c r="L83">
        <f t="shared" si="16"/>
        <v>4413.9500000000007</v>
      </c>
      <c r="M83" s="15" t="s">
        <v>15</v>
      </c>
      <c r="N83" s="15" t="s">
        <v>18</v>
      </c>
      <c r="O83" s="15">
        <f t="shared" si="17"/>
        <v>4.2000000000000455</v>
      </c>
      <c r="P83" s="15">
        <f t="shared" si="17"/>
        <v>1.2999999999999829</v>
      </c>
    </row>
    <row r="84" spans="1:18" x14ac:dyDescent="0.25">
      <c r="A84" s="96">
        <v>42979</v>
      </c>
      <c r="B84" s="15">
        <v>1214.55</v>
      </c>
      <c r="C84" s="15">
        <v>249.8</v>
      </c>
      <c r="D84" s="55">
        <v>4.8620896717373894</v>
      </c>
      <c r="E84" s="15" t="s">
        <v>44</v>
      </c>
      <c r="F84" s="54" t="s">
        <v>18</v>
      </c>
      <c r="G84" s="54" t="s">
        <v>80</v>
      </c>
      <c r="H84" s="54" t="s">
        <v>15</v>
      </c>
      <c r="I84" s="54" t="s">
        <v>137</v>
      </c>
      <c r="J84" s="34">
        <f>-9*C84</f>
        <v>-2248.2000000000003</v>
      </c>
      <c r="K84" s="34">
        <f>2*B84</f>
        <v>2429.1</v>
      </c>
      <c r="L84">
        <f t="shared" si="16"/>
        <v>4677.3</v>
      </c>
      <c r="M84" s="15" t="s">
        <v>18</v>
      </c>
      <c r="N84" s="15" t="s">
        <v>15</v>
      </c>
      <c r="O84" s="15">
        <f t="shared" si="17"/>
        <v>-74.299999999999955</v>
      </c>
      <c r="P84" s="15">
        <f t="shared" si="17"/>
        <v>-12.75</v>
      </c>
    </row>
    <row r="85" spans="1:18" x14ac:dyDescent="0.25">
      <c r="A85" s="96">
        <v>42982</v>
      </c>
      <c r="B85" s="15">
        <v>1196.5</v>
      </c>
      <c r="C85" s="15">
        <v>245.6</v>
      </c>
      <c r="D85" s="55">
        <v>4.8717426710097724</v>
      </c>
      <c r="E85" s="15" t="s">
        <v>44</v>
      </c>
      <c r="F85" s="54" t="s">
        <v>15</v>
      </c>
      <c r="G85" s="54" t="s">
        <v>136</v>
      </c>
      <c r="H85" s="54" t="s">
        <v>18</v>
      </c>
      <c r="I85" s="54" t="s">
        <v>75</v>
      </c>
      <c r="J85" s="34"/>
      <c r="K85" s="34">
        <f>8*B85+54*C85</f>
        <v>22834.400000000001</v>
      </c>
      <c r="L85">
        <f t="shared" si="16"/>
        <v>22834.400000000001</v>
      </c>
      <c r="M85" s="15" t="s">
        <v>15</v>
      </c>
      <c r="N85" s="15" t="s">
        <v>18</v>
      </c>
      <c r="O85" s="15">
        <f t="shared" si="17"/>
        <v>18.049999999999955</v>
      </c>
      <c r="P85" s="15">
        <f t="shared" si="17"/>
        <v>4.2000000000000171</v>
      </c>
      <c r="Q85">
        <v>8</v>
      </c>
      <c r="R85">
        <v>54</v>
      </c>
    </row>
    <row r="87" spans="1:18" ht="15.75" thickBot="1" x14ac:dyDescent="0.3"/>
    <row r="88" spans="1:18" ht="30" customHeight="1" thickBot="1" x14ac:dyDescent="0.55000000000000004">
      <c r="A88" s="157" t="s">
        <v>192</v>
      </c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7"/>
    </row>
    <row r="89" spans="1:18" x14ac:dyDescent="0.25">
      <c r="A89" s="94" t="s">
        <v>0</v>
      </c>
      <c r="B89" s="97" t="s">
        <v>20</v>
      </c>
      <c r="C89" s="97" t="s">
        <v>19</v>
      </c>
      <c r="D89" s="97" t="s">
        <v>30</v>
      </c>
      <c r="E89" s="97" t="s">
        <v>31</v>
      </c>
      <c r="F89" s="97" t="s">
        <v>32</v>
      </c>
      <c r="G89" s="97" t="s">
        <v>33</v>
      </c>
      <c r="H89" s="97" t="s">
        <v>34</v>
      </c>
      <c r="I89" s="97" t="s">
        <v>35</v>
      </c>
      <c r="J89" s="97" t="s">
        <v>36</v>
      </c>
      <c r="K89" s="97" t="s">
        <v>37</v>
      </c>
      <c r="L89" s="97" t="s">
        <v>38</v>
      </c>
      <c r="M89" s="97" t="s">
        <v>39</v>
      </c>
      <c r="N89" s="97" t="s">
        <v>40</v>
      </c>
      <c r="O89" s="168" t="s">
        <v>41</v>
      </c>
      <c r="P89" s="168"/>
      <c r="Q89" s="97" t="s">
        <v>143</v>
      </c>
      <c r="R89" s="97" t="s">
        <v>144</v>
      </c>
    </row>
    <row r="90" spans="1:18" x14ac:dyDescent="0.25">
      <c r="A90" s="4">
        <v>42737</v>
      </c>
      <c r="B90">
        <v>4215.1000000000004</v>
      </c>
      <c r="C90">
        <v>2243.3000000000002</v>
      </c>
      <c r="D90" s="62">
        <v>1.8789729416484644</v>
      </c>
      <c r="E90" s="15" t="s">
        <v>44</v>
      </c>
      <c r="F90" s="15" t="s">
        <v>145</v>
      </c>
      <c r="G90" s="15" t="s">
        <v>146</v>
      </c>
      <c r="I90" s="15"/>
      <c r="J90">
        <f>-25*B90-40*C90</f>
        <v>-195109.5</v>
      </c>
      <c r="L90">
        <f>J90</f>
        <v>-195109.5</v>
      </c>
      <c r="M90" s="15"/>
      <c r="N90" s="15"/>
    </row>
    <row r="91" spans="1:18" x14ac:dyDescent="0.25">
      <c r="A91" s="4">
        <v>42738</v>
      </c>
      <c r="B91">
        <v>4251.55</v>
      </c>
      <c r="C91">
        <v>2245.65</v>
      </c>
      <c r="D91" s="62">
        <v>1.8932380379845479</v>
      </c>
      <c r="E91" s="15" t="s">
        <v>44</v>
      </c>
      <c r="F91" s="15" t="s">
        <v>19</v>
      </c>
      <c r="G91" s="15" t="s">
        <v>147</v>
      </c>
      <c r="H91" s="15" t="s">
        <v>20</v>
      </c>
      <c r="I91" s="15" t="s">
        <v>48</v>
      </c>
      <c r="J91">
        <f>IF(O91=MAX(O91,P91),-5*B91,-8*C91)</f>
        <v>-17965.2</v>
      </c>
      <c r="K91">
        <f>IF(O91=MIN(O91,P91),5*B91,8*C91)</f>
        <v>21257.75</v>
      </c>
      <c r="L91">
        <f>K91+J91</f>
        <v>3292.5499999999993</v>
      </c>
      <c r="M91" s="15" t="str">
        <f>IF(O91=MAX(O91,P91),"BAYER","MONSANTO")</f>
        <v>MONSANTO</v>
      </c>
      <c r="N91" s="15" t="str">
        <f>IF(O91=MIN(O91,P91),"BAYER","MONSANTO")</f>
        <v>BAYER</v>
      </c>
      <c r="O91">
        <f>B90-B91</f>
        <v>-36.449999999999818</v>
      </c>
      <c r="P91">
        <f>C90-C91</f>
        <v>-2.3499999999999091</v>
      </c>
    </row>
    <row r="92" spans="1:18" x14ac:dyDescent="0.25">
      <c r="A92" s="4">
        <v>42822</v>
      </c>
      <c r="B92">
        <v>3745.3</v>
      </c>
      <c r="C92">
        <v>2510.4499999999998</v>
      </c>
      <c r="D92" s="63">
        <v>1.4918839251926947</v>
      </c>
      <c r="E92" s="15" t="s">
        <v>44</v>
      </c>
      <c r="F92" s="15" t="s">
        <v>20</v>
      </c>
      <c r="G92" s="15" t="s">
        <v>53</v>
      </c>
      <c r="H92" s="15" t="s">
        <v>19</v>
      </c>
      <c r="I92" s="15" t="s">
        <v>148</v>
      </c>
      <c r="J92">
        <f t="shared" ref="J92" si="18">IF(O92=MAX(O92,P92),-5*B92,-8*C92)</f>
        <v>-18726.5</v>
      </c>
      <c r="K92">
        <f t="shared" ref="K92" si="19">IF(O92=MIN(O92,P92),5*B92,8*C92)</f>
        <v>20083.599999999999</v>
      </c>
      <c r="L92">
        <f>K92+J92</f>
        <v>1357.0999999999985</v>
      </c>
      <c r="M92" s="15" t="str">
        <f t="shared" ref="M92:M93" si="20">IF(O92=MAX(O92,P92),"BAYER","MONSANTO")</f>
        <v>BAYER</v>
      </c>
      <c r="N92" s="15" t="str">
        <f t="shared" ref="N92:N93" si="21">IF(O92=MIN(O92,P92),"BAYER","MONSANTO")</f>
        <v>MONSANTO</v>
      </c>
      <c r="O92">
        <f t="shared" ref="O92:P93" si="22">B91-B92</f>
        <v>506.25</v>
      </c>
      <c r="P92">
        <f t="shared" si="22"/>
        <v>-264.79999999999973</v>
      </c>
    </row>
    <row r="93" spans="1:18" x14ac:dyDescent="0.25">
      <c r="A93" s="4">
        <v>42842</v>
      </c>
      <c r="B93">
        <v>3784.2</v>
      </c>
      <c r="C93">
        <v>2538</v>
      </c>
      <c r="D93" s="63">
        <v>1.4910165484633569</v>
      </c>
      <c r="E93" s="15" t="s">
        <v>44</v>
      </c>
      <c r="F93" s="15" t="s">
        <v>19</v>
      </c>
      <c r="G93" s="15" t="s">
        <v>147</v>
      </c>
      <c r="H93" s="15" t="s">
        <v>20</v>
      </c>
      <c r="I93" s="15" t="s">
        <v>48</v>
      </c>
      <c r="K93">
        <f>48*B93+20*C93</f>
        <v>232401.59999999998</v>
      </c>
      <c r="L93">
        <f>K93+J93</f>
        <v>232401.59999999998</v>
      </c>
      <c r="M93" s="15" t="str">
        <f t="shared" si="20"/>
        <v>MONSANTO</v>
      </c>
      <c r="N93" s="15" t="str">
        <f t="shared" si="21"/>
        <v>BAYER</v>
      </c>
      <c r="O93">
        <f t="shared" si="22"/>
        <v>-38.899999999999636</v>
      </c>
      <c r="P93">
        <f t="shared" si="22"/>
        <v>-27.550000000000182</v>
      </c>
      <c r="Q93">
        <v>48</v>
      </c>
      <c r="R93">
        <v>20</v>
      </c>
    </row>
    <row r="95" spans="1:18" ht="15.75" thickBot="1" x14ac:dyDescent="0.3"/>
    <row r="96" spans="1:18" ht="30" customHeight="1" thickBot="1" x14ac:dyDescent="0.3">
      <c r="A96" s="153" t="s">
        <v>193</v>
      </c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5"/>
    </row>
    <row r="97" spans="1:18" x14ac:dyDescent="0.25">
      <c r="A97" s="98" t="s">
        <v>0</v>
      </c>
      <c r="B97" s="99" t="s">
        <v>23</v>
      </c>
      <c r="C97" s="99" t="s">
        <v>22</v>
      </c>
      <c r="D97" s="99" t="s">
        <v>30</v>
      </c>
      <c r="E97" s="99" t="s">
        <v>31</v>
      </c>
      <c r="F97" s="99" t="s">
        <v>32</v>
      </c>
      <c r="G97" s="99" t="s">
        <v>33</v>
      </c>
      <c r="H97" s="99" t="s">
        <v>34</v>
      </c>
      <c r="I97" s="99" t="s">
        <v>35</v>
      </c>
      <c r="J97" s="99" t="s">
        <v>36</v>
      </c>
      <c r="K97" s="99" t="s">
        <v>37</v>
      </c>
      <c r="L97" s="99" t="s">
        <v>38</v>
      </c>
      <c r="M97" s="99" t="s">
        <v>39</v>
      </c>
      <c r="N97" s="99" t="s">
        <v>40</v>
      </c>
      <c r="O97" s="156" t="s">
        <v>41</v>
      </c>
      <c r="P97" s="156"/>
      <c r="Q97" s="99" t="s">
        <v>143</v>
      </c>
      <c r="R97" s="99" t="s">
        <v>144</v>
      </c>
    </row>
    <row r="98" spans="1:18" x14ac:dyDescent="0.25">
      <c r="A98" s="4">
        <v>42737</v>
      </c>
      <c r="B98">
        <v>1039.95</v>
      </c>
      <c r="C98">
        <v>1119.8499999999999</v>
      </c>
      <c r="D98" s="27">
        <v>0.92865115863731762</v>
      </c>
      <c r="E98" s="15" t="s">
        <v>44</v>
      </c>
      <c r="F98" s="15" t="s">
        <v>154</v>
      </c>
      <c r="G98" s="15" t="s">
        <v>155</v>
      </c>
      <c r="H98" s="15"/>
      <c r="J98">
        <f>-50*B98-55*C98</f>
        <v>-113589.25</v>
      </c>
      <c r="L98">
        <f>J98</f>
        <v>-113589.25</v>
      </c>
      <c r="M98" s="15"/>
      <c r="N98" s="15"/>
    </row>
    <row r="99" spans="1:18" x14ac:dyDescent="0.25">
      <c r="A99" s="4">
        <v>43075</v>
      </c>
      <c r="B99">
        <v>1343.8</v>
      </c>
      <c r="C99">
        <v>1128.95</v>
      </c>
      <c r="D99" s="53">
        <v>1.1903095796979493</v>
      </c>
      <c r="E99" s="15" t="s">
        <v>44</v>
      </c>
      <c r="F99" s="15" t="s">
        <v>22</v>
      </c>
      <c r="G99" s="15" t="s">
        <v>156</v>
      </c>
      <c r="H99" s="15" t="s">
        <v>23</v>
      </c>
      <c r="I99" s="15" t="s">
        <v>157</v>
      </c>
      <c r="J99">
        <f>IF(O99=MAX(O99,P99),-10*B99,-11*C99)</f>
        <v>-12418.45</v>
      </c>
      <c r="K99">
        <f>IF(O99=MIN(O99,P99),10*B99,11*C99)</f>
        <v>13438</v>
      </c>
      <c r="L99">
        <f>K99+J99</f>
        <v>1019.5499999999993</v>
      </c>
      <c r="M99" s="15" t="str">
        <f>IF(O99=MAX(O99,P99),"ABB","SIEMENS")</f>
        <v>SIEMENS</v>
      </c>
      <c r="N99" s="15" t="str">
        <f>IF(O99=MIN(O99,P99),"ABB","SIEMENS")</f>
        <v>ABB</v>
      </c>
      <c r="O99">
        <f>B98-B99</f>
        <v>-303.84999999999991</v>
      </c>
      <c r="P99">
        <f>C98-C99</f>
        <v>-9.1000000000001364</v>
      </c>
    </row>
    <row r="100" spans="1:18" x14ac:dyDescent="0.25">
      <c r="A100" s="4">
        <v>43118</v>
      </c>
      <c r="B100">
        <v>1541.05</v>
      </c>
      <c r="C100">
        <v>1292.55</v>
      </c>
      <c r="D100" s="53">
        <v>1.1922556187381532</v>
      </c>
      <c r="E100" s="15" t="s">
        <v>44</v>
      </c>
      <c r="F100" s="15" t="s">
        <v>22</v>
      </c>
      <c r="G100" s="15" t="s">
        <v>158</v>
      </c>
      <c r="H100" s="15" t="s">
        <v>23</v>
      </c>
      <c r="I100" s="15" t="s">
        <v>159</v>
      </c>
      <c r="J100">
        <f t="shared" ref="J100:J108" si="23">IF(O100=MAX(O100,P100),-10*B100,-11*C100)</f>
        <v>-14218.05</v>
      </c>
      <c r="K100">
        <f t="shared" ref="K100:K108" si="24">IF(O100=MIN(O100,P100),10*B100,11*C100)</f>
        <v>15410.5</v>
      </c>
      <c r="L100">
        <f t="shared" ref="L100:L108" si="25">K100+J100</f>
        <v>1192.4500000000007</v>
      </c>
      <c r="M100" s="15" t="str">
        <f t="shared" ref="M100:M108" si="26">IF(O100=MAX(O100,P100),"ABB","SIEMENS")</f>
        <v>SIEMENS</v>
      </c>
      <c r="N100" s="15" t="str">
        <f t="shared" ref="N100:N108" si="27">IF(O100=MIN(O100,P100),"ABB","SIEMENS")</f>
        <v>ABB</v>
      </c>
      <c r="O100">
        <f t="shared" ref="O100:P108" si="28">B99-B100</f>
        <v>-197.25</v>
      </c>
      <c r="P100">
        <f t="shared" si="28"/>
        <v>-163.59999999999991</v>
      </c>
    </row>
    <row r="101" spans="1:18" x14ac:dyDescent="0.25">
      <c r="A101" s="4">
        <v>43119</v>
      </c>
      <c r="B101">
        <v>1580.35</v>
      </c>
      <c r="C101">
        <v>1296.95</v>
      </c>
      <c r="D101" s="53">
        <v>1.2185126643278459</v>
      </c>
      <c r="E101" s="15" t="s">
        <v>44</v>
      </c>
      <c r="F101" s="15" t="s">
        <v>22</v>
      </c>
      <c r="G101" s="15" t="s">
        <v>160</v>
      </c>
      <c r="H101" s="15" t="s">
        <v>23</v>
      </c>
      <c r="I101" s="15" t="s">
        <v>161</v>
      </c>
      <c r="J101">
        <f t="shared" si="23"/>
        <v>-14266.45</v>
      </c>
      <c r="K101">
        <f t="shared" si="24"/>
        <v>15803.5</v>
      </c>
      <c r="L101">
        <f t="shared" si="25"/>
        <v>1537.0499999999993</v>
      </c>
      <c r="M101" s="15" t="str">
        <f t="shared" si="26"/>
        <v>SIEMENS</v>
      </c>
      <c r="N101" s="15" t="str">
        <f t="shared" si="27"/>
        <v>ABB</v>
      </c>
      <c r="O101">
        <f t="shared" si="28"/>
        <v>-39.299999999999955</v>
      </c>
      <c r="P101">
        <f t="shared" si="28"/>
        <v>-4.4000000000000909</v>
      </c>
    </row>
    <row r="102" spans="1:18" x14ac:dyDescent="0.25">
      <c r="A102" s="4">
        <v>43123</v>
      </c>
      <c r="B102">
        <v>1634.7</v>
      </c>
      <c r="C102">
        <v>1314.35</v>
      </c>
      <c r="D102" s="53">
        <v>1.2437326435120022</v>
      </c>
      <c r="E102" s="15" t="s">
        <v>44</v>
      </c>
      <c r="F102" s="15" t="s">
        <v>22</v>
      </c>
      <c r="G102" s="15" t="s">
        <v>162</v>
      </c>
      <c r="H102" s="15" t="s">
        <v>23</v>
      </c>
      <c r="I102" s="15" t="s">
        <v>163</v>
      </c>
      <c r="J102">
        <f t="shared" si="23"/>
        <v>-14457.849999999999</v>
      </c>
      <c r="K102">
        <f t="shared" si="24"/>
        <v>16347</v>
      </c>
      <c r="L102">
        <f t="shared" si="25"/>
        <v>1889.1500000000015</v>
      </c>
      <c r="M102" s="15" t="str">
        <f t="shared" si="26"/>
        <v>SIEMENS</v>
      </c>
      <c r="N102" s="15" t="str">
        <f t="shared" si="27"/>
        <v>ABB</v>
      </c>
      <c r="O102">
        <f t="shared" si="28"/>
        <v>-54.350000000000136</v>
      </c>
      <c r="P102">
        <f t="shared" si="28"/>
        <v>-17.399999999999864</v>
      </c>
    </row>
    <row r="103" spans="1:18" x14ac:dyDescent="0.25">
      <c r="A103" s="4">
        <v>43124</v>
      </c>
      <c r="B103">
        <v>1662.35</v>
      </c>
      <c r="C103">
        <v>1301.2</v>
      </c>
      <c r="D103" s="53">
        <v>1.2775514909314478</v>
      </c>
      <c r="E103" s="15" t="s">
        <v>44</v>
      </c>
      <c r="F103" s="15" t="s">
        <v>22</v>
      </c>
      <c r="G103" s="15" t="s">
        <v>164</v>
      </c>
      <c r="H103" s="15" t="s">
        <v>23</v>
      </c>
      <c r="I103" s="15" t="s">
        <v>165</v>
      </c>
      <c r="K103">
        <f>110*C103</f>
        <v>143132</v>
      </c>
      <c r="L103">
        <f t="shared" si="25"/>
        <v>143132</v>
      </c>
      <c r="M103" s="15" t="str">
        <f t="shared" si="26"/>
        <v>SIEMENS</v>
      </c>
      <c r="N103" s="15" t="str">
        <f t="shared" si="27"/>
        <v>ABB</v>
      </c>
      <c r="O103">
        <f t="shared" si="28"/>
        <v>-27.649999999999864</v>
      </c>
      <c r="P103">
        <f t="shared" si="28"/>
        <v>13.149999999999864</v>
      </c>
    </row>
    <row r="104" spans="1:18" x14ac:dyDescent="0.25">
      <c r="A104" s="71">
        <v>43132</v>
      </c>
      <c r="B104" s="70">
        <v>1702.25</v>
      </c>
      <c r="C104" s="70">
        <v>1317</v>
      </c>
      <c r="D104" s="72">
        <v>1.2925208807896735</v>
      </c>
      <c r="E104" s="73" t="s">
        <v>44</v>
      </c>
      <c r="F104" s="73" t="s">
        <v>22</v>
      </c>
      <c r="G104" s="73" t="s">
        <v>166</v>
      </c>
      <c r="H104" s="73" t="s">
        <v>23</v>
      </c>
      <c r="I104" s="73">
        <v>10</v>
      </c>
      <c r="J104" s="70">
        <f t="shared" si="23"/>
        <v>-14487</v>
      </c>
      <c r="K104" s="70">
        <f t="shared" si="24"/>
        <v>17022.5</v>
      </c>
      <c r="L104" s="70">
        <f t="shared" si="25"/>
        <v>2535.5</v>
      </c>
      <c r="M104" s="73" t="str">
        <f t="shared" si="26"/>
        <v>SIEMENS</v>
      </c>
      <c r="N104" s="73" t="str">
        <f t="shared" si="27"/>
        <v>ABB</v>
      </c>
      <c r="O104" s="70">
        <f t="shared" si="28"/>
        <v>-39.900000000000091</v>
      </c>
      <c r="P104" s="70">
        <f t="shared" si="28"/>
        <v>-15.799999999999955</v>
      </c>
    </row>
    <row r="105" spans="1:18" x14ac:dyDescent="0.25">
      <c r="A105" s="71">
        <v>43133</v>
      </c>
      <c r="B105" s="70">
        <v>1678.1</v>
      </c>
      <c r="C105" s="70">
        <v>1288</v>
      </c>
      <c r="D105" s="72">
        <v>1.3028726708074534</v>
      </c>
      <c r="E105" s="73" t="s">
        <v>44</v>
      </c>
      <c r="F105" s="73" t="s">
        <v>22</v>
      </c>
      <c r="G105" s="73" t="s">
        <v>167</v>
      </c>
      <c r="H105" s="73" t="s">
        <v>23</v>
      </c>
      <c r="I105" s="73">
        <v>10</v>
      </c>
      <c r="J105" s="70">
        <f t="shared" si="23"/>
        <v>-14168</v>
      </c>
      <c r="K105" s="70">
        <f t="shared" si="24"/>
        <v>16781</v>
      </c>
      <c r="L105" s="70">
        <f t="shared" si="25"/>
        <v>2613</v>
      </c>
      <c r="M105" s="73" t="str">
        <f t="shared" si="26"/>
        <v>SIEMENS</v>
      </c>
      <c r="N105" s="73" t="str">
        <f t="shared" si="27"/>
        <v>ABB</v>
      </c>
      <c r="O105" s="70">
        <f t="shared" si="28"/>
        <v>24.150000000000091</v>
      </c>
      <c r="P105" s="70">
        <f t="shared" si="28"/>
        <v>29</v>
      </c>
    </row>
    <row r="106" spans="1:18" x14ac:dyDescent="0.25">
      <c r="A106" s="71">
        <v>43158</v>
      </c>
      <c r="B106" s="70">
        <v>1530.35</v>
      </c>
      <c r="C106" s="70">
        <v>1164.25</v>
      </c>
      <c r="D106" s="72">
        <v>1.3144513635387587</v>
      </c>
      <c r="E106" s="73" t="s">
        <v>44</v>
      </c>
      <c r="F106" s="73" t="s">
        <v>23</v>
      </c>
      <c r="G106" s="73">
        <v>10</v>
      </c>
      <c r="H106" s="73" t="s">
        <v>22</v>
      </c>
      <c r="I106" s="73" t="s">
        <v>166</v>
      </c>
      <c r="J106" s="70">
        <f t="shared" si="23"/>
        <v>-15303.5</v>
      </c>
      <c r="K106" s="70">
        <f t="shared" si="24"/>
        <v>12806.75</v>
      </c>
      <c r="L106" s="70">
        <f t="shared" si="25"/>
        <v>-2496.75</v>
      </c>
      <c r="M106" s="73" t="str">
        <f t="shared" si="26"/>
        <v>ABB</v>
      </c>
      <c r="N106" s="73" t="str">
        <f t="shared" si="27"/>
        <v>SIEMENS</v>
      </c>
      <c r="O106" s="70">
        <f t="shared" si="28"/>
        <v>147.75</v>
      </c>
      <c r="P106" s="70">
        <f t="shared" si="28"/>
        <v>123.75</v>
      </c>
    </row>
    <row r="107" spans="1:18" x14ac:dyDescent="0.25">
      <c r="A107" s="71">
        <v>43159</v>
      </c>
      <c r="B107" s="70">
        <v>1534.55</v>
      </c>
      <c r="C107" s="70">
        <v>1164.3499999999999</v>
      </c>
      <c r="D107" s="72">
        <v>1.3179456349035943</v>
      </c>
      <c r="E107" s="73" t="s">
        <v>44</v>
      </c>
      <c r="F107" s="73" t="s">
        <v>22</v>
      </c>
      <c r="G107" s="73" t="s">
        <v>167</v>
      </c>
      <c r="H107" s="73" t="s">
        <v>23</v>
      </c>
      <c r="I107" s="73">
        <v>10</v>
      </c>
      <c r="J107" s="70">
        <f t="shared" si="23"/>
        <v>-12807.849999999999</v>
      </c>
      <c r="K107" s="70">
        <f t="shared" si="24"/>
        <v>15345.5</v>
      </c>
      <c r="L107" s="70">
        <f t="shared" si="25"/>
        <v>2537.6500000000015</v>
      </c>
      <c r="M107" s="73" t="str">
        <f t="shared" si="26"/>
        <v>SIEMENS</v>
      </c>
      <c r="N107" s="73" t="str">
        <f t="shared" si="27"/>
        <v>ABB</v>
      </c>
      <c r="O107" s="70">
        <f t="shared" si="28"/>
        <v>-4.2000000000000455</v>
      </c>
      <c r="P107" s="70">
        <f t="shared" si="28"/>
        <v>-9.9999999999909051E-2</v>
      </c>
    </row>
    <row r="108" spans="1:18" x14ac:dyDescent="0.25">
      <c r="A108" s="71">
        <v>43160</v>
      </c>
      <c r="B108" s="70">
        <v>1527.85</v>
      </c>
      <c r="C108" s="70">
        <v>1153.55</v>
      </c>
      <c r="D108" s="72">
        <v>1.3244766156646872</v>
      </c>
      <c r="E108" s="73" t="s">
        <v>44</v>
      </c>
      <c r="F108" s="73" t="s">
        <v>22</v>
      </c>
      <c r="G108" s="73" t="s">
        <v>168</v>
      </c>
      <c r="H108" s="73" t="s">
        <v>23</v>
      </c>
      <c r="I108" s="73">
        <v>10</v>
      </c>
      <c r="J108" s="70">
        <f t="shared" si="23"/>
        <v>-12689.05</v>
      </c>
      <c r="K108" s="70">
        <f t="shared" si="24"/>
        <v>15278.5</v>
      </c>
      <c r="L108" s="70">
        <f t="shared" si="25"/>
        <v>2589.4500000000007</v>
      </c>
      <c r="M108" s="73" t="str">
        <f t="shared" si="26"/>
        <v>SIEMENS</v>
      </c>
      <c r="N108" s="73" t="str">
        <f t="shared" si="27"/>
        <v>ABB</v>
      </c>
      <c r="O108" s="70">
        <f t="shared" si="28"/>
        <v>6.7000000000000455</v>
      </c>
      <c r="P108" s="70">
        <f t="shared" si="28"/>
        <v>10.799999999999955</v>
      </c>
      <c r="Q108">
        <v>110</v>
      </c>
      <c r="R108">
        <v>0</v>
      </c>
    </row>
    <row r="110" spans="1:18" ht="15.75" thickBot="1" x14ac:dyDescent="0.3"/>
    <row r="111" spans="1:18" ht="30" customHeight="1" thickBot="1" x14ac:dyDescent="0.55000000000000004">
      <c r="A111" s="157" t="s">
        <v>194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9"/>
    </row>
    <row r="112" spans="1:18" x14ac:dyDescent="0.25">
      <c r="A112" s="94" t="s">
        <v>0</v>
      </c>
      <c r="B112" s="100" t="s">
        <v>27</v>
      </c>
      <c r="C112" s="100" t="s">
        <v>26</v>
      </c>
      <c r="D112" s="100" t="s">
        <v>126</v>
      </c>
      <c r="E112" s="100" t="s">
        <v>31</v>
      </c>
      <c r="F112" s="100" t="s">
        <v>32</v>
      </c>
      <c r="G112" s="100" t="s">
        <v>33</v>
      </c>
      <c r="H112" s="100" t="s">
        <v>34</v>
      </c>
      <c r="I112" s="100" t="s">
        <v>35</v>
      </c>
      <c r="J112" s="100" t="s">
        <v>36</v>
      </c>
      <c r="K112" s="100" t="s">
        <v>37</v>
      </c>
      <c r="L112" s="100" t="s">
        <v>38</v>
      </c>
      <c r="M112" s="100" t="s">
        <v>39</v>
      </c>
      <c r="N112" s="100" t="s">
        <v>40</v>
      </c>
      <c r="O112" s="160" t="s">
        <v>41</v>
      </c>
      <c r="P112" s="160"/>
      <c r="Q112" s="100" t="s">
        <v>72</v>
      </c>
      <c r="R112" s="100" t="s">
        <v>73</v>
      </c>
    </row>
    <row r="113" spans="1:18" x14ac:dyDescent="0.25">
      <c r="A113" s="96">
        <v>42773</v>
      </c>
      <c r="B113" s="15">
        <v>4627.3500000000004</v>
      </c>
      <c r="C113" s="15">
        <v>1763.85</v>
      </c>
      <c r="D113" s="55">
        <v>2.6234373671230551</v>
      </c>
      <c r="E113" s="15" t="s">
        <v>174</v>
      </c>
      <c r="F113" s="15" t="s">
        <v>175</v>
      </c>
      <c r="G113" s="15" t="s">
        <v>176</v>
      </c>
      <c r="H113" s="15"/>
      <c r="I113" s="15"/>
      <c r="J113">
        <f>-10*B113-25*C113</f>
        <v>-90369.75</v>
      </c>
      <c r="L113">
        <f>J113</f>
        <v>-90369.75</v>
      </c>
      <c r="M113" s="15"/>
      <c r="N113" s="15"/>
    </row>
    <row r="114" spans="1:18" x14ac:dyDescent="0.25">
      <c r="A114" s="96">
        <v>42870</v>
      </c>
      <c r="B114" s="15">
        <v>4199</v>
      </c>
      <c r="C114" s="15">
        <v>1769</v>
      </c>
      <c r="D114" s="80">
        <v>2.373657433578293</v>
      </c>
      <c r="E114" s="15" t="s">
        <v>174</v>
      </c>
      <c r="F114" s="15" t="s">
        <v>27</v>
      </c>
      <c r="G114" s="15" t="s">
        <v>135</v>
      </c>
      <c r="H114" s="15" t="s">
        <v>26</v>
      </c>
      <c r="I114" s="15" t="s">
        <v>48</v>
      </c>
      <c r="J114">
        <f>-2*B114</f>
        <v>-8398</v>
      </c>
      <c r="K114">
        <f>5*C114</f>
        <v>8845</v>
      </c>
      <c r="L114">
        <f t="shared" ref="L114:L126" si="29">K114+J114</f>
        <v>447</v>
      </c>
      <c r="M114" s="15" t="s">
        <v>27</v>
      </c>
      <c r="N114" s="15" t="s">
        <v>26</v>
      </c>
      <c r="O114">
        <v>428.35000000000036</v>
      </c>
      <c r="P114">
        <v>-5.1500000000000909</v>
      </c>
    </row>
    <row r="115" spans="1:18" x14ac:dyDescent="0.25">
      <c r="A115" s="96">
        <v>42914</v>
      </c>
      <c r="B115" s="15">
        <v>4217.95</v>
      </c>
      <c r="C115" s="15">
        <v>1810.8</v>
      </c>
      <c r="D115" s="80">
        <v>2.3293295780870333</v>
      </c>
      <c r="E115" s="15" t="s">
        <v>44</v>
      </c>
      <c r="F115" s="15" t="s">
        <v>27</v>
      </c>
      <c r="G115" s="15" t="s">
        <v>177</v>
      </c>
      <c r="H115" s="15" t="s">
        <v>26</v>
      </c>
      <c r="I115" s="15" t="s">
        <v>50</v>
      </c>
      <c r="J115">
        <f>-2*B115</f>
        <v>-8435.9</v>
      </c>
      <c r="K115">
        <f>5*C115</f>
        <v>9054</v>
      </c>
      <c r="L115">
        <f t="shared" si="29"/>
        <v>618.10000000000036</v>
      </c>
      <c r="M115" s="15" t="s">
        <v>27</v>
      </c>
      <c r="N115" s="15" t="s">
        <v>26</v>
      </c>
      <c r="O115">
        <v>-18.949999999999818</v>
      </c>
      <c r="P115">
        <v>-41.799999999999955</v>
      </c>
    </row>
    <row r="116" spans="1:18" x14ac:dyDescent="0.25">
      <c r="A116" s="96">
        <v>42915</v>
      </c>
      <c r="B116" s="15">
        <v>4222.8500000000004</v>
      </c>
      <c r="C116" s="15">
        <v>1824.4</v>
      </c>
      <c r="D116" s="80">
        <v>2.3146513922385443</v>
      </c>
      <c r="E116" s="15" t="s">
        <v>44</v>
      </c>
      <c r="F116" s="15" t="s">
        <v>27</v>
      </c>
      <c r="G116" s="15" t="s">
        <v>178</v>
      </c>
      <c r="H116" s="15" t="s">
        <v>26</v>
      </c>
      <c r="I116" s="15" t="s">
        <v>52</v>
      </c>
      <c r="J116">
        <f>-2*B116</f>
        <v>-8445.7000000000007</v>
      </c>
      <c r="K116">
        <f>5*C116</f>
        <v>9122</v>
      </c>
      <c r="L116">
        <f t="shared" si="29"/>
        <v>676.29999999999927</v>
      </c>
      <c r="M116" s="15" t="s">
        <v>27</v>
      </c>
      <c r="N116" s="15" t="s">
        <v>26</v>
      </c>
      <c r="O116">
        <v>-4.9000000000005457</v>
      </c>
      <c r="P116">
        <v>-13.600000000000136</v>
      </c>
    </row>
    <row r="117" spans="1:18" x14ac:dyDescent="0.25">
      <c r="A117" s="96">
        <v>42978</v>
      </c>
      <c r="B117" s="15">
        <v>4168.75</v>
      </c>
      <c r="C117" s="15">
        <v>1818.3</v>
      </c>
      <c r="D117" s="80">
        <v>2.2926634768740031</v>
      </c>
      <c r="E117" s="15" t="s">
        <v>174</v>
      </c>
      <c r="F117" s="15" t="s">
        <v>27</v>
      </c>
      <c r="G117" s="15" t="s">
        <v>179</v>
      </c>
      <c r="H117" s="15" t="s">
        <v>26</v>
      </c>
      <c r="I117" s="15" t="s">
        <v>180</v>
      </c>
      <c r="J117">
        <f>-2*B117</f>
        <v>-8337.5</v>
      </c>
      <c r="K117">
        <f>5*C117</f>
        <v>9091.5</v>
      </c>
      <c r="L117">
        <f t="shared" si="29"/>
        <v>754</v>
      </c>
      <c r="M117" s="15" t="s">
        <v>27</v>
      </c>
      <c r="N117" s="15" t="s">
        <v>26</v>
      </c>
      <c r="O117">
        <v>54.100000000000364</v>
      </c>
      <c r="P117">
        <v>6.1000000000001364</v>
      </c>
    </row>
    <row r="118" spans="1:18" x14ac:dyDescent="0.25">
      <c r="A118" s="96">
        <v>42989</v>
      </c>
      <c r="B118" s="15">
        <v>4152.6499999999996</v>
      </c>
      <c r="C118" s="15">
        <v>1821.35</v>
      </c>
      <c r="D118" s="80">
        <v>2.2799846267878223</v>
      </c>
      <c r="E118" s="15" t="s">
        <v>174</v>
      </c>
      <c r="F118" s="15" t="s">
        <v>27</v>
      </c>
      <c r="G118" s="15" t="s">
        <v>181</v>
      </c>
      <c r="H118" s="15" t="s">
        <v>26</v>
      </c>
      <c r="I118" s="15" t="s">
        <v>182</v>
      </c>
      <c r="J118">
        <f>-2*B118</f>
        <v>-8305.2999999999993</v>
      </c>
      <c r="K118">
        <f>5*C118</f>
        <v>9106.75</v>
      </c>
      <c r="L118">
        <f t="shared" si="29"/>
        <v>801.45000000000073</v>
      </c>
      <c r="M118" s="15" t="s">
        <v>27</v>
      </c>
      <c r="N118" s="15" t="s">
        <v>26</v>
      </c>
      <c r="O118">
        <v>16.100000000000364</v>
      </c>
      <c r="P118">
        <v>-3.0499999999999545</v>
      </c>
    </row>
    <row r="119" spans="1:18" x14ac:dyDescent="0.25">
      <c r="A119" s="96">
        <v>42991</v>
      </c>
      <c r="B119" s="15">
        <v>4116.6000000000004</v>
      </c>
      <c r="C119" s="15">
        <v>1847.2</v>
      </c>
      <c r="D119" s="80">
        <v>2.2285621481160676</v>
      </c>
      <c r="E119" s="15" t="s">
        <v>174</v>
      </c>
      <c r="F119" s="15" t="s">
        <v>27</v>
      </c>
      <c r="G119" s="15" t="s">
        <v>183</v>
      </c>
      <c r="H119" s="15" t="s">
        <v>26</v>
      </c>
      <c r="I119" s="15">
        <v>0</v>
      </c>
      <c r="K119">
        <f>22*B119</f>
        <v>90565.200000000012</v>
      </c>
      <c r="L119">
        <f t="shared" si="29"/>
        <v>90565.200000000012</v>
      </c>
      <c r="M119" s="15" t="s">
        <v>27</v>
      </c>
      <c r="N119" s="15" t="s">
        <v>26</v>
      </c>
      <c r="O119">
        <v>36.049999999999272</v>
      </c>
      <c r="P119">
        <v>-25.850000000000136</v>
      </c>
    </row>
    <row r="120" spans="1:18" x14ac:dyDescent="0.25">
      <c r="A120" s="101">
        <v>43052</v>
      </c>
      <c r="B120" s="73">
        <v>5056.1499999999996</v>
      </c>
      <c r="C120" s="73">
        <v>1909.1</v>
      </c>
      <c r="D120" s="81">
        <v>2.6484469121575609</v>
      </c>
      <c r="E120" s="73" t="s">
        <v>174</v>
      </c>
      <c r="F120" s="73" t="s">
        <v>26</v>
      </c>
      <c r="G120" s="73">
        <v>2</v>
      </c>
      <c r="H120" s="73" t="s">
        <v>27</v>
      </c>
      <c r="I120" s="73">
        <v>5</v>
      </c>
      <c r="J120" s="70">
        <f t="shared" ref="J120:J126" si="30">-2*C120</f>
        <v>-3818.2</v>
      </c>
      <c r="K120" s="70">
        <f t="shared" ref="K120:K126" si="31">5*B120</f>
        <v>25280.75</v>
      </c>
      <c r="L120" s="70">
        <f t="shared" si="29"/>
        <v>21462.55</v>
      </c>
      <c r="M120" s="73" t="s">
        <v>26</v>
      </c>
      <c r="N120" s="73" t="s">
        <v>27</v>
      </c>
      <c r="O120" s="70">
        <v>-939.54999999999927</v>
      </c>
      <c r="P120" s="70">
        <v>-61.899999999999864</v>
      </c>
    </row>
    <row r="121" spans="1:18" x14ac:dyDescent="0.25">
      <c r="A121" s="101">
        <v>43067</v>
      </c>
      <c r="B121" s="73">
        <v>5043.7</v>
      </c>
      <c r="C121" s="73">
        <v>1885.35</v>
      </c>
      <c r="D121" s="81">
        <v>2.6752061951361816</v>
      </c>
      <c r="E121" s="73" t="s">
        <v>174</v>
      </c>
      <c r="F121" s="73" t="s">
        <v>26</v>
      </c>
      <c r="G121" s="73">
        <v>2</v>
      </c>
      <c r="H121" s="73" t="s">
        <v>27</v>
      </c>
      <c r="I121" s="73">
        <v>5</v>
      </c>
      <c r="J121" s="70">
        <f t="shared" si="30"/>
        <v>-3770.7</v>
      </c>
      <c r="K121" s="70">
        <f t="shared" si="31"/>
        <v>25218.5</v>
      </c>
      <c r="L121" s="70">
        <f t="shared" si="29"/>
        <v>21447.8</v>
      </c>
      <c r="M121" s="73" t="s">
        <v>26</v>
      </c>
      <c r="N121" s="73" t="s">
        <v>27</v>
      </c>
      <c r="O121" s="70">
        <v>12.449999999999818</v>
      </c>
      <c r="P121" s="70">
        <v>23.75</v>
      </c>
    </row>
    <row r="122" spans="1:18" x14ac:dyDescent="0.25">
      <c r="A122" s="101">
        <v>43068</v>
      </c>
      <c r="B122" s="73">
        <v>5094.2</v>
      </c>
      <c r="C122" s="73">
        <v>1893.3</v>
      </c>
      <c r="D122" s="81">
        <v>2.6906459620767973</v>
      </c>
      <c r="E122" s="73" t="s">
        <v>174</v>
      </c>
      <c r="F122" s="73" t="s">
        <v>26</v>
      </c>
      <c r="G122" s="73">
        <v>2</v>
      </c>
      <c r="H122" s="73" t="s">
        <v>27</v>
      </c>
      <c r="I122" s="73">
        <v>5</v>
      </c>
      <c r="J122" s="70">
        <f t="shared" si="30"/>
        <v>-3786.6</v>
      </c>
      <c r="K122" s="70">
        <f t="shared" si="31"/>
        <v>25471</v>
      </c>
      <c r="L122" s="70">
        <f t="shared" si="29"/>
        <v>21684.400000000001</v>
      </c>
      <c r="M122" s="73" t="s">
        <v>26</v>
      </c>
      <c r="N122" s="73" t="s">
        <v>27</v>
      </c>
      <c r="O122" s="70">
        <v>-50.5</v>
      </c>
      <c r="P122" s="70">
        <v>-7.9500000000000455</v>
      </c>
    </row>
    <row r="123" spans="1:18" x14ac:dyDescent="0.25">
      <c r="A123" s="101">
        <v>43069</v>
      </c>
      <c r="B123" s="73">
        <v>5266.65</v>
      </c>
      <c r="C123" s="73">
        <v>1921.5</v>
      </c>
      <c r="D123" s="81">
        <v>2.7409055425448865</v>
      </c>
      <c r="E123" s="73" t="s">
        <v>174</v>
      </c>
      <c r="F123" s="73" t="s">
        <v>26</v>
      </c>
      <c r="G123" s="73">
        <v>2</v>
      </c>
      <c r="H123" s="73" t="s">
        <v>27</v>
      </c>
      <c r="I123" s="73">
        <v>5</v>
      </c>
      <c r="J123" s="70">
        <f t="shared" si="30"/>
        <v>-3843</v>
      </c>
      <c r="K123" s="70">
        <f t="shared" si="31"/>
        <v>26333.25</v>
      </c>
      <c r="L123" s="70">
        <f t="shared" si="29"/>
        <v>22490.25</v>
      </c>
      <c r="M123" s="73" t="s">
        <v>26</v>
      </c>
      <c r="N123" s="73" t="s">
        <v>27</v>
      </c>
      <c r="O123" s="70">
        <v>-172.44999999999982</v>
      </c>
      <c r="P123" s="70">
        <v>-28.200000000000045</v>
      </c>
    </row>
    <row r="124" spans="1:18" x14ac:dyDescent="0.25">
      <c r="A124" s="101">
        <v>43073</v>
      </c>
      <c r="B124" s="73">
        <v>5535.6</v>
      </c>
      <c r="C124" s="73">
        <v>1919.9</v>
      </c>
      <c r="D124" s="81">
        <v>2.8832751705818014</v>
      </c>
      <c r="E124" s="73" t="s">
        <v>174</v>
      </c>
      <c r="F124" s="73" t="s">
        <v>26</v>
      </c>
      <c r="G124" s="73">
        <v>2</v>
      </c>
      <c r="H124" s="73" t="s">
        <v>27</v>
      </c>
      <c r="I124" s="73">
        <v>5</v>
      </c>
      <c r="J124" s="70">
        <f t="shared" si="30"/>
        <v>-3839.8</v>
      </c>
      <c r="K124" s="70">
        <f t="shared" si="31"/>
        <v>27678</v>
      </c>
      <c r="L124" s="70">
        <f t="shared" si="29"/>
        <v>23838.2</v>
      </c>
      <c r="M124" s="73" t="s">
        <v>26</v>
      </c>
      <c r="N124" s="73" t="s">
        <v>27</v>
      </c>
      <c r="O124" s="70">
        <v>-268.95000000000073</v>
      </c>
      <c r="P124" s="70">
        <v>1.5999999999999091</v>
      </c>
    </row>
    <row r="125" spans="1:18" x14ac:dyDescent="0.25">
      <c r="A125" s="101">
        <v>43076</v>
      </c>
      <c r="B125" s="73">
        <v>5577.85</v>
      </c>
      <c r="C125" s="73">
        <v>1902.45</v>
      </c>
      <c r="D125" s="81">
        <v>2.9319298798917188</v>
      </c>
      <c r="E125" s="73" t="s">
        <v>174</v>
      </c>
      <c r="F125" s="73" t="s">
        <v>26</v>
      </c>
      <c r="G125" s="73">
        <v>2</v>
      </c>
      <c r="H125" s="73" t="s">
        <v>27</v>
      </c>
      <c r="I125" s="73">
        <v>5</v>
      </c>
      <c r="J125" s="70">
        <f t="shared" si="30"/>
        <v>-3804.9</v>
      </c>
      <c r="K125" s="70">
        <f t="shared" si="31"/>
        <v>27889.25</v>
      </c>
      <c r="L125" s="70">
        <f t="shared" si="29"/>
        <v>24084.35</v>
      </c>
      <c r="M125" s="73" t="s">
        <v>26</v>
      </c>
      <c r="N125" s="73" t="s">
        <v>27</v>
      </c>
      <c r="O125" s="70">
        <v>-42.25</v>
      </c>
      <c r="P125" s="70">
        <v>17.450000000000045</v>
      </c>
    </row>
    <row r="126" spans="1:18" x14ac:dyDescent="0.25">
      <c r="A126" s="101">
        <v>43203</v>
      </c>
      <c r="B126" s="73">
        <v>6497.45</v>
      </c>
      <c r="C126" s="73">
        <v>2090</v>
      </c>
      <c r="D126" s="81">
        <v>3.1088277511961722</v>
      </c>
      <c r="E126" s="73" t="s">
        <v>174</v>
      </c>
      <c r="F126" s="73" t="s">
        <v>26</v>
      </c>
      <c r="G126" s="73">
        <v>2</v>
      </c>
      <c r="H126" s="73" t="s">
        <v>27</v>
      </c>
      <c r="I126" s="73">
        <v>5</v>
      </c>
      <c r="J126" s="70">
        <f t="shared" si="30"/>
        <v>-4180</v>
      </c>
      <c r="K126" s="70">
        <f t="shared" si="31"/>
        <v>32487.25</v>
      </c>
      <c r="L126" s="70">
        <f t="shared" si="29"/>
        <v>28307.25</v>
      </c>
      <c r="M126" s="73" t="s">
        <v>26</v>
      </c>
      <c r="N126" s="73" t="s">
        <v>27</v>
      </c>
      <c r="O126" s="70">
        <v>-919.59999999999945</v>
      </c>
      <c r="P126" s="70">
        <v>-187.54999999999995</v>
      </c>
      <c r="Q126" s="15">
        <v>22</v>
      </c>
      <c r="R126" s="15">
        <v>0</v>
      </c>
    </row>
  </sheetData>
  <mergeCells count="16">
    <mergeCell ref="O33:P33"/>
    <mergeCell ref="A1:R1"/>
    <mergeCell ref="O2:P2"/>
    <mergeCell ref="A12:R12"/>
    <mergeCell ref="O13:P13"/>
    <mergeCell ref="A32:R32"/>
    <mergeCell ref="A96:R96"/>
    <mergeCell ref="O97:P97"/>
    <mergeCell ref="A111:R111"/>
    <mergeCell ref="O112:P112"/>
    <mergeCell ref="A45:R45"/>
    <mergeCell ref="O46:P46"/>
    <mergeCell ref="A70:R70"/>
    <mergeCell ref="O71:P71"/>
    <mergeCell ref="A88:R88"/>
    <mergeCell ref="O89:P89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21"/>
  <sheetViews>
    <sheetView zoomScale="69" zoomScaleNormal="69" workbookViewId="0">
      <selection activeCell="B342" sqref="B342:C342"/>
    </sheetView>
  </sheetViews>
  <sheetFormatPr defaultRowHeight="15" x14ac:dyDescent="0.25"/>
  <cols>
    <col min="1" max="1" width="14.28515625" bestFit="1" customWidth="1"/>
    <col min="2" max="2" width="14.42578125" bestFit="1" customWidth="1"/>
    <col min="6" max="6" width="22.140625" bestFit="1" customWidth="1"/>
    <col min="10" max="10" width="13.5703125" bestFit="1" customWidth="1"/>
    <col min="12" max="12" width="13.5703125" bestFit="1" customWidth="1"/>
    <col min="13" max="14" width="13.42578125" bestFit="1" customWidth="1"/>
    <col min="17" max="17" width="20.28515625" bestFit="1" customWidth="1"/>
    <col min="18" max="18" width="18" bestFit="1" customWidth="1"/>
    <col min="21" max="21" width="31.42578125" bestFit="1" customWidth="1"/>
  </cols>
  <sheetData>
    <row r="1" spans="1:18" ht="32.25" thickBot="1" x14ac:dyDescent="0.55000000000000004">
      <c r="A1" s="169" t="s">
        <v>187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1"/>
    </row>
    <row r="2" spans="1:18" x14ac:dyDescent="0.25">
      <c r="A2" s="9" t="s">
        <v>0</v>
      </c>
      <c r="B2" s="84" t="s">
        <v>5</v>
      </c>
      <c r="C2" s="84" t="s">
        <v>2</v>
      </c>
      <c r="D2" s="85" t="s">
        <v>30</v>
      </c>
      <c r="E2" s="86" t="s">
        <v>31</v>
      </c>
      <c r="F2" s="86" t="s">
        <v>32</v>
      </c>
      <c r="G2" s="86" t="s">
        <v>33</v>
      </c>
      <c r="H2" s="86" t="s">
        <v>34</v>
      </c>
      <c r="I2" s="86" t="s">
        <v>35</v>
      </c>
      <c r="J2" s="86" t="s">
        <v>36</v>
      </c>
      <c r="K2" s="86" t="s">
        <v>37</v>
      </c>
      <c r="L2" s="86" t="s">
        <v>38</v>
      </c>
      <c r="M2" s="86" t="s">
        <v>39</v>
      </c>
      <c r="N2" s="86" t="s">
        <v>40</v>
      </c>
      <c r="O2" s="172" t="s">
        <v>41</v>
      </c>
      <c r="P2" s="172"/>
      <c r="Q2" s="86" t="s">
        <v>42</v>
      </c>
      <c r="R2" s="86" t="s">
        <v>43</v>
      </c>
    </row>
    <row r="3" spans="1:18" x14ac:dyDescent="0.25">
      <c r="A3" s="4">
        <v>42767</v>
      </c>
      <c r="B3" s="13">
        <v>3230.95</v>
      </c>
      <c r="C3" s="13">
        <v>853.85</v>
      </c>
      <c r="D3" s="14">
        <v>3.7839784505475196</v>
      </c>
      <c r="E3" s="15" t="s">
        <v>44</v>
      </c>
      <c r="F3" s="15" t="s">
        <v>45</v>
      </c>
      <c r="G3" s="15" t="s">
        <v>46</v>
      </c>
      <c r="J3">
        <f>-(25*B3+90*C3)</f>
        <v>-157620.25</v>
      </c>
      <c r="L3">
        <f>J3</f>
        <v>-157620.25</v>
      </c>
    </row>
    <row r="4" spans="1:18" x14ac:dyDescent="0.25">
      <c r="A4" s="4">
        <v>42768</v>
      </c>
      <c r="B4" s="13">
        <v>3229.65</v>
      </c>
      <c r="C4" s="13">
        <v>844.9</v>
      </c>
      <c r="D4" s="14">
        <v>3.8225233755474024</v>
      </c>
      <c r="E4" s="15"/>
      <c r="F4" s="15"/>
      <c r="G4" s="15"/>
      <c r="M4" s="15" t="s">
        <v>2</v>
      </c>
      <c r="N4" s="15" t="s">
        <v>5</v>
      </c>
      <c r="O4">
        <f t="shared" ref="O4:P10" si="0">B3-B4</f>
        <v>1.2999999999997272</v>
      </c>
      <c r="P4">
        <f t="shared" si="0"/>
        <v>8.9500000000000455</v>
      </c>
    </row>
    <row r="5" spans="1:18" x14ac:dyDescent="0.25">
      <c r="A5" s="4">
        <v>42783</v>
      </c>
      <c r="B5" s="13">
        <v>3245.7</v>
      </c>
      <c r="C5" s="13">
        <v>842.35</v>
      </c>
      <c r="D5" s="14">
        <v>3.8531489285926273</v>
      </c>
      <c r="E5" s="15"/>
      <c r="F5" s="15"/>
      <c r="G5" s="15"/>
      <c r="M5" s="15" t="s">
        <v>2</v>
      </c>
      <c r="N5" s="15" t="s">
        <v>5</v>
      </c>
      <c r="O5">
        <f t="shared" si="0"/>
        <v>-16.049999999999727</v>
      </c>
      <c r="P5">
        <f t="shared" si="0"/>
        <v>2.5499999999999545</v>
      </c>
    </row>
    <row r="6" spans="1:18" x14ac:dyDescent="0.25">
      <c r="A6" s="4">
        <v>42853</v>
      </c>
      <c r="B6" s="13">
        <v>3627.4</v>
      </c>
      <c r="C6" s="13">
        <v>934.7</v>
      </c>
      <c r="D6" s="14">
        <v>3.8808173745586818</v>
      </c>
      <c r="E6" s="15"/>
      <c r="F6" s="15"/>
      <c r="G6" s="15"/>
      <c r="M6" s="15" t="s">
        <v>2</v>
      </c>
      <c r="N6" s="15" t="s">
        <v>5</v>
      </c>
      <c r="O6">
        <f t="shared" si="0"/>
        <v>-381.70000000000027</v>
      </c>
      <c r="P6">
        <f t="shared" si="0"/>
        <v>-92.350000000000023</v>
      </c>
    </row>
    <row r="7" spans="1:18" x14ac:dyDescent="0.25">
      <c r="A7" s="4">
        <v>42879</v>
      </c>
      <c r="B7" s="13">
        <v>3533.2</v>
      </c>
      <c r="C7" s="13">
        <v>1038.05</v>
      </c>
      <c r="D7" s="16">
        <v>3.4036896103270555</v>
      </c>
      <c r="E7" s="15"/>
      <c r="F7" s="15"/>
      <c r="G7" s="15"/>
      <c r="M7" s="15" t="s">
        <v>5</v>
      </c>
      <c r="N7" s="15" t="s">
        <v>2</v>
      </c>
      <c r="O7">
        <f t="shared" si="0"/>
        <v>94.200000000000273</v>
      </c>
      <c r="P7">
        <f t="shared" si="0"/>
        <v>-103.34999999999991</v>
      </c>
    </row>
    <row r="8" spans="1:18" x14ac:dyDescent="0.25">
      <c r="A8" s="4">
        <v>42880</v>
      </c>
      <c r="B8" s="13">
        <v>3514.6</v>
      </c>
      <c r="C8" s="13">
        <v>1043.2</v>
      </c>
      <c r="D8" s="16">
        <v>3.3690567484662575</v>
      </c>
      <c r="E8" s="15"/>
      <c r="F8" s="15"/>
      <c r="G8" s="15"/>
      <c r="M8" s="15" t="s">
        <v>5</v>
      </c>
      <c r="N8" s="15" t="s">
        <v>2</v>
      </c>
      <c r="O8">
        <f t="shared" si="0"/>
        <v>18.599999999999909</v>
      </c>
      <c r="P8">
        <f t="shared" si="0"/>
        <v>-5.1500000000000909</v>
      </c>
    </row>
    <row r="9" spans="1:18" x14ac:dyDescent="0.25">
      <c r="A9" s="4">
        <v>42881</v>
      </c>
      <c r="B9" s="13">
        <v>3412.6</v>
      </c>
      <c r="C9" s="13">
        <v>1040.7</v>
      </c>
      <c r="D9" s="16">
        <v>3.2791390410300756</v>
      </c>
      <c r="E9" s="15"/>
      <c r="F9" s="15"/>
      <c r="G9" s="15"/>
      <c r="M9" s="15" t="s">
        <v>5</v>
      </c>
      <c r="N9" s="15" t="s">
        <v>2</v>
      </c>
      <c r="O9">
        <f t="shared" si="0"/>
        <v>102</v>
      </c>
      <c r="P9">
        <f t="shared" si="0"/>
        <v>2.5</v>
      </c>
    </row>
    <row r="10" spans="1:18" x14ac:dyDescent="0.25">
      <c r="A10" s="4">
        <v>42884</v>
      </c>
      <c r="B10" s="13">
        <v>3424.45</v>
      </c>
      <c r="C10" s="13">
        <v>1072.7</v>
      </c>
      <c r="D10" s="16">
        <v>3.1923650601286471</v>
      </c>
      <c r="E10" s="15"/>
      <c r="F10" s="15"/>
      <c r="G10" s="15"/>
      <c r="K10">
        <f>25*B10+90*C10</f>
        <v>182154.25</v>
      </c>
      <c r="L10">
        <f>K10</f>
        <v>182154.25</v>
      </c>
      <c r="M10" s="15" t="s">
        <v>5</v>
      </c>
      <c r="N10" s="15" t="s">
        <v>2</v>
      </c>
      <c r="O10">
        <f t="shared" si="0"/>
        <v>-11.849999999999909</v>
      </c>
      <c r="P10">
        <f t="shared" si="0"/>
        <v>-32</v>
      </c>
      <c r="Q10">
        <v>30</v>
      </c>
      <c r="R10">
        <v>72</v>
      </c>
    </row>
    <row r="11" spans="1:18" ht="15.75" thickBot="1" x14ac:dyDescent="0.3"/>
    <row r="12" spans="1:18" ht="32.25" thickBot="1" x14ac:dyDescent="0.3">
      <c r="A12" s="153" t="s">
        <v>188</v>
      </c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73"/>
      <c r="Q12" s="173"/>
      <c r="R12" s="174"/>
    </row>
    <row r="13" spans="1:18" x14ac:dyDescent="0.25">
      <c r="A13" s="87" t="s">
        <v>71</v>
      </c>
      <c r="B13" s="88" t="s">
        <v>8</v>
      </c>
      <c r="C13" s="88" t="s">
        <v>7</v>
      </c>
      <c r="D13" s="88" t="s">
        <v>30</v>
      </c>
      <c r="E13" s="89" t="s">
        <v>31</v>
      </c>
      <c r="F13" s="90" t="s">
        <v>32</v>
      </c>
      <c r="G13" s="90" t="s">
        <v>33</v>
      </c>
      <c r="H13" s="90" t="s">
        <v>34</v>
      </c>
      <c r="I13" s="90" t="s">
        <v>35</v>
      </c>
      <c r="J13" s="90" t="s">
        <v>36</v>
      </c>
      <c r="K13" s="90" t="s">
        <v>37</v>
      </c>
      <c r="L13" s="90" t="s">
        <v>38</v>
      </c>
      <c r="M13" s="90" t="s">
        <v>39</v>
      </c>
      <c r="N13" s="90" t="s">
        <v>40</v>
      </c>
      <c r="O13" s="175" t="s">
        <v>41</v>
      </c>
      <c r="P13" s="175"/>
      <c r="Q13" s="90" t="s">
        <v>72</v>
      </c>
      <c r="R13" s="90" t="s">
        <v>73</v>
      </c>
    </row>
    <row r="14" spans="1:18" x14ac:dyDescent="0.25">
      <c r="A14" s="4">
        <v>42788</v>
      </c>
      <c r="B14">
        <v>524.45000000000005</v>
      </c>
      <c r="C14">
        <v>285.95</v>
      </c>
      <c r="D14" s="27">
        <v>1.8340618989333801</v>
      </c>
      <c r="E14" s="15" t="s">
        <v>44</v>
      </c>
      <c r="G14" s="15" t="s">
        <v>74</v>
      </c>
      <c r="H14" s="15"/>
      <c r="I14" s="15"/>
      <c r="J14">
        <f>-(25*B14+45*C14)</f>
        <v>-25979</v>
      </c>
      <c r="L14">
        <f>J14</f>
        <v>-25979</v>
      </c>
    </row>
    <row r="15" spans="1:18" x14ac:dyDescent="0.25">
      <c r="A15" s="4">
        <v>42789</v>
      </c>
      <c r="B15">
        <v>527.65</v>
      </c>
      <c r="C15">
        <v>284.45</v>
      </c>
      <c r="D15" s="27">
        <v>1.8549833011074002</v>
      </c>
      <c r="E15" s="15"/>
      <c r="F15" s="15"/>
      <c r="G15" s="15"/>
      <c r="H15" s="15"/>
      <c r="I15" s="15"/>
      <c r="M15" s="15" t="s">
        <v>7</v>
      </c>
      <c r="N15" s="15" t="s">
        <v>8</v>
      </c>
      <c r="O15">
        <f>B14-B15</f>
        <v>-3.1999999999999318</v>
      </c>
      <c r="P15">
        <f>C14-C15</f>
        <v>1.5</v>
      </c>
    </row>
    <row r="16" spans="1:18" x14ac:dyDescent="0.25">
      <c r="A16" s="4">
        <v>42797</v>
      </c>
      <c r="B16">
        <v>512.79999999999995</v>
      </c>
      <c r="C16">
        <v>275.85000000000002</v>
      </c>
      <c r="D16" s="27">
        <v>1.8589813304332061</v>
      </c>
      <c r="E16" s="15"/>
      <c r="F16" s="15"/>
      <c r="G16" s="15"/>
      <c r="H16" s="15"/>
      <c r="I16" s="15"/>
      <c r="M16" s="15" t="s">
        <v>8</v>
      </c>
      <c r="N16" s="15" t="s">
        <v>7</v>
      </c>
      <c r="O16">
        <f t="shared" ref="O16:P30" si="1">B15-B16</f>
        <v>14.850000000000023</v>
      </c>
      <c r="P16">
        <f t="shared" si="1"/>
        <v>8.5999999999999659</v>
      </c>
    </row>
    <row r="17" spans="1:18" x14ac:dyDescent="0.25">
      <c r="A17" s="4">
        <v>42800</v>
      </c>
      <c r="B17">
        <v>518.35</v>
      </c>
      <c r="C17">
        <v>276.75</v>
      </c>
      <c r="D17" s="27">
        <v>1.8729900632339658</v>
      </c>
      <c r="E17" s="15"/>
      <c r="F17" s="15"/>
      <c r="G17" s="15"/>
      <c r="H17" s="15"/>
      <c r="I17" s="15"/>
      <c r="M17" s="15" t="s">
        <v>7</v>
      </c>
      <c r="N17" s="15" t="s">
        <v>8</v>
      </c>
      <c r="O17">
        <f t="shared" si="1"/>
        <v>-5.5500000000000682</v>
      </c>
      <c r="P17">
        <f t="shared" si="1"/>
        <v>-0.89999999999997726</v>
      </c>
    </row>
    <row r="18" spans="1:18" x14ac:dyDescent="0.25">
      <c r="A18" s="4">
        <v>42803</v>
      </c>
      <c r="B18">
        <v>516.1</v>
      </c>
      <c r="C18">
        <v>273.25</v>
      </c>
      <c r="D18" s="27">
        <v>1.888746569075938</v>
      </c>
      <c r="E18" s="15"/>
      <c r="F18" s="15"/>
      <c r="G18" s="15"/>
      <c r="H18" s="15"/>
      <c r="I18" s="15"/>
      <c r="M18" s="15" t="s">
        <v>8</v>
      </c>
      <c r="N18" s="15" t="s">
        <v>7</v>
      </c>
      <c r="O18">
        <f t="shared" si="1"/>
        <v>2.25</v>
      </c>
      <c r="P18">
        <f t="shared" si="1"/>
        <v>3.5</v>
      </c>
    </row>
    <row r="19" spans="1:18" x14ac:dyDescent="0.25">
      <c r="A19" s="4">
        <v>42804</v>
      </c>
      <c r="B19">
        <v>515.54999999999995</v>
      </c>
      <c r="C19">
        <v>270.55</v>
      </c>
      <c r="D19" s="27">
        <v>1.9055627425614488</v>
      </c>
      <c r="E19" s="15"/>
      <c r="F19" s="15"/>
      <c r="G19" s="15"/>
      <c r="H19" s="15"/>
      <c r="I19" s="15"/>
      <c r="M19" s="15" t="s">
        <v>7</v>
      </c>
      <c r="N19" s="15" t="s">
        <v>8</v>
      </c>
      <c r="O19">
        <f t="shared" si="1"/>
        <v>0.55000000000006821</v>
      </c>
      <c r="P19">
        <f t="shared" si="1"/>
        <v>2.6999999999999886</v>
      </c>
    </row>
    <row r="20" spans="1:18" x14ac:dyDescent="0.25">
      <c r="A20" s="4">
        <v>42870</v>
      </c>
      <c r="B20">
        <v>500</v>
      </c>
      <c r="C20">
        <v>302.05</v>
      </c>
      <c r="D20" s="28">
        <v>1.6553550736633007</v>
      </c>
      <c r="E20" s="15"/>
      <c r="F20" s="15"/>
      <c r="G20" s="15"/>
      <c r="H20" s="15"/>
      <c r="I20" s="15"/>
      <c r="M20" s="15" t="s">
        <v>8</v>
      </c>
      <c r="N20" s="15" t="s">
        <v>7</v>
      </c>
      <c r="O20">
        <f t="shared" si="1"/>
        <v>15.549999999999955</v>
      </c>
      <c r="P20">
        <f t="shared" si="1"/>
        <v>-31.5</v>
      </c>
    </row>
    <row r="21" spans="1:18" x14ac:dyDescent="0.25">
      <c r="A21" s="4">
        <v>42872</v>
      </c>
      <c r="B21">
        <v>502.65</v>
      </c>
      <c r="C21">
        <v>309.8</v>
      </c>
      <c r="D21" s="28">
        <v>1.6224983860555195</v>
      </c>
      <c r="E21" s="15"/>
      <c r="F21" s="15"/>
      <c r="G21" s="15"/>
      <c r="H21" s="15"/>
      <c r="I21" s="15"/>
      <c r="M21" s="15" t="s">
        <v>8</v>
      </c>
      <c r="N21" s="15" t="s">
        <v>7</v>
      </c>
      <c r="O21">
        <f t="shared" si="1"/>
        <v>-2.6499999999999773</v>
      </c>
      <c r="P21">
        <f t="shared" si="1"/>
        <v>-7.75</v>
      </c>
    </row>
    <row r="22" spans="1:18" x14ac:dyDescent="0.25">
      <c r="A22" s="4">
        <v>42873</v>
      </c>
      <c r="B22">
        <v>491.85</v>
      </c>
      <c r="C22">
        <v>307</v>
      </c>
      <c r="D22" s="28">
        <v>1.6021172638436483</v>
      </c>
      <c r="E22" s="15"/>
      <c r="F22" s="15"/>
      <c r="G22" s="15"/>
      <c r="H22" s="15"/>
      <c r="I22" s="15"/>
      <c r="M22" s="15" t="s">
        <v>8</v>
      </c>
      <c r="N22" s="15" t="s">
        <v>7</v>
      </c>
      <c r="O22">
        <f t="shared" si="1"/>
        <v>10.799999999999955</v>
      </c>
      <c r="P22">
        <f t="shared" si="1"/>
        <v>2.8000000000000114</v>
      </c>
    </row>
    <row r="23" spans="1:18" x14ac:dyDescent="0.25">
      <c r="A23" s="4">
        <v>42880</v>
      </c>
      <c r="B23">
        <v>506.35</v>
      </c>
      <c r="C23">
        <v>317.60000000000002</v>
      </c>
      <c r="D23" s="28">
        <v>1.594301007556675</v>
      </c>
      <c r="E23" s="15"/>
      <c r="F23" s="15"/>
      <c r="G23" s="15"/>
      <c r="H23" s="15"/>
      <c r="I23" s="15"/>
      <c r="M23" s="15" t="s">
        <v>7</v>
      </c>
      <c r="N23" s="15" t="s">
        <v>8</v>
      </c>
      <c r="O23">
        <f t="shared" si="1"/>
        <v>-14.5</v>
      </c>
      <c r="P23">
        <f t="shared" si="1"/>
        <v>-10.600000000000023</v>
      </c>
    </row>
    <row r="24" spans="1:18" x14ac:dyDescent="0.25">
      <c r="A24" s="4">
        <v>42881</v>
      </c>
      <c r="B24">
        <v>511.4</v>
      </c>
      <c r="C24">
        <v>321.64999999999998</v>
      </c>
      <c r="D24" s="28">
        <v>1.5899269392196487</v>
      </c>
      <c r="E24" s="15"/>
      <c r="F24" s="15"/>
      <c r="G24" s="15"/>
      <c r="H24" s="15"/>
      <c r="I24" s="15"/>
      <c r="M24" s="15" t="s">
        <v>7</v>
      </c>
      <c r="N24" s="15" t="s">
        <v>8</v>
      </c>
      <c r="O24">
        <f t="shared" si="1"/>
        <v>-5.0499999999999545</v>
      </c>
      <c r="P24">
        <f t="shared" si="1"/>
        <v>-4.0499999999999545</v>
      </c>
    </row>
    <row r="25" spans="1:18" x14ac:dyDescent="0.25">
      <c r="A25" s="4">
        <v>42886</v>
      </c>
      <c r="B25">
        <v>514.20000000000005</v>
      </c>
      <c r="C25">
        <v>326.3</v>
      </c>
      <c r="D25" s="28">
        <v>1.5758504443763408</v>
      </c>
      <c r="E25" s="15"/>
      <c r="F25" s="15"/>
      <c r="G25" s="15"/>
      <c r="H25" s="15"/>
      <c r="I25" s="15"/>
      <c r="M25" s="15" t="s">
        <v>8</v>
      </c>
      <c r="N25" s="15" t="s">
        <v>7</v>
      </c>
      <c r="O25">
        <f t="shared" si="1"/>
        <v>-2.8000000000000682</v>
      </c>
      <c r="P25">
        <f t="shared" si="1"/>
        <v>-4.6500000000000341</v>
      </c>
    </row>
    <row r="26" spans="1:18" x14ac:dyDescent="0.25">
      <c r="A26" s="4">
        <v>43018</v>
      </c>
      <c r="B26">
        <v>513.95000000000005</v>
      </c>
      <c r="C26">
        <v>269.25</v>
      </c>
      <c r="D26" s="27">
        <v>1.9088207985143919</v>
      </c>
      <c r="E26" s="15"/>
      <c r="F26" s="15"/>
      <c r="G26" s="15"/>
      <c r="H26" s="15"/>
      <c r="I26" s="15"/>
      <c r="M26" s="15" t="s">
        <v>7</v>
      </c>
      <c r="N26" s="15" t="s">
        <v>8</v>
      </c>
      <c r="O26">
        <f t="shared" si="1"/>
        <v>0.25</v>
      </c>
      <c r="P26">
        <f t="shared" si="1"/>
        <v>57.050000000000011</v>
      </c>
    </row>
    <row r="27" spans="1:18" x14ac:dyDescent="0.25">
      <c r="A27" s="4">
        <v>43019</v>
      </c>
      <c r="B27">
        <v>515.54999999999995</v>
      </c>
      <c r="C27">
        <v>267.3</v>
      </c>
      <c r="D27" s="27">
        <v>1.9287317620650952</v>
      </c>
      <c r="E27" s="15"/>
      <c r="F27" s="15"/>
      <c r="G27" s="15"/>
      <c r="H27" s="15"/>
      <c r="I27" s="15"/>
      <c r="M27" s="15" t="s">
        <v>7</v>
      </c>
      <c r="N27" s="15" t="s">
        <v>8</v>
      </c>
      <c r="O27">
        <f t="shared" si="1"/>
        <v>-1.5999999999999091</v>
      </c>
      <c r="P27">
        <f t="shared" si="1"/>
        <v>1.9499999999999886</v>
      </c>
    </row>
    <row r="28" spans="1:18" x14ac:dyDescent="0.25">
      <c r="A28" s="4">
        <v>43020</v>
      </c>
      <c r="B28">
        <v>524.65</v>
      </c>
      <c r="C28">
        <v>267.55</v>
      </c>
      <c r="D28" s="27">
        <v>1.9609418800224256</v>
      </c>
      <c r="E28" s="15"/>
      <c r="F28" s="15"/>
      <c r="G28" s="15"/>
      <c r="H28" s="15"/>
      <c r="I28" s="15"/>
      <c r="M28" s="15" t="s">
        <v>7</v>
      </c>
      <c r="N28" s="15" t="s">
        <v>8</v>
      </c>
      <c r="O28">
        <f t="shared" si="1"/>
        <v>-9.1000000000000227</v>
      </c>
      <c r="P28">
        <f t="shared" si="1"/>
        <v>-0.25</v>
      </c>
    </row>
    <row r="29" spans="1:18" x14ac:dyDescent="0.25">
      <c r="A29" s="4">
        <v>43021</v>
      </c>
      <c r="B29">
        <v>529.45000000000005</v>
      </c>
      <c r="C29">
        <v>271.39999999999998</v>
      </c>
      <c r="D29" s="27">
        <v>1.9508106116433312</v>
      </c>
      <c r="E29" s="15"/>
      <c r="F29" s="15"/>
      <c r="G29" s="15"/>
      <c r="H29" s="15"/>
      <c r="I29" s="15"/>
      <c r="M29" s="15" t="s">
        <v>7</v>
      </c>
      <c r="N29" s="15" t="s">
        <v>8</v>
      </c>
      <c r="O29">
        <f t="shared" si="1"/>
        <v>-4.8000000000000682</v>
      </c>
      <c r="P29">
        <f t="shared" si="1"/>
        <v>-3.8499999999999659</v>
      </c>
    </row>
    <row r="30" spans="1:18" x14ac:dyDescent="0.25">
      <c r="A30" s="4">
        <v>43033</v>
      </c>
      <c r="B30">
        <v>472.7</v>
      </c>
      <c r="C30">
        <v>305.60000000000002</v>
      </c>
      <c r="D30" s="28">
        <v>1.5467931937172774</v>
      </c>
      <c r="E30" s="15"/>
      <c r="F30" s="15"/>
      <c r="G30" s="15"/>
      <c r="H30" s="15"/>
      <c r="I30" s="15"/>
      <c r="K30">
        <f>25*B30+45*C30</f>
        <v>25569.5</v>
      </c>
      <c r="L30">
        <f>K30</f>
        <v>25569.5</v>
      </c>
      <c r="M30" s="15" t="s">
        <v>8</v>
      </c>
      <c r="N30" s="15" t="s">
        <v>7</v>
      </c>
      <c r="O30">
        <f t="shared" si="1"/>
        <v>56.750000000000057</v>
      </c>
      <c r="P30">
        <f t="shared" si="1"/>
        <v>-34.200000000000045</v>
      </c>
      <c r="Q30">
        <v>15</v>
      </c>
      <c r="R30">
        <v>63</v>
      </c>
    </row>
    <row r="31" spans="1:18" ht="15.75" thickBot="1" x14ac:dyDescent="0.3"/>
    <row r="32" spans="1:18" ht="32.25" thickBot="1" x14ac:dyDescent="0.3">
      <c r="A32" s="176" t="s">
        <v>189</v>
      </c>
      <c r="B32" s="177"/>
      <c r="C32" s="177"/>
      <c r="D32" s="177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8"/>
    </row>
    <row r="33" spans="1:18" x14ac:dyDescent="0.25">
      <c r="A33" s="31" t="s">
        <v>0</v>
      </c>
      <c r="B33" s="91" t="s">
        <v>10</v>
      </c>
      <c r="C33" s="91" t="s">
        <v>9</v>
      </c>
      <c r="D33" s="92" t="s">
        <v>30</v>
      </c>
      <c r="E33" s="91" t="s">
        <v>31</v>
      </c>
      <c r="F33" s="91" t="s">
        <v>32</v>
      </c>
      <c r="G33" s="91" t="s">
        <v>33</v>
      </c>
      <c r="H33" s="91" t="s">
        <v>34</v>
      </c>
      <c r="I33" s="91" t="s">
        <v>35</v>
      </c>
      <c r="J33" s="91" t="s">
        <v>36</v>
      </c>
      <c r="K33" s="91" t="s">
        <v>37</v>
      </c>
      <c r="L33" s="91" t="s">
        <v>38</v>
      </c>
      <c r="M33" s="91" t="s">
        <v>39</v>
      </c>
      <c r="N33" s="91" t="s">
        <v>40</v>
      </c>
      <c r="O33" s="179" t="s">
        <v>41</v>
      </c>
      <c r="P33" s="179"/>
      <c r="Q33" s="91" t="s">
        <v>88</v>
      </c>
      <c r="R33" s="91" t="s">
        <v>89</v>
      </c>
    </row>
    <row r="34" spans="1:18" x14ac:dyDescent="0.25">
      <c r="A34" s="4">
        <v>42737</v>
      </c>
      <c r="B34">
        <v>2359.0500000000002</v>
      </c>
      <c r="C34">
        <v>1001.6</v>
      </c>
      <c r="D34" s="35">
        <v>2.3552815495207668</v>
      </c>
      <c r="E34" s="15" t="s">
        <v>44</v>
      </c>
      <c r="F34" s="15" t="s">
        <v>90</v>
      </c>
      <c r="G34" s="15" t="s">
        <v>91</v>
      </c>
      <c r="J34">
        <f>-25*B34-65*C34</f>
        <v>-124080.25</v>
      </c>
      <c r="L34">
        <f>J34</f>
        <v>-124080.25</v>
      </c>
    </row>
    <row r="35" spans="1:18" x14ac:dyDescent="0.25">
      <c r="A35" s="4">
        <v>42740</v>
      </c>
      <c r="B35">
        <v>2334.5500000000002</v>
      </c>
      <c r="C35">
        <v>996.4</v>
      </c>
      <c r="D35" s="35">
        <v>2.3429847450822967</v>
      </c>
      <c r="E35" s="15"/>
      <c r="F35" s="15"/>
      <c r="G35" s="15"/>
      <c r="H35" s="15"/>
      <c r="I35" s="15"/>
      <c r="M35" t="str">
        <f>IF(O35=MAX(O35,P35),"TCS","INFOSYS")</f>
        <v>TCS</v>
      </c>
      <c r="N35" t="str">
        <f>IF(O35=MIN(O35,P35),"TCS","INFOSYS")</f>
        <v>INFOSYS</v>
      </c>
      <c r="O35">
        <f>B34-B35</f>
        <v>24.5</v>
      </c>
      <c r="P35">
        <f>C34-C35</f>
        <v>5.2000000000000455</v>
      </c>
    </row>
    <row r="36" spans="1:18" x14ac:dyDescent="0.25">
      <c r="A36" s="4">
        <v>42748</v>
      </c>
      <c r="B36">
        <v>2252</v>
      </c>
      <c r="C36">
        <v>975.15</v>
      </c>
      <c r="D36" s="35">
        <v>2.3093882992360149</v>
      </c>
      <c r="E36" s="15"/>
      <c r="F36" s="15"/>
      <c r="G36" s="15"/>
      <c r="H36" s="15"/>
      <c r="I36" s="15"/>
      <c r="M36" t="str">
        <f t="shared" ref="M36:M42" si="2">IF(O36=MAX(O36,P36),"TCS","INFOSYS")</f>
        <v>TCS</v>
      </c>
      <c r="N36" t="str">
        <f t="shared" ref="N36:N42" si="3">IF(O36=MIN(O36,P36),"TCS","INFOSYS")</f>
        <v>INFOSYS</v>
      </c>
      <c r="O36">
        <f t="shared" ref="O36:P42" si="4">B35-B36</f>
        <v>82.550000000000182</v>
      </c>
      <c r="P36">
        <f t="shared" si="4"/>
        <v>21.25</v>
      </c>
    </row>
    <row r="37" spans="1:18" x14ac:dyDescent="0.25">
      <c r="A37" s="4">
        <v>42892</v>
      </c>
      <c r="B37">
        <v>2695.4</v>
      </c>
      <c r="C37">
        <v>979.45</v>
      </c>
      <c r="D37" s="36">
        <v>2.7519526264740417</v>
      </c>
      <c r="E37" s="15"/>
      <c r="F37" s="15"/>
      <c r="G37" s="15"/>
      <c r="H37" s="15"/>
      <c r="I37" s="15"/>
      <c r="M37" t="str">
        <f t="shared" si="2"/>
        <v>INFOSYS</v>
      </c>
      <c r="N37" t="str">
        <f t="shared" si="3"/>
        <v>TCS</v>
      </c>
      <c r="O37">
        <f t="shared" si="4"/>
        <v>-443.40000000000009</v>
      </c>
      <c r="P37">
        <f t="shared" si="4"/>
        <v>-4.3000000000000682</v>
      </c>
    </row>
    <row r="38" spans="1:18" x14ac:dyDescent="0.25">
      <c r="A38" s="4">
        <v>42968</v>
      </c>
      <c r="B38">
        <v>2521.4</v>
      </c>
      <c r="C38">
        <v>873.5</v>
      </c>
      <c r="D38" s="36">
        <v>2.8865483686319404</v>
      </c>
      <c r="E38" s="15"/>
      <c r="F38" s="15"/>
      <c r="G38" s="15"/>
      <c r="H38" s="15"/>
      <c r="I38" s="37"/>
      <c r="M38" t="str">
        <f t="shared" si="2"/>
        <v>TCS</v>
      </c>
      <c r="N38" t="str">
        <f t="shared" si="3"/>
        <v>INFOSYS</v>
      </c>
      <c r="O38">
        <f t="shared" si="4"/>
        <v>174</v>
      </c>
      <c r="P38">
        <f t="shared" si="4"/>
        <v>105.95000000000005</v>
      </c>
    </row>
    <row r="39" spans="1:18" x14ac:dyDescent="0.25">
      <c r="A39" s="4">
        <v>43052</v>
      </c>
      <c r="B39">
        <v>2758.9</v>
      </c>
      <c r="C39">
        <v>951.8</v>
      </c>
      <c r="D39" s="36">
        <v>2.898613154023955</v>
      </c>
      <c r="E39" s="15"/>
      <c r="F39" s="15"/>
      <c r="G39" s="15"/>
      <c r="H39" s="15"/>
      <c r="I39" s="15"/>
      <c r="M39" t="str">
        <f t="shared" si="2"/>
        <v>INFOSYS</v>
      </c>
      <c r="N39" t="str">
        <f t="shared" si="3"/>
        <v>TCS</v>
      </c>
      <c r="O39">
        <f t="shared" si="4"/>
        <v>-237.5</v>
      </c>
      <c r="P39">
        <f t="shared" si="4"/>
        <v>-78.299999999999955</v>
      </c>
    </row>
    <row r="40" spans="1:18" x14ac:dyDescent="0.25">
      <c r="A40" s="4">
        <v>43214</v>
      </c>
      <c r="B40">
        <v>3385.65</v>
      </c>
      <c r="C40">
        <v>1153.9000000000001</v>
      </c>
      <c r="D40" s="36">
        <v>2.9340930756564694</v>
      </c>
      <c r="E40" s="15"/>
      <c r="F40" s="15"/>
      <c r="G40" s="15"/>
      <c r="H40" s="15"/>
      <c r="I40" s="15"/>
      <c r="M40" t="str">
        <f t="shared" si="2"/>
        <v>INFOSYS</v>
      </c>
      <c r="N40" t="str">
        <f t="shared" si="3"/>
        <v>TCS</v>
      </c>
      <c r="O40">
        <f t="shared" si="4"/>
        <v>-626.75</v>
      </c>
      <c r="P40">
        <f t="shared" si="4"/>
        <v>-202.10000000000014</v>
      </c>
    </row>
    <row r="41" spans="1:18" x14ac:dyDescent="0.25">
      <c r="A41" s="4">
        <v>43215</v>
      </c>
      <c r="B41">
        <v>3467.9</v>
      </c>
      <c r="C41">
        <v>1160.9000000000001</v>
      </c>
      <c r="D41" s="36">
        <v>2.98725127056594</v>
      </c>
      <c r="E41" s="15"/>
      <c r="F41" s="15"/>
      <c r="G41" s="15"/>
      <c r="H41" s="15"/>
      <c r="I41" s="15"/>
      <c r="M41" t="str">
        <f t="shared" si="2"/>
        <v>INFOSYS</v>
      </c>
      <c r="N41" t="str">
        <f t="shared" si="3"/>
        <v>TCS</v>
      </c>
      <c r="O41">
        <f t="shared" si="4"/>
        <v>-82.25</v>
      </c>
      <c r="P41">
        <f t="shared" si="4"/>
        <v>-7</v>
      </c>
    </row>
    <row r="42" spans="1:18" x14ac:dyDescent="0.25">
      <c r="A42" s="4">
        <v>43216</v>
      </c>
      <c r="B42">
        <v>3540.35</v>
      </c>
      <c r="C42">
        <v>1175.6500000000001</v>
      </c>
      <c r="D42" s="36">
        <v>3.0113979500701737</v>
      </c>
      <c r="E42" s="15"/>
      <c r="F42" s="15"/>
      <c r="G42" s="15"/>
      <c r="H42" s="15"/>
      <c r="I42" s="15"/>
      <c r="K42">
        <f>25*B42+65*C42</f>
        <v>164926</v>
      </c>
      <c r="L42">
        <f>K42</f>
        <v>164926</v>
      </c>
      <c r="M42" t="str">
        <f t="shared" si="2"/>
        <v>INFOSYS</v>
      </c>
      <c r="N42" t="str">
        <f t="shared" si="3"/>
        <v>TCS</v>
      </c>
      <c r="O42">
        <f t="shared" si="4"/>
        <v>-72.449999999999818</v>
      </c>
      <c r="P42">
        <f t="shared" si="4"/>
        <v>-14.75</v>
      </c>
      <c r="Q42">
        <v>15</v>
      </c>
      <c r="R42">
        <v>91</v>
      </c>
    </row>
    <row r="44" spans="1:18" ht="15.75" thickBot="1" x14ac:dyDescent="0.3"/>
    <row r="45" spans="1:18" ht="32.25" thickBot="1" x14ac:dyDescent="0.55000000000000004">
      <c r="A45" s="157" t="s">
        <v>190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9"/>
    </row>
    <row r="46" spans="1:18" x14ac:dyDescent="0.25">
      <c r="A46" s="31" t="s">
        <v>0</v>
      </c>
      <c r="B46" s="93" t="s">
        <v>13</v>
      </c>
      <c r="C46" s="93" t="s">
        <v>12</v>
      </c>
      <c r="D46" s="93" t="s">
        <v>30</v>
      </c>
      <c r="E46" s="93" t="s">
        <v>31</v>
      </c>
      <c r="F46" s="93" t="s">
        <v>32</v>
      </c>
      <c r="G46" s="93" t="s">
        <v>33</v>
      </c>
      <c r="H46" s="93" t="s">
        <v>34</v>
      </c>
      <c r="I46" s="93" t="s">
        <v>35</v>
      </c>
      <c r="J46" s="93" t="s">
        <v>36</v>
      </c>
      <c r="K46" s="93" t="s">
        <v>37</v>
      </c>
      <c r="L46" s="93" t="s">
        <v>38</v>
      </c>
      <c r="M46" s="93" t="s">
        <v>39</v>
      </c>
      <c r="N46" s="93" t="s">
        <v>40</v>
      </c>
      <c r="O46" s="161" t="s">
        <v>41</v>
      </c>
      <c r="P46" s="162"/>
      <c r="Q46" s="93" t="s">
        <v>103</v>
      </c>
      <c r="R46" s="93" t="s">
        <v>104</v>
      </c>
    </row>
    <row r="47" spans="1:18" x14ac:dyDescent="0.25">
      <c r="A47" s="4">
        <v>42738</v>
      </c>
      <c r="B47">
        <v>2620.1</v>
      </c>
      <c r="C47">
        <v>189.1</v>
      </c>
      <c r="D47" s="44">
        <v>13.855631940772078</v>
      </c>
      <c r="E47" s="15" t="s">
        <v>44</v>
      </c>
      <c r="F47" s="15" t="s">
        <v>105</v>
      </c>
      <c r="G47" s="15" t="s">
        <v>106</v>
      </c>
      <c r="H47" s="15"/>
      <c r="I47" s="15"/>
      <c r="J47">
        <f>-10*B47-100*C47</f>
        <v>-45111</v>
      </c>
      <c r="L47">
        <f>J47</f>
        <v>-45111</v>
      </c>
      <c r="M47" s="15"/>
      <c r="N47" s="15"/>
    </row>
    <row r="48" spans="1:18" x14ac:dyDescent="0.25">
      <c r="A48" s="4">
        <v>42739</v>
      </c>
      <c r="B48">
        <v>2688.55</v>
      </c>
      <c r="C48">
        <v>189.5</v>
      </c>
      <c r="D48" s="44">
        <v>14.187598944591031</v>
      </c>
      <c r="E48" s="15"/>
      <c r="F48" s="15"/>
      <c r="G48" s="15"/>
      <c r="H48" s="15"/>
      <c r="I48" s="15"/>
      <c r="M48" s="15" t="str">
        <f>IF(O48=MAX(O48,P48),"BAJAJ","TVS")</f>
        <v>TVS</v>
      </c>
      <c r="N48" s="15" t="str">
        <f>IF(O48=MIN(O48,P48),"BAJAJ","TVS")</f>
        <v>BAJAJ</v>
      </c>
      <c r="O48">
        <f>B47-B48</f>
        <v>-68.450000000000273</v>
      </c>
      <c r="P48">
        <f>C47-C48</f>
        <v>-0.40000000000000568</v>
      </c>
    </row>
    <row r="49" spans="1:16" x14ac:dyDescent="0.25">
      <c r="A49" s="4">
        <v>42751</v>
      </c>
      <c r="B49">
        <v>2722</v>
      </c>
      <c r="C49">
        <v>191.05</v>
      </c>
      <c r="D49" s="44">
        <v>14.247579167757131</v>
      </c>
      <c r="E49" s="15"/>
      <c r="F49" s="15"/>
      <c r="G49" s="15"/>
      <c r="H49" s="15"/>
      <c r="I49" s="15"/>
      <c r="M49" s="15" t="str">
        <f t="shared" ref="M49:M67" si="5">IF(O49=MAX(O49,P49),"BAJAJ","TVS")</f>
        <v>TVS</v>
      </c>
      <c r="N49" s="15" t="str">
        <f t="shared" ref="N49:N67" si="6">IF(O49=MIN(O49,P49),"BAJAJ","TVS")</f>
        <v>BAJAJ</v>
      </c>
      <c r="O49">
        <f t="shared" ref="O49:P67" si="7">B48-B49</f>
        <v>-33.449999999999818</v>
      </c>
      <c r="P49">
        <f t="shared" si="7"/>
        <v>-1.5500000000000114</v>
      </c>
    </row>
    <row r="50" spans="1:16" x14ac:dyDescent="0.25">
      <c r="A50" s="4">
        <v>42779</v>
      </c>
      <c r="B50">
        <v>2806.4</v>
      </c>
      <c r="C50">
        <v>187.1</v>
      </c>
      <c r="D50" s="44">
        <v>14.999465526456442</v>
      </c>
      <c r="E50" s="15"/>
      <c r="F50" s="15"/>
      <c r="G50" s="15"/>
      <c r="H50" s="15"/>
      <c r="I50" s="15"/>
      <c r="M50" s="15" t="str">
        <f t="shared" si="5"/>
        <v>TVS</v>
      </c>
      <c r="N50" s="15" t="str">
        <f t="shared" si="6"/>
        <v>BAJAJ</v>
      </c>
      <c r="O50">
        <f t="shared" si="7"/>
        <v>-84.400000000000091</v>
      </c>
      <c r="P50">
        <f t="shared" si="7"/>
        <v>3.9500000000000171</v>
      </c>
    </row>
    <row r="51" spans="1:16" x14ac:dyDescent="0.25">
      <c r="A51" s="4">
        <v>42781</v>
      </c>
      <c r="B51">
        <v>2790</v>
      </c>
      <c r="C51">
        <v>182.35</v>
      </c>
      <c r="D51" s="44">
        <v>15.300246778173841</v>
      </c>
      <c r="E51" s="15"/>
      <c r="F51" s="15"/>
      <c r="G51" s="15"/>
      <c r="H51" s="15"/>
      <c r="I51" s="15"/>
      <c r="M51" s="15" t="str">
        <f t="shared" si="5"/>
        <v>BAJAJ</v>
      </c>
      <c r="N51" s="15" t="str">
        <f t="shared" si="6"/>
        <v>TVS</v>
      </c>
      <c r="O51">
        <f t="shared" si="7"/>
        <v>16.400000000000091</v>
      </c>
      <c r="P51">
        <f t="shared" si="7"/>
        <v>4.75</v>
      </c>
    </row>
    <row r="52" spans="1:16" x14ac:dyDescent="0.25">
      <c r="A52" s="4">
        <v>42782</v>
      </c>
      <c r="B52">
        <v>2788.5</v>
      </c>
      <c r="C52">
        <v>178</v>
      </c>
      <c r="D52" s="44">
        <v>15.665730337078651</v>
      </c>
      <c r="E52" s="15"/>
      <c r="F52" s="15"/>
      <c r="G52" s="15"/>
      <c r="H52" s="15"/>
      <c r="I52" s="15"/>
      <c r="M52" s="15" t="str">
        <f t="shared" si="5"/>
        <v>TVS</v>
      </c>
      <c r="N52" s="15" t="str">
        <f t="shared" si="6"/>
        <v>BAJAJ</v>
      </c>
      <c r="O52">
        <f t="shared" si="7"/>
        <v>1.5</v>
      </c>
      <c r="P52">
        <f t="shared" si="7"/>
        <v>4.3499999999999943</v>
      </c>
    </row>
    <row r="53" spans="1:16" x14ac:dyDescent="0.25">
      <c r="A53" s="4">
        <v>42787</v>
      </c>
      <c r="B53">
        <v>2806.1</v>
      </c>
      <c r="C53">
        <v>178.2</v>
      </c>
      <c r="D53" s="44">
        <v>15.746913580246915</v>
      </c>
      <c r="E53" s="15"/>
      <c r="F53" s="15"/>
      <c r="G53" s="15"/>
      <c r="H53" s="15"/>
      <c r="I53" s="15"/>
      <c r="M53" s="15" t="str">
        <f t="shared" si="5"/>
        <v>TVS</v>
      </c>
      <c r="N53" s="15" t="str">
        <f t="shared" si="6"/>
        <v>BAJAJ</v>
      </c>
      <c r="O53">
        <f t="shared" si="7"/>
        <v>-17.599999999999909</v>
      </c>
      <c r="P53">
        <f t="shared" si="7"/>
        <v>-0.19999999999998863</v>
      </c>
    </row>
    <row r="54" spans="1:16" x14ac:dyDescent="0.25">
      <c r="A54" s="4">
        <v>42788</v>
      </c>
      <c r="B54">
        <v>2799.8</v>
      </c>
      <c r="C54">
        <v>173.85</v>
      </c>
      <c r="D54" s="44">
        <v>16.104687949381653</v>
      </c>
      <c r="E54" s="15"/>
      <c r="F54" s="15"/>
      <c r="G54" s="15"/>
      <c r="H54" s="15"/>
      <c r="I54" s="15"/>
      <c r="M54" s="15" t="str">
        <f t="shared" si="5"/>
        <v>BAJAJ</v>
      </c>
      <c r="N54" s="15" t="str">
        <f t="shared" si="6"/>
        <v>TVS</v>
      </c>
      <c r="O54">
        <f t="shared" si="7"/>
        <v>6.2999999999997272</v>
      </c>
      <c r="P54">
        <f t="shared" si="7"/>
        <v>4.3499999999999943</v>
      </c>
    </row>
    <row r="55" spans="1:16" x14ac:dyDescent="0.25">
      <c r="A55" s="4">
        <v>42789</v>
      </c>
      <c r="B55">
        <v>2812.05</v>
      </c>
      <c r="C55">
        <v>174.45</v>
      </c>
      <c r="D55" s="44">
        <v>16.119518486672401</v>
      </c>
      <c r="E55" s="15"/>
      <c r="F55" s="15"/>
      <c r="G55" s="15"/>
      <c r="H55" s="15"/>
      <c r="I55" s="15"/>
      <c r="M55" s="15" t="str">
        <f t="shared" si="5"/>
        <v>TVS</v>
      </c>
      <c r="N55" s="15" t="str">
        <f t="shared" si="6"/>
        <v>BAJAJ</v>
      </c>
      <c r="O55">
        <f t="shared" si="7"/>
        <v>-12.25</v>
      </c>
      <c r="P55">
        <f t="shared" si="7"/>
        <v>-0.59999999999999432</v>
      </c>
    </row>
    <row r="56" spans="1:16" x14ac:dyDescent="0.25">
      <c r="A56" s="4">
        <v>42797</v>
      </c>
      <c r="B56">
        <v>2831.1</v>
      </c>
      <c r="C56">
        <v>175.4</v>
      </c>
      <c r="D56" s="44">
        <v>16.140820980615736</v>
      </c>
      <c r="E56" s="15"/>
      <c r="F56" s="15"/>
      <c r="G56" s="15"/>
      <c r="H56" s="15"/>
      <c r="I56" s="15"/>
      <c r="M56" s="15" t="str">
        <f t="shared" si="5"/>
        <v>TVS</v>
      </c>
      <c r="N56" s="15" t="str">
        <f t="shared" si="6"/>
        <v>BAJAJ</v>
      </c>
      <c r="O56">
        <f t="shared" si="7"/>
        <v>-19.049999999999727</v>
      </c>
      <c r="P56">
        <f t="shared" si="7"/>
        <v>-0.95000000000001705</v>
      </c>
    </row>
    <row r="57" spans="1:16" x14ac:dyDescent="0.25">
      <c r="A57" s="4">
        <v>42800</v>
      </c>
      <c r="B57">
        <v>2878.75</v>
      </c>
      <c r="C57">
        <v>175.5</v>
      </c>
      <c r="D57" s="44">
        <v>16.403133903133902</v>
      </c>
      <c r="E57" s="15"/>
      <c r="F57" s="15"/>
      <c r="G57" s="15"/>
      <c r="H57" s="15"/>
      <c r="I57" s="15"/>
      <c r="M57" s="15" t="str">
        <f t="shared" si="5"/>
        <v>TVS</v>
      </c>
      <c r="N57" s="15" t="str">
        <f t="shared" si="6"/>
        <v>BAJAJ</v>
      </c>
      <c r="O57">
        <f t="shared" si="7"/>
        <v>-47.650000000000091</v>
      </c>
      <c r="P57">
        <f t="shared" si="7"/>
        <v>-9.9999999999994316E-2</v>
      </c>
    </row>
    <row r="58" spans="1:16" x14ac:dyDescent="0.25">
      <c r="A58" s="4">
        <v>42801</v>
      </c>
      <c r="B58">
        <v>2876.55</v>
      </c>
      <c r="C58">
        <v>173.1</v>
      </c>
      <c r="D58" s="44">
        <v>16.61785095320624</v>
      </c>
      <c r="E58" s="15"/>
      <c r="F58" s="15"/>
      <c r="G58" s="15"/>
      <c r="H58" s="15"/>
      <c r="I58" s="15"/>
      <c r="M58" s="15" t="str">
        <f t="shared" si="5"/>
        <v>TVS</v>
      </c>
      <c r="N58" s="15" t="str">
        <f t="shared" si="6"/>
        <v>BAJAJ</v>
      </c>
      <c r="O58">
        <f t="shared" si="7"/>
        <v>2.1999999999998181</v>
      </c>
      <c r="P58">
        <f t="shared" si="7"/>
        <v>2.4000000000000057</v>
      </c>
    </row>
    <row r="59" spans="1:16" x14ac:dyDescent="0.25">
      <c r="A59" s="4">
        <v>42802</v>
      </c>
      <c r="B59">
        <v>2865.5</v>
      </c>
      <c r="C59">
        <v>172.05</v>
      </c>
      <c r="D59" s="44">
        <v>16.655042138913107</v>
      </c>
      <c r="E59" s="15"/>
      <c r="F59" s="15"/>
      <c r="G59" s="15"/>
      <c r="H59" s="15"/>
      <c r="I59" s="15"/>
      <c r="M59" s="15" t="str">
        <f t="shared" si="5"/>
        <v>BAJAJ</v>
      </c>
      <c r="N59" s="15" t="str">
        <f t="shared" si="6"/>
        <v>TVS</v>
      </c>
      <c r="O59">
        <f t="shared" si="7"/>
        <v>11.050000000000182</v>
      </c>
      <c r="P59">
        <f t="shared" si="7"/>
        <v>1.0499999999999829</v>
      </c>
    </row>
    <row r="60" spans="1:16" x14ac:dyDescent="0.25">
      <c r="A60" s="4">
        <v>42803</v>
      </c>
      <c r="B60">
        <v>2872.7</v>
      </c>
      <c r="C60">
        <v>168.4</v>
      </c>
      <c r="D60" s="44">
        <v>17.058788598574822</v>
      </c>
      <c r="E60" s="15"/>
      <c r="F60" s="15"/>
      <c r="G60" s="15"/>
      <c r="H60" s="15"/>
      <c r="I60" s="15"/>
      <c r="M60" s="15" t="str">
        <f t="shared" si="5"/>
        <v>TVS</v>
      </c>
      <c r="N60" s="15" t="str">
        <f t="shared" si="6"/>
        <v>BAJAJ</v>
      </c>
      <c r="O60">
        <f t="shared" si="7"/>
        <v>-7.1999999999998181</v>
      </c>
      <c r="P60">
        <f t="shared" si="7"/>
        <v>3.6500000000000057</v>
      </c>
    </row>
    <row r="61" spans="1:16" x14ac:dyDescent="0.25">
      <c r="A61" s="4">
        <v>42804</v>
      </c>
      <c r="B61">
        <v>2866.15</v>
      </c>
      <c r="C61">
        <v>167.05</v>
      </c>
      <c r="D61" s="44">
        <v>17.157437892846453</v>
      </c>
      <c r="E61" s="15"/>
      <c r="F61" s="15"/>
      <c r="G61" s="15"/>
      <c r="H61" s="15"/>
      <c r="I61" s="15"/>
      <c r="M61" s="15" t="str">
        <f t="shared" si="5"/>
        <v>BAJAJ</v>
      </c>
      <c r="N61" s="15" t="str">
        <f t="shared" si="6"/>
        <v>TVS</v>
      </c>
      <c r="O61">
        <f t="shared" si="7"/>
        <v>6.5499999999997272</v>
      </c>
      <c r="P61">
        <f t="shared" si="7"/>
        <v>1.3499999999999943</v>
      </c>
    </row>
    <row r="62" spans="1:16" x14ac:dyDescent="0.25">
      <c r="A62" s="4">
        <v>42809</v>
      </c>
      <c r="B62">
        <v>2870.35</v>
      </c>
      <c r="C62">
        <v>167.05</v>
      </c>
      <c r="D62" s="44">
        <v>17.182580065848548</v>
      </c>
      <c r="E62" s="15"/>
      <c r="F62" s="15"/>
      <c r="G62" s="15"/>
      <c r="H62" s="15"/>
      <c r="I62" s="15"/>
      <c r="M62" s="15" t="str">
        <f t="shared" si="5"/>
        <v>TVS</v>
      </c>
      <c r="N62" s="15" t="str">
        <f t="shared" si="6"/>
        <v>BAJAJ</v>
      </c>
      <c r="O62">
        <f t="shared" si="7"/>
        <v>-4.1999999999998181</v>
      </c>
      <c r="P62">
        <f t="shared" si="7"/>
        <v>0</v>
      </c>
    </row>
    <row r="63" spans="1:16" x14ac:dyDescent="0.25">
      <c r="A63" s="4">
        <v>43201</v>
      </c>
      <c r="B63">
        <v>2755.4</v>
      </c>
      <c r="C63">
        <v>486.95</v>
      </c>
      <c r="D63" s="45">
        <v>5.6584864975870213</v>
      </c>
      <c r="E63" s="15"/>
      <c r="F63" s="15"/>
      <c r="G63" s="15"/>
      <c r="H63" s="15"/>
      <c r="I63" s="15"/>
      <c r="M63" s="15" t="str">
        <f t="shared" si="5"/>
        <v>BAJAJ</v>
      </c>
      <c r="N63" s="15" t="str">
        <f t="shared" si="6"/>
        <v>TVS</v>
      </c>
      <c r="O63">
        <f t="shared" si="7"/>
        <v>114.94999999999982</v>
      </c>
      <c r="P63">
        <f t="shared" si="7"/>
        <v>-319.89999999999998</v>
      </c>
    </row>
    <row r="64" spans="1:16" x14ac:dyDescent="0.25">
      <c r="A64" s="4">
        <v>43206</v>
      </c>
      <c r="B64">
        <v>2839.8</v>
      </c>
      <c r="C64">
        <v>508.85</v>
      </c>
      <c r="D64" s="45">
        <v>5.5808194949395693</v>
      </c>
      <c r="E64" s="15"/>
      <c r="F64" s="15"/>
      <c r="G64" s="15"/>
      <c r="H64" s="15"/>
      <c r="I64" s="15"/>
      <c r="M64" s="15" t="str">
        <f t="shared" si="5"/>
        <v>TVS</v>
      </c>
      <c r="N64" s="15" t="str">
        <f t="shared" si="6"/>
        <v>BAJAJ</v>
      </c>
      <c r="O64">
        <f t="shared" si="7"/>
        <v>-84.400000000000091</v>
      </c>
      <c r="P64">
        <f t="shared" si="7"/>
        <v>-21.900000000000034</v>
      </c>
    </row>
    <row r="65" spans="1:18" x14ac:dyDescent="0.25">
      <c r="A65" s="4">
        <v>43213</v>
      </c>
      <c r="B65">
        <v>2854.05</v>
      </c>
      <c r="C65">
        <v>527.35</v>
      </c>
      <c r="D65" s="45">
        <v>5.4120603015075375</v>
      </c>
      <c r="E65" s="15"/>
      <c r="F65" s="15"/>
      <c r="G65" s="15"/>
      <c r="H65" s="15"/>
      <c r="I65" s="15"/>
      <c r="M65" s="15" t="str">
        <f t="shared" si="5"/>
        <v>BAJAJ</v>
      </c>
      <c r="N65" s="15" t="str">
        <f t="shared" si="6"/>
        <v>TVS</v>
      </c>
      <c r="O65">
        <f t="shared" si="7"/>
        <v>-14.25</v>
      </c>
      <c r="P65">
        <f t="shared" si="7"/>
        <v>-18.5</v>
      </c>
    </row>
    <row r="66" spans="1:18" x14ac:dyDescent="0.25">
      <c r="A66" s="4">
        <v>43216</v>
      </c>
      <c r="B66">
        <v>2886.1</v>
      </c>
      <c r="C66">
        <v>547.15</v>
      </c>
      <c r="D66" s="45">
        <v>5.2747875354107645</v>
      </c>
      <c r="E66" s="15"/>
      <c r="F66" s="15"/>
      <c r="G66" s="15"/>
      <c r="H66" s="15"/>
      <c r="I66" s="15"/>
      <c r="M66" s="15" t="str">
        <f t="shared" si="5"/>
        <v>TVS</v>
      </c>
      <c r="N66" s="15" t="str">
        <f t="shared" si="6"/>
        <v>BAJAJ</v>
      </c>
      <c r="O66">
        <f t="shared" si="7"/>
        <v>-32.049999999999727</v>
      </c>
      <c r="P66">
        <f t="shared" si="7"/>
        <v>-19.799999999999955</v>
      </c>
    </row>
    <row r="67" spans="1:18" x14ac:dyDescent="0.25">
      <c r="A67" s="4">
        <v>43220</v>
      </c>
      <c r="B67">
        <v>2948</v>
      </c>
      <c r="C67">
        <v>524.65</v>
      </c>
      <c r="D67" s="45">
        <v>5.6189840846278472</v>
      </c>
      <c r="E67" s="15"/>
      <c r="F67" s="15"/>
      <c r="G67" s="15"/>
      <c r="H67" s="15"/>
      <c r="I67" s="15"/>
      <c r="K67">
        <f>10*B67+100*C67</f>
        <v>81945</v>
      </c>
      <c r="L67">
        <f>K67</f>
        <v>81945</v>
      </c>
      <c r="M67" s="15" t="str">
        <f t="shared" si="5"/>
        <v>TVS</v>
      </c>
      <c r="N67" s="15" t="str">
        <f t="shared" si="6"/>
        <v>BAJAJ</v>
      </c>
      <c r="O67">
        <f t="shared" si="7"/>
        <v>-61.900000000000091</v>
      </c>
      <c r="P67">
        <f t="shared" si="7"/>
        <v>22.5</v>
      </c>
      <c r="Q67">
        <v>2</v>
      </c>
      <c r="R67">
        <v>80</v>
      </c>
    </row>
    <row r="69" spans="1:18" ht="15.75" thickBot="1" x14ac:dyDescent="0.3"/>
    <row r="70" spans="1:18" ht="32.25" thickBot="1" x14ac:dyDescent="0.55000000000000004">
      <c r="A70" s="157" t="s">
        <v>191</v>
      </c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4"/>
    </row>
    <row r="71" spans="1:18" x14ac:dyDescent="0.25">
      <c r="A71" s="94" t="s">
        <v>0</v>
      </c>
      <c r="B71" s="95" t="s">
        <v>15</v>
      </c>
      <c r="C71" s="95" t="s">
        <v>18</v>
      </c>
      <c r="D71" s="95" t="s">
        <v>126</v>
      </c>
      <c r="E71" s="95" t="s">
        <v>31</v>
      </c>
      <c r="F71" s="95" t="s">
        <v>32</v>
      </c>
      <c r="G71" s="95" t="s">
        <v>33</v>
      </c>
      <c r="H71" s="95" t="s">
        <v>34</v>
      </c>
      <c r="I71" s="95" t="s">
        <v>35</v>
      </c>
      <c r="J71" s="95" t="s">
        <v>36</v>
      </c>
      <c r="K71" s="95" t="s">
        <v>37</v>
      </c>
      <c r="L71" s="95" t="s">
        <v>38</v>
      </c>
      <c r="M71" s="95" t="s">
        <v>39</v>
      </c>
      <c r="N71" s="95" t="s">
        <v>40</v>
      </c>
      <c r="O71" s="165" t="s">
        <v>41</v>
      </c>
      <c r="P71" s="165"/>
      <c r="Q71" s="95" t="s">
        <v>127</v>
      </c>
      <c r="R71" s="95" t="s">
        <v>128</v>
      </c>
    </row>
    <row r="72" spans="1:18" x14ac:dyDescent="0.25">
      <c r="A72" s="96">
        <v>42737</v>
      </c>
      <c r="B72" s="15">
        <v>903.55</v>
      </c>
      <c r="C72" s="15">
        <v>211.65</v>
      </c>
      <c r="D72" s="53">
        <v>4.2690763052208833</v>
      </c>
      <c r="E72" s="15" t="s">
        <v>44</v>
      </c>
      <c r="F72" s="15" t="s">
        <v>129</v>
      </c>
      <c r="G72" s="15" t="s">
        <v>130</v>
      </c>
      <c r="H72" s="15"/>
      <c r="I72" s="15"/>
      <c r="J72">
        <f>-(10*B72+45*C72)</f>
        <v>-18559.75</v>
      </c>
      <c r="L72">
        <v>-18559.75</v>
      </c>
      <c r="O72" s="15" t="s">
        <v>131</v>
      </c>
      <c r="P72" s="15" t="s">
        <v>132</v>
      </c>
    </row>
    <row r="73" spans="1:18" x14ac:dyDescent="0.25">
      <c r="A73" s="96">
        <v>42738</v>
      </c>
      <c r="B73" s="15">
        <v>898.55</v>
      </c>
      <c r="C73" s="15">
        <v>213.05</v>
      </c>
      <c r="D73" s="53">
        <v>4.2175545646561838</v>
      </c>
      <c r="E73" s="15"/>
      <c r="F73" s="54"/>
      <c r="G73" s="54"/>
      <c r="H73" s="54"/>
      <c r="I73" s="54"/>
      <c r="J73" s="34"/>
      <c r="K73" s="34"/>
      <c r="M73" s="15" t="s">
        <v>15</v>
      </c>
      <c r="N73" s="15" t="s">
        <v>18</v>
      </c>
      <c r="O73" s="15">
        <f t="shared" ref="O73:P85" si="8">B72-B73</f>
        <v>5</v>
      </c>
      <c r="P73" s="15">
        <f t="shared" si="8"/>
        <v>-1.4000000000000057</v>
      </c>
    </row>
    <row r="74" spans="1:18" x14ac:dyDescent="0.25">
      <c r="A74" s="96">
        <v>42739</v>
      </c>
      <c r="B74" s="15">
        <v>906.15</v>
      </c>
      <c r="C74" s="15">
        <v>214.5</v>
      </c>
      <c r="D74" s="53">
        <v>4.2244755244755243</v>
      </c>
      <c r="E74" s="15"/>
      <c r="F74" s="54"/>
      <c r="G74" s="54"/>
      <c r="H74" s="54"/>
      <c r="I74" s="54"/>
      <c r="J74" s="34"/>
      <c r="K74" s="34"/>
      <c r="M74" s="15" t="s">
        <v>18</v>
      </c>
      <c r="N74" s="15" t="s">
        <v>15</v>
      </c>
      <c r="O74" s="15">
        <f t="shared" si="8"/>
        <v>-7.6000000000000227</v>
      </c>
      <c r="P74" s="15">
        <f t="shared" si="8"/>
        <v>-1.4499999999999886</v>
      </c>
    </row>
    <row r="75" spans="1:18" x14ac:dyDescent="0.25">
      <c r="A75" s="96">
        <v>42744</v>
      </c>
      <c r="B75" s="15">
        <v>910.3</v>
      </c>
      <c r="C75" s="15">
        <v>225.3</v>
      </c>
      <c r="D75" s="53">
        <v>4.0403905903240123</v>
      </c>
      <c r="E75" s="15"/>
      <c r="F75" s="54"/>
      <c r="G75" s="54"/>
      <c r="H75" s="54"/>
      <c r="I75" s="54"/>
      <c r="J75" s="34"/>
      <c r="K75" s="34"/>
      <c r="M75" s="15" t="s">
        <v>15</v>
      </c>
      <c r="N75" s="15" t="s">
        <v>18</v>
      </c>
      <c r="O75" s="15">
        <f t="shared" si="8"/>
        <v>-4.1499999999999773</v>
      </c>
      <c r="P75" s="15">
        <f t="shared" si="8"/>
        <v>-10.800000000000011</v>
      </c>
    </row>
    <row r="76" spans="1:18" x14ac:dyDescent="0.25">
      <c r="A76" s="96">
        <v>42767</v>
      </c>
      <c r="B76" s="15">
        <v>990.35</v>
      </c>
      <c r="C76" s="15">
        <v>213.05</v>
      </c>
      <c r="D76" s="55">
        <v>4.6484393334897911</v>
      </c>
      <c r="E76" s="15"/>
      <c r="F76" s="54"/>
      <c r="G76" s="54"/>
      <c r="H76" s="54"/>
      <c r="I76" s="54"/>
      <c r="J76" s="34"/>
      <c r="K76" s="34"/>
      <c r="M76" s="15" t="s">
        <v>18</v>
      </c>
      <c r="N76" s="15" t="s">
        <v>15</v>
      </c>
      <c r="O76" s="15">
        <f t="shared" si="8"/>
        <v>-80.050000000000068</v>
      </c>
      <c r="P76" s="15">
        <f t="shared" si="8"/>
        <v>12.25</v>
      </c>
    </row>
    <row r="77" spans="1:18" x14ac:dyDescent="0.25">
      <c r="A77" s="96">
        <v>42808</v>
      </c>
      <c r="B77" s="15">
        <v>1069.0999999999999</v>
      </c>
      <c r="C77" s="15">
        <v>229.3</v>
      </c>
      <c r="D77" s="55">
        <v>4.6624509376362839</v>
      </c>
      <c r="E77" s="15"/>
      <c r="F77" s="54"/>
      <c r="G77" s="54"/>
      <c r="H77" s="54"/>
      <c r="I77" s="54"/>
      <c r="J77" s="34"/>
      <c r="K77" s="34"/>
      <c r="M77" s="15" t="s">
        <v>18</v>
      </c>
      <c r="N77" s="15" t="s">
        <v>15</v>
      </c>
      <c r="O77" s="15">
        <f t="shared" si="8"/>
        <v>-78.749999999999886</v>
      </c>
      <c r="P77" s="15">
        <f t="shared" si="8"/>
        <v>-16.25</v>
      </c>
    </row>
    <row r="78" spans="1:18" x14ac:dyDescent="0.25">
      <c r="A78" s="96">
        <v>42809</v>
      </c>
      <c r="B78" s="15">
        <v>1063.9000000000001</v>
      </c>
      <c r="C78" s="15">
        <v>227.95</v>
      </c>
      <c r="D78" s="55">
        <v>4.6672515902610225</v>
      </c>
      <c r="E78" s="15"/>
      <c r="F78" s="54"/>
      <c r="G78" s="54"/>
      <c r="H78" s="54"/>
      <c r="I78" s="54"/>
      <c r="J78" s="34"/>
      <c r="K78" s="34"/>
      <c r="M78" s="15" t="s">
        <v>15</v>
      </c>
      <c r="N78" s="15" t="s">
        <v>18</v>
      </c>
      <c r="O78" s="15">
        <f t="shared" si="8"/>
        <v>5.1999999999998181</v>
      </c>
      <c r="P78" s="15">
        <f t="shared" si="8"/>
        <v>1.3500000000000227</v>
      </c>
    </row>
    <row r="79" spans="1:18" x14ac:dyDescent="0.25">
      <c r="A79" s="96">
        <v>42810</v>
      </c>
      <c r="B79" s="15">
        <v>1087.5999999999999</v>
      </c>
      <c r="C79" s="15">
        <v>231.3</v>
      </c>
      <c r="D79" s="55">
        <v>4.702118460873324</v>
      </c>
      <c r="E79" s="15"/>
      <c r="F79" s="54"/>
      <c r="G79" s="54"/>
      <c r="H79" s="54"/>
      <c r="I79" s="54"/>
      <c r="J79" s="34"/>
      <c r="K79" s="34"/>
      <c r="M79" s="15" t="s">
        <v>18</v>
      </c>
      <c r="N79" s="15" t="s">
        <v>15</v>
      </c>
      <c r="O79" s="15">
        <f t="shared" si="8"/>
        <v>-23.699999999999818</v>
      </c>
      <c r="P79" s="15">
        <f t="shared" si="8"/>
        <v>-3.3500000000000227</v>
      </c>
    </row>
    <row r="80" spans="1:18" x14ac:dyDescent="0.25">
      <c r="A80" s="96">
        <v>42909</v>
      </c>
      <c r="B80" s="15">
        <v>1153.95</v>
      </c>
      <c r="C80" s="15">
        <v>245.2</v>
      </c>
      <c r="D80" s="55">
        <v>4.7061582381729208</v>
      </c>
      <c r="E80" s="15"/>
      <c r="F80" s="54"/>
      <c r="G80" s="54"/>
      <c r="H80" s="54"/>
      <c r="I80" s="54"/>
      <c r="J80" s="34"/>
      <c r="K80" s="34"/>
      <c r="M80" s="15" t="s">
        <v>18</v>
      </c>
      <c r="N80" s="15" t="s">
        <v>15</v>
      </c>
      <c r="O80" s="15">
        <f t="shared" si="8"/>
        <v>-66.350000000000136</v>
      </c>
      <c r="P80" s="15">
        <f t="shared" si="8"/>
        <v>-13.899999999999977</v>
      </c>
    </row>
    <row r="81" spans="1:18" x14ac:dyDescent="0.25">
      <c r="A81" s="96">
        <v>42951</v>
      </c>
      <c r="B81" s="15">
        <v>1156.8</v>
      </c>
      <c r="C81" s="15">
        <v>241.9</v>
      </c>
      <c r="D81" s="55">
        <v>4.7821413807358413</v>
      </c>
      <c r="E81" s="15"/>
      <c r="F81" s="54"/>
      <c r="G81" s="54"/>
      <c r="H81" s="54"/>
      <c r="I81" s="54"/>
      <c r="J81" s="34"/>
      <c r="K81" s="34"/>
      <c r="M81" s="15" t="s">
        <v>18</v>
      </c>
      <c r="N81" s="15" t="s">
        <v>15</v>
      </c>
      <c r="O81" s="15">
        <f t="shared" si="8"/>
        <v>-2.8499999999999091</v>
      </c>
      <c r="P81" s="15">
        <f t="shared" si="8"/>
        <v>3.2999999999999829</v>
      </c>
    </row>
    <row r="82" spans="1:18" x14ac:dyDescent="0.25">
      <c r="A82" s="96">
        <v>42958</v>
      </c>
      <c r="B82" s="15">
        <v>1144.45</v>
      </c>
      <c r="C82" s="15">
        <v>238.35</v>
      </c>
      <c r="D82" s="55">
        <v>4.801552338997273</v>
      </c>
      <c r="E82" s="15"/>
      <c r="F82" s="54"/>
      <c r="G82" s="54"/>
      <c r="H82" s="54"/>
      <c r="I82" s="54"/>
      <c r="J82" s="34"/>
      <c r="K82" s="34"/>
      <c r="M82" s="15" t="s">
        <v>15</v>
      </c>
      <c r="N82" s="15" t="s">
        <v>18</v>
      </c>
      <c r="O82" s="15">
        <f t="shared" si="8"/>
        <v>12.349999999999909</v>
      </c>
      <c r="P82" s="15">
        <f t="shared" si="8"/>
        <v>3.5500000000000114</v>
      </c>
    </row>
    <row r="83" spans="1:18" x14ac:dyDescent="0.25">
      <c r="A83" s="96">
        <v>42970</v>
      </c>
      <c r="B83" s="15">
        <v>1140.25</v>
      </c>
      <c r="C83" s="15">
        <v>237.05</v>
      </c>
      <c r="D83" s="55">
        <v>4.810166631512339</v>
      </c>
      <c r="E83" s="15"/>
      <c r="F83" s="54"/>
      <c r="G83" s="54"/>
      <c r="H83" s="54"/>
      <c r="I83" s="54"/>
      <c r="J83" s="34"/>
      <c r="K83" s="34"/>
      <c r="M83" s="15" t="s">
        <v>15</v>
      </c>
      <c r="N83" s="15" t="s">
        <v>18</v>
      </c>
      <c r="O83" s="15">
        <f t="shared" si="8"/>
        <v>4.2000000000000455</v>
      </c>
      <c r="P83" s="15">
        <f t="shared" si="8"/>
        <v>1.2999999999999829</v>
      </c>
    </row>
    <row r="84" spans="1:18" x14ac:dyDescent="0.25">
      <c r="A84" s="96">
        <v>42979</v>
      </c>
      <c r="B84" s="15">
        <v>1214.55</v>
      </c>
      <c r="C84" s="15">
        <v>249.8</v>
      </c>
      <c r="D84" s="55">
        <v>4.8620896717373894</v>
      </c>
      <c r="E84" s="15"/>
      <c r="F84" s="54"/>
      <c r="G84" s="54"/>
      <c r="H84" s="54"/>
      <c r="I84" s="54"/>
      <c r="J84" s="34"/>
      <c r="K84" s="34"/>
      <c r="M84" s="15" t="s">
        <v>18</v>
      </c>
      <c r="N84" s="15" t="s">
        <v>15</v>
      </c>
      <c r="O84" s="15">
        <f t="shared" si="8"/>
        <v>-74.299999999999955</v>
      </c>
      <c r="P84" s="15">
        <f t="shared" si="8"/>
        <v>-12.75</v>
      </c>
    </row>
    <row r="85" spans="1:18" x14ac:dyDescent="0.25">
      <c r="A85" s="96">
        <v>42982</v>
      </c>
      <c r="B85" s="15">
        <v>1196.5</v>
      </c>
      <c r="C85" s="15">
        <v>245.6</v>
      </c>
      <c r="D85" s="55">
        <v>4.8717426710097724</v>
      </c>
      <c r="E85" s="15"/>
      <c r="F85" s="54"/>
      <c r="G85" s="54"/>
      <c r="H85" s="54"/>
      <c r="I85" s="54"/>
      <c r="J85" s="34"/>
      <c r="K85" s="34">
        <f>10*B85+45*C85</f>
        <v>23017</v>
      </c>
      <c r="L85">
        <f>K85</f>
        <v>23017</v>
      </c>
      <c r="M85" s="15" t="s">
        <v>15</v>
      </c>
      <c r="N85" s="15" t="s">
        <v>18</v>
      </c>
      <c r="O85" s="15">
        <f t="shared" si="8"/>
        <v>18.049999999999955</v>
      </c>
      <c r="P85" s="15">
        <f t="shared" si="8"/>
        <v>4.2000000000000171</v>
      </c>
      <c r="Q85">
        <v>8</v>
      </c>
      <c r="R85">
        <v>54</v>
      </c>
    </row>
    <row r="87" spans="1:18" ht="15.75" thickBot="1" x14ac:dyDescent="0.3"/>
    <row r="88" spans="1:18" ht="32.25" thickBot="1" x14ac:dyDescent="0.55000000000000004">
      <c r="A88" s="157" t="s">
        <v>192</v>
      </c>
      <c r="B88" s="166"/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7"/>
    </row>
    <row r="89" spans="1:18" x14ac:dyDescent="0.25">
      <c r="A89" s="94" t="s">
        <v>0</v>
      </c>
      <c r="B89" s="97" t="s">
        <v>20</v>
      </c>
      <c r="C89" s="97" t="s">
        <v>19</v>
      </c>
      <c r="D89" s="97" t="s">
        <v>30</v>
      </c>
      <c r="E89" s="97" t="s">
        <v>31</v>
      </c>
      <c r="F89" s="97" t="s">
        <v>32</v>
      </c>
      <c r="G89" s="97" t="s">
        <v>33</v>
      </c>
      <c r="H89" s="97" t="s">
        <v>34</v>
      </c>
      <c r="I89" s="97" t="s">
        <v>35</v>
      </c>
      <c r="J89" s="97" t="s">
        <v>36</v>
      </c>
      <c r="K89" s="97" t="s">
        <v>37</v>
      </c>
      <c r="L89" s="97" t="s">
        <v>38</v>
      </c>
      <c r="M89" s="97" t="s">
        <v>39</v>
      </c>
      <c r="N89" s="97" t="s">
        <v>40</v>
      </c>
      <c r="O89" s="168" t="s">
        <v>41</v>
      </c>
      <c r="P89" s="168"/>
      <c r="Q89" s="97" t="s">
        <v>143</v>
      </c>
      <c r="R89" s="97" t="s">
        <v>144</v>
      </c>
    </row>
    <row r="90" spans="1:18" x14ac:dyDescent="0.25">
      <c r="A90" s="4">
        <v>42737</v>
      </c>
      <c r="B90">
        <v>4215.1000000000004</v>
      </c>
      <c r="C90">
        <v>2243.3000000000002</v>
      </c>
      <c r="D90" s="62">
        <v>1.8789729416484644</v>
      </c>
      <c r="E90" s="15" t="s">
        <v>44</v>
      </c>
      <c r="F90" s="15" t="s">
        <v>145</v>
      </c>
      <c r="G90" s="15" t="s">
        <v>146</v>
      </c>
      <c r="I90" s="15"/>
      <c r="J90">
        <f>-25*B90-40*C90</f>
        <v>-195109.5</v>
      </c>
      <c r="L90">
        <f>J90</f>
        <v>-195109.5</v>
      </c>
      <c r="M90" s="15"/>
      <c r="N90" s="15"/>
    </row>
    <row r="91" spans="1:18" x14ac:dyDescent="0.25">
      <c r="A91" s="4">
        <v>42738</v>
      </c>
      <c r="B91">
        <v>4251.55</v>
      </c>
      <c r="C91">
        <v>2245.65</v>
      </c>
      <c r="D91" s="62">
        <v>1.8932380379845479</v>
      </c>
      <c r="E91" s="15"/>
      <c r="F91" s="15"/>
      <c r="G91" s="15"/>
      <c r="H91" s="15"/>
      <c r="I91" s="15"/>
      <c r="M91" s="15" t="str">
        <f>IF(O91=MAX(O91,P91),"BAYER","MONSANTO")</f>
        <v>MONSANTO</v>
      </c>
      <c r="N91" s="15" t="str">
        <f>IF(O91=MIN(O91,P91),"BAYER","MONSANTO")</f>
        <v>BAYER</v>
      </c>
      <c r="O91">
        <f>B90-B91</f>
        <v>-36.449999999999818</v>
      </c>
      <c r="P91">
        <f>C90-C91</f>
        <v>-2.3499999999999091</v>
      </c>
    </row>
    <row r="92" spans="1:18" x14ac:dyDescent="0.25">
      <c r="A92" s="4">
        <v>42822</v>
      </c>
      <c r="B92">
        <v>3745.3</v>
      </c>
      <c r="C92">
        <v>2510.4499999999998</v>
      </c>
      <c r="D92" s="63">
        <v>1.4918839251926947</v>
      </c>
      <c r="E92" s="15"/>
      <c r="F92" s="15"/>
      <c r="G92" s="15"/>
      <c r="H92" s="15"/>
      <c r="I92" s="15"/>
      <c r="M92" s="15" t="str">
        <f t="shared" ref="M92:M93" si="9">IF(O92=MAX(O92,P92),"BAYER","MONSANTO")</f>
        <v>BAYER</v>
      </c>
      <c r="N92" s="15" t="str">
        <f t="shared" ref="N92:N93" si="10">IF(O92=MIN(O92,P92),"BAYER","MONSANTO")</f>
        <v>MONSANTO</v>
      </c>
      <c r="O92">
        <f t="shared" ref="O92:P93" si="11">B91-B92</f>
        <v>506.25</v>
      </c>
      <c r="P92">
        <f t="shared" si="11"/>
        <v>-264.79999999999973</v>
      </c>
    </row>
    <row r="93" spans="1:18" x14ac:dyDescent="0.25">
      <c r="A93" s="4">
        <v>42842</v>
      </c>
      <c r="B93">
        <v>3784.2</v>
      </c>
      <c r="C93">
        <v>2538</v>
      </c>
      <c r="D93" s="63">
        <v>1.4910165484633569</v>
      </c>
      <c r="E93" s="15"/>
      <c r="F93" s="15"/>
      <c r="G93" s="15"/>
      <c r="H93" s="15"/>
      <c r="I93" s="15"/>
      <c r="K93">
        <f>25*B93+40*C93</f>
        <v>196125</v>
      </c>
      <c r="L93">
        <f>K93</f>
        <v>196125</v>
      </c>
      <c r="M93" s="15" t="str">
        <f t="shared" si="9"/>
        <v>MONSANTO</v>
      </c>
      <c r="N93" s="15" t="str">
        <f t="shared" si="10"/>
        <v>BAYER</v>
      </c>
      <c r="O93">
        <f t="shared" si="11"/>
        <v>-38.899999999999636</v>
      </c>
      <c r="P93">
        <f t="shared" si="11"/>
        <v>-27.550000000000182</v>
      </c>
      <c r="Q93">
        <v>48</v>
      </c>
      <c r="R93">
        <v>20</v>
      </c>
    </row>
    <row r="95" spans="1:18" ht="15.75" thickBot="1" x14ac:dyDescent="0.3"/>
    <row r="96" spans="1:18" ht="32.25" thickBot="1" x14ac:dyDescent="0.3">
      <c r="A96" s="153" t="s">
        <v>193</v>
      </c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5"/>
    </row>
    <row r="97" spans="1:18" x14ac:dyDescent="0.25">
      <c r="A97" s="98" t="s">
        <v>0</v>
      </c>
      <c r="B97" s="99" t="s">
        <v>23</v>
      </c>
      <c r="C97" s="99" t="s">
        <v>22</v>
      </c>
      <c r="D97" s="99" t="s">
        <v>30</v>
      </c>
      <c r="E97" s="99" t="s">
        <v>31</v>
      </c>
      <c r="F97" s="99" t="s">
        <v>32</v>
      </c>
      <c r="G97" s="99" t="s">
        <v>33</v>
      </c>
      <c r="H97" s="99" t="s">
        <v>34</v>
      </c>
      <c r="I97" s="99" t="s">
        <v>35</v>
      </c>
      <c r="J97" s="99" t="s">
        <v>36</v>
      </c>
      <c r="K97" s="99" t="s">
        <v>37</v>
      </c>
      <c r="L97" s="99" t="s">
        <v>38</v>
      </c>
      <c r="M97" s="99" t="s">
        <v>39</v>
      </c>
      <c r="N97" s="99" t="s">
        <v>40</v>
      </c>
      <c r="O97" s="156" t="s">
        <v>41</v>
      </c>
      <c r="P97" s="156"/>
      <c r="Q97" s="99" t="s">
        <v>143</v>
      </c>
      <c r="R97" s="99" t="s">
        <v>144</v>
      </c>
    </row>
    <row r="98" spans="1:18" x14ac:dyDescent="0.25">
      <c r="A98" s="4">
        <v>42737</v>
      </c>
      <c r="B98">
        <v>1039.95</v>
      </c>
      <c r="C98">
        <v>1119.8499999999999</v>
      </c>
      <c r="D98" s="27">
        <v>0.92865115863731762</v>
      </c>
      <c r="E98" s="15" t="s">
        <v>44</v>
      </c>
      <c r="F98" s="15" t="s">
        <v>154</v>
      </c>
      <c r="G98" s="15" t="s">
        <v>155</v>
      </c>
      <c r="H98" s="15"/>
      <c r="J98">
        <f>-50*B98-55*C98</f>
        <v>-113589.25</v>
      </c>
      <c r="L98">
        <f>J98</f>
        <v>-113589.25</v>
      </c>
      <c r="M98" s="15"/>
      <c r="N98" s="15"/>
    </row>
    <row r="99" spans="1:18" x14ac:dyDescent="0.25">
      <c r="A99" s="4">
        <v>43075</v>
      </c>
      <c r="B99">
        <v>1343.8</v>
      </c>
      <c r="C99">
        <v>1128.95</v>
      </c>
      <c r="D99" s="53">
        <v>1.1903095796979493</v>
      </c>
      <c r="E99" s="15"/>
      <c r="F99" s="15"/>
      <c r="G99" s="15"/>
      <c r="H99" s="15"/>
      <c r="I99" s="15"/>
      <c r="M99" s="15" t="str">
        <f>IF(O99=MAX(O99,P99),"ABB","SIEMENS")</f>
        <v>SIEMENS</v>
      </c>
      <c r="N99" s="15" t="str">
        <f>IF(O99=MIN(O99,P99),"ABB","SIEMENS")</f>
        <v>ABB</v>
      </c>
      <c r="O99">
        <f>B98-B99</f>
        <v>-303.84999999999991</v>
      </c>
      <c r="P99">
        <f>C98-C99</f>
        <v>-9.1000000000001364</v>
      </c>
    </row>
    <row r="100" spans="1:18" x14ac:dyDescent="0.25">
      <c r="A100" s="4">
        <v>43118</v>
      </c>
      <c r="B100">
        <v>1541.05</v>
      </c>
      <c r="C100">
        <v>1292.55</v>
      </c>
      <c r="D100" s="53">
        <v>1.1922556187381532</v>
      </c>
      <c r="E100" s="15"/>
      <c r="F100" s="15"/>
      <c r="G100" s="15"/>
      <c r="H100" s="15"/>
      <c r="I100" s="15"/>
      <c r="M100" s="15" t="str">
        <f t="shared" ref="M100:M103" si="12">IF(O100=MAX(O100,P100),"ABB","SIEMENS")</f>
        <v>SIEMENS</v>
      </c>
      <c r="N100" s="15" t="str">
        <f t="shared" ref="N100:N103" si="13">IF(O100=MIN(O100,P100),"ABB","SIEMENS")</f>
        <v>ABB</v>
      </c>
      <c r="O100">
        <f t="shared" ref="O100:P103" si="14">B99-B100</f>
        <v>-197.25</v>
      </c>
      <c r="P100">
        <f t="shared" si="14"/>
        <v>-163.59999999999991</v>
      </c>
    </row>
    <row r="101" spans="1:18" x14ac:dyDescent="0.25">
      <c r="A101" s="4">
        <v>43119</v>
      </c>
      <c r="B101">
        <v>1580.35</v>
      </c>
      <c r="C101">
        <v>1296.95</v>
      </c>
      <c r="D101" s="53">
        <v>1.2185126643278459</v>
      </c>
      <c r="E101" s="15"/>
      <c r="F101" s="15"/>
      <c r="G101" s="15"/>
      <c r="H101" s="15"/>
      <c r="I101" s="15"/>
      <c r="M101" s="15" t="str">
        <f t="shared" si="12"/>
        <v>SIEMENS</v>
      </c>
      <c r="N101" s="15" t="str">
        <f t="shared" si="13"/>
        <v>ABB</v>
      </c>
      <c r="O101">
        <f t="shared" si="14"/>
        <v>-39.299999999999955</v>
      </c>
      <c r="P101">
        <f t="shared" si="14"/>
        <v>-4.4000000000000909</v>
      </c>
    </row>
    <row r="102" spans="1:18" x14ac:dyDescent="0.25">
      <c r="A102" s="4">
        <v>43123</v>
      </c>
      <c r="B102">
        <v>1634.7</v>
      </c>
      <c r="C102">
        <v>1314.35</v>
      </c>
      <c r="D102" s="53">
        <v>1.2437326435120022</v>
      </c>
      <c r="E102" s="15"/>
      <c r="F102" s="15"/>
      <c r="G102" s="15"/>
      <c r="H102" s="15"/>
      <c r="I102" s="15"/>
      <c r="M102" s="15" t="str">
        <f t="shared" si="12"/>
        <v>SIEMENS</v>
      </c>
      <c r="N102" s="15" t="str">
        <f t="shared" si="13"/>
        <v>ABB</v>
      </c>
      <c r="O102">
        <f t="shared" si="14"/>
        <v>-54.350000000000136</v>
      </c>
      <c r="P102">
        <f t="shared" si="14"/>
        <v>-17.399999999999864</v>
      </c>
    </row>
    <row r="103" spans="1:18" x14ac:dyDescent="0.25">
      <c r="A103" s="4">
        <v>43124</v>
      </c>
      <c r="B103">
        <v>1662.35</v>
      </c>
      <c r="C103">
        <v>1301.2</v>
      </c>
      <c r="D103" s="53">
        <v>1.2775514909314478</v>
      </c>
      <c r="E103" s="15"/>
      <c r="F103" s="15"/>
      <c r="G103" s="15"/>
      <c r="H103" s="15"/>
      <c r="I103" s="15"/>
      <c r="K103">
        <f>50*B103+55*C103</f>
        <v>154683.5</v>
      </c>
      <c r="L103">
        <f>K103</f>
        <v>154683.5</v>
      </c>
      <c r="M103" s="15" t="str">
        <f t="shared" si="12"/>
        <v>SIEMENS</v>
      </c>
      <c r="N103" s="15" t="str">
        <f t="shared" si="13"/>
        <v>ABB</v>
      </c>
      <c r="O103">
        <f t="shared" si="14"/>
        <v>-27.649999999999864</v>
      </c>
      <c r="P103">
        <f t="shared" si="14"/>
        <v>13.149999999999864</v>
      </c>
      <c r="Q103">
        <v>110</v>
      </c>
      <c r="R103">
        <v>0</v>
      </c>
    </row>
    <row r="105" spans="1:18" ht="15.75" thickBot="1" x14ac:dyDescent="0.3"/>
    <row r="106" spans="1:18" ht="32.25" thickBot="1" x14ac:dyDescent="0.55000000000000004">
      <c r="A106" s="157" t="s">
        <v>194</v>
      </c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9"/>
    </row>
    <row r="107" spans="1:18" x14ac:dyDescent="0.25">
      <c r="A107" s="94" t="s">
        <v>0</v>
      </c>
      <c r="B107" s="100" t="s">
        <v>27</v>
      </c>
      <c r="C107" s="100" t="s">
        <v>26</v>
      </c>
      <c r="D107" s="100" t="s">
        <v>126</v>
      </c>
      <c r="E107" s="100" t="s">
        <v>31</v>
      </c>
      <c r="F107" s="100" t="s">
        <v>32</v>
      </c>
      <c r="G107" s="100" t="s">
        <v>33</v>
      </c>
      <c r="H107" s="100" t="s">
        <v>34</v>
      </c>
      <c r="I107" s="100" t="s">
        <v>35</v>
      </c>
      <c r="J107" s="100" t="s">
        <v>36</v>
      </c>
      <c r="K107" s="100" t="s">
        <v>37</v>
      </c>
      <c r="L107" s="100" t="s">
        <v>38</v>
      </c>
      <c r="M107" s="100" t="s">
        <v>39</v>
      </c>
      <c r="N107" s="100" t="s">
        <v>40</v>
      </c>
      <c r="O107" s="160" t="s">
        <v>41</v>
      </c>
      <c r="P107" s="160"/>
      <c r="Q107" s="100" t="s">
        <v>72</v>
      </c>
      <c r="R107" s="100" t="s">
        <v>73</v>
      </c>
    </row>
    <row r="108" spans="1:18" x14ac:dyDescent="0.25">
      <c r="A108" s="96">
        <v>42773</v>
      </c>
      <c r="B108" s="15">
        <v>4627.3500000000004</v>
      </c>
      <c r="C108" s="15">
        <v>1763.85</v>
      </c>
      <c r="D108" s="55">
        <v>2.6234373671230551</v>
      </c>
      <c r="E108" s="15" t="s">
        <v>174</v>
      </c>
      <c r="F108" s="15" t="s">
        <v>175</v>
      </c>
      <c r="G108" s="15" t="s">
        <v>176</v>
      </c>
      <c r="H108" s="15"/>
      <c r="I108" s="15"/>
      <c r="J108">
        <f>-10*B108-25*C108</f>
        <v>-90369.75</v>
      </c>
      <c r="L108">
        <f>J108</f>
        <v>-90369.75</v>
      </c>
      <c r="M108" s="15"/>
      <c r="N108" s="15"/>
    </row>
    <row r="109" spans="1:18" x14ac:dyDescent="0.25">
      <c r="A109" s="96">
        <v>42870</v>
      </c>
      <c r="B109" s="15">
        <v>4199</v>
      </c>
      <c r="C109" s="15">
        <v>1769</v>
      </c>
      <c r="D109" s="80">
        <v>2.373657433578293</v>
      </c>
      <c r="E109" s="15"/>
      <c r="F109" s="15"/>
      <c r="G109" s="15"/>
      <c r="H109" s="15"/>
      <c r="I109" s="15"/>
      <c r="M109" s="15" t="s">
        <v>27</v>
      </c>
      <c r="N109" s="15" t="s">
        <v>26</v>
      </c>
      <c r="O109">
        <v>428.35000000000036</v>
      </c>
      <c r="P109">
        <v>-5.1500000000000909</v>
      </c>
    </row>
    <row r="110" spans="1:18" x14ac:dyDescent="0.25">
      <c r="A110" s="96">
        <v>42914</v>
      </c>
      <c r="B110" s="15">
        <v>4217.95</v>
      </c>
      <c r="C110" s="15">
        <v>1810.8</v>
      </c>
      <c r="D110" s="80">
        <v>2.3293295780870333</v>
      </c>
      <c r="E110" s="15"/>
      <c r="F110" s="15"/>
      <c r="G110" s="15"/>
      <c r="H110" s="15"/>
      <c r="I110" s="15"/>
      <c r="M110" s="15" t="s">
        <v>27</v>
      </c>
      <c r="N110" s="15" t="s">
        <v>26</v>
      </c>
      <c r="O110">
        <v>-18.949999999999818</v>
      </c>
      <c r="P110">
        <v>-41.799999999999955</v>
      </c>
    </row>
    <row r="111" spans="1:18" x14ac:dyDescent="0.25">
      <c r="A111" s="96">
        <v>42915</v>
      </c>
      <c r="B111" s="15">
        <v>4222.8500000000004</v>
      </c>
      <c r="C111" s="15">
        <v>1824.4</v>
      </c>
      <c r="D111" s="80">
        <v>2.3146513922385443</v>
      </c>
      <c r="E111" s="15"/>
      <c r="F111" s="15"/>
      <c r="G111" s="15"/>
      <c r="H111" s="15"/>
      <c r="I111" s="15"/>
      <c r="M111" s="15" t="s">
        <v>27</v>
      </c>
      <c r="N111" s="15" t="s">
        <v>26</v>
      </c>
      <c r="O111">
        <v>-4.9000000000005457</v>
      </c>
      <c r="P111">
        <v>-13.600000000000136</v>
      </c>
    </row>
    <row r="112" spans="1:18" x14ac:dyDescent="0.25">
      <c r="A112" s="96">
        <v>42978</v>
      </c>
      <c r="B112" s="15">
        <v>4168.75</v>
      </c>
      <c r="C112" s="15">
        <v>1818.3</v>
      </c>
      <c r="D112" s="80">
        <v>2.2926634768740031</v>
      </c>
      <c r="E112" s="15"/>
      <c r="F112" s="15"/>
      <c r="G112" s="15"/>
      <c r="H112" s="15"/>
      <c r="I112" s="15"/>
      <c r="M112" s="15" t="s">
        <v>27</v>
      </c>
      <c r="N112" s="15" t="s">
        <v>26</v>
      </c>
      <c r="O112">
        <v>54.100000000000364</v>
      </c>
      <c r="P112">
        <v>6.1000000000001364</v>
      </c>
    </row>
    <row r="113" spans="1:18" x14ac:dyDescent="0.25">
      <c r="A113" s="96">
        <v>42989</v>
      </c>
      <c r="B113" s="15">
        <v>4152.6499999999996</v>
      </c>
      <c r="C113" s="15">
        <v>1821.35</v>
      </c>
      <c r="D113" s="80">
        <v>2.2799846267878223</v>
      </c>
      <c r="E113" s="15"/>
      <c r="F113" s="15"/>
      <c r="G113" s="15"/>
      <c r="H113" s="15"/>
      <c r="I113" s="15"/>
      <c r="M113" s="15" t="s">
        <v>27</v>
      </c>
      <c r="N113" s="15" t="s">
        <v>26</v>
      </c>
      <c r="O113">
        <v>16.100000000000364</v>
      </c>
      <c r="P113">
        <v>-3.0499999999999545</v>
      </c>
    </row>
    <row r="114" spans="1:18" x14ac:dyDescent="0.25">
      <c r="A114" s="96">
        <v>42991</v>
      </c>
      <c r="B114" s="15">
        <v>4116.6000000000004</v>
      </c>
      <c r="C114" s="15">
        <v>1847.2</v>
      </c>
      <c r="D114" s="80">
        <v>2.2285621481160676</v>
      </c>
      <c r="E114" s="15"/>
      <c r="F114" s="15"/>
      <c r="G114" s="15"/>
      <c r="H114" s="15"/>
      <c r="I114" s="15"/>
      <c r="K114">
        <f>10*B114+25*C114</f>
        <v>87346</v>
      </c>
      <c r="L114">
        <f>K114</f>
        <v>87346</v>
      </c>
      <c r="M114" s="15" t="s">
        <v>27</v>
      </c>
      <c r="N114" s="15" t="s">
        <v>26</v>
      </c>
      <c r="O114">
        <v>36.049999999999272</v>
      </c>
      <c r="P114">
        <v>-25.850000000000136</v>
      </c>
      <c r="Q114">
        <v>22</v>
      </c>
      <c r="R114">
        <v>0</v>
      </c>
    </row>
    <row r="115" spans="1:18" x14ac:dyDescent="0.25">
      <c r="A115" s="101"/>
      <c r="B115" s="73"/>
      <c r="C115" s="73"/>
      <c r="E115" s="73"/>
      <c r="F115" s="73"/>
      <c r="G115" s="73"/>
      <c r="H115" s="73"/>
      <c r="I115" s="73"/>
      <c r="J115" s="70"/>
      <c r="K115" s="70"/>
      <c r="L115" s="70"/>
      <c r="M115" s="73"/>
      <c r="N115" s="73"/>
      <c r="O115" s="70"/>
      <c r="P115" s="70"/>
    </row>
    <row r="116" spans="1:18" x14ac:dyDescent="0.25">
      <c r="A116" s="101"/>
      <c r="B116" s="73"/>
      <c r="C116" s="73"/>
      <c r="E116" s="73"/>
      <c r="F116" s="73"/>
      <c r="G116" s="73"/>
      <c r="H116" s="73"/>
      <c r="I116" s="73"/>
      <c r="J116" s="70"/>
      <c r="K116" s="70"/>
      <c r="L116" s="70"/>
      <c r="M116" s="73"/>
      <c r="N116" s="73"/>
      <c r="O116" s="70"/>
      <c r="P116" s="70"/>
    </row>
    <row r="117" spans="1:18" x14ac:dyDescent="0.25">
      <c r="A117" s="101"/>
      <c r="B117" s="73"/>
      <c r="C117" s="73"/>
      <c r="E117" s="73"/>
      <c r="F117" s="73"/>
      <c r="G117" s="73"/>
      <c r="H117" s="73"/>
      <c r="I117" s="73"/>
      <c r="J117" s="70"/>
      <c r="K117" s="70"/>
      <c r="L117" s="70"/>
      <c r="M117" s="73"/>
      <c r="N117" s="73"/>
      <c r="O117" s="70"/>
      <c r="P117" s="70"/>
    </row>
    <row r="118" spans="1:18" x14ac:dyDescent="0.25">
      <c r="A118" s="101"/>
      <c r="B118" s="73"/>
      <c r="C118" s="73"/>
      <c r="E118" s="73"/>
      <c r="F118" s="73"/>
      <c r="G118" s="73"/>
      <c r="H118" s="73"/>
      <c r="I118" s="73"/>
      <c r="J118" s="70"/>
      <c r="K118" s="70"/>
      <c r="L118" s="70"/>
      <c r="M118" s="73"/>
      <c r="N118" s="73"/>
      <c r="O118" s="70"/>
      <c r="P118" s="70"/>
    </row>
    <row r="119" spans="1:18" x14ac:dyDescent="0.25">
      <c r="A119" s="101"/>
      <c r="B119" s="73"/>
      <c r="C119" s="73"/>
      <c r="E119" s="73"/>
      <c r="F119" s="73"/>
      <c r="G119" s="73"/>
      <c r="H119" s="73"/>
      <c r="I119" s="73"/>
      <c r="J119" s="70"/>
      <c r="K119" s="70"/>
      <c r="L119" s="70"/>
      <c r="M119" s="73"/>
      <c r="N119" s="73"/>
      <c r="O119" s="70"/>
      <c r="P119" s="70"/>
    </row>
    <row r="120" spans="1:18" x14ac:dyDescent="0.25">
      <c r="A120" s="101"/>
      <c r="B120" s="73"/>
      <c r="C120" s="73"/>
      <c r="E120" s="73"/>
      <c r="F120" s="73"/>
      <c r="G120" s="73"/>
      <c r="H120" s="73"/>
      <c r="I120" s="73"/>
      <c r="J120" s="70"/>
      <c r="K120" s="70"/>
      <c r="L120" s="70"/>
      <c r="M120" s="73"/>
      <c r="N120" s="73"/>
      <c r="O120" s="70"/>
      <c r="P120" s="70"/>
    </row>
    <row r="121" spans="1:18" x14ac:dyDescent="0.25">
      <c r="A121" s="101"/>
      <c r="B121" s="73"/>
      <c r="C121" s="73"/>
      <c r="E121" s="73"/>
      <c r="F121" s="73"/>
      <c r="G121" s="73"/>
      <c r="H121" s="73"/>
      <c r="I121" s="73"/>
      <c r="J121" s="70"/>
      <c r="K121" s="70"/>
      <c r="L121" s="70"/>
      <c r="M121" s="73"/>
      <c r="N121" s="73"/>
      <c r="O121" s="70"/>
      <c r="P121" s="70"/>
      <c r="Q121" s="15"/>
      <c r="R121" s="15"/>
    </row>
  </sheetData>
  <mergeCells count="16">
    <mergeCell ref="O33:P33"/>
    <mergeCell ref="A1:R1"/>
    <mergeCell ref="O2:P2"/>
    <mergeCell ref="A12:R12"/>
    <mergeCell ref="O13:P13"/>
    <mergeCell ref="A32:R32"/>
    <mergeCell ref="A96:R96"/>
    <mergeCell ref="O97:P97"/>
    <mergeCell ref="A106:R106"/>
    <mergeCell ref="O107:P107"/>
    <mergeCell ref="A45:R45"/>
    <mergeCell ref="O46:P46"/>
    <mergeCell ref="A70:R70"/>
    <mergeCell ref="O71:P71"/>
    <mergeCell ref="A88:R88"/>
    <mergeCell ref="O89:P8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34"/>
  <sheetViews>
    <sheetView zoomScale="93" zoomScaleNormal="116" workbookViewId="0">
      <selection activeCell="B342" sqref="B342:C342"/>
    </sheetView>
  </sheetViews>
  <sheetFormatPr defaultRowHeight="15" x14ac:dyDescent="0.25"/>
  <cols>
    <col min="1" max="1" width="13.7109375" bestFit="1" customWidth="1"/>
    <col min="2" max="2" width="10.85546875" bestFit="1" customWidth="1"/>
    <col min="3" max="3" width="11.85546875" bestFit="1" customWidth="1"/>
    <col min="15" max="15" width="46" style="104" bestFit="1" customWidth="1"/>
  </cols>
  <sheetData>
    <row r="1" spans="1:15" x14ac:dyDescent="0.25">
      <c r="A1" s="9" t="s">
        <v>0</v>
      </c>
      <c r="B1" s="84" t="s">
        <v>5</v>
      </c>
      <c r="C1" s="84" t="s">
        <v>2</v>
      </c>
      <c r="D1" s="102" t="s">
        <v>195</v>
      </c>
      <c r="O1" s="103" t="s">
        <v>196</v>
      </c>
    </row>
    <row r="2" spans="1:15" x14ac:dyDescent="0.25">
      <c r="A2" s="4">
        <v>42767</v>
      </c>
      <c r="B2" s="13">
        <v>3230.95</v>
      </c>
      <c r="C2" s="13">
        <v>853.85</v>
      </c>
      <c r="D2">
        <f>5*B2+18*C2</f>
        <v>31524.050000000003</v>
      </c>
    </row>
    <row r="3" spans="1:15" x14ac:dyDescent="0.25">
      <c r="A3" s="4">
        <v>42768</v>
      </c>
      <c r="B3" s="13">
        <v>3229.65</v>
      </c>
      <c r="C3" s="13">
        <v>844.9</v>
      </c>
      <c r="D3">
        <f t="shared" ref="D3:D9" si="0">5*B3+18*C3</f>
        <v>31356.449999999997</v>
      </c>
    </row>
    <row r="4" spans="1:15" x14ac:dyDescent="0.25">
      <c r="A4" s="4">
        <v>42783</v>
      </c>
      <c r="B4" s="13">
        <v>3245.7</v>
      </c>
      <c r="C4" s="13">
        <v>842.35</v>
      </c>
      <c r="D4">
        <f t="shared" si="0"/>
        <v>31390.800000000003</v>
      </c>
    </row>
    <row r="5" spans="1:15" x14ac:dyDescent="0.25">
      <c r="A5" s="4">
        <v>42853</v>
      </c>
      <c r="B5" s="13">
        <v>3627.4</v>
      </c>
      <c r="C5" s="13">
        <v>934.7</v>
      </c>
      <c r="D5">
        <f t="shared" si="0"/>
        <v>34961.600000000006</v>
      </c>
      <c r="O5" s="103">
        <f>36350.6-35795.6</f>
        <v>555</v>
      </c>
    </row>
    <row r="6" spans="1:15" x14ac:dyDescent="0.25">
      <c r="A6" s="4">
        <v>42879</v>
      </c>
      <c r="B6" s="13">
        <v>3533.2</v>
      </c>
      <c r="C6" s="13">
        <v>1038.05</v>
      </c>
      <c r="D6">
        <f t="shared" si="0"/>
        <v>36350.899999999994</v>
      </c>
    </row>
    <row r="7" spans="1:15" x14ac:dyDescent="0.25">
      <c r="A7" s="4">
        <v>42880</v>
      </c>
      <c r="B7" s="13">
        <v>3514.6</v>
      </c>
      <c r="C7" s="13">
        <v>1043.2</v>
      </c>
      <c r="D7">
        <f t="shared" si="0"/>
        <v>36350.600000000006</v>
      </c>
    </row>
    <row r="8" spans="1:15" x14ac:dyDescent="0.25">
      <c r="A8" s="4">
        <v>42881</v>
      </c>
      <c r="B8" s="13">
        <v>3412.6</v>
      </c>
      <c r="C8" s="13">
        <v>1040.7</v>
      </c>
      <c r="D8">
        <f t="shared" si="0"/>
        <v>35795.600000000006</v>
      </c>
    </row>
    <row r="9" spans="1:15" x14ac:dyDescent="0.25">
      <c r="A9" s="4">
        <v>42884</v>
      </c>
      <c r="B9" s="13">
        <v>3424.45</v>
      </c>
      <c r="C9" s="13">
        <v>1072.7</v>
      </c>
      <c r="D9">
        <f t="shared" si="0"/>
        <v>36430.850000000006</v>
      </c>
    </row>
    <row r="18" spans="1:15" x14ac:dyDescent="0.25">
      <c r="A18" s="87" t="s">
        <v>71</v>
      </c>
      <c r="B18" s="88" t="s">
        <v>8</v>
      </c>
      <c r="C18" s="88" t="s">
        <v>7</v>
      </c>
      <c r="D18" s="15" t="s">
        <v>197</v>
      </c>
    </row>
    <row r="19" spans="1:15" x14ac:dyDescent="0.25">
      <c r="A19" s="4">
        <v>42788</v>
      </c>
      <c r="B19">
        <v>524.45000000000005</v>
      </c>
      <c r="C19">
        <v>285.95</v>
      </c>
      <c r="D19">
        <f>5*B19+9*C19</f>
        <v>5195.7999999999993</v>
      </c>
    </row>
    <row r="20" spans="1:15" x14ac:dyDescent="0.25">
      <c r="A20" s="4">
        <v>42789</v>
      </c>
      <c r="B20">
        <v>527.65</v>
      </c>
      <c r="C20">
        <v>284.45</v>
      </c>
      <c r="D20">
        <f t="shared" ref="D20:D35" si="1">5*B20+9*C20</f>
        <v>5198.2999999999993</v>
      </c>
    </row>
    <row r="21" spans="1:15" x14ac:dyDescent="0.25">
      <c r="A21" s="4">
        <v>42797</v>
      </c>
      <c r="B21">
        <v>512.79999999999995</v>
      </c>
      <c r="C21">
        <v>275.85000000000002</v>
      </c>
      <c r="D21">
        <f t="shared" si="1"/>
        <v>5046.6499999999996</v>
      </c>
    </row>
    <row r="22" spans="1:15" x14ac:dyDescent="0.25">
      <c r="A22" s="4">
        <v>42800</v>
      </c>
      <c r="B22">
        <v>518.35</v>
      </c>
      <c r="C22">
        <v>276.75</v>
      </c>
      <c r="D22">
        <f t="shared" si="1"/>
        <v>5082.5</v>
      </c>
    </row>
    <row r="23" spans="1:15" x14ac:dyDescent="0.25">
      <c r="A23" s="4">
        <v>42803</v>
      </c>
      <c r="B23">
        <v>516.1</v>
      </c>
      <c r="C23">
        <v>273.25</v>
      </c>
      <c r="D23">
        <f t="shared" si="1"/>
        <v>5039.75</v>
      </c>
    </row>
    <row r="24" spans="1:15" x14ac:dyDescent="0.25">
      <c r="A24" s="4">
        <v>42804</v>
      </c>
      <c r="B24">
        <v>515.54999999999995</v>
      </c>
      <c r="C24">
        <v>270.55</v>
      </c>
      <c r="D24">
        <f t="shared" si="1"/>
        <v>5012.7000000000007</v>
      </c>
    </row>
    <row r="25" spans="1:15" x14ac:dyDescent="0.25">
      <c r="A25" s="4">
        <v>42870</v>
      </c>
      <c r="B25">
        <v>500</v>
      </c>
      <c r="C25">
        <v>302.05</v>
      </c>
      <c r="D25">
        <f t="shared" si="1"/>
        <v>5218.4500000000007</v>
      </c>
      <c r="O25" s="103">
        <f>5507.7-4983.45</f>
        <v>524.25</v>
      </c>
    </row>
    <row r="26" spans="1:15" x14ac:dyDescent="0.25">
      <c r="A26" s="4">
        <v>42872</v>
      </c>
      <c r="B26">
        <v>502.65</v>
      </c>
      <c r="C26">
        <v>309.8</v>
      </c>
      <c r="D26">
        <f t="shared" si="1"/>
        <v>5301.4500000000007</v>
      </c>
    </row>
    <row r="27" spans="1:15" x14ac:dyDescent="0.25">
      <c r="A27" s="4">
        <v>42873</v>
      </c>
      <c r="B27">
        <v>491.85</v>
      </c>
      <c r="C27">
        <v>307</v>
      </c>
      <c r="D27">
        <f t="shared" si="1"/>
        <v>5222.25</v>
      </c>
    </row>
    <row r="28" spans="1:15" x14ac:dyDescent="0.25">
      <c r="A28" s="4">
        <v>42880</v>
      </c>
      <c r="B28">
        <v>506.35</v>
      </c>
      <c r="C28">
        <v>317.60000000000002</v>
      </c>
      <c r="D28">
        <f t="shared" si="1"/>
        <v>5390.15</v>
      </c>
    </row>
    <row r="29" spans="1:15" x14ac:dyDescent="0.25">
      <c r="A29" s="4">
        <v>42881</v>
      </c>
      <c r="B29">
        <v>511.4</v>
      </c>
      <c r="C29">
        <v>321.64999999999998</v>
      </c>
      <c r="D29">
        <f t="shared" si="1"/>
        <v>5451.85</v>
      </c>
    </row>
    <row r="30" spans="1:15" x14ac:dyDescent="0.25">
      <c r="A30" s="4">
        <v>42886</v>
      </c>
      <c r="B30">
        <v>514.20000000000005</v>
      </c>
      <c r="C30">
        <v>326.3</v>
      </c>
      <c r="D30">
        <f t="shared" si="1"/>
        <v>5507.7000000000007</v>
      </c>
    </row>
    <row r="31" spans="1:15" x14ac:dyDescent="0.25">
      <c r="A31" s="4">
        <v>43018</v>
      </c>
      <c r="B31">
        <v>513.95000000000005</v>
      </c>
      <c r="C31">
        <v>269.25</v>
      </c>
      <c r="D31">
        <f t="shared" si="1"/>
        <v>4993</v>
      </c>
    </row>
    <row r="32" spans="1:15" x14ac:dyDescent="0.25">
      <c r="A32" s="4">
        <v>43019</v>
      </c>
      <c r="B32">
        <v>515.54999999999995</v>
      </c>
      <c r="C32">
        <v>267.3</v>
      </c>
      <c r="D32">
        <f t="shared" si="1"/>
        <v>4983.4500000000007</v>
      </c>
    </row>
    <row r="33" spans="1:15" x14ac:dyDescent="0.25">
      <c r="A33" s="4">
        <v>43020</v>
      </c>
      <c r="B33">
        <v>524.65</v>
      </c>
      <c r="C33">
        <v>267.55</v>
      </c>
      <c r="D33">
        <f t="shared" si="1"/>
        <v>5031.2000000000007</v>
      </c>
    </row>
    <row r="34" spans="1:15" x14ac:dyDescent="0.25">
      <c r="A34" s="4">
        <v>43021</v>
      </c>
      <c r="B34">
        <v>529.45000000000005</v>
      </c>
      <c r="C34">
        <v>271.39999999999998</v>
      </c>
      <c r="D34">
        <f t="shared" si="1"/>
        <v>5089.8500000000004</v>
      </c>
    </row>
    <row r="35" spans="1:15" x14ac:dyDescent="0.25">
      <c r="A35" s="4">
        <v>43033</v>
      </c>
      <c r="B35">
        <v>472.7</v>
      </c>
      <c r="C35">
        <v>305.60000000000002</v>
      </c>
      <c r="D35">
        <f t="shared" si="1"/>
        <v>5113.8999999999996</v>
      </c>
    </row>
    <row r="42" spans="1:15" x14ac:dyDescent="0.25">
      <c r="A42" s="31" t="s">
        <v>0</v>
      </c>
      <c r="B42" s="91" t="s">
        <v>10</v>
      </c>
      <c r="C42" s="91" t="s">
        <v>9</v>
      </c>
      <c r="D42" s="15" t="s">
        <v>198</v>
      </c>
    </row>
    <row r="43" spans="1:15" x14ac:dyDescent="0.25">
      <c r="A43" s="4">
        <v>42737</v>
      </c>
      <c r="B43">
        <v>2359.0500000000002</v>
      </c>
      <c r="C43">
        <v>1001.6</v>
      </c>
      <c r="D43">
        <f>5*B43+13*C43</f>
        <v>24816.050000000003</v>
      </c>
    </row>
    <row r="44" spans="1:15" x14ac:dyDescent="0.25">
      <c r="A44" s="4">
        <v>42740</v>
      </c>
      <c r="B44">
        <v>2334.5500000000002</v>
      </c>
      <c r="C44">
        <v>996.4</v>
      </c>
      <c r="D44">
        <f t="shared" ref="D44:D51" si="2">5*B44+13*C44</f>
        <v>24625.949999999997</v>
      </c>
      <c r="O44" s="103">
        <f>26209.85-23962.5</f>
        <v>2247.3499999999985</v>
      </c>
    </row>
    <row r="45" spans="1:15" x14ac:dyDescent="0.25">
      <c r="A45" s="4">
        <v>42748</v>
      </c>
      <c r="B45">
        <v>2252</v>
      </c>
      <c r="C45">
        <v>975.15</v>
      </c>
      <c r="D45">
        <f t="shared" si="2"/>
        <v>23936.949999999997</v>
      </c>
    </row>
    <row r="46" spans="1:15" x14ac:dyDescent="0.25">
      <c r="A46" s="4">
        <v>42892</v>
      </c>
      <c r="B46">
        <v>2695.4</v>
      </c>
      <c r="C46">
        <v>979.45</v>
      </c>
      <c r="D46">
        <f t="shared" si="2"/>
        <v>26209.85</v>
      </c>
    </row>
    <row r="47" spans="1:15" x14ac:dyDescent="0.25">
      <c r="A47" s="4">
        <v>42968</v>
      </c>
      <c r="B47">
        <v>2521.4</v>
      </c>
      <c r="C47">
        <v>873.5</v>
      </c>
      <c r="D47">
        <f t="shared" si="2"/>
        <v>23962.5</v>
      </c>
    </row>
    <row r="48" spans="1:15" x14ac:dyDescent="0.25">
      <c r="A48" s="4">
        <v>43052</v>
      </c>
      <c r="B48">
        <v>2758.9</v>
      </c>
      <c r="C48">
        <v>951.8</v>
      </c>
      <c r="D48">
        <f t="shared" si="2"/>
        <v>26167.9</v>
      </c>
    </row>
    <row r="49" spans="1:4" x14ac:dyDescent="0.25">
      <c r="A49" s="4">
        <v>43214</v>
      </c>
      <c r="B49">
        <v>3385.65</v>
      </c>
      <c r="C49">
        <v>1153.9000000000001</v>
      </c>
      <c r="D49">
        <f t="shared" si="2"/>
        <v>31928.95</v>
      </c>
    </row>
    <row r="50" spans="1:4" x14ac:dyDescent="0.25">
      <c r="A50" s="4">
        <v>43215</v>
      </c>
      <c r="B50">
        <v>3467.9</v>
      </c>
      <c r="C50">
        <v>1160.9000000000001</v>
      </c>
      <c r="D50">
        <f t="shared" si="2"/>
        <v>32431.200000000001</v>
      </c>
    </row>
    <row r="51" spans="1:4" x14ac:dyDescent="0.25">
      <c r="A51" s="4">
        <v>43216</v>
      </c>
      <c r="B51">
        <v>3540.35</v>
      </c>
      <c r="C51">
        <v>1175.6500000000001</v>
      </c>
      <c r="D51">
        <f t="shared" si="2"/>
        <v>32985.199999999997</v>
      </c>
    </row>
    <row r="56" spans="1:4" x14ac:dyDescent="0.25">
      <c r="A56" s="31" t="s">
        <v>0</v>
      </c>
      <c r="B56" s="93" t="s">
        <v>13</v>
      </c>
      <c r="C56" s="93" t="s">
        <v>12</v>
      </c>
      <c r="D56" s="15" t="s">
        <v>124</v>
      </c>
    </row>
    <row r="57" spans="1:4" x14ac:dyDescent="0.25">
      <c r="A57" s="4">
        <v>42738</v>
      </c>
      <c r="B57">
        <v>2620.1</v>
      </c>
      <c r="C57">
        <v>189.1</v>
      </c>
      <c r="D57">
        <f>1*B57+10*C57</f>
        <v>4511.1000000000004</v>
      </c>
    </row>
    <row r="58" spans="1:4" x14ac:dyDescent="0.25">
      <c r="A58" s="4">
        <v>42739</v>
      </c>
      <c r="B58">
        <v>2688.55</v>
      </c>
      <c r="C58">
        <v>189.5</v>
      </c>
      <c r="D58">
        <f t="shared" ref="D58:D77" si="3">1*B58+10*C58</f>
        <v>4583.55</v>
      </c>
    </row>
    <row r="59" spans="1:4" x14ac:dyDescent="0.25">
      <c r="A59" s="4">
        <v>42751</v>
      </c>
      <c r="B59">
        <v>2722</v>
      </c>
      <c r="C59">
        <v>191.05</v>
      </c>
      <c r="D59">
        <f t="shared" si="3"/>
        <v>4632.5</v>
      </c>
    </row>
    <row r="60" spans="1:4" x14ac:dyDescent="0.25">
      <c r="A60" s="4">
        <v>42779</v>
      </c>
      <c r="B60">
        <v>2806.4</v>
      </c>
      <c r="C60">
        <v>187.1</v>
      </c>
      <c r="D60">
        <f t="shared" si="3"/>
        <v>4677.3999999999996</v>
      </c>
    </row>
    <row r="61" spans="1:4" x14ac:dyDescent="0.25">
      <c r="A61" s="4">
        <v>42781</v>
      </c>
      <c r="B61">
        <v>2790</v>
      </c>
      <c r="C61">
        <v>182.35</v>
      </c>
      <c r="D61">
        <f t="shared" si="3"/>
        <v>4613.5</v>
      </c>
    </row>
    <row r="62" spans="1:4" x14ac:dyDescent="0.25">
      <c r="A62" s="4">
        <v>42782</v>
      </c>
      <c r="B62">
        <v>2788.5</v>
      </c>
      <c r="C62">
        <v>178</v>
      </c>
      <c r="D62">
        <f t="shared" si="3"/>
        <v>4568.5</v>
      </c>
    </row>
    <row r="63" spans="1:4" x14ac:dyDescent="0.25">
      <c r="A63" s="4">
        <v>42787</v>
      </c>
      <c r="B63">
        <v>2806.1</v>
      </c>
      <c r="C63">
        <v>178.2</v>
      </c>
      <c r="D63">
        <f t="shared" si="3"/>
        <v>4588.1000000000004</v>
      </c>
    </row>
    <row r="64" spans="1:4" x14ac:dyDescent="0.25">
      <c r="A64" s="4">
        <v>42788</v>
      </c>
      <c r="B64">
        <v>2799.8</v>
      </c>
      <c r="C64">
        <v>173.85</v>
      </c>
      <c r="D64">
        <f t="shared" si="3"/>
        <v>4538.3</v>
      </c>
    </row>
    <row r="65" spans="1:15" x14ac:dyDescent="0.25">
      <c r="A65" s="4">
        <v>42789</v>
      </c>
      <c r="B65">
        <v>2812.05</v>
      </c>
      <c r="C65">
        <v>174.45</v>
      </c>
      <c r="D65">
        <f t="shared" si="3"/>
        <v>4556.55</v>
      </c>
      <c r="O65" s="103">
        <f>8357.6-8194.5</f>
        <v>163.10000000000036</v>
      </c>
    </row>
    <row r="66" spans="1:15" x14ac:dyDescent="0.25">
      <c r="A66" s="4">
        <v>42797</v>
      </c>
      <c r="B66">
        <v>2831.1</v>
      </c>
      <c r="C66">
        <v>175.4</v>
      </c>
      <c r="D66">
        <f t="shared" si="3"/>
        <v>4585.1000000000004</v>
      </c>
    </row>
    <row r="67" spans="1:15" x14ac:dyDescent="0.25">
      <c r="A67" s="4">
        <v>42800</v>
      </c>
      <c r="B67">
        <v>2878.75</v>
      </c>
      <c r="C67">
        <v>175.5</v>
      </c>
      <c r="D67">
        <f t="shared" si="3"/>
        <v>4633.75</v>
      </c>
    </row>
    <row r="68" spans="1:15" x14ac:dyDescent="0.25">
      <c r="A68" s="4">
        <v>42801</v>
      </c>
      <c r="B68">
        <v>2876.55</v>
      </c>
      <c r="C68">
        <v>173.1</v>
      </c>
      <c r="D68">
        <f t="shared" si="3"/>
        <v>4607.55</v>
      </c>
    </row>
    <row r="69" spans="1:15" x14ac:dyDescent="0.25">
      <c r="A69" s="4">
        <v>42802</v>
      </c>
      <c r="B69">
        <v>2865.5</v>
      </c>
      <c r="C69">
        <v>172.05</v>
      </c>
      <c r="D69">
        <f t="shared" si="3"/>
        <v>4586</v>
      </c>
    </row>
    <row r="70" spans="1:15" x14ac:dyDescent="0.25">
      <c r="A70" s="4">
        <v>42803</v>
      </c>
      <c r="B70">
        <v>2872.7</v>
      </c>
      <c r="C70">
        <v>168.4</v>
      </c>
      <c r="D70">
        <f t="shared" si="3"/>
        <v>4556.7</v>
      </c>
    </row>
    <row r="71" spans="1:15" x14ac:dyDescent="0.25">
      <c r="A71" s="4">
        <v>42804</v>
      </c>
      <c r="B71">
        <v>2866.15</v>
      </c>
      <c r="C71">
        <v>167.05</v>
      </c>
      <c r="D71">
        <f t="shared" si="3"/>
        <v>4536.6499999999996</v>
      </c>
    </row>
    <row r="72" spans="1:15" x14ac:dyDescent="0.25">
      <c r="A72" s="4">
        <v>42809</v>
      </c>
      <c r="B72">
        <v>2870.35</v>
      </c>
      <c r="C72">
        <v>167.05</v>
      </c>
      <c r="D72">
        <f t="shared" si="3"/>
        <v>4540.8500000000004</v>
      </c>
    </row>
    <row r="73" spans="1:15" x14ac:dyDescent="0.25">
      <c r="A73" s="4">
        <v>43201</v>
      </c>
      <c r="B73">
        <v>2755.4</v>
      </c>
      <c r="C73">
        <v>486.95</v>
      </c>
      <c r="D73">
        <f t="shared" si="3"/>
        <v>7624.9</v>
      </c>
    </row>
    <row r="74" spans="1:15" x14ac:dyDescent="0.25">
      <c r="A74" s="4">
        <v>43206</v>
      </c>
      <c r="B74">
        <v>2839.8</v>
      </c>
      <c r="C74">
        <v>508.85</v>
      </c>
      <c r="D74">
        <f t="shared" si="3"/>
        <v>7928.3</v>
      </c>
    </row>
    <row r="75" spans="1:15" x14ac:dyDescent="0.25">
      <c r="A75" s="4">
        <v>43213</v>
      </c>
      <c r="B75">
        <v>2854.05</v>
      </c>
      <c r="C75">
        <v>527.35</v>
      </c>
      <c r="D75">
        <f t="shared" si="3"/>
        <v>8127.55</v>
      </c>
    </row>
    <row r="76" spans="1:15" x14ac:dyDescent="0.25">
      <c r="A76" s="4">
        <v>43216</v>
      </c>
      <c r="B76">
        <v>2886.1</v>
      </c>
      <c r="C76">
        <v>547.15</v>
      </c>
      <c r="D76">
        <f t="shared" si="3"/>
        <v>8357.6</v>
      </c>
    </row>
    <row r="77" spans="1:15" x14ac:dyDescent="0.25">
      <c r="A77" s="4">
        <v>43220</v>
      </c>
      <c r="B77">
        <v>2948</v>
      </c>
      <c r="C77">
        <v>524.65</v>
      </c>
      <c r="D77">
        <f t="shared" si="3"/>
        <v>8194.5</v>
      </c>
    </row>
    <row r="80" spans="1:15" x14ac:dyDescent="0.25">
      <c r="A80" s="94" t="s">
        <v>0</v>
      </c>
      <c r="B80" s="95" t="s">
        <v>15</v>
      </c>
      <c r="C80" s="95" t="s">
        <v>18</v>
      </c>
      <c r="D80" s="15" t="s">
        <v>199</v>
      </c>
    </row>
    <row r="81" spans="1:15" x14ac:dyDescent="0.25">
      <c r="A81" s="96">
        <v>42737</v>
      </c>
      <c r="B81" s="15">
        <v>903.55</v>
      </c>
      <c r="C81" s="15">
        <v>211.65</v>
      </c>
      <c r="D81">
        <f>2*B81+9*C81</f>
        <v>3711.95</v>
      </c>
    </row>
    <row r="82" spans="1:15" x14ac:dyDescent="0.25">
      <c r="A82" s="96">
        <v>42738</v>
      </c>
      <c r="B82" s="15">
        <v>898.55</v>
      </c>
      <c r="C82" s="15">
        <v>213.05</v>
      </c>
      <c r="D82">
        <f t="shared" ref="D82:D94" si="4">2*B82+9*C82</f>
        <v>3714.55</v>
      </c>
    </row>
    <row r="83" spans="1:15" x14ac:dyDescent="0.25">
      <c r="A83" s="96">
        <v>42739</v>
      </c>
      <c r="B83" s="15">
        <v>906.15</v>
      </c>
      <c r="C83" s="15">
        <v>214.5</v>
      </c>
      <c r="D83">
        <f t="shared" si="4"/>
        <v>3742.8</v>
      </c>
    </row>
    <row r="84" spans="1:15" x14ac:dyDescent="0.25">
      <c r="A84" s="96">
        <v>42744</v>
      </c>
      <c r="B84" s="15">
        <v>910.3</v>
      </c>
      <c r="C84" s="15">
        <v>225.3</v>
      </c>
      <c r="D84">
        <f t="shared" si="4"/>
        <v>3848.3</v>
      </c>
    </row>
    <row r="85" spans="1:15" x14ac:dyDescent="0.25">
      <c r="A85" s="96">
        <v>42767</v>
      </c>
      <c r="B85" s="15">
        <v>990.35</v>
      </c>
      <c r="C85" s="15">
        <v>213.05</v>
      </c>
      <c r="D85">
        <f t="shared" si="4"/>
        <v>3898.15</v>
      </c>
    </row>
    <row r="86" spans="1:15" x14ac:dyDescent="0.25">
      <c r="A86" s="96">
        <v>42808</v>
      </c>
      <c r="B86" s="15">
        <v>1069.0999999999999</v>
      </c>
      <c r="C86" s="15">
        <v>229.3</v>
      </c>
      <c r="D86">
        <f t="shared" si="4"/>
        <v>4201.8999999999996</v>
      </c>
      <c r="O86" s="103">
        <f>4677.3-4603.4</f>
        <v>73.900000000000546</v>
      </c>
    </row>
    <row r="87" spans="1:15" x14ac:dyDescent="0.25">
      <c r="A87" s="96">
        <v>42809</v>
      </c>
      <c r="B87" s="15">
        <v>1063.9000000000001</v>
      </c>
      <c r="C87" s="15">
        <v>227.95</v>
      </c>
      <c r="D87">
        <f t="shared" si="4"/>
        <v>4179.3500000000004</v>
      </c>
    </row>
    <row r="88" spans="1:15" x14ac:dyDescent="0.25">
      <c r="A88" s="96">
        <v>42810</v>
      </c>
      <c r="B88" s="15">
        <v>1087.5999999999999</v>
      </c>
      <c r="C88" s="15">
        <v>231.3</v>
      </c>
      <c r="D88">
        <f t="shared" si="4"/>
        <v>4256.8999999999996</v>
      </c>
    </row>
    <row r="89" spans="1:15" x14ac:dyDescent="0.25">
      <c r="A89" s="96">
        <v>42909</v>
      </c>
      <c r="B89" s="15">
        <v>1153.95</v>
      </c>
      <c r="C89" s="15">
        <v>245.2</v>
      </c>
      <c r="D89">
        <f t="shared" si="4"/>
        <v>4514.7</v>
      </c>
    </row>
    <row r="90" spans="1:15" x14ac:dyDescent="0.25">
      <c r="A90" s="96">
        <v>42951</v>
      </c>
      <c r="B90" s="15">
        <v>1156.8</v>
      </c>
      <c r="C90" s="15">
        <v>241.9</v>
      </c>
      <c r="D90">
        <f t="shared" si="4"/>
        <v>4490.7</v>
      </c>
    </row>
    <row r="91" spans="1:15" x14ac:dyDescent="0.25">
      <c r="A91" s="96">
        <v>42958</v>
      </c>
      <c r="B91" s="15">
        <v>1144.45</v>
      </c>
      <c r="C91" s="15">
        <v>238.35</v>
      </c>
      <c r="D91">
        <f t="shared" si="4"/>
        <v>4434.05</v>
      </c>
    </row>
    <row r="92" spans="1:15" x14ac:dyDescent="0.25">
      <c r="A92" s="96">
        <v>42970</v>
      </c>
      <c r="B92" s="15">
        <v>1140.25</v>
      </c>
      <c r="C92" s="15">
        <v>237.05</v>
      </c>
      <c r="D92">
        <f t="shared" si="4"/>
        <v>4413.9500000000007</v>
      </c>
    </row>
    <row r="93" spans="1:15" x14ac:dyDescent="0.25">
      <c r="A93" s="96">
        <v>42979</v>
      </c>
      <c r="B93" s="15">
        <v>1214.55</v>
      </c>
      <c r="C93" s="15">
        <v>249.8</v>
      </c>
      <c r="D93">
        <f t="shared" si="4"/>
        <v>4677.3</v>
      </c>
    </row>
    <row r="94" spans="1:15" x14ac:dyDescent="0.25">
      <c r="A94" s="96">
        <v>42982</v>
      </c>
      <c r="B94" s="15">
        <v>1196.5</v>
      </c>
      <c r="C94" s="15">
        <v>245.6</v>
      </c>
      <c r="D94">
        <f t="shared" si="4"/>
        <v>4603.3999999999996</v>
      </c>
    </row>
    <row r="101" spans="1:15" x14ac:dyDescent="0.25">
      <c r="O101" s="103">
        <f>39222.95-38810.1</f>
        <v>412.84999999999854</v>
      </c>
    </row>
    <row r="102" spans="1:15" x14ac:dyDescent="0.25">
      <c r="A102" s="94" t="s">
        <v>0</v>
      </c>
      <c r="B102" s="97" t="s">
        <v>20</v>
      </c>
      <c r="C102" s="97" t="s">
        <v>19</v>
      </c>
      <c r="D102" s="15" t="s">
        <v>200</v>
      </c>
    </row>
    <row r="103" spans="1:15" x14ac:dyDescent="0.25">
      <c r="A103" s="4">
        <v>42737</v>
      </c>
      <c r="B103">
        <v>4215.1000000000004</v>
      </c>
      <c r="C103">
        <v>2243.3000000000002</v>
      </c>
      <c r="D103">
        <f>5*B103+8*C103</f>
        <v>39021.9</v>
      </c>
    </row>
    <row r="104" spans="1:15" x14ac:dyDescent="0.25">
      <c r="A104" s="4">
        <v>42738</v>
      </c>
      <c r="B104">
        <v>4251.55</v>
      </c>
      <c r="C104">
        <v>2245.65</v>
      </c>
      <c r="D104">
        <f t="shared" ref="D104:D106" si="5">5*B104+8*C104</f>
        <v>39222.949999999997</v>
      </c>
    </row>
    <row r="105" spans="1:15" x14ac:dyDescent="0.25">
      <c r="A105" s="4">
        <v>42822</v>
      </c>
      <c r="B105">
        <v>3745.3</v>
      </c>
      <c r="C105">
        <v>2510.4499999999998</v>
      </c>
      <c r="D105">
        <f t="shared" si="5"/>
        <v>38810.1</v>
      </c>
    </row>
    <row r="106" spans="1:15" x14ac:dyDescent="0.25">
      <c r="A106" s="4">
        <v>42842</v>
      </c>
      <c r="B106">
        <v>3784.2</v>
      </c>
      <c r="C106">
        <v>2538</v>
      </c>
      <c r="D106">
        <f t="shared" si="5"/>
        <v>39225</v>
      </c>
    </row>
    <row r="115" spans="1:15" x14ac:dyDescent="0.25">
      <c r="A115" s="98" t="s">
        <v>0</v>
      </c>
      <c r="B115" s="99" t="s">
        <v>23</v>
      </c>
      <c r="C115" s="99" t="s">
        <v>22</v>
      </c>
      <c r="D115" s="15" t="s">
        <v>201</v>
      </c>
    </row>
    <row r="116" spans="1:15" x14ac:dyDescent="0.25">
      <c r="A116" s="4">
        <v>42737</v>
      </c>
      <c r="B116">
        <v>1039.95</v>
      </c>
      <c r="C116">
        <v>1119.8499999999999</v>
      </c>
      <c r="D116">
        <f>10*B116+11*C116</f>
        <v>22717.85</v>
      </c>
    </row>
    <row r="117" spans="1:15" x14ac:dyDescent="0.25">
      <c r="A117" s="4">
        <v>43075</v>
      </c>
      <c r="B117">
        <v>1343.8</v>
      </c>
      <c r="C117">
        <v>1128.95</v>
      </c>
      <c r="D117">
        <f t="shared" ref="D117:D121" si="6">10*B117+11*C117</f>
        <v>25856.45</v>
      </c>
      <c r="O117" s="103"/>
    </row>
    <row r="118" spans="1:15" x14ac:dyDescent="0.25">
      <c r="A118" s="4">
        <v>43118</v>
      </c>
      <c r="B118">
        <v>1541.05</v>
      </c>
      <c r="C118">
        <v>1292.55</v>
      </c>
      <c r="D118">
        <f t="shared" si="6"/>
        <v>29628.55</v>
      </c>
    </row>
    <row r="119" spans="1:15" x14ac:dyDescent="0.25">
      <c r="A119" s="4">
        <v>43119</v>
      </c>
      <c r="B119">
        <v>1580.35</v>
      </c>
      <c r="C119">
        <v>1296.95</v>
      </c>
      <c r="D119">
        <f t="shared" si="6"/>
        <v>30069.95</v>
      </c>
    </row>
    <row r="120" spans="1:15" x14ac:dyDescent="0.25">
      <c r="A120" s="4">
        <v>43123</v>
      </c>
      <c r="B120">
        <v>1634.7</v>
      </c>
      <c r="C120">
        <v>1314.35</v>
      </c>
      <c r="D120">
        <f t="shared" si="6"/>
        <v>30804.85</v>
      </c>
    </row>
    <row r="121" spans="1:15" x14ac:dyDescent="0.25">
      <c r="A121" s="4">
        <v>43124</v>
      </c>
      <c r="B121">
        <v>1662.35</v>
      </c>
      <c r="C121">
        <v>1301.2</v>
      </c>
      <c r="D121">
        <f t="shared" si="6"/>
        <v>30936.7</v>
      </c>
    </row>
    <row r="127" spans="1:15" x14ac:dyDescent="0.25">
      <c r="A127" s="94" t="s">
        <v>0</v>
      </c>
      <c r="B127" s="100" t="s">
        <v>27</v>
      </c>
      <c r="C127" s="100" t="s">
        <v>26</v>
      </c>
      <c r="D127" s="15" t="s">
        <v>202</v>
      </c>
    </row>
    <row r="128" spans="1:15" x14ac:dyDescent="0.25">
      <c r="A128" s="96">
        <v>42773</v>
      </c>
      <c r="B128" s="15">
        <v>4627.3500000000004</v>
      </c>
      <c r="C128" s="15">
        <v>1763.85</v>
      </c>
      <c r="D128">
        <f>2*B128+5*C128</f>
        <v>18073.95</v>
      </c>
    </row>
    <row r="129" spans="1:15" x14ac:dyDescent="0.25">
      <c r="A129" s="96">
        <v>42870</v>
      </c>
      <c r="B129" s="15">
        <v>4199</v>
      </c>
      <c r="C129" s="15">
        <v>1769</v>
      </c>
      <c r="D129">
        <f t="shared" ref="D129:D134" si="7">2*B129+5*C129</f>
        <v>17243</v>
      </c>
    </row>
    <row r="130" spans="1:15" x14ac:dyDescent="0.25">
      <c r="A130" s="96">
        <v>42914</v>
      </c>
      <c r="B130" s="15">
        <v>4217.95</v>
      </c>
      <c r="C130" s="15">
        <v>1810.8</v>
      </c>
      <c r="D130">
        <f t="shared" si="7"/>
        <v>17489.900000000001</v>
      </c>
    </row>
    <row r="131" spans="1:15" x14ac:dyDescent="0.25">
      <c r="A131" s="96">
        <v>42915</v>
      </c>
      <c r="B131" s="15">
        <v>4222.8500000000004</v>
      </c>
      <c r="C131" s="15">
        <v>1824.4</v>
      </c>
      <c r="D131">
        <f t="shared" si="7"/>
        <v>17567.7</v>
      </c>
    </row>
    <row r="132" spans="1:15" x14ac:dyDescent="0.25">
      <c r="A132" s="96">
        <v>42978</v>
      </c>
      <c r="B132" s="15">
        <v>4168.75</v>
      </c>
      <c r="C132" s="15">
        <v>1818.3</v>
      </c>
      <c r="D132">
        <f t="shared" si="7"/>
        <v>17429</v>
      </c>
    </row>
    <row r="133" spans="1:15" x14ac:dyDescent="0.25">
      <c r="A133" s="96">
        <v>42989</v>
      </c>
      <c r="B133" s="15">
        <v>4152.6499999999996</v>
      </c>
      <c r="C133" s="15">
        <v>1821.35</v>
      </c>
      <c r="D133">
        <f t="shared" si="7"/>
        <v>17412.05</v>
      </c>
    </row>
    <row r="134" spans="1:15" x14ac:dyDescent="0.25">
      <c r="A134" s="96">
        <v>42991</v>
      </c>
      <c r="B134" s="15">
        <v>4116.6000000000004</v>
      </c>
      <c r="C134" s="15">
        <v>1847.2</v>
      </c>
      <c r="D134">
        <f t="shared" si="7"/>
        <v>17469.2</v>
      </c>
      <c r="O134" s="103">
        <f>18073.95-17243</f>
        <v>830.95000000000073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U119"/>
  <sheetViews>
    <sheetView topLeftCell="A68" zoomScale="66" workbookViewId="0">
      <selection activeCell="B342" sqref="B342:C342"/>
    </sheetView>
  </sheetViews>
  <sheetFormatPr defaultRowHeight="15" x14ac:dyDescent="0.25"/>
  <cols>
    <col min="1" max="1" width="15" bestFit="1" customWidth="1"/>
    <col min="2" max="2" width="16.85546875" bestFit="1" customWidth="1"/>
    <col min="3" max="3" width="17.42578125" bestFit="1" customWidth="1"/>
    <col min="4" max="4" width="16.5703125" bestFit="1" customWidth="1"/>
    <col min="5" max="5" width="10.42578125" customWidth="1"/>
    <col min="6" max="6" width="24.140625" bestFit="1" customWidth="1"/>
    <col min="7" max="7" width="9.85546875" bestFit="1" customWidth="1"/>
    <col min="8" max="8" width="13.140625" bestFit="1" customWidth="1"/>
    <col min="9" max="9" width="14" bestFit="1" customWidth="1"/>
    <col min="10" max="10" width="14.7109375" bestFit="1" customWidth="1"/>
    <col min="11" max="11" width="12.5703125" bestFit="1" customWidth="1"/>
    <col min="12" max="14" width="14.7109375" bestFit="1" customWidth="1"/>
    <col min="15" max="16" width="10.7109375" bestFit="1" customWidth="1"/>
    <col min="17" max="17" width="23" bestFit="1" customWidth="1"/>
    <col min="18" max="18" width="20.140625" bestFit="1" customWidth="1"/>
    <col min="20" max="20" width="14.85546875" bestFit="1" customWidth="1"/>
    <col min="21" max="21" width="32.28515625" bestFit="1" customWidth="1"/>
    <col min="22" max="22" width="15" bestFit="1" customWidth="1"/>
    <col min="23" max="23" width="15.85546875" bestFit="1" customWidth="1"/>
    <col min="24" max="24" width="10.85546875" bestFit="1" customWidth="1"/>
    <col min="25" max="25" width="15.42578125" bestFit="1" customWidth="1"/>
  </cols>
  <sheetData>
    <row r="1" spans="1:21" ht="30" customHeight="1" thickBot="1" x14ac:dyDescent="0.55000000000000004">
      <c r="A1" s="182" t="s">
        <v>203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4"/>
      <c r="U1" s="105" t="s">
        <v>204</v>
      </c>
    </row>
    <row r="2" spans="1:21" x14ac:dyDescent="0.25">
      <c r="A2" s="9" t="s">
        <v>0</v>
      </c>
      <c r="B2" s="84" t="s">
        <v>5</v>
      </c>
      <c r="C2" s="84" t="s">
        <v>2</v>
      </c>
      <c r="D2" s="185" t="s">
        <v>132</v>
      </c>
      <c r="E2" s="185"/>
      <c r="F2" s="186" t="s">
        <v>205</v>
      </c>
      <c r="G2" s="187"/>
      <c r="H2" s="86"/>
      <c r="I2" s="86"/>
      <c r="J2" s="86"/>
      <c r="K2" s="86"/>
    </row>
    <row r="3" spans="1:21" x14ac:dyDescent="0.25">
      <c r="A3" s="4">
        <v>42767</v>
      </c>
      <c r="B3" s="13">
        <v>3230.95</v>
      </c>
      <c r="C3" s="13">
        <v>853.85</v>
      </c>
      <c r="D3" s="79" t="s">
        <v>206</v>
      </c>
      <c r="E3" s="15" t="s">
        <v>207</v>
      </c>
      <c r="F3" s="15" t="s">
        <v>206</v>
      </c>
      <c r="G3" s="15" t="s">
        <v>207</v>
      </c>
      <c r="H3" s="15" t="s">
        <v>208</v>
      </c>
      <c r="I3" s="15" t="s">
        <v>209</v>
      </c>
    </row>
    <row r="4" spans="1:21" x14ac:dyDescent="0.25">
      <c r="A4" s="4">
        <v>42768</v>
      </c>
      <c r="B4" s="13">
        <v>3229.65</v>
      </c>
      <c r="C4" s="13">
        <v>844.9</v>
      </c>
      <c r="D4">
        <f>MIN(B3:B10)</f>
        <v>3229.65</v>
      </c>
      <c r="E4" s="15">
        <f>MAX(B3:B10)</f>
        <v>3627.4</v>
      </c>
      <c r="F4" s="15">
        <f>MIN(C3:C10)</f>
        <v>842.35</v>
      </c>
      <c r="G4" s="15">
        <f>MAX(C3:C10)</f>
        <v>1072.7</v>
      </c>
      <c r="H4" s="15">
        <f>-5*D4-18*F4</f>
        <v>-31310.550000000003</v>
      </c>
      <c r="I4" s="15">
        <f>5*E4+18*G4</f>
        <v>37445.600000000006</v>
      </c>
      <c r="J4">
        <f>I4+H4</f>
        <v>6135.0500000000029</v>
      </c>
      <c r="K4">
        <f>(J4/ABS(H4))*100</f>
        <v>19.59419428914536</v>
      </c>
      <c r="M4" s="15"/>
      <c r="N4" s="15"/>
    </row>
    <row r="5" spans="1:21" x14ac:dyDescent="0.25">
      <c r="A5" s="4">
        <v>42783</v>
      </c>
      <c r="B5" s="13">
        <v>3245.7</v>
      </c>
      <c r="C5" s="13">
        <v>842.35</v>
      </c>
      <c r="E5" s="15"/>
      <c r="F5" s="15"/>
      <c r="G5" s="15"/>
      <c r="M5" s="15"/>
      <c r="N5" s="15"/>
    </row>
    <row r="6" spans="1:21" x14ac:dyDescent="0.25">
      <c r="A6" s="4">
        <v>42853</v>
      </c>
      <c r="B6" s="13">
        <v>3627.4</v>
      </c>
      <c r="C6" s="13">
        <v>934.7</v>
      </c>
      <c r="E6" s="15"/>
      <c r="F6" s="15"/>
      <c r="G6" s="15"/>
      <c r="H6" s="15"/>
      <c r="I6" s="15"/>
      <c r="M6" s="15"/>
      <c r="N6" s="15"/>
    </row>
    <row r="7" spans="1:21" x14ac:dyDescent="0.25">
      <c r="A7" s="4">
        <v>42879</v>
      </c>
      <c r="B7" s="13">
        <v>3533.2</v>
      </c>
      <c r="C7" s="13">
        <v>1038.05</v>
      </c>
      <c r="E7" s="15"/>
      <c r="F7" s="15"/>
      <c r="G7" s="15"/>
      <c r="H7" s="15"/>
      <c r="I7" s="15"/>
      <c r="M7" s="15"/>
      <c r="N7" s="15"/>
    </row>
    <row r="8" spans="1:21" x14ac:dyDescent="0.25">
      <c r="A8" s="4">
        <v>42880</v>
      </c>
      <c r="B8" s="13">
        <v>3514.6</v>
      </c>
      <c r="C8" s="13">
        <v>1043.2</v>
      </c>
      <c r="E8" s="15"/>
      <c r="F8" s="15"/>
      <c r="G8" s="15"/>
      <c r="H8" s="15"/>
      <c r="I8" s="15"/>
      <c r="M8" s="15"/>
      <c r="N8" s="15"/>
    </row>
    <row r="9" spans="1:21" x14ac:dyDescent="0.25">
      <c r="A9" s="4">
        <v>42881</v>
      </c>
      <c r="B9" s="13">
        <v>3412.6</v>
      </c>
      <c r="C9" s="13">
        <v>1040.7</v>
      </c>
      <c r="E9" s="15"/>
      <c r="F9" s="15"/>
      <c r="G9" s="15"/>
      <c r="H9" s="15"/>
      <c r="I9" s="15"/>
      <c r="M9" s="15"/>
      <c r="N9" s="15"/>
    </row>
    <row r="10" spans="1:21" x14ac:dyDescent="0.25">
      <c r="A10" s="4">
        <v>42884</v>
      </c>
      <c r="B10" s="13">
        <v>3424.45</v>
      </c>
      <c r="C10" s="13">
        <v>1072.7</v>
      </c>
      <c r="E10" s="15"/>
      <c r="F10" s="15"/>
      <c r="G10" s="15"/>
      <c r="H10" s="15"/>
      <c r="I10" s="15"/>
      <c r="M10" s="15"/>
      <c r="N10" s="15"/>
    </row>
    <row r="11" spans="1:21" ht="15.75" thickBot="1" x14ac:dyDescent="0.3"/>
    <row r="12" spans="1:21" ht="30" customHeight="1" thickBot="1" x14ac:dyDescent="0.3">
      <c r="A12" s="188" t="s">
        <v>210</v>
      </c>
      <c r="B12" s="189"/>
      <c r="C12" s="189"/>
      <c r="D12" s="189"/>
      <c r="E12" s="189"/>
      <c r="F12" s="189"/>
      <c r="G12" s="189"/>
      <c r="H12" s="189"/>
      <c r="I12" s="189"/>
      <c r="J12" s="189"/>
      <c r="K12" s="189"/>
      <c r="L12" s="189"/>
      <c r="M12" s="189"/>
      <c r="N12" s="189"/>
      <c r="O12" s="189"/>
      <c r="P12" s="189"/>
      <c r="Q12" s="189"/>
      <c r="R12" s="190"/>
    </row>
    <row r="13" spans="1:21" x14ac:dyDescent="0.25">
      <c r="A13" s="87" t="s">
        <v>71</v>
      </c>
      <c r="B13" s="106" t="s">
        <v>8</v>
      </c>
      <c r="C13" s="88" t="s">
        <v>7</v>
      </c>
      <c r="D13" s="191" t="s">
        <v>131</v>
      </c>
      <c r="E13" s="191"/>
      <c r="F13" s="191" t="s">
        <v>211</v>
      </c>
      <c r="G13" s="191"/>
      <c r="H13" s="107"/>
      <c r="I13" s="107"/>
      <c r="J13" s="107"/>
      <c r="K13" s="107"/>
    </row>
    <row r="14" spans="1:21" x14ac:dyDescent="0.25">
      <c r="A14" s="4">
        <v>42788</v>
      </c>
      <c r="B14">
        <v>524.45000000000005</v>
      </c>
      <c r="C14">
        <v>285.95</v>
      </c>
      <c r="D14" s="15" t="s">
        <v>206</v>
      </c>
      <c r="E14" s="15" t="s">
        <v>207</v>
      </c>
      <c r="F14" s="15" t="s">
        <v>206</v>
      </c>
      <c r="G14" s="15" t="s">
        <v>207</v>
      </c>
      <c r="H14" s="15" t="s">
        <v>208</v>
      </c>
      <c r="I14" s="15" t="s">
        <v>209</v>
      </c>
    </row>
    <row r="15" spans="1:21" x14ac:dyDescent="0.25">
      <c r="A15" s="4">
        <v>42789</v>
      </c>
      <c r="B15">
        <v>527.65</v>
      </c>
      <c r="C15">
        <v>284.45</v>
      </c>
      <c r="D15">
        <f>MIN(B14:B30)</f>
        <v>472.7</v>
      </c>
      <c r="E15">
        <f>MAX(B14:B30)</f>
        <v>529.45000000000005</v>
      </c>
      <c r="F15">
        <f>MIN(C14:C30)</f>
        <v>267.3</v>
      </c>
      <c r="G15">
        <f>MAX(C14:C30)</f>
        <v>326.3</v>
      </c>
      <c r="H15">
        <f>-5*D15-9*F15</f>
        <v>-4769.2000000000007</v>
      </c>
      <c r="I15">
        <f>5*E15+9*G15</f>
        <v>5583.9500000000007</v>
      </c>
      <c r="J15">
        <f>I15+H15</f>
        <v>814.75</v>
      </c>
      <c r="K15">
        <f>(J15/ABS(H15))*100</f>
        <v>17.083577958567471</v>
      </c>
    </row>
    <row r="16" spans="1:21" x14ac:dyDescent="0.25">
      <c r="A16" s="4">
        <v>42797</v>
      </c>
      <c r="B16">
        <v>512.79999999999995</v>
      </c>
      <c r="C16">
        <v>275.85000000000002</v>
      </c>
    </row>
    <row r="17" spans="1:18" x14ac:dyDescent="0.25">
      <c r="A17" s="4">
        <v>42800</v>
      </c>
      <c r="B17">
        <v>518.35</v>
      </c>
      <c r="C17">
        <v>276.75</v>
      </c>
    </row>
    <row r="18" spans="1:18" x14ac:dyDescent="0.25">
      <c r="A18" s="4">
        <v>42803</v>
      </c>
      <c r="B18">
        <v>516.1</v>
      </c>
      <c r="C18">
        <v>273.25</v>
      </c>
    </row>
    <row r="19" spans="1:18" x14ac:dyDescent="0.25">
      <c r="A19" s="4">
        <v>42804</v>
      </c>
      <c r="B19">
        <v>515.54999999999995</v>
      </c>
      <c r="C19">
        <v>270.55</v>
      </c>
    </row>
    <row r="20" spans="1:18" x14ac:dyDescent="0.25">
      <c r="A20" s="4">
        <v>42870</v>
      </c>
      <c r="B20">
        <v>500</v>
      </c>
      <c r="C20">
        <v>302.05</v>
      </c>
    </row>
    <row r="21" spans="1:18" x14ac:dyDescent="0.25">
      <c r="A21" s="4">
        <v>42872</v>
      </c>
      <c r="B21">
        <v>502.65</v>
      </c>
      <c r="C21">
        <v>309.8</v>
      </c>
    </row>
    <row r="22" spans="1:18" x14ac:dyDescent="0.25">
      <c r="A22" s="4">
        <v>42873</v>
      </c>
      <c r="B22">
        <v>491.85</v>
      </c>
      <c r="C22">
        <v>307</v>
      </c>
    </row>
    <row r="23" spans="1:18" x14ac:dyDescent="0.25">
      <c r="A23" s="4">
        <v>42880</v>
      </c>
      <c r="B23">
        <v>506.35</v>
      </c>
      <c r="C23">
        <v>317.60000000000002</v>
      </c>
    </row>
    <row r="24" spans="1:18" x14ac:dyDescent="0.25">
      <c r="A24" s="4">
        <v>42881</v>
      </c>
      <c r="B24">
        <v>511.4</v>
      </c>
      <c r="C24">
        <v>321.64999999999998</v>
      </c>
    </row>
    <row r="25" spans="1:18" x14ac:dyDescent="0.25">
      <c r="A25" s="4">
        <v>42886</v>
      </c>
      <c r="B25">
        <v>514.20000000000005</v>
      </c>
      <c r="C25">
        <v>326.3</v>
      </c>
    </row>
    <row r="26" spans="1:18" x14ac:dyDescent="0.25">
      <c r="A26" s="4">
        <v>43018</v>
      </c>
      <c r="B26">
        <v>513.95000000000005</v>
      </c>
      <c r="C26">
        <v>269.25</v>
      </c>
    </row>
    <row r="27" spans="1:18" x14ac:dyDescent="0.25">
      <c r="A27" s="4">
        <v>43019</v>
      </c>
      <c r="B27">
        <v>515.54999999999995</v>
      </c>
      <c r="C27">
        <v>267.3</v>
      </c>
    </row>
    <row r="28" spans="1:18" x14ac:dyDescent="0.25">
      <c r="A28" s="4">
        <v>43020</v>
      </c>
      <c r="B28">
        <v>524.65</v>
      </c>
      <c r="C28">
        <v>267.55</v>
      </c>
    </row>
    <row r="29" spans="1:18" x14ac:dyDescent="0.25">
      <c r="A29" s="4">
        <v>43021</v>
      </c>
      <c r="B29">
        <v>529.45000000000005</v>
      </c>
      <c r="C29">
        <v>271.39999999999998</v>
      </c>
    </row>
    <row r="30" spans="1:18" x14ac:dyDescent="0.25">
      <c r="A30" s="4">
        <v>43033</v>
      </c>
      <c r="B30">
        <v>472.7</v>
      </c>
      <c r="C30">
        <v>305.60000000000002</v>
      </c>
    </row>
    <row r="31" spans="1:18" ht="15.75" thickBot="1" x14ac:dyDescent="0.3"/>
    <row r="32" spans="1:18" ht="30" customHeight="1" thickBot="1" x14ac:dyDescent="0.3">
      <c r="A32" s="176" t="s">
        <v>212</v>
      </c>
      <c r="B32" s="177"/>
      <c r="C32" s="177"/>
      <c r="D32" s="177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8"/>
    </row>
    <row r="33" spans="1:18" x14ac:dyDescent="0.25">
      <c r="A33" s="31" t="s">
        <v>0</v>
      </c>
      <c r="B33" s="91" t="s">
        <v>10</v>
      </c>
      <c r="C33" s="91" t="s">
        <v>9</v>
      </c>
      <c r="D33" s="180" t="s">
        <v>213</v>
      </c>
      <c r="E33" s="181"/>
      <c r="F33" s="181" t="s">
        <v>211</v>
      </c>
      <c r="G33" s="181"/>
    </row>
    <row r="34" spans="1:18" x14ac:dyDescent="0.25">
      <c r="A34" s="4">
        <v>42737</v>
      </c>
      <c r="B34">
        <v>2359.0500000000002</v>
      </c>
      <c r="C34">
        <v>1001.6</v>
      </c>
      <c r="D34" t="s">
        <v>206</v>
      </c>
      <c r="E34" s="15" t="s">
        <v>207</v>
      </c>
      <c r="F34" s="15" t="s">
        <v>206</v>
      </c>
      <c r="G34" s="15" t="s">
        <v>207</v>
      </c>
      <c r="H34" s="15" t="s">
        <v>208</v>
      </c>
      <c r="I34" s="15" t="s">
        <v>209</v>
      </c>
    </row>
    <row r="35" spans="1:18" x14ac:dyDescent="0.25">
      <c r="A35" s="4">
        <v>42740</v>
      </c>
      <c r="B35">
        <v>2334.5500000000002</v>
      </c>
      <c r="C35">
        <v>996.4</v>
      </c>
      <c r="D35">
        <f>MIN(B34:B42)</f>
        <v>2252</v>
      </c>
      <c r="E35">
        <f>MAX(B34:B42)</f>
        <v>3540.35</v>
      </c>
      <c r="F35">
        <f>MIN(C34:C42)</f>
        <v>873.5</v>
      </c>
      <c r="G35">
        <f>MAX(C34:C42)</f>
        <v>1175.6500000000001</v>
      </c>
      <c r="H35">
        <f>-5*D35-13*F35</f>
        <v>-22615.5</v>
      </c>
      <c r="I35">
        <f>5*E35+13*G35</f>
        <v>32985.199999999997</v>
      </c>
      <c r="J35">
        <f>I35+H35</f>
        <v>10369.699999999997</v>
      </c>
      <c r="K35">
        <f>(J35/ABS(H35))*100</f>
        <v>45.852181026287269</v>
      </c>
    </row>
    <row r="36" spans="1:18" x14ac:dyDescent="0.25">
      <c r="A36" s="4">
        <v>42748</v>
      </c>
      <c r="B36">
        <v>2252</v>
      </c>
      <c r="C36">
        <v>975.15</v>
      </c>
    </row>
    <row r="37" spans="1:18" x14ac:dyDescent="0.25">
      <c r="A37" s="4">
        <v>42892</v>
      </c>
      <c r="B37">
        <v>2695.4</v>
      </c>
      <c r="C37">
        <v>979.45</v>
      </c>
    </row>
    <row r="38" spans="1:18" x14ac:dyDescent="0.25">
      <c r="A38" s="4">
        <v>42968</v>
      </c>
      <c r="B38">
        <v>2521.4</v>
      </c>
      <c r="C38">
        <v>873.5</v>
      </c>
    </row>
    <row r="39" spans="1:18" x14ac:dyDescent="0.25">
      <c r="A39" s="4">
        <v>43052</v>
      </c>
      <c r="B39">
        <v>2758.9</v>
      </c>
      <c r="C39">
        <v>951.8</v>
      </c>
    </row>
    <row r="40" spans="1:18" x14ac:dyDescent="0.25">
      <c r="A40" s="4">
        <v>43214</v>
      </c>
      <c r="B40">
        <v>3385.65</v>
      </c>
      <c r="C40">
        <v>1153.9000000000001</v>
      </c>
    </row>
    <row r="41" spans="1:18" x14ac:dyDescent="0.25">
      <c r="A41" s="4">
        <v>43215</v>
      </c>
      <c r="B41">
        <v>3467.9</v>
      </c>
      <c r="C41">
        <v>1160.9000000000001</v>
      </c>
    </row>
    <row r="42" spans="1:18" x14ac:dyDescent="0.25">
      <c r="A42" s="4">
        <v>43216</v>
      </c>
      <c r="B42">
        <v>3540.35</v>
      </c>
      <c r="C42">
        <v>1175.6500000000001</v>
      </c>
    </row>
    <row r="44" spans="1:18" ht="15.75" thickBot="1" x14ac:dyDescent="0.3"/>
    <row r="45" spans="1:18" ht="30" customHeight="1" thickBot="1" x14ac:dyDescent="0.55000000000000004">
      <c r="A45" s="157" t="s">
        <v>214</v>
      </c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9"/>
    </row>
    <row r="46" spans="1:18" x14ac:dyDescent="0.25">
      <c r="A46" s="31" t="s">
        <v>0</v>
      </c>
      <c r="B46" s="93" t="s">
        <v>13</v>
      </c>
      <c r="C46" s="93" t="s">
        <v>12</v>
      </c>
      <c r="D46" s="180" t="s">
        <v>132</v>
      </c>
      <c r="E46" s="181"/>
      <c r="F46" s="181" t="s">
        <v>213</v>
      </c>
      <c r="G46" s="181"/>
    </row>
    <row r="47" spans="1:18" x14ac:dyDescent="0.25">
      <c r="A47" s="4">
        <v>42738</v>
      </c>
      <c r="B47">
        <v>2620.1</v>
      </c>
      <c r="C47">
        <v>189.1</v>
      </c>
      <c r="D47" t="s">
        <v>206</v>
      </c>
      <c r="E47" s="15" t="s">
        <v>207</v>
      </c>
      <c r="F47" s="15" t="s">
        <v>206</v>
      </c>
      <c r="G47" s="15" t="s">
        <v>207</v>
      </c>
      <c r="H47" s="15" t="s">
        <v>208</v>
      </c>
      <c r="I47" s="15" t="s">
        <v>209</v>
      </c>
    </row>
    <row r="48" spans="1:18" x14ac:dyDescent="0.25">
      <c r="A48" s="4">
        <v>42739</v>
      </c>
      <c r="B48">
        <v>2688.55</v>
      </c>
      <c r="C48">
        <v>189.5</v>
      </c>
      <c r="D48">
        <f>MIN(B47:B67)</f>
        <v>2620.1</v>
      </c>
      <c r="E48">
        <f>MAX(B47:B67)</f>
        <v>2948</v>
      </c>
      <c r="F48">
        <f>MIN(C47:C67)</f>
        <v>167.05</v>
      </c>
      <c r="G48">
        <f>MAX(C47:C67)</f>
        <v>547.15</v>
      </c>
      <c r="H48">
        <f>-1*D48-10*F48</f>
        <v>-4290.6000000000004</v>
      </c>
      <c r="I48">
        <f>1*E48+10*G48</f>
        <v>8419.5</v>
      </c>
      <c r="J48">
        <f>I48+H48</f>
        <v>4128.8999999999996</v>
      </c>
      <c r="K48">
        <f>(J48/ABS(H48))*100</f>
        <v>96.231296322192676</v>
      </c>
    </row>
    <row r="49" spans="1:3" x14ac:dyDescent="0.25">
      <c r="A49" s="4">
        <v>42751</v>
      </c>
      <c r="B49">
        <v>2722</v>
      </c>
      <c r="C49">
        <v>191.05</v>
      </c>
    </row>
    <row r="50" spans="1:3" x14ac:dyDescent="0.25">
      <c r="A50" s="4">
        <v>42779</v>
      </c>
      <c r="B50">
        <v>2806.4</v>
      </c>
      <c r="C50">
        <v>187.1</v>
      </c>
    </row>
    <row r="51" spans="1:3" x14ac:dyDescent="0.25">
      <c r="A51" s="4">
        <v>42781</v>
      </c>
      <c r="B51">
        <v>2790</v>
      </c>
      <c r="C51">
        <v>182.35</v>
      </c>
    </row>
    <row r="52" spans="1:3" x14ac:dyDescent="0.25">
      <c r="A52" s="4">
        <v>42782</v>
      </c>
      <c r="B52">
        <v>2788.5</v>
      </c>
      <c r="C52">
        <v>178</v>
      </c>
    </row>
    <row r="53" spans="1:3" x14ac:dyDescent="0.25">
      <c r="A53" s="4">
        <v>42787</v>
      </c>
      <c r="B53">
        <v>2806.1</v>
      </c>
      <c r="C53">
        <v>178.2</v>
      </c>
    </row>
    <row r="54" spans="1:3" x14ac:dyDescent="0.25">
      <c r="A54" s="4">
        <v>42788</v>
      </c>
      <c r="B54">
        <v>2799.8</v>
      </c>
      <c r="C54">
        <v>173.85</v>
      </c>
    </row>
    <row r="55" spans="1:3" x14ac:dyDescent="0.25">
      <c r="A55" s="4">
        <v>42789</v>
      </c>
      <c r="B55">
        <v>2812.05</v>
      </c>
      <c r="C55">
        <v>174.45</v>
      </c>
    </row>
    <row r="56" spans="1:3" x14ac:dyDescent="0.25">
      <c r="A56" s="4">
        <v>42797</v>
      </c>
      <c r="B56">
        <v>2831.1</v>
      </c>
      <c r="C56">
        <v>175.4</v>
      </c>
    </row>
    <row r="57" spans="1:3" x14ac:dyDescent="0.25">
      <c r="A57" s="4">
        <v>42800</v>
      </c>
      <c r="B57">
        <v>2878.75</v>
      </c>
      <c r="C57">
        <v>175.5</v>
      </c>
    </row>
    <row r="58" spans="1:3" x14ac:dyDescent="0.25">
      <c r="A58" s="4">
        <v>42801</v>
      </c>
      <c r="B58">
        <v>2876.55</v>
      </c>
      <c r="C58">
        <v>173.1</v>
      </c>
    </row>
    <row r="59" spans="1:3" x14ac:dyDescent="0.25">
      <c r="A59" s="4">
        <v>42802</v>
      </c>
      <c r="B59">
        <v>2865.5</v>
      </c>
      <c r="C59">
        <v>172.05</v>
      </c>
    </row>
    <row r="60" spans="1:3" x14ac:dyDescent="0.25">
      <c r="A60" s="4">
        <v>42803</v>
      </c>
      <c r="B60">
        <v>2872.7</v>
      </c>
      <c r="C60">
        <v>168.4</v>
      </c>
    </row>
    <row r="61" spans="1:3" x14ac:dyDescent="0.25">
      <c r="A61" s="4">
        <v>42804</v>
      </c>
      <c r="B61">
        <v>2866.15</v>
      </c>
      <c r="C61">
        <v>167.05</v>
      </c>
    </row>
    <row r="62" spans="1:3" x14ac:dyDescent="0.25">
      <c r="A62" s="4">
        <v>42809</v>
      </c>
      <c r="B62">
        <v>2870.35</v>
      </c>
      <c r="C62">
        <v>167.05</v>
      </c>
    </row>
    <row r="63" spans="1:3" x14ac:dyDescent="0.25">
      <c r="A63" s="4">
        <v>43201</v>
      </c>
      <c r="B63">
        <v>2755.4</v>
      </c>
      <c r="C63">
        <v>486.95</v>
      </c>
    </row>
    <row r="64" spans="1:3" x14ac:dyDescent="0.25">
      <c r="A64" s="4">
        <v>43206</v>
      </c>
      <c r="B64">
        <v>2839.8</v>
      </c>
      <c r="C64">
        <v>508.85</v>
      </c>
    </row>
    <row r="65" spans="1:18" x14ac:dyDescent="0.25">
      <c r="A65" s="4">
        <v>43213</v>
      </c>
      <c r="B65">
        <v>2854.05</v>
      </c>
      <c r="C65">
        <v>527.35</v>
      </c>
    </row>
    <row r="66" spans="1:18" x14ac:dyDescent="0.25">
      <c r="A66" s="4">
        <v>43216</v>
      </c>
      <c r="B66">
        <v>2886.1</v>
      </c>
      <c r="C66">
        <v>547.15</v>
      </c>
    </row>
    <row r="67" spans="1:18" x14ac:dyDescent="0.25">
      <c r="A67" s="4">
        <v>43220</v>
      </c>
      <c r="B67">
        <v>2948</v>
      </c>
      <c r="C67">
        <v>524.65</v>
      </c>
    </row>
    <row r="69" spans="1:18" ht="15.75" thickBot="1" x14ac:dyDescent="0.3"/>
    <row r="70" spans="1:18" ht="32.25" thickBot="1" x14ac:dyDescent="0.55000000000000004">
      <c r="A70" s="157" t="s">
        <v>215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9"/>
    </row>
    <row r="71" spans="1:18" x14ac:dyDescent="0.25">
      <c r="A71" s="94" t="s">
        <v>0</v>
      </c>
      <c r="B71" s="95" t="s">
        <v>15</v>
      </c>
      <c r="C71" s="95" t="s">
        <v>18</v>
      </c>
      <c r="D71" s="180" t="s">
        <v>131</v>
      </c>
      <c r="E71" s="181"/>
      <c r="F71" s="181" t="s">
        <v>132</v>
      </c>
      <c r="G71" s="181"/>
    </row>
    <row r="72" spans="1:18" x14ac:dyDescent="0.25">
      <c r="A72" s="96">
        <v>42737</v>
      </c>
      <c r="B72" s="15">
        <v>903.55</v>
      </c>
      <c r="C72" s="15">
        <v>211.65</v>
      </c>
      <c r="D72" t="s">
        <v>206</v>
      </c>
      <c r="E72" s="15" t="s">
        <v>207</v>
      </c>
      <c r="F72" s="15" t="s">
        <v>206</v>
      </c>
      <c r="G72" s="15" t="s">
        <v>207</v>
      </c>
      <c r="H72" s="15" t="s">
        <v>208</v>
      </c>
      <c r="I72" s="15" t="s">
        <v>209</v>
      </c>
    </row>
    <row r="73" spans="1:18" x14ac:dyDescent="0.25">
      <c r="A73" s="96">
        <v>42738</v>
      </c>
      <c r="B73" s="15">
        <v>898.55</v>
      </c>
      <c r="C73" s="15">
        <v>213.05</v>
      </c>
      <c r="D73">
        <f>MIN(B72:B85)</f>
        <v>898.55</v>
      </c>
      <c r="E73">
        <f>MAX(B72:B85)</f>
        <v>1214.55</v>
      </c>
      <c r="F73">
        <f>MIN(C72:C85)</f>
        <v>211.65</v>
      </c>
      <c r="G73">
        <f>MAX(C72:C85)</f>
        <v>249.8</v>
      </c>
      <c r="H73">
        <f>-2*D73-9*F73</f>
        <v>-3701.95</v>
      </c>
      <c r="I73">
        <f>2*E73+9*G73</f>
        <v>4677.3</v>
      </c>
      <c r="J73">
        <f>I73+H73</f>
        <v>975.35000000000036</v>
      </c>
      <c r="K73">
        <f>(J73/ABS(H73))*100</f>
        <v>26.346925269114934</v>
      </c>
    </row>
    <row r="74" spans="1:18" x14ac:dyDescent="0.25">
      <c r="A74" s="96">
        <v>42739</v>
      </c>
      <c r="B74" s="15">
        <v>906.15</v>
      </c>
      <c r="C74" s="15">
        <v>214.5</v>
      </c>
    </row>
    <row r="75" spans="1:18" x14ac:dyDescent="0.25">
      <c r="A75" s="96">
        <v>42744</v>
      </c>
      <c r="B75" s="15">
        <v>910.3</v>
      </c>
      <c r="C75" s="15">
        <v>225.3</v>
      </c>
    </row>
    <row r="76" spans="1:18" x14ac:dyDescent="0.25">
      <c r="A76" s="96">
        <v>42767</v>
      </c>
      <c r="B76" s="15">
        <v>990.35</v>
      </c>
      <c r="C76" s="15">
        <v>213.05</v>
      </c>
    </row>
    <row r="77" spans="1:18" x14ac:dyDescent="0.25">
      <c r="A77" s="96">
        <v>42808</v>
      </c>
      <c r="B77" s="15">
        <v>1069.0999999999999</v>
      </c>
      <c r="C77" s="15">
        <v>229.3</v>
      </c>
    </row>
    <row r="78" spans="1:18" x14ac:dyDescent="0.25">
      <c r="A78" s="96">
        <v>42809</v>
      </c>
      <c r="B78" s="15">
        <v>1063.9000000000001</v>
      </c>
      <c r="C78" s="15">
        <v>227.95</v>
      </c>
    </row>
    <row r="79" spans="1:18" x14ac:dyDescent="0.25">
      <c r="A79" s="96">
        <v>42810</v>
      </c>
      <c r="B79" s="15">
        <v>1087.5999999999999</v>
      </c>
      <c r="C79" s="15">
        <v>231.3</v>
      </c>
    </row>
    <row r="80" spans="1:18" x14ac:dyDescent="0.25">
      <c r="A80" s="96">
        <v>42909</v>
      </c>
      <c r="B80" s="15">
        <v>1153.95</v>
      </c>
      <c r="C80" s="15">
        <v>245.2</v>
      </c>
    </row>
    <row r="81" spans="1:18" x14ac:dyDescent="0.25">
      <c r="A81" s="96">
        <v>42951</v>
      </c>
      <c r="B81" s="15">
        <v>1156.8</v>
      </c>
      <c r="C81" s="15">
        <v>241.9</v>
      </c>
    </row>
    <row r="82" spans="1:18" x14ac:dyDescent="0.25">
      <c r="A82" s="96">
        <v>42958</v>
      </c>
      <c r="B82" s="15">
        <v>1144.45</v>
      </c>
      <c r="C82" s="15">
        <v>238.35</v>
      </c>
    </row>
    <row r="83" spans="1:18" x14ac:dyDescent="0.25">
      <c r="A83" s="96">
        <v>42970</v>
      </c>
      <c r="B83" s="15">
        <v>1140.25</v>
      </c>
      <c r="C83" s="15">
        <v>237.05</v>
      </c>
    </row>
    <row r="84" spans="1:18" x14ac:dyDescent="0.25">
      <c r="A84" s="96">
        <v>42979</v>
      </c>
      <c r="B84" s="15">
        <v>1214.55</v>
      </c>
      <c r="C84" s="15">
        <v>249.8</v>
      </c>
    </row>
    <row r="85" spans="1:18" x14ac:dyDescent="0.25">
      <c r="A85" s="96">
        <v>42982</v>
      </c>
      <c r="B85" s="15">
        <v>1196.5</v>
      </c>
      <c r="C85" s="15">
        <v>245.6</v>
      </c>
    </row>
    <row r="87" spans="1:18" ht="15.75" thickBot="1" x14ac:dyDescent="0.3"/>
    <row r="88" spans="1:18" ht="30" customHeight="1" thickBot="1" x14ac:dyDescent="0.55000000000000004">
      <c r="A88" s="157" t="s">
        <v>216</v>
      </c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9"/>
    </row>
    <row r="89" spans="1:18" x14ac:dyDescent="0.25">
      <c r="A89" s="94" t="s">
        <v>0</v>
      </c>
      <c r="B89" s="97" t="s">
        <v>20</v>
      </c>
      <c r="C89" s="97" t="s">
        <v>19</v>
      </c>
      <c r="D89" s="180" t="s">
        <v>132</v>
      </c>
      <c r="E89" s="181"/>
      <c r="F89" s="181" t="s">
        <v>217</v>
      </c>
      <c r="G89" s="181"/>
    </row>
    <row r="90" spans="1:18" x14ac:dyDescent="0.25">
      <c r="A90" s="4">
        <v>42737</v>
      </c>
      <c r="B90">
        <v>4215.1000000000004</v>
      </c>
      <c r="C90">
        <v>2243.3000000000002</v>
      </c>
      <c r="D90" t="s">
        <v>206</v>
      </c>
      <c r="E90" s="15" t="s">
        <v>207</v>
      </c>
      <c r="F90" s="15" t="s">
        <v>206</v>
      </c>
      <c r="G90" s="15" t="s">
        <v>207</v>
      </c>
      <c r="H90" s="15" t="s">
        <v>208</v>
      </c>
      <c r="I90" s="15" t="s">
        <v>209</v>
      </c>
    </row>
    <row r="91" spans="1:18" x14ac:dyDescent="0.25">
      <c r="A91" s="4">
        <v>42738</v>
      </c>
      <c r="B91">
        <v>4251.55</v>
      </c>
      <c r="C91">
        <v>2245.65</v>
      </c>
      <c r="D91">
        <f>MIN(B90:B93)</f>
        <v>3745.3</v>
      </c>
      <c r="E91">
        <f>MAX(B90:B93)</f>
        <v>4251.55</v>
      </c>
      <c r="F91">
        <f>MIN(C90:C91)</f>
        <v>2243.3000000000002</v>
      </c>
      <c r="G91">
        <f>MAX(C90:C93)</f>
        <v>2538</v>
      </c>
      <c r="H91">
        <f>-5*D91-5*F91</f>
        <v>-29943</v>
      </c>
      <c r="I91">
        <f>5*E91+8*G91</f>
        <v>41561.75</v>
      </c>
      <c r="J91">
        <f>I91+H91</f>
        <v>11618.75</v>
      </c>
      <c r="K91">
        <f>(J91/ABS(H91))*100</f>
        <v>38.802892161774039</v>
      </c>
    </row>
    <row r="92" spans="1:18" x14ac:dyDescent="0.25">
      <c r="A92" s="4">
        <v>42822</v>
      </c>
      <c r="B92">
        <v>3745.3</v>
      </c>
      <c r="C92">
        <v>2510.4499999999998</v>
      </c>
    </row>
    <row r="93" spans="1:18" x14ac:dyDescent="0.25">
      <c r="A93" s="4">
        <v>42842</v>
      </c>
      <c r="B93">
        <v>3784.2</v>
      </c>
      <c r="C93">
        <v>2538</v>
      </c>
    </row>
    <row r="95" spans="1:18" ht="15.75" thickBot="1" x14ac:dyDescent="0.3"/>
    <row r="96" spans="1:18" ht="30" customHeight="1" thickBot="1" x14ac:dyDescent="0.3">
      <c r="A96" s="176" t="s">
        <v>218</v>
      </c>
      <c r="B96" s="177"/>
      <c r="C96" s="177"/>
      <c r="D96" s="177"/>
      <c r="E96" s="177"/>
      <c r="F96" s="177"/>
      <c r="G96" s="177"/>
      <c r="H96" s="177"/>
      <c r="I96" s="177"/>
      <c r="J96" s="177"/>
      <c r="K96" s="177"/>
      <c r="L96" s="177"/>
      <c r="M96" s="177"/>
      <c r="N96" s="177"/>
      <c r="O96" s="177"/>
      <c r="P96" s="177"/>
      <c r="Q96" s="177"/>
      <c r="R96" s="178"/>
    </row>
    <row r="97" spans="1:18" x14ac:dyDescent="0.25">
      <c r="A97" s="98" t="s">
        <v>0</v>
      </c>
      <c r="B97" s="99" t="s">
        <v>23</v>
      </c>
      <c r="C97" s="99" t="s">
        <v>22</v>
      </c>
      <c r="D97" s="180" t="s">
        <v>131</v>
      </c>
      <c r="E97" s="181"/>
      <c r="F97" s="181" t="s">
        <v>219</v>
      </c>
      <c r="G97" s="181"/>
    </row>
    <row r="98" spans="1:18" x14ac:dyDescent="0.25">
      <c r="A98" s="4">
        <v>42737</v>
      </c>
      <c r="B98">
        <v>1039.95</v>
      </c>
      <c r="C98">
        <v>1119.8499999999999</v>
      </c>
      <c r="D98" t="s">
        <v>206</v>
      </c>
      <c r="E98" s="15" t="s">
        <v>207</v>
      </c>
      <c r="F98" s="15" t="s">
        <v>206</v>
      </c>
      <c r="G98" s="15" t="s">
        <v>207</v>
      </c>
      <c r="H98" s="15" t="s">
        <v>208</v>
      </c>
      <c r="I98" s="15" t="s">
        <v>209</v>
      </c>
    </row>
    <row r="99" spans="1:18" x14ac:dyDescent="0.25">
      <c r="A99" s="4">
        <v>43075</v>
      </c>
      <c r="B99">
        <v>1343.8</v>
      </c>
      <c r="C99">
        <v>1128.95</v>
      </c>
      <c r="D99">
        <f>MIN(B98:B103)</f>
        <v>1039.95</v>
      </c>
      <c r="E99">
        <f>MAX(B98:B103)</f>
        <v>1662.35</v>
      </c>
      <c r="F99">
        <f>MIN(C98:C103)</f>
        <v>1119.8499999999999</v>
      </c>
      <c r="G99">
        <f>MAX(C98:C103)</f>
        <v>1314.35</v>
      </c>
      <c r="H99">
        <f>-10*D99-11*F99</f>
        <v>-22717.85</v>
      </c>
      <c r="I99">
        <f>10*E99+11*G99</f>
        <v>31081.35</v>
      </c>
      <c r="J99">
        <f>I99+H99</f>
        <v>8363.5</v>
      </c>
      <c r="K99">
        <f>(J99/ABS(H99))*100</f>
        <v>36.81466335942882</v>
      </c>
    </row>
    <row r="100" spans="1:18" x14ac:dyDescent="0.25">
      <c r="A100" s="4">
        <v>43118</v>
      </c>
      <c r="B100">
        <v>1541.05</v>
      </c>
      <c r="C100">
        <v>1292.55</v>
      </c>
    </row>
    <row r="101" spans="1:18" x14ac:dyDescent="0.25">
      <c r="A101" s="4">
        <v>43119</v>
      </c>
      <c r="B101">
        <v>1580.35</v>
      </c>
      <c r="C101">
        <v>1296.95</v>
      </c>
    </row>
    <row r="102" spans="1:18" x14ac:dyDescent="0.25">
      <c r="A102" s="4">
        <v>43123</v>
      </c>
      <c r="B102">
        <v>1634.7</v>
      </c>
      <c r="C102">
        <v>1314.35</v>
      </c>
    </row>
    <row r="103" spans="1:18" x14ac:dyDescent="0.25">
      <c r="A103" s="4">
        <v>43124</v>
      </c>
      <c r="B103">
        <v>1662.35</v>
      </c>
      <c r="C103">
        <v>1301.2</v>
      </c>
    </row>
    <row r="110" spans="1:18" ht="15.75" thickBot="1" x14ac:dyDescent="0.3"/>
    <row r="111" spans="1:18" ht="30" customHeight="1" thickBot="1" x14ac:dyDescent="0.55000000000000004">
      <c r="A111" s="157" t="s">
        <v>220</v>
      </c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9"/>
    </row>
    <row r="112" spans="1:18" x14ac:dyDescent="0.25">
      <c r="A112" s="94" t="s">
        <v>0</v>
      </c>
      <c r="B112" s="100" t="s">
        <v>27</v>
      </c>
      <c r="C112" s="100" t="s">
        <v>26</v>
      </c>
      <c r="D112" s="180" t="s">
        <v>131</v>
      </c>
      <c r="E112" s="181"/>
      <c r="F112" s="181" t="s">
        <v>221</v>
      </c>
      <c r="G112" s="181"/>
    </row>
    <row r="113" spans="1:11" x14ac:dyDescent="0.25">
      <c r="A113" s="96">
        <v>42773</v>
      </c>
      <c r="B113" s="15">
        <v>4627.3500000000004</v>
      </c>
      <c r="C113" s="15">
        <v>1763.85</v>
      </c>
      <c r="D113" t="s">
        <v>206</v>
      </c>
      <c r="E113" s="15" t="s">
        <v>207</v>
      </c>
      <c r="F113" s="15" t="s">
        <v>206</v>
      </c>
      <c r="G113" s="15" t="s">
        <v>207</v>
      </c>
      <c r="H113" s="15" t="s">
        <v>208</v>
      </c>
      <c r="I113" s="15" t="s">
        <v>209</v>
      </c>
    </row>
    <row r="114" spans="1:11" x14ac:dyDescent="0.25">
      <c r="A114" s="96">
        <v>42870</v>
      </c>
      <c r="B114" s="15">
        <v>4199</v>
      </c>
      <c r="C114" s="15">
        <v>1769</v>
      </c>
      <c r="D114">
        <f>MIN(B113:B119)</f>
        <v>4116.6000000000004</v>
      </c>
      <c r="E114">
        <f>MAX(B113:B119)</f>
        <v>4627.3500000000004</v>
      </c>
      <c r="F114">
        <f>MIN(C113:C119)</f>
        <v>1763.85</v>
      </c>
      <c r="G114">
        <f>MAX(C113:C119)</f>
        <v>1847.2</v>
      </c>
      <c r="H114">
        <f>-2*D114-5*F114</f>
        <v>-17052.45</v>
      </c>
      <c r="I114">
        <f>2*E114+5*G114</f>
        <v>18490.7</v>
      </c>
      <c r="J114">
        <f>I114+H114</f>
        <v>1438.25</v>
      </c>
      <c r="K114">
        <f>(J114/ABS(H114))*100</f>
        <v>8.4342719081422306</v>
      </c>
    </row>
    <row r="115" spans="1:11" x14ac:dyDescent="0.25">
      <c r="A115" s="96">
        <v>42914</v>
      </c>
      <c r="B115" s="15">
        <v>4217.95</v>
      </c>
      <c r="C115" s="15">
        <v>1810.8</v>
      </c>
    </row>
    <row r="116" spans="1:11" x14ac:dyDescent="0.25">
      <c r="A116" s="96">
        <v>42915</v>
      </c>
      <c r="B116" s="15">
        <v>4222.8500000000004</v>
      </c>
      <c r="C116" s="15">
        <v>1824.4</v>
      </c>
    </row>
    <row r="117" spans="1:11" x14ac:dyDescent="0.25">
      <c r="A117" s="96">
        <v>42978</v>
      </c>
      <c r="B117" s="15">
        <v>4168.75</v>
      </c>
      <c r="C117" s="15">
        <v>1818.3</v>
      </c>
    </row>
    <row r="118" spans="1:11" x14ac:dyDescent="0.25">
      <c r="A118" s="96">
        <v>42989</v>
      </c>
      <c r="B118" s="15">
        <v>4152.6499999999996</v>
      </c>
      <c r="C118" s="15">
        <v>1821.35</v>
      </c>
    </row>
    <row r="119" spans="1:11" x14ac:dyDescent="0.25">
      <c r="A119" s="96">
        <v>42991</v>
      </c>
      <c r="B119" s="15">
        <v>4116.6000000000004</v>
      </c>
      <c r="C119" s="15">
        <v>1847.2</v>
      </c>
    </row>
  </sheetData>
  <mergeCells count="24">
    <mergeCell ref="A1:R1"/>
    <mergeCell ref="D2:E2"/>
    <mergeCell ref="F2:G2"/>
    <mergeCell ref="A12:R12"/>
    <mergeCell ref="D13:E13"/>
    <mergeCell ref="F13:G13"/>
    <mergeCell ref="A32:R32"/>
    <mergeCell ref="D33:E33"/>
    <mergeCell ref="F33:G33"/>
    <mergeCell ref="A45:R45"/>
    <mergeCell ref="D46:E46"/>
    <mergeCell ref="F46:G46"/>
    <mergeCell ref="A70:R70"/>
    <mergeCell ref="D71:E71"/>
    <mergeCell ref="F71:G71"/>
    <mergeCell ref="A88:R88"/>
    <mergeCell ref="D89:E89"/>
    <mergeCell ref="F89:G89"/>
    <mergeCell ref="A96:R96"/>
    <mergeCell ref="D97:E97"/>
    <mergeCell ref="F97:G97"/>
    <mergeCell ref="A111:R111"/>
    <mergeCell ref="D112:E112"/>
    <mergeCell ref="F112:G11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1"/>
  <sheetViews>
    <sheetView zoomScale="89" zoomScaleNormal="100" workbookViewId="0">
      <selection activeCell="B342" sqref="B342:C342"/>
    </sheetView>
  </sheetViews>
  <sheetFormatPr defaultRowHeight="15" x14ac:dyDescent="0.25"/>
  <cols>
    <col min="1" max="1" width="13.28515625" bestFit="1" customWidth="1"/>
    <col min="2" max="2" width="10.85546875" bestFit="1" customWidth="1"/>
    <col min="3" max="3" width="15.42578125" bestFit="1" customWidth="1"/>
    <col min="4" max="4" width="14.28515625" bestFit="1" customWidth="1"/>
    <col min="5" max="5" width="24.5703125" bestFit="1" customWidth="1"/>
    <col min="6" max="6" width="26.5703125" bestFit="1" customWidth="1"/>
    <col min="7" max="7" width="20.140625" bestFit="1" customWidth="1"/>
    <col min="8" max="8" width="26.5703125" bestFit="1" customWidth="1"/>
    <col min="9" max="9" width="19" bestFit="1" customWidth="1"/>
    <col min="10" max="10" width="15.42578125" bestFit="1" customWidth="1"/>
    <col min="11" max="11" width="19" bestFit="1" customWidth="1"/>
    <col min="12" max="13" width="15.42578125" bestFit="1" customWidth="1"/>
    <col min="14" max="14" width="10.28515625" customWidth="1"/>
  </cols>
  <sheetData>
    <row r="1" spans="1:10" ht="17.25" x14ac:dyDescent="0.25">
      <c r="A1" s="192" t="s">
        <v>222</v>
      </c>
      <c r="B1" s="193"/>
      <c r="C1" s="193"/>
      <c r="D1" s="192" t="s">
        <v>223</v>
      </c>
      <c r="E1" s="194"/>
    </row>
    <row r="2" spans="1:10" x14ac:dyDescent="0.25">
      <c r="A2" s="108" t="s">
        <v>224</v>
      </c>
      <c r="B2" s="108" t="s">
        <v>225</v>
      </c>
      <c r="C2" s="108" t="s">
        <v>226</v>
      </c>
      <c r="D2" s="108" t="s">
        <v>227</v>
      </c>
      <c r="E2" s="105" t="s">
        <v>228</v>
      </c>
      <c r="F2" s="105" t="s">
        <v>229</v>
      </c>
      <c r="G2" s="108" t="s">
        <v>230</v>
      </c>
      <c r="H2" s="108" t="s">
        <v>231</v>
      </c>
      <c r="I2" s="105" t="s">
        <v>232</v>
      </c>
      <c r="J2" s="108" t="s">
        <v>233</v>
      </c>
    </row>
    <row r="3" spans="1:10" x14ac:dyDescent="0.25">
      <c r="A3" s="109" t="s">
        <v>187</v>
      </c>
      <c r="B3" s="15">
        <v>117</v>
      </c>
      <c r="C3">
        <v>-157620.25</v>
      </c>
      <c r="D3">
        <v>182154.25</v>
      </c>
      <c r="E3" s="110">
        <f t="shared" ref="E3:E10" si="0">(((1+(F3/100))^(365/B3))-1)*100</f>
        <v>70.951112208172944</v>
      </c>
      <c r="F3" s="110">
        <v>18.753554825601402</v>
      </c>
      <c r="G3">
        <f t="shared" ref="G3:G10" si="1">((D3+C3)/ABS(C3))*100</f>
        <v>15.565258905502308</v>
      </c>
      <c r="H3">
        <f t="shared" ref="H3:H10" si="2">F3-G3</f>
        <v>3.1882959200990939</v>
      </c>
      <c r="I3" s="110">
        <v>19.59419428914536</v>
      </c>
      <c r="J3">
        <v>555</v>
      </c>
    </row>
    <row r="4" spans="1:10" x14ac:dyDescent="0.25">
      <c r="A4" s="109" t="s">
        <v>188</v>
      </c>
      <c r="B4" s="15">
        <v>245</v>
      </c>
      <c r="C4">
        <v>-25979</v>
      </c>
      <c r="D4">
        <v>25569.5</v>
      </c>
      <c r="E4" s="110">
        <f t="shared" si="0"/>
        <v>10.024964996941277</v>
      </c>
      <c r="F4" s="110">
        <v>6.6228492243735708</v>
      </c>
      <c r="G4">
        <f t="shared" si="1"/>
        <v>-1.5762731436929829</v>
      </c>
      <c r="H4">
        <f t="shared" si="2"/>
        <v>8.1991223680665541</v>
      </c>
      <c r="I4" s="110">
        <v>17.083577958567471</v>
      </c>
      <c r="J4">
        <v>524.25</v>
      </c>
    </row>
    <row r="5" spans="1:10" x14ac:dyDescent="0.25">
      <c r="A5" s="109" t="s">
        <v>189</v>
      </c>
      <c r="B5" s="15">
        <v>479</v>
      </c>
      <c r="C5">
        <v>-124080.25</v>
      </c>
      <c r="D5">
        <v>164926</v>
      </c>
      <c r="E5" s="110">
        <f t="shared" si="0"/>
        <v>25.904208482085188</v>
      </c>
      <c r="F5" s="110">
        <v>35.296229657822252</v>
      </c>
      <c r="G5">
        <f t="shared" si="1"/>
        <v>32.918816652932279</v>
      </c>
      <c r="H5">
        <f t="shared" si="2"/>
        <v>2.3774130048899735</v>
      </c>
      <c r="I5" s="110">
        <v>45.852181026287269</v>
      </c>
      <c r="J5">
        <v>2247.3499999999985</v>
      </c>
    </row>
    <row r="6" spans="1:10" x14ac:dyDescent="0.25">
      <c r="A6" s="109" t="s">
        <v>234</v>
      </c>
      <c r="B6" s="15">
        <v>482</v>
      </c>
      <c r="C6">
        <v>-45111</v>
      </c>
      <c r="D6">
        <v>81945</v>
      </c>
      <c r="E6" s="110">
        <f t="shared" si="0"/>
        <v>15.513131191490759</v>
      </c>
      <c r="F6" s="110">
        <v>20.978364478730249</v>
      </c>
      <c r="G6">
        <f t="shared" si="1"/>
        <v>81.651925251047416</v>
      </c>
      <c r="H6">
        <f t="shared" si="2"/>
        <v>-60.673560772317167</v>
      </c>
      <c r="I6" s="110">
        <v>96.231296322192676</v>
      </c>
      <c r="J6">
        <v>163.10000000000036</v>
      </c>
    </row>
    <row r="7" spans="1:10" x14ac:dyDescent="0.25">
      <c r="A7" s="109" t="s">
        <v>191</v>
      </c>
      <c r="B7" s="15">
        <v>245</v>
      </c>
      <c r="C7">
        <v>-18559.75</v>
      </c>
      <c r="D7">
        <v>23017</v>
      </c>
      <c r="E7" s="110">
        <f t="shared" si="0"/>
        <v>40.572054368491585</v>
      </c>
      <c r="F7" s="110">
        <v>25.682458007246854</v>
      </c>
      <c r="G7">
        <f t="shared" si="1"/>
        <v>24.015679090504989</v>
      </c>
      <c r="H7">
        <f t="shared" si="2"/>
        <v>1.6667789167418654</v>
      </c>
      <c r="I7" s="110">
        <v>26.346925269114934</v>
      </c>
      <c r="J7">
        <v>73.900000000000546</v>
      </c>
    </row>
    <row r="8" spans="1:10" x14ac:dyDescent="0.25">
      <c r="A8" s="109" t="s">
        <v>192</v>
      </c>
      <c r="B8" s="15">
        <v>105</v>
      </c>
      <c r="C8">
        <v>-195109.5</v>
      </c>
      <c r="D8">
        <v>196125</v>
      </c>
      <c r="E8" s="110">
        <f t="shared" si="0"/>
        <v>96.77050200599507</v>
      </c>
      <c r="F8" s="110">
        <v>21.496518621594511</v>
      </c>
      <c r="G8">
        <f t="shared" si="1"/>
        <v>0.52047696293619738</v>
      </c>
      <c r="H8">
        <f t="shared" si="2"/>
        <v>20.976041658658314</v>
      </c>
      <c r="I8" s="110">
        <v>38.802892161774039</v>
      </c>
      <c r="J8">
        <v>412.84999999999854</v>
      </c>
    </row>
    <row r="9" spans="1:10" x14ac:dyDescent="0.25">
      <c r="A9" s="109" t="s">
        <v>193</v>
      </c>
      <c r="B9" s="15">
        <v>387</v>
      </c>
      <c r="C9">
        <v>-113589.25</v>
      </c>
      <c r="D9">
        <v>154683.5</v>
      </c>
      <c r="E9" s="110">
        <f t="shared" si="0"/>
        <v>28.978520994559865</v>
      </c>
      <c r="F9" s="110">
        <v>30.972077023133775</v>
      </c>
      <c r="G9">
        <f t="shared" si="1"/>
        <v>36.177939373664323</v>
      </c>
      <c r="H9">
        <f t="shared" si="2"/>
        <v>-5.2058623505305484</v>
      </c>
      <c r="I9" s="110">
        <v>36.81466335942882</v>
      </c>
      <c r="J9" s="104" t="s">
        <v>235</v>
      </c>
    </row>
    <row r="10" spans="1:10" x14ac:dyDescent="0.25">
      <c r="A10" s="109" t="s">
        <v>194</v>
      </c>
      <c r="B10" s="15">
        <v>218</v>
      </c>
      <c r="C10">
        <v>-90369.75</v>
      </c>
      <c r="D10">
        <v>87346</v>
      </c>
      <c r="E10" s="110">
        <f t="shared" si="0"/>
        <v>6.5542601884935214</v>
      </c>
      <c r="F10" s="110">
        <v>3.8644568564149147</v>
      </c>
      <c r="G10">
        <f t="shared" si="1"/>
        <v>-3.3459758381538069</v>
      </c>
      <c r="H10">
        <f t="shared" si="2"/>
        <v>7.2104326945687216</v>
      </c>
      <c r="I10" s="110">
        <v>8.4342719081422306</v>
      </c>
      <c r="J10">
        <v>830.95000000000073</v>
      </c>
    </row>
    <row r="14" spans="1:10" x14ac:dyDescent="0.25">
      <c r="E14" t="s">
        <v>236</v>
      </c>
    </row>
    <row r="21" spans="6:6" x14ac:dyDescent="0.25">
      <c r="F21" s="111"/>
    </row>
  </sheetData>
  <mergeCells count="2">
    <mergeCell ref="A1:C1"/>
    <mergeCell ref="D1:E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cp vlookup</vt:lpstr>
      <vt:lpstr>cor_mat</vt:lpstr>
      <vt:lpstr>1 -food</vt:lpstr>
      <vt:lpstr>2- bank</vt:lpstr>
      <vt:lpstr>3- software</vt:lpstr>
      <vt:lpstr>4- Bikes</vt:lpstr>
      <vt:lpstr>5- paint</vt:lpstr>
      <vt:lpstr>6- agri</vt:lpstr>
      <vt:lpstr>7- engineering</vt:lpstr>
      <vt:lpstr>8- pharma</vt:lpstr>
      <vt:lpstr>ind_profit_report</vt:lpstr>
      <vt:lpstr>benchmark</vt:lpstr>
      <vt:lpstr>maximum drawdown</vt:lpstr>
      <vt:lpstr>Magical pick</vt:lpstr>
      <vt:lpstr>return 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Karthikeyan S</dc:creator>
  <cp:lastModifiedBy>Karthikeyan S</cp:lastModifiedBy>
  <dcterms:created xsi:type="dcterms:W3CDTF">2018-05-10T09:07:38Z</dcterms:created>
  <dcterms:modified xsi:type="dcterms:W3CDTF">2019-09-26T06:31:09Z</dcterms:modified>
</cp:coreProperties>
</file>